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intthiri/Desktop/MSF Fall 2020/Cooperate finance/"/>
    </mc:Choice>
  </mc:AlternateContent>
  <xr:revisionPtr revIDLastSave="0" documentId="8_{24C0DC34-D1CF-104B-A293-01777BA45600}" xr6:coauthVersionLast="46" xr6:coauthVersionMax="46" xr10:uidLastSave="{00000000-0000-0000-0000-000000000000}"/>
  <bookViews>
    <workbookView xWindow="16920" yWindow="0" windowWidth="16680" windowHeight="21000" firstSheet="1" activeTab="6" xr2:uid="{E17A891E-082A-4C42-A403-E4AB168F642D}"/>
  </bookViews>
  <sheets>
    <sheet name="Raw Data" sheetId="2" r:id="rId1"/>
    <sheet name="Q1" sheetId="1" r:id="rId2"/>
    <sheet name="Q2_SNAP VS SPY" sheetId="3" r:id="rId3"/>
    <sheet name="Q2_FB VS SPY" sheetId="4" r:id="rId4"/>
    <sheet name="Raw Data _ Q3" sheetId="5" r:id="rId5"/>
    <sheet name="Beta" sheetId="7" r:id="rId6"/>
    <sheet name="Q3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6" l="1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6" i="6"/>
  <c r="K9" i="6"/>
  <c r="L9" i="6"/>
  <c r="J9" i="6"/>
  <c r="M7" i="6"/>
  <c r="K7" i="6"/>
  <c r="L7" i="6"/>
  <c r="J7" i="6"/>
  <c r="D31" i="6"/>
  <c r="E31" i="6"/>
  <c r="G31" i="6"/>
  <c r="C31" i="6"/>
  <c r="D30" i="6"/>
  <c r="E30" i="6"/>
  <c r="G30" i="6"/>
  <c r="C30" i="6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4" i="5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" i="2"/>
  <c r="M9" i="6" l="1"/>
</calcChain>
</file>

<file path=xl/sharedStrings.xml><?xml version="1.0" encoding="utf-8"?>
<sst xmlns="http://schemas.openxmlformats.org/spreadsheetml/2006/main" count="197" uniqueCount="55">
  <si>
    <t>SNAP</t>
  </si>
  <si>
    <t>Date</t>
  </si>
  <si>
    <t>Open</t>
  </si>
  <si>
    <t>High</t>
  </si>
  <si>
    <t>Low</t>
  </si>
  <si>
    <t>Close</t>
  </si>
  <si>
    <t>Adj Close</t>
  </si>
  <si>
    <t>Volume</t>
  </si>
  <si>
    <t>Facebook</t>
  </si>
  <si>
    <t>SPY</t>
  </si>
  <si>
    <t>Adj Change</t>
  </si>
  <si>
    <t>AdJ Change</t>
  </si>
  <si>
    <t>FB</t>
  </si>
  <si>
    <t>The beta for SNAP is high and it is more than 1. It means that the stock is risker while givien higer return.
The excess return is 0.05% compounded monthly, which is low for the risker securities like SNAP.</t>
  </si>
  <si>
    <t>The beta for FB is high and it is more than 1. It means that the stock is risker while givien higer return.
The excess return is 0.25% compounded monthly.</t>
  </si>
  <si>
    <t>TESLA</t>
  </si>
  <si>
    <t>PBW</t>
  </si>
  <si>
    <t>MRNA</t>
  </si>
  <si>
    <t>Average return</t>
  </si>
  <si>
    <t>Total risk</t>
  </si>
  <si>
    <t>Portfolio</t>
  </si>
  <si>
    <t>Averaage Return</t>
  </si>
  <si>
    <t>Weight</t>
  </si>
  <si>
    <t>Weight Return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</si>
  <si>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</si>
  <si>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</si>
  <si>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</si>
  <si>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</si>
  <si>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</si>
  <si>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</si>
  <si>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</si>
  <si>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</si>
  <si>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</si>
  <si>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</si>
  <si>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</si>
  <si>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</si>
  <si>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</si>
  <si>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</si>
  <si>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</si>
  <si>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</si>
  <si>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</si>
  <si>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</si>
  <si>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</si>
  <si>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</si>
  <si>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</si>
  <si>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</si>
  <si>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</si>
  <si>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</si>
  <si>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Beta</t>
  </si>
  <si>
    <t>(TESLA)</t>
  </si>
  <si>
    <t>(PBW)</t>
  </si>
  <si>
    <t>(MRNA)</t>
  </si>
  <si>
    <t>weight beta</t>
  </si>
  <si>
    <t>Return</t>
  </si>
  <si>
    <t>The Portfolio consist of three stock: Tesla, PBW and MRNA. The beta is 1.9138 which is higher, not to mention that it give higher return. And the alpha is  10.8% compounded monthly which is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</si>
</sst>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0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2" fillId="2" borderId="0" xfId="0" applyFont="1" applyFill="1" applyAlignment="1">
      <alignment horizontal="center"/>
    </xf>
    <xf numFmtId="10" fontId="3" fillId="2" borderId="1" xfId="1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0" fontId="0" fillId="2" borderId="1" xfId="1" applyNumberFormat="1" applyFont="1" applyFill="1" applyBorder="1"/>
    <xf numFmtId="0" fontId="0" fillId="0" borderId="6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0" fontId="0" fillId="0" borderId="0" xfId="1" applyNumberFormat="1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1" xfId="0" applyNumberFormat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5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Continuous"/>
    </xf>
    <xf numFmtId="10" fontId="0" fillId="0" borderId="0" xfId="1" applyNumberFormat="1" applyFont="1" applyFill="1" applyBorder="1" applyAlignment="1"/>
    <xf numFmtId="10" fontId="0" fillId="0" borderId="7" xfId="1" applyNumberFormat="1" applyFont="1" applyFill="1" applyBorder="1" applyAlignment="1"/>
    <xf numFmtId="0" fontId="0" fillId="0" borderId="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9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Face FB Monthly return Vs SNAP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100063579009146"/>
                  <c:y val="-0.20577357830271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'Q1'!$R$3:$R$45</c:f>
              <c:numCache>
                <c:formatCode>0.00%</c:formatCode>
                <c:ptCount val="43"/>
                <c:pt idx="1">
                  <c:v>5.7700000000000001E-2</c:v>
                </c:pt>
                <c:pt idx="2">
                  <c:v>8.0999999999999996E-3</c:v>
                </c:pt>
                <c:pt idx="3">
                  <c:v>-3.2000000000000002E-3</c:v>
                </c:pt>
                <c:pt idx="4">
                  <c:v>0.121</c:v>
                </c:pt>
                <c:pt idx="5">
                  <c:v>1.61E-2</c:v>
                </c:pt>
                <c:pt idx="6">
                  <c:v>-6.4000000000000003E-3</c:v>
                </c:pt>
                <c:pt idx="7">
                  <c:v>5.3800000000000001E-2</c:v>
                </c:pt>
                <c:pt idx="8">
                  <c:v>-1.6E-2</c:v>
                </c:pt>
                <c:pt idx="9">
                  <c:v>-4.1000000000000003E-3</c:v>
                </c:pt>
                <c:pt idx="10">
                  <c:v>5.91E-2</c:v>
                </c:pt>
                <c:pt idx="11">
                  <c:v>-4.5900000000000003E-2</c:v>
                </c:pt>
                <c:pt idx="12">
                  <c:v>-0.10390000000000001</c:v>
                </c:pt>
                <c:pt idx="13">
                  <c:v>7.6399999999999996E-2</c:v>
                </c:pt>
                <c:pt idx="14">
                  <c:v>0.115</c:v>
                </c:pt>
                <c:pt idx="15">
                  <c:v>1.32E-2</c:v>
                </c:pt>
                <c:pt idx="16">
                  <c:v>-0.1119</c:v>
                </c:pt>
                <c:pt idx="17">
                  <c:v>1.83E-2</c:v>
                </c:pt>
                <c:pt idx="18">
                  <c:v>-6.4100000000000004E-2</c:v>
                </c:pt>
                <c:pt idx="19">
                  <c:v>-7.6999999999999999E-2</c:v>
                </c:pt>
                <c:pt idx="20">
                  <c:v>-7.3700000000000002E-2</c:v>
                </c:pt>
                <c:pt idx="21">
                  <c:v>-6.7699999999999996E-2</c:v>
                </c:pt>
                <c:pt idx="22">
                  <c:v>0.27160000000000001</c:v>
                </c:pt>
                <c:pt idx="23">
                  <c:v>-3.1399999999999997E-2</c:v>
                </c:pt>
                <c:pt idx="24">
                  <c:v>3.2500000000000001E-2</c:v>
                </c:pt>
                <c:pt idx="25">
                  <c:v>0.16020000000000001</c:v>
                </c:pt>
                <c:pt idx="26">
                  <c:v>-8.2400000000000001E-2</c:v>
                </c:pt>
                <c:pt idx="27">
                  <c:v>8.7499999999999994E-2</c:v>
                </c:pt>
                <c:pt idx="28">
                  <c:v>6.4000000000000003E-3</c:v>
                </c:pt>
                <c:pt idx="29">
                  <c:v>-4.41E-2</c:v>
                </c:pt>
                <c:pt idx="30">
                  <c:v>-4.0899999999999999E-2</c:v>
                </c:pt>
                <c:pt idx="31">
                  <c:v>7.6200000000000004E-2</c:v>
                </c:pt>
                <c:pt idx="32">
                  <c:v>5.21E-2</c:v>
                </c:pt>
                <c:pt idx="33">
                  <c:v>1.7899999999999999E-2</c:v>
                </c:pt>
                <c:pt idx="34">
                  <c:v>-1.6299999999999999E-2</c:v>
                </c:pt>
                <c:pt idx="35">
                  <c:v>-4.6800000000000001E-2</c:v>
                </c:pt>
                <c:pt idx="36">
                  <c:v>-0.13339999999999999</c:v>
                </c:pt>
                <c:pt idx="37">
                  <c:v>0.2273</c:v>
                </c:pt>
                <c:pt idx="38">
                  <c:v>9.9599999999999994E-2</c:v>
                </c:pt>
                <c:pt idx="39">
                  <c:v>8.8000000000000005E-3</c:v>
                </c:pt>
                <c:pt idx="40">
                  <c:v>0.1171</c:v>
                </c:pt>
                <c:pt idx="41">
                  <c:v>0.15579999999999999</c:v>
                </c:pt>
                <c:pt idx="42">
                  <c:v>-0.10680000000000001</c:v>
                </c:pt>
              </c:numCache>
            </c:numRef>
          </c:xVal>
          <c:yVal>
            <c:numRef>
              <c:f>'Q1'!$H$3:$H$45</c:f>
              <c:numCache>
                <c:formatCode>0.00%</c:formatCode>
                <c:ptCount val="43"/>
                <c:pt idx="1">
                  <c:v>8.9999999999999998E-4</c:v>
                </c:pt>
                <c:pt idx="2">
                  <c:v>-5.9400000000000001E-2</c:v>
                </c:pt>
                <c:pt idx="3">
                  <c:v>-0.16220000000000001</c:v>
                </c:pt>
                <c:pt idx="4">
                  <c:v>-0.23069999999999999</c:v>
                </c:pt>
                <c:pt idx="5">
                  <c:v>6.1400000000000003E-2</c:v>
                </c:pt>
                <c:pt idx="6">
                  <c:v>2.0999999999999999E-3</c:v>
                </c:pt>
                <c:pt idx="7">
                  <c:v>5.5E-2</c:v>
                </c:pt>
                <c:pt idx="8">
                  <c:v>-0.1017</c:v>
                </c:pt>
                <c:pt idx="9">
                  <c:v>6.0199999999999997E-2</c:v>
                </c:pt>
                <c:pt idx="10">
                  <c:v>-7.46E-2</c:v>
                </c:pt>
                <c:pt idx="11">
                  <c:v>0.28110000000000002</c:v>
                </c:pt>
                <c:pt idx="12">
                  <c:v>-8.3699999999999997E-2</c:v>
                </c:pt>
                <c:pt idx="13">
                  <c:v>-9.7000000000000003E-2</c:v>
                </c:pt>
                <c:pt idx="14">
                  <c:v>-0.20519999999999999</c:v>
                </c:pt>
                <c:pt idx="15">
                  <c:v>0.14929999999999999</c:v>
                </c:pt>
                <c:pt idx="16">
                  <c:v>-4.5100000000000001E-2</c:v>
                </c:pt>
                <c:pt idx="17">
                  <c:v>-0.128</c:v>
                </c:pt>
                <c:pt idx="18">
                  <c:v>-0.222</c:v>
                </c:pt>
                <c:pt idx="19">
                  <c:v>-0.2205</c:v>
                </c:pt>
                <c:pt idx="20">
                  <c:v>-1.5100000000000001E-2</c:v>
                </c:pt>
                <c:pt idx="21">
                  <c:v>-0.15359999999999999</c:v>
                </c:pt>
                <c:pt idx="22">
                  <c:v>0.21229999999999999</c:v>
                </c:pt>
                <c:pt idx="23">
                  <c:v>0.46710000000000002</c:v>
                </c:pt>
                <c:pt idx="24">
                  <c:v>0.1245</c:v>
                </c:pt>
                <c:pt idx="25">
                  <c:v>1.09E-2</c:v>
                </c:pt>
                <c:pt idx="26">
                  <c:v>6.7299999999999999E-2</c:v>
                </c:pt>
                <c:pt idx="27">
                  <c:v>0.20269999999999999</c:v>
                </c:pt>
                <c:pt idx="28">
                  <c:v>0.17480000000000001</c:v>
                </c:pt>
                <c:pt idx="29">
                  <c:v>-5.7700000000000001E-2</c:v>
                </c:pt>
                <c:pt idx="30">
                  <c:v>-1.9E-3</c:v>
                </c:pt>
                <c:pt idx="31">
                  <c:v>-4.6800000000000001E-2</c:v>
                </c:pt>
                <c:pt idx="32">
                  <c:v>1.26E-2</c:v>
                </c:pt>
                <c:pt idx="33">
                  <c:v>7.0800000000000002E-2</c:v>
                </c:pt>
                <c:pt idx="34">
                  <c:v>0.1255</c:v>
                </c:pt>
                <c:pt idx="35">
                  <c:v>-0.2291</c:v>
                </c:pt>
                <c:pt idx="36">
                  <c:v>-0.16089999999999999</c:v>
                </c:pt>
                <c:pt idx="37">
                  <c:v>0.48110000000000003</c:v>
                </c:pt>
                <c:pt idx="38">
                  <c:v>7.5499999999999998E-2</c:v>
                </c:pt>
                <c:pt idx="39">
                  <c:v>0.2402</c:v>
                </c:pt>
                <c:pt idx="40">
                  <c:v>-4.5600000000000002E-2</c:v>
                </c:pt>
                <c:pt idx="41">
                  <c:v>7.6E-3</c:v>
                </c:pt>
                <c:pt idx="42">
                  <c:v>0.15579999999999999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87C-D24F-B385-CBE0AF478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85263"/>
        <c:axId val="456235119"/>
      </c:scatterChart>
      <c:valAx>
        <c:axId val="43698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35119"/>
        <c:crosses val="autoZero"/>
        <c:crossBetween val="midCat"/>
      </c:valAx>
      <c:valAx>
        <c:axId val="45623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85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SNAP Monthly Return VS SPY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475284339457567E-2"/>
                  <c:y val="-0.206102726742490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'Q2_SNAP VS SPY'!$F$3:$F$45</c:f>
              <c:numCache>
                <c:formatCode>0.00%</c:formatCode>
                <c:ptCount val="43"/>
                <c:pt idx="1">
                  <c:v>1.4319766532041811E-2</c:v>
                </c:pt>
                <c:pt idx="2">
                  <c:v>1.4113045460114604E-2</c:v>
                </c:pt>
                <c:pt idx="3">
                  <c:v>1.4910296207975016E-3</c:v>
                </c:pt>
                <c:pt idx="4">
                  <c:v>2.5531036796313078E-2</c:v>
                </c:pt>
                <c:pt idx="5">
                  <c:v>2.9177372937687629E-3</c:v>
                </c:pt>
                <c:pt idx="6">
                  <c:v>1.5111655653116784E-2</c:v>
                </c:pt>
                <c:pt idx="7">
                  <c:v>2.86436331981752E-2</c:v>
                </c:pt>
                <c:pt idx="8">
                  <c:v>3.0566014122411556E-2</c:v>
                </c:pt>
                <c:pt idx="9">
                  <c:v>6.9808362185563855E-3</c:v>
                </c:pt>
                <c:pt idx="10">
                  <c:v>6.1758667405955814E-2</c:v>
                </c:pt>
                <c:pt idx="11">
                  <c:v>-3.6360502310998299E-2</c:v>
                </c:pt>
                <c:pt idx="12">
                  <c:v>-3.1290216258921144E-2</c:v>
                </c:pt>
                <c:pt idx="13">
                  <c:v>9.1939617802547779E-3</c:v>
                </c:pt>
                <c:pt idx="14">
                  <c:v>2.4309063573120016E-2</c:v>
                </c:pt>
                <c:pt idx="15">
                  <c:v>1.2551007313461593E-3</c:v>
                </c:pt>
                <c:pt idx="16">
                  <c:v>4.1702872826434811E-2</c:v>
                </c:pt>
                <c:pt idx="17">
                  <c:v>3.1920042027633322E-2</c:v>
                </c:pt>
                <c:pt idx="18">
                  <c:v>1.4123351811250462E-3</c:v>
                </c:pt>
                <c:pt idx="19">
                  <c:v>-6.4890363043884181E-2</c:v>
                </c:pt>
                <c:pt idx="20">
                  <c:v>1.8549383486305748E-2</c:v>
                </c:pt>
                <c:pt idx="21">
                  <c:v>-9.3343096819956561E-2</c:v>
                </c:pt>
                <c:pt idx="22">
                  <c:v>8.6372746813830892E-2</c:v>
                </c:pt>
                <c:pt idx="23">
                  <c:v>3.2415669215313692E-2</c:v>
                </c:pt>
                <c:pt idx="24">
                  <c:v>1.363589441648827E-2</c:v>
                </c:pt>
                <c:pt idx="25">
                  <c:v>4.5437116329770211E-2</c:v>
                </c:pt>
                <c:pt idx="26">
                  <c:v>-6.3771036469149056E-2</c:v>
                </c:pt>
                <c:pt idx="27">
                  <c:v>6.4409350016904066E-2</c:v>
                </c:pt>
                <c:pt idx="28">
                  <c:v>2.0056751016596319E-2</c:v>
                </c:pt>
                <c:pt idx="29">
                  <c:v>-1.6743483473162901E-2</c:v>
                </c:pt>
                <c:pt idx="30">
                  <c:v>1.4771780812643298E-2</c:v>
                </c:pt>
                <c:pt idx="31">
                  <c:v>2.6824704613211958E-2</c:v>
                </c:pt>
                <c:pt idx="32">
                  <c:v>3.6198164030925906E-2</c:v>
                </c:pt>
                <c:pt idx="33">
                  <c:v>2.4020888835856846E-2</c:v>
                </c:pt>
                <c:pt idx="34">
                  <c:v>4.5107288787495925E-3</c:v>
                </c:pt>
                <c:pt idx="35">
                  <c:v>-7.9165847802461609E-2</c:v>
                </c:pt>
                <c:pt idx="36">
                  <c:v>-0.12998706927755244</c:v>
                </c:pt>
                <c:pt idx="37">
                  <c:v>0.13361050116245199</c:v>
                </c:pt>
                <c:pt idx="38">
                  <c:v>4.7645257519911111E-2</c:v>
                </c:pt>
                <c:pt idx="39">
                  <c:v>1.3275369525617586E-2</c:v>
                </c:pt>
                <c:pt idx="40">
                  <c:v>6.3551937631137534E-2</c:v>
                </c:pt>
                <c:pt idx="41">
                  <c:v>6.979671525930975E-2</c:v>
                </c:pt>
                <c:pt idx="42">
                  <c:v>-4.128136964173923E-2</c:v>
                </c:pt>
              </c:numCache>
            </c:numRef>
          </c:xVal>
          <c:yVal>
            <c:numRef>
              <c:f>'Q2_SNAP VS SPY'!$C$3:$C$45</c:f>
              <c:numCache>
                <c:formatCode>0.00%</c:formatCode>
                <c:ptCount val="43"/>
                <c:pt idx="1">
                  <c:v>8.8761647192114879E-4</c:v>
                </c:pt>
                <c:pt idx="2">
                  <c:v>-5.9423505961131107E-2</c:v>
                </c:pt>
                <c:pt idx="3">
                  <c:v>-0.16218760783534225</c:v>
                </c:pt>
                <c:pt idx="4">
                  <c:v>-0.23072594259988743</c:v>
                </c:pt>
                <c:pt idx="5">
                  <c:v>6.1448427212874801E-2</c:v>
                </c:pt>
                <c:pt idx="6">
                  <c:v>2.0675396278428959E-3</c:v>
                </c:pt>
                <c:pt idx="7">
                  <c:v>5.502063273727642E-2</c:v>
                </c:pt>
                <c:pt idx="8">
                  <c:v>-0.10169491525423735</c:v>
                </c:pt>
                <c:pt idx="9">
                  <c:v>6.0232220609579112E-2</c:v>
                </c:pt>
                <c:pt idx="10">
                  <c:v>-7.4606433949349737E-2</c:v>
                </c:pt>
                <c:pt idx="11">
                  <c:v>0.28106508875739644</c:v>
                </c:pt>
                <c:pt idx="12">
                  <c:v>-8.3718244803695163E-2</c:v>
                </c:pt>
                <c:pt idx="13">
                  <c:v>-9.7038437303087588E-2</c:v>
                </c:pt>
                <c:pt idx="14">
                  <c:v>-0.20516399162595944</c:v>
                </c:pt>
                <c:pt idx="15">
                  <c:v>0.14925373134328357</c:v>
                </c:pt>
                <c:pt idx="16">
                  <c:v>-4.5072574484339212E-2</c:v>
                </c:pt>
                <c:pt idx="17">
                  <c:v>-0.128</c:v>
                </c:pt>
                <c:pt idx="18">
                  <c:v>-0.22201834862385317</c:v>
                </c:pt>
                <c:pt idx="19">
                  <c:v>-0.22051886792452835</c:v>
                </c:pt>
                <c:pt idx="20">
                  <c:v>-1.5128593040847238E-2</c:v>
                </c:pt>
                <c:pt idx="21">
                  <c:v>-0.15360983102918591</c:v>
                </c:pt>
                <c:pt idx="22">
                  <c:v>0.21234119782214145</c:v>
                </c:pt>
                <c:pt idx="23">
                  <c:v>0.46706586826347318</c:v>
                </c:pt>
                <c:pt idx="24">
                  <c:v>0.12448979591836729</c:v>
                </c:pt>
                <c:pt idx="25">
                  <c:v>1.0889292196007316E-2</c:v>
                </c:pt>
                <c:pt idx="26">
                  <c:v>6.7324955116696561E-2</c:v>
                </c:pt>
                <c:pt idx="27">
                  <c:v>0.20269133725820021</c:v>
                </c:pt>
                <c:pt idx="28">
                  <c:v>0.17482510489510483</c:v>
                </c:pt>
                <c:pt idx="29">
                  <c:v>-5.7738039151073783E-2</c:v>
                </c:pt>
                <c:pt idx="30">
                  <c:v>-1.8951358180668842E-3</c:v>
                </c:pt>
                <c:pt idx="31">
                  <c:v>-4.6835443037974711E-2</c:v>
                </c:pt>
                <c:pt idx="32">
                  <c:v>1.2616201859229736E-2</c:v>
                </c:pt>
                <c:pt idx="33">
                  <c:v>7.0819672131147371E-2</c:v>
                </c:pt>
                <c:pt idx="34">
                  <c:v>0.12553576240049003</c:v>
                </c:pt>
                <c:pt idx="35">
                  <c:v>-0.22905327687993893</c:v>
                </c:pt>
                <c:pt idx="36">
                  <c:v>-0.16090331686661963</c:v>
                </c:pt>
                <c:pt idx="37">
                  <c:v>0.48107661900756926</c:v>
                </c:pt>
                <c:pt idx="38">
                  <c:v>7.5525265444334577E-2</c:v>
                </c:pt>
                <c:pt idx="39">
                  <c:v>0.24023224708383073</c:v>
                </c:pt>
                <c:pt idx="40">
                  <c:v>-4.5551298424861497E-2</c:v>
                </c:pt>
                <c:pt idx="41">
                  <c:v>7.5825156110613801E-3</c:v>
                </c:pt>
                <c:pt idx="42">
                  <c:v>0.15582120407259858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9-DA40-A69E-43C719511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17023"/>
        <c:axId val="2089950016"/>
      </c:scatterChart>
      <c:valAx>
        <c:axId val="46611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950016"/>
        <c:crosses val="autoZero"/>
        <c:crossBetween val="midCat"/>
      </c:valAx>
      <c:valAx>
        <c:axId val="20899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1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FB Monthly Return VS SPY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'Q2_FB VS SPY'!$E$3:$E$45</c:f>
              <c:numCache>
                <c:formatCode>0.00%</c:formatCode>
                <c:ptCount val="43"/>
                <c:pt idx="1">
                  <c:v>1.4319766532041811E-2</c:v>
                </c:pt>
                <c:pt idx="2">
                  <c:v>1.4113045460114604E-2</c:v>
                </c:pt>
                <c:pt idx="3">
                  <c:v>1.4910296207975016E-3</c:v>
                </c:pt>
                <c:pt idx="4">
                  <c:v>2.5531036796313078E-2</c:v>
                </c:pt>
                <c:pt idx="5">
                  <c:v>2.9177372937687629E-3</c:v>
                </c:pt>
                <c:pt idx="6">
                  <c:v>1.5111655653116784E-2</c:v>
                </c:pt>
                <c:pt idx="7">
                  <c:v>2.86436331981752E-2</c:v>
                </c:pt>
                <c:pt idx="8">
                  <c:v>3.0566014122411556E-2</c:v>
                </c:pt>
                <c:pt idx="9">
                  <c:v>6.9808362185563855E-3</c:v>
                </c:pt>
                <c:pt idx="10">
                  <c:v>6.1758667405955814E-2</c:v>
                </c:pt>
                <c:pt idx="11">
                  <c:v>-3.6360502310998299E-2</c:v>
                </c:pt>
                <c:pt idx="12">
                  <c:v>-3.1290216258921144E-2</c:v>
                </c:pt>
                <c:pt idx="13">
                  <c:v>9.1939617802547779E-3</c:v>
                </c:pt>
                <c:pt idx="14">
                  <c:v>2.4309063573120016E-2</c:v>
                </c:pt>
                <c:pt idx="15">
                  <c:v>1.2551007313461593E-3</c:v>
                </c:pt>
                <c:pt idx="16">
                  <c:v>4.1702872826434811E-2</c:v>
                </c:pt>
                <c:pt idx="17">
                  <c:v>3.1920042027633322E-2</c:v>
                </c:pt>
                <c:pt idx="18">
                  <c:v>1.4123351811250462E-3</c:v>
                </c:pt>
                <c:pt idx="19">
                  <c:v>-6.4890363043884181E-2</c:v>
                </c:pt>
                <c:pt idx="20">
                  <c:v>1.8549383486305748E-2</c:v>
                </c:pt>
                <c:pt idx="21">
                  <c:v>-9.3343096819956561E-2</c:v>
                </c:pt>
                <c:pt idx="22">
                  <c:v>8.6372746813830892E-2</c:v>
                </c:pt>
                <c:pt idx="23">
                  <c:v>3.2415669215313692E-2</c:v>
                </c:pt>
                <c:pt idx="24">
                  <c:v>1.363589441648827E-2</c:v>
                </c:pt>
                <c:pt idx="25">
                  <c:v>4.5437116329770211E-2</c:v>
                </c:pt>
                <c:pt idx="26">
                  <c:v>-6.3771036469149056E-2</c:v>
                </c:pt>
                <c:pt idx="27">
                  <c:v>6.4409350016904066E-2</c:v>
                </c:pt>
                <c:pt idx="28">
                  <c:v>2.0056751016596319E-2</c:v>
                </c:pt>
                <c:pt idx="29">
                  <c:v>-1.6743483473162901E-2</c:v>
                </c:pt>
                <c:pt idx="30">
                  <c:v>1.4771780812643298E-2</c:v>
                </c:pt>
                <c:pt idx="31">
                  <c:v>2.6824704613211958E-2</c:v>
                </c:pt>
                <c:pt idx="32">
                  <c:v>3.6198164030925906E-2</c:v>
                </c:pt>
                <c:pt idx="33">
                  <c:v>2.4020888835856846E-2</c:v>
                </c:pt>
                <c:pt idx="34">
                  <c:v>4.5107288787495925E-3</c:v>
                </c:pt>
                <c:pt idx="35">
                  <c:v>-7.9165847802461609E-2</c:v>
                </c:pt>
                <c:pt idx="36">
                  <c:v>-0.12998706927755244</c:v>
                </c:pt>
                <c:pt idx="37">
                  <c:v>0.13361050116245199</c:v>
                </c:pt>
                <c:pt idx="38">
                  <c:v>4.7645257519911111E-2</c:v>
                </c:pt>
                <c:pt idx="39">
                  <c:v>1.3275369525617586E-2</c:v>
                </c:pt>
                <c:pt idx="40">
                  <c:v>6.3551937631137534E-2</c:v>
                </c:pt>
                <c:pt idx="41">
                  <c:v>6.979671525930975E-2</c:v>
                </c:pt>
                <c:pt idx="42">
                  <c:v>-4.128136964173923E-2</c:v>
                </c:pt>
              </c:numCache>
            </c:numRef>
          </c:xVal>
          <c:yVal>
            <c:numRef>
              <c:f>'Q2_FB VS SPY'!$B$3:$B$45</c:f>
              <c:numCache>
                <c:formatCode>0.00%</c:formatCode>
                <c:ptCount val="43"/>
                <c:pt idx="1">
                  <c:v>5.7726130424650579E-2</c:v>
                </c:pt>
                <c:pt idx="2">
                  <c:v>8.0532911813642194E-3</c:v>
                </c:pt>
                <c:pt idx="3">
                  <c:v>-3.1692260518645377E-3</c:v>
                </c:pt>
                <c:pt idx="4">
                  <c:v>0.12100943491878224</c:v>
                </c:pt>
                <c:pt idx="5">
                  <c:v>1.6070906942392993E-2</c:v>
                </c:pt>
                <c:pt idx="6">
                  <c:v>-6.396499352232965E-3</c:v>
                </c:pt>
                <c:pt idx="7">
                  <c:v>5.378359728985771E-2</c:v>
                </c:pt>
                <c:pt idx="8">
                  <c:v>-1.5994696390033369E-2</c:v>
                </c:pt>
                <c:pt idx="9">
                  <c:v>-4.0635852152901553E-3</c:v>
                </c:pt>
                <c:pt idx="10">
                  <c:v>5.9106832065352943E-2</c:v>
                </c:pt>
                <c:pt idx="11">
                  <c:v>-4.5855808474802306E-2</c:v>
                </c:pt>
                <c:pt idx="12">
                  <c:v>-0.10391438578173673</c:v>
                </c:pt>
                <c:pt idx="13">
                  <c:v>7.6412838944175832E-2</c:v>
                </c:pt>
                <c:pt idx="14">
                  <c:v>0.11499999418604645</c:v>
                </c:pt>
                <c:pt idx="15">
                  <c:v>1.3244384259278208E-2</c:v>
                </c:pt>
                <c:pt idx="16">
                  <c:v>-0.11187733746839557</c:v>
                </c:pt>
                <c:pt idx="17">
                  <c:v>1.8252369703877891E-2</c:v>
                </c:pt>
                <c:pt idx="18">
                  <c:v>-6.4132414821201134E-2</c:v>
                </c:pt>
                <c:pt idx="19">
                  <c:v>-7.7040091576792813E-2</c:v>
                </c:pt>
                <c:pt idx="20">
                  <c:v>-7.3654341627118924E-2</c:v>
                </c:pt>
                <c:pt idx="21">
                  <c:v>-6.7705034722245649E-2</c:v>
                </c:pt>
                <c:pt idx="22">
                  <c:v>0.27156920502156368</c:v>
                </c:pt>
                <c:pt idx="23">
                  <c:v>-3.1435628634763568E-2</c:v>
                </c:pt>
                <c:pt idx="24">
                  <c:v>3.2455900262419846E-2</c:v>
                </c:pt>
                <c:pt idx="25">
                  <c:v>0.16023751682479426</c:v>
                </c:pt>
                <c:pt idx="26">
                  <c:v>-8.2368115275122444E-2</c:v>
                </c:pt>
                <c:pt idx="27">
                  <c:v>8.7507741660518779E-2</c:v>
                </c:pt>
                <c:pt idx="28">
                  <c:v>6.3730362694300879E-3</c:v>
                </c:pt>
                <c:pt idx="29">
                  <c:v>-4.4071452279698331E-2</c:v>
                </c:pt>
                <c:pt idx="30">
                  <c:v>-4.0878957730155152E-2</c:v>
                </c:pt>
                <c:pt idx="31">
                  <c:v>7.6201661318489711E-2</c:v>
                </c:pt>
                <c:pt idx="32">
                  <c:v>5.2126299570872892E-2</c:v>
                </c:pt>
                <c:pt idx="33">
                  <c:v>1.790319885887337E-2</c:v>
                </c:pt>
                <c:pt idx="34">
                  <c:v>-1.6272818514007414E-2</c:v>
                </c:pt>
                <c:pt idx="35">
                  <c:v>-4.6753517968332048E-2</c:v>
                </c:pt>
                <c:pt idx="36">
                  <c:v>-0.13337142342509778</c:v>
                </c:pt>
                <c:pt idx="37">
                  <c:v>0.22727819735111154</c:v>
                </c:pt>
                <c:pt idx="38">
                  <c:v>9.9555411573016173E-2</c:v>
                </c:pt>
                <c:pt idx="39">
                  <c:v>8.7965304330983596E-3</c:v>
                </c:pt>
                <c:pt idx="40">
                  <c:v>0.11714444964103077</c:v>
                </c:pt>
                <c:pt idx="41">
                  <c:v>0.15583243707046512</c:v>
                </c:pt>
                <c:pt idx="42">
                  <c:v>-0.10675312659946279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D4-D745-8E4E-86CB3A3C9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42911"/>
        <c:axId val="201643791"/>
      </c:scatterChart>
      <c:valAx>
        <c:axId val="38714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3791"/>
        <c:crosses val="autoZero"/>
        <c:crossBetween val="midCat"/>
      </c:valAx>
      <c:valAx>
        <c:axId val="20164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4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Portfolio Vs SPY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7761811023622054E-2"/>
                  <c:y val="-5.20312044327792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'Q3'!$G$5:$G$28</c:f>
              <c:numCache>
                <c:formatCode>0.00%</c:formatCode>
                <c:ptCount val="24"/>
                <c:pt idx="1">
                  <c:v>2.0056751016596319E-2</c:v>
                </c:pt>
                <c:pt idx="2">
                  <c:v>-1.6743483473162901E-2</c:v>
                </c:pt>
                <c:pt idx="3">
                  <c:v>1.4771780812643298E-2</c:v>
                </c:pt>
                <c:pt idx="4">
                  <c:v>2.6824704613211958E-2</c:v>
                </c:pt>
                <c:pt idx="5">
                  <c:v>3.6198164030925906E-2</c:v>
                </c:pt>
                <c:pt idx="6">
                  <c:v>2.4020888835856846E-2</c:v>
                </c:pt>
                <c:pt idx="7">
                  <c:v>4.5107288787495925E-3</c:v>
                </c:pt>
                <c:pt idx="8">
                  <c:v>-7.9165847802461609E-2</c:v>
                </c:pt>
                <c:pt idx="9">
                  <c:v>-0.12998706927755244</c:v>
                </c:pt>
                <c:pt idx="10">
                  <c:v>0.13361050116245199</c:v>
                </c:pt>
                <c:pt idx="11">
                  <c:v>4.7645257519911111E-2</c:v>
                </c:pt>
                <c:pt idx="12">
                  <c:v>1.3275369525617586E-2</c:v>
                </c:pt>
                <c:pt idx="13">
                  <c:v>6.3551937631137534E-2</c:v>
                </c:pt>
                <c:pt idx="14">
                  <c:v>6.979671525930975E-2</c:v>
                </c:pt>
                <c:pt idx="15">
                  <c:v>-4.128136964173923E-2</c:v>
                </c:pt>
                <c:pt idx="16">
                  <c:v>-2.1030417696690229E-2</c:v>
                </c:pt>
                <c:pt idx="17">
                  <c:v>0.10877692050503174</c:v>
                </c:pt>
                <c:pt idx="18">
                  <c:v>3.2646546117188979E-2</c:v>
                </c:pt>
                <c:pt idx="19">
                  <c:v>-5.9712292383574672E-3</c:v>
                </c:pt>
                <c:pt idx="20">
                  <c:v>2.7805468056083527E-2</c:v>
                </c:pt>
                <c:pt idx="21">
                  <c:v>4.1986571441716247E-2</c:v>
                </c:pt>
                <c:pt idx="22">
                  <c:v>5.6358954154787089E-2</c:v>
                </c:pt>
                <c:pt idx="23">
                  <c:v>2.1567793574919225E-3</c:v>
                </c:pt>
              </c:numCache>
            </c:numRef>
          </c:xVal>
          <c:yVal>
            <c:numRef>
              <c:f>'Q3'!$F$5:$F$28</c:f>
              <c:numCache>
                <c:formatCode>0.00%</c:formatCode>
                <c:ptCount val="24"/>
                <c:pt idx="1">
                  <c:v>-5.4382015070669712E-2</c:v>
                </c:pt>
                <c:pt idx="2">
                  <c:v>0.1235776542189647</c:v>
                </c:pt>
                <c:pt idx="3">
                  <c:v>2.1505282535545456E-2</c:v>
                </c:pt>
                <c:pt idx="4">
                  <c:v>9.7989888923682461E-2</c:v>
                </c:pt>
                <c:pt idx="5">
                  <c:v>0.16774439418855105</c:v>
                </c:pt>
                <c:pt idx="6">
                  <c:v>3.5962101630634027E-2</c:v>
                </c:pt>
                <c:pt idx="7">
                  <c:v>0.15063566946469525</c:v>
                </c:pt>
                <c:pt idx="8">
                  <c:v>0.19495448193339923</c:v>
                </c:pt>
                <c:pt idx="9">
                  <c:v>3.667683755709554E-2</c:v>
                </c:pt>
                <c:pt idx="10">
                  <c:v>0.49307926585045869</c:v>
                </c:pt>
                <c:pt idx="11">
                  <c:v>0.25870614679131493</c:v>
                </c:pt>
                <c:pt idx="12">
                  <c:v>0.106101475913753</c:v>
                </c:pt>
                <c:pt idx="13">
                  <c:v>0.18747477107365254</c:v>
                </c:pt>
                <c:pt idx="14">
                  <c:v>8.3336666987750038E-2</c:v>
                </c:pt>
                <c:pt idx="15">
                  <c:v>4.2423095995598029E-2</c:v>
                </c:pt>
                <c:pt idx="16">
                  <c:v>-4.7373062969193892E-2</c:v>
                </c:pt>
                <c:pt idx="17">
                  <c:v>1.0223260658615172</c:v>
                </c:pt>
                <c:pt idx="18">
                  <c:v>-0.1600413975872032</c:v>
                </c:pt>
                <c:pt idx="19">
                  <c:v>0.50105739585403419</c:v>
                </c:pt>
                <c:pt idx="20">
                  <c:v>-0.11349371900385083</c:v>
                </c:pt>
                <c:pt idx="21">
                  <c:v>-0.11907713242098107</c:v>
                </c:pt>
                <c:pt idx="22">
                  <c:v>0.25777570572788167</c:v>
                </c:pt>
                <c:pt idx="23">
                  <c:v>1.9025188242962461E-2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0-954C-9499-4E8CBC47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67599"/>
        <c:axId val="442869247"/>
      </c:scatterChart>
      <c:valAx>
        <c:axId val="44286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69247"/>
        <c:crosses val="autoZero"/>
        <c:crossBetween val="midCat"/>
      </c:valAx>
      <c:valAx>
        <c:axId val="4428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6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501650</xdr:colOff>
      <xdr:row>6</xdr:row>
      <xdr:rowOff>63500</xdr:rowOff>
    </xdr:from>
    <xdr:to>
      <xdr:col>24</xdr:col>
      <xdr:colOff>660400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51B1D-6A12-854A-8515-9E1982D55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10</xdr:row>
      <xdr:rowOff>120650</xdr:rowOff>
    </xdr:from>
    <xdr:to>
      <xdr:col>13</xdr:col>
      <xdr:colOff>177800</xdr:colOff>
      <xdr:row>30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21FFD-E3C7-9B4B-857A-85E0766F8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10</xdr:row>
      <xdr:rowOff>6350</xdr:rowOff>
    </xdr:from>
    <xdr:to>
      <xdr:col>12</xdr:col>
      <xdr:colOff>203200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5D7A4-3328-3148-8572-9D961C713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539750</xdr:colOff>
      <xdr:row>12</xdr:row>
      <xdr:rowOff>184150</xdr:rowOff>
    </xdr:from>
    <xdr:to>
      <xdr:col>14</xdr:col>
      <xdr:colOff>711200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5DDEB-08AA-C641-96DB-84FF7E4EA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538E-AB1F-8349-81E3-672ABD2C84C9}">
  <dimension ref="A1:Z45"/>
  <sheetViews>
    <sheetView topLeftCell="G1" workbookViewId="0">
      <selection activeCell="Q2" activeCellId="1" sqref="J2:J45 Q2:Q45"/>
    </sheetView>
  </sheetViews>
  <sheetFormatPr baseColWidth="10" defaultRowHeight="16" x14ac:dyDescent="0.2"/>
  <sheetData>
    <row r="1" spans="1:26" ht="19" x14ac:dyDescent="0.25">
      <c r="A1" s="15" t="s">
        <v>0</v>
      </c>
      <c r="B1" s="16"/>
      <c r="C1" s="16"/>
      <c r="D1" s="16"/>
      <c r="E1" s="16"/>
      <c r="F1" s="16"/>
      <c r="G1" s="16"/>
      <c r="H1" s="17"/>
      <c r="I1" s="5"/>
      <c r="J1" s="8" t="s">
        <v>8</v>
      </c>
      <c r="K1" s="8"/>
      <c r="L1" s="8"/>
      <c r="M1" s="8"/>
      <c r="N1" s="8"/>
      <c r="O1" s="8"/>
      <c r="P1" s="8"/>
      <c r="Q1" s="13"/>
      <c r="S1" s="18" t="s">
        <v>9</v>
      </c>
      <c r="T1" s="19"/>
      <c r="U1" s="19"/>
      <c r="V1" s="19"/>
      <c r="W1" s="19"/>
      <c r="X1" s="19"/>
      <c r="Y1" s="19"/>
      <c r="Z1" s="19"/>
    </row>
    <row r="2" spans="1:26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10</v>
      </c>
      <c r="I2" s="1"/>
      <c r="J2" s="9" t="s">
        <v>1</v>
      </c>
      <c r="K2" s="9" t="s">
        <v>2</v>
      </c>
      <c r="L2" s="9" t="s">
        <v>3</v>
      </c>
      <c r="M2" s="9" t="s">
        <v>4</v>
      </c>
      <c r="N2" s="9" t="s">
        <v>5</v>
      </c>
      <c r="O2" s="9" t="s">
        <v>6</v>
      </c>
      <c r="P2" s="9" t="s">
        <v>7</v>
      </c>
      <c r="Q2" s="9" t="s">
        <v>10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11</v>
      </c>
    </row>
    <row r="3" spans="1:26" x14ac:dyDescent="0.2">
      <c r="A3" s="10">
        <v>42795</v>
      </c>
      <c r="B3" s="9">
        <v>24</v>
      </c>
      <c r="C3" s="9">
        <v>29.440000999999999</v>
      </c>
      <c r="D3" s="9">
        <v>18.899999999999999</v>
      </c>
      <c r="E3" s="9">
        <v>22.530000999999999</v>
      </c>
      <c r="F3" s="9">
        <v>22.530000999999999</v>
      </c>
      <c r="G3" s="9">
        <v>1037713700</v>
      </c>
      <c r="H3" s="9"/>
      <c r="I3" s="3"/>
      <c r="J3" s="10">
        <v>42795</v>
      </c>
      <c r="K3" s="9">
        <v>136.470001</v>
      </c>
      <c r="L3" s="9">
        <v>142.949997</v>
      </c>
      <c r="M3" s="9">
        <v>136.08000200000001</v>
      </c>
      <c r="N3" s="9">
        <v>142.050003</v>
      </c>
      <c r="O3" s="9">
        <v>142.050003</v>
      </c>
      <c r="P3" s="9">
        <v>342098600</v>
      </c>
      <c r="Q3" s="9"/>
      <c r="S3" s="12">
        <v>42795</v>
      </c>
      <c r="T3" s="11">
        <v>238.38999899999999</v>
      </c>
      <c r="U3" s="11">
        <v>240.320007</v>
      </c>
      <c r="V3" s="11">
        <v>231.61000100000001</v>
      </c>
      <c r="W3" s="11">
        <v>235.740005</v>
      </c>
      <c r="X3" s="11">
        <v>217.91975400000001</v>
      </c>
      <c r="Y3" s="11">
        <v>1921474100</v>
      </c>
      <c r="Z3" s="11"/>
    </row>
    <row r="4" spans="1:26" x14ac:dyDescent="0.2">
      <c r="A4" s="10">
        <v>42826</v>
      </c>
      <c r="B4" s="9">
        <v>22.700001</v>
      </c>
      <c r="C4" s="9">
        <v>22.9</v>
      </c>
      <c r="D4" s="9">
        <v>19.73</v>
      </c>
      <c r="E4" s="9">
        <v>22.549999</v>
      </c>
      <c r="F4" s="9">
        <v>22.549999</v>
      </c>
      <c r="G4" s="9">
        <v>231983000</v>
      </c>
      <c r="H4" s="14">
        <f>F4/F3 -1</f>
        <v>8.8761647192114879E-4</v>
      </c>
      <c r="I4" s="4"/>
      <c r="J4" s="10">
        <v>42826</v>
      </c>
      <c r="K4" s="9">
        <v>141.929993</v>
      </c>
      <c r="L4" s="9">
        <v>151.529999</v>
      </c>
      <c r="M4" s="9">
        <v>138.80999800000001</v>
      </c>
      <c r="N4" s="9">
        <v>150.25</v>
      </c>
      <c r="O4" s="9">
        <v>150.25</v>
      </c>
      <c r="P4" s="9">
        <v>275586300</v>
      </c>
      <c r="Q4" s="14">
        <f>O4/O3 -1</f>
        <v>5.7726130424650579E-2</v>
      </c>
      <c r="S4" s="12">
        <v>42826</v>
      </c>
      <c r="T4" s="11">
        <v>235.800003</v>
      </c>
      <c r="U4" s="11">
        <v>239.529999</v>
      </c>
      <c r="V4" s="11">
        <v>232.509995</v>
      </c>
      <c r="W4" s="11">
        <v>238.08000200000001</v>
      </c>
      <c r="X4" s="11">
        <v>221.040314</v>
      </c>
      <c r="Y4" s="11">
        <v>1549613700</v>
      </c>
      <c r="Z4" s="20">
        <f>X4/X3 -1</f>
        <v>1.4319766532041811E-2</v>
      </c>
    </row>
    <row r="5" spans="1:26" x14ac:dyDescent="0.2">
      <c r="A5" s="10">
        <v>42856</v>
      </c>
      <c r="B5" s="9">
        <v>22.66</v>
      </c>
      <c r="C5" s="9">
        <v>23.57</v>
      </c>
      <c r="D5" s="9">
        <v>17.59</v>
      </c>
      <c r="E5" s="9">
        <v>21.209999</v>
      </c>
      <c r="F5" s="9">
        <v>21.209999</v>
      </c>
      <c r="G5" s="9">
        <v>602210700</v>
      </c>
      <c r="H5" s="14">
        <f t="shared" ref="H5:H45" si="0">F5/F4 -1</f>
        <v>-5.9423505961131107E-2</v>
      </c>
      <c r="I5" s="4"/>
      <c r="J5" s="10">
        <v>42856</v>
      </c>
      <c r="K5" s="9">
        <v>151.740005</v>
      </c>
      <c r="L5" s="9">
        <v>153.60000600000001</v>
      </c>
      <c r="M5" s="9">
        <v>144.41999799999999</v>
      </c>
      <c r="N5" s="9">
        <v>151.46000699999999</v>
      </c>
      <c r="O5" s="9">
        <v>151.46000699999999</v>
      </c>
      <c r="P5" s="9">
        <v>403586900</v>
      </c>
      <c r="Q5" s="14">
        <f t="shared" ref="Q5:Q45" si="1">O5/O4 -1</f>
        <v>8.0532911813642194E-3</v>
      </c>
      <c r="S5" s="12">
        <v>42856</v>
      </c>
      <c r="T5" s="11">
        <v>238.679993</v>
      </c>
      <c r="U5" s="11">
        <v>242.08000200000001</v>
      </c>
      <c r="V5" s="11">
        <v>235.429993</v>
      </c>
      <c r="W5" s="11">
        <v>241.44000199999999</v>
      </c>
      <c r="X5" s="11">
        <v>224.15986599999999</v>
      </c>
      <c r="Y5" s="11">
        <v>1492547000</v>
      </c>
      <c r="Z5" s="20">
        <f t="shared" ref="Z5:Z45" si="2">X5/X4 -1</f>
        <v>1.4113045460114604E-2</v>
      </c>
    </row>
    <row r="6" spans="1:26" x14ac:dyDescent="0.2">
      <c r="A6" s="10">
        <v>42887</v>
      </c>
      <c r="B6" s="9">
        <v>21.32</v>
      </c>
      <c r="C6" s="9">
        <v>21.450001</v>
      </c>
      <c r="D6" s="9">
        <v>17</v>
      </c>
      <c r="E6" s="9">
        <v>17.77</v>
      </c>
      <c r="F6" s="9">
        <v>17.77</v>
      </c>
      <c r="G6" s="9">
        <v>313557300</v>
      </c>
      <c r="H6" s="14">
        <f t="shared" si="0"/>
        <v>-0.16218760783534225</v>
      </c>
      <c r="I6" s="4"/>
      <c r="J6" s="10">
        <v>42887</v>
      </c>
      <c r="K6" s="9">
        <v>151.75</v>
      </c>
      <c r="L6" s="9">
        <v>156.5</v>
      </c>
      <c r="M6" s="9">
        <v>144.55999800000001</v>
      </c>
      <c r="N6" s="9">
        <v>150.979996</v>
      </c>
      <c r="O6" s="9">
        <v>150.979996</v>
      </c>
      <c r="P6" s="9">
        <v>414757100</v>
      </c>
      <c r="Q6" s="14">
        <f t="shared" si="1"/>
        <v>-3.1692260518645377E-3</v>
      </c>
      <c r="S6" s="12">
        <v>42887</v>
      </c>
      <c r="T6" s="11">
        <v>241.970001</v>
      </c>
      <c r="U6" s="11">
        <v>245.009995</v>
      </c>
      <c r="V6" s="11">
        <v>239.96000699999999</v>
      </c>
      <c r="W6" s="11">
        <v>241.800003</v>
      </c>
      <c r="X6" s="11">
        <v>224.49409499999999</v>
      </c>
      <c r="Y6" s="11">
        <v>1572753000</v>
      </c>
      <c r="Z6" s="20">
        <f t="shared" si="2"/>
        <v>1.4910296207975016E-3</v>
      </c>
    </row>
    <row r="7" spans="1:26" x14ac:dyDescent="0.2">
      <c r="A7" s="10">
        <v>42917</v>
      </c>
      <c r="B7" s="9">
        <v>17.91</v>
      </c>
      <c r="C7" s="9">
        <v>17.920000000000002</v>
      </c>
      <c r="D7" s="9">
        <v>13.1</v>
      </c>
      <c r="E7" s="9">
        <v>13.67</v>
      </c>
      <c r="F7" s="9">
        <v>13.67</v>
      </c>
      <c r="G7" s="9">
        <v>344478300</v>
      </c>
      <c r="H7" s="14">
        <f t="shared" si="0"/>
        <v>-0.23072594259988743</v>
      </c>
      <c r="I7" s="4"/>
      <c r="J7" s="10">
        <v>42917</v>
      </c>
      <c r="K7" s="9">
        <v>151.720001</v>
      </c>
      <c r="L7" s="9">
        <v>175.490005</v>
      </c>
      <c r="M7" s="9">
        <v>147.800003</v>
      </c>
      <c r="N7" s="9">
        <v>169.25</v>
      </c>
      <c r="O7" s="9">
        <v>169.25</v>
      </c>
      <c r="P7" s="9">
        <v>419907600</v>
      </c>
      <c r="Q7" s="14">
        <f t="shared" si="1"/>
        <v>0.12100943491878224</v>
      </c>
      <c r="S7" s="12">
        <v>42917</v>
      </c>
      <c r="T7" s="11">
        <v>242.88000500000001</v>
      </c>
      <c r="U7" s="11">
        <v>248</v>
      </c>
      <c r="V7" s="11">
        <v>240.33999600000001</v>
      </c>
      <c r="W7" s="11">
        <v>246.770004</v>
      </c>
      <c r="X7" s="11">
        <v>230.225662</v>
      </c>
      <c r="Y7" s="11">
        <v>1055908800</v>
      </c>
      <c r="Z7" s="20">
        <f t="shared" si="2"/>
        <v>2.5531036796313078E-2</v>
      </c>
    </row>
    <row r="8" spans="1:26" x14ac:dyDescent="0.2">
      <c r="A8" s="10">
        <v>42948</v>
      </c>
      <c r="B8" s="9">
        <v>13.77</v>
      </c>
      <c r="C8" s="9">
        <v>15.34</v>
      </c>
      <c r="D8" s="9">
        <v>11.28</v>
      </c>
      <c r="E8" s="9">
        <v>14.51</v>
      </c>
      <c r="F8" s="9">
        <v>14.51</v>
      </c>
      <c r="G8" s="9">
        <v>940242300</v>
      </c>
      <c r="H8" s="14">
        <f t="shared" si="0"/>
        <v>6.1448427212874801E-2</v>
      </c>
      <c r="I8" s="4"/>
      <c r="J8" s="10">
        <v>42948</v>
      </c>
      <c r="K8" s="9">
        <v>169.820007</v>
      </c>
      <c r="L8" s="9">
        <v>173.050003</v>
      </c>
      <c r="M8" s="9">
        <v>165</v>
      </c>
      <c r="N8" s="9">
        <v>171.970001</v>
      </c>
      <c r="O8" s="9">
        <v>171.970001</v>
      </c>
      <c r="P8" s="9">
        <v>303622800</v>
      </c>
      <c r="Q8" s="14">
        <f t="shared" si="1"/>
        <v>1.6070906942392993E-2</v>
      </c>
      <c r="S8" s="12">
        <v>42948</v>
      </c>
      <c r="T8" s="11">
        <v>247.46000699999999</v>
      </c>
      <c r="U8" s="11">
        <v>248.91000399999999</v>
      </c>
      <c r="V8" s="11">
        <v>241.83000200000001</v>
      </c>
      <c r="W8" s="11">
        <v>247.490005</v>
      </c>
      <c r="X8" s="11">
        <v>230.8974</v>
      </c>
      <c r="Y8" s="11">
        <v>1557031500</v>
      </c>
      <c r="Z8" s="20">
        <f t="shared" si="2"/>
        <v>2.9177372937687629E-3</v>
      </c>
    </row>
    <row r="9" spans="1:26" x14ac:dyDescent="0.2">
      <c r="A9" s="10">
        <v>42979</v>
      </c>
      <c r="B9" s="9">
        <v>14.5</v>
      </c>
      <c r="C9" s="9">
        <v>15.8</v>
      </c>
      <c r="D9" s="9">
        <v>13.07</v>
      </c>
      <c r="E9" s="9">
        <v>14.54</v>
      </c>
      <c r="F9" s="9">
        <v>14.54</v>
      </c>
      <c r="G9" s="9">
        <v>509333300</v>
      </c>
      <c r="H9" s="14">
        <f t="shared" si="0"/>
        <v>2.0675396278428959E-3</v>
      </c>
      <c r="I9" s="4"/>
      <c r="J9" s="10">
        <v>42979</v>
      </c>
      <c r="K9" s="9">
        <v>172.39999399999999</v>
      </c>
      <c r="L9" s="9">
        <v>174</v>
      </c>
      <c r="M9" s="9">
        <v>161.55999800000001</v>
      </c>
      <c r="N9" s="9">
        <v>170.86999499999999</v>
      </c>
      <c r="O9" s="9">
        <v>170.86999499999999</v>
      </c>
      <c r="P9" s="9">
        <v>304818300</v>
      </c>
      <c r="Q9" s="14">
        <f t="shared" si="1"/>
        <v>-6.396499352232965E-3</v>
      </c>
      <c r="S9" s="12">
        <v>42979</v>
      </c>
      <c r="T9" s="11">
        <v>247.91999799999999</v>
      </c>
      <c r="U9" s="11">
        <v>251.320007</v>
      </c>
      <c r="V9" s="11">
        <v>244.949997</v>
      </c>
      <c r="W9" s="11">
        <v>251.229996</v>
      </c>
      <c r="X9" s="11">
        <v>234.38664199999999</v>
      </c>
      <c r="Y9" s="11">
        <v>1286405100</v>
      </c>
      <c r="Z9" s="20">
        <f t="shared" si="2"/>
        <v>1.5111655653116784E-2</v>
      </c>
    </row>
    <row r="10" spans="1:26" x14ac:dyDescent="0.2">
      <c r="A10" s="10">
        <v>43009</v>
      </c>
      <c r="B10" s="9">
        <v>14.6</v>
      </c>
      <c r="C10" s="9">
        <v>16.879999000000002</v>
      </c>
      <c r="D10" s="9">
        <v>13.96</v>
      </c>
      <c r="E10" s="9">
        <v>15.34</v>
      </c>
      <c r="F10" s="9">
        <v>15.34</v>
      </c>
      <c r="G10" s="9">
        <v>452203000</v>
      </c>
      <c r="H10" s="14">
        <f t="shared" si="0"/>
        <v>5.502063273727642E-2</v>
      </c>
      <c r="I10" s="4"/>
      <c r="J10" s="10">
        <v>43009</v>
      </c>
      <c r="K10" s="9">
        <v>171.38999899999999</v>
      </c>
      <c r="L10" s="9">
        <v>180.800003</v>
      </c>
      <c r="M10" s="9">
        <v>168.28999300000001</v>
      </c>
      <c r="N10" s="9">
        <v>180.05999800000001</v>
      </c>
      <c r="O10" s="9">
        <v>180.05999800000001</v>
      </c>
      <c r="P10" s="9">
        <v>318146600</v>
      </c>
      <c r="Q10" s="14">
        <f t="shared" si="1"/>
        <v>5.378359728985771E-2</v>
      </c>
      <c r="S10" s="12">
        <v>43009</v>
      </c>
      <c r="T10" s="11">
        <v>251.490005</v>
      </c>
      <c r="U10" s="11">
        <v>257.89001500000001</v>
      </c>
      <c r="V10" s="11">
        <v>251.28999300000001</v>
      </c>
      <c r="W10" s="11">
        <v>257.14999399999999</v>
      </c>
      <c r="X10" s="11">
        <v>241.10032699999999</v>
      </c>
      <c r="Y10" s="11">
        <v>1320624600</v>
      </c>
      <c r="Z10" s="20">
        <f t="shared" si="2"/>
        <v>2.86436331981752E-2</v>
      </c>
    </row>
    <row r="11" spans="1:26" x14ac:dyDescent="0.2">
      <c r="A11" s="10">
        <v>43040</v>
      </c>
      <c r="B11" s="9">
        <v>15.45</v>
      </c>
      <c r="C11" s="9">
        <v>15.53</v>
      </c>
      <c r="D11" s="9">
        <v>12.1</v>
      </c>
      <c r="E11" s="9">
        <v>13.78</v>
      </c>
      <c r="F11" s="9">
        <v>13.78</v>
      </c>
      <c r="G11" s="9">
        <v>607474800</v>
      </c>
      <c r="H11" s="14">
        <f t="shared" si="0"/>
        <v>-0.10169491525423735</v>
      </c>
      <c r="I11" s="4"/>
      <c r="J11" s="10">
        <v>43040</v>
      </c>
      <c r="K11" s="9">
        <v>182.36000100000001</v>
      </c>
      <c r="L11" s="9">
        <v>184.25</v>
      </c>
      <c r="M11" s="9">
        <v>174</v>
      </c>
      <c r="N11" s="9">
        <v>177.179993</v>
      </c>
      <c r="O11" s="9">
        <v>177.179993</v>
      </c>
      <c r="P11" s="9">
        <v>350998700</v>
      </c>
      <c r="Q11" s="14">
        <f t="shared" si="1"/>
        <v>-1.5994696390033369E-2</v>
      </c>
      <c r="S11" s="12">
        <v>43040</v>
      </c>
      <c r="T11" s="11">
        <v>258.040009</v>
      </c>
      <c r="U11" s="11">
        <v>266.04998799999998</v>
      </c>
      <c r="V11" s="11">
        <v>255.63000500000001</v>
      </c>
      <c r="W11" s="11">
        <v>265.01001000000002</v>
      </c>
      <c r="X11" s="11">
        <v>248.46980300000001</v>
      </c>
      <c r="Y11" s="11">
        <v>1365620900</v>
      </c>
      <c r="Z11" s="20">
        <f t="shared" si="2"/>
        <v>3.0566014122411556E-2</v>
      </c>
    </row>
    <row r="12" spans="1:26" x14ac:dyDescent="0.2">
      <c r="A12" s="10">
        <v>43070</v>
      </c>
      <c r="B12" s="9">
        <v>13.67</v>
      </c>
      <c r="C12" s="9">
        <v>16.450001</v>
      </c>
      <c r="D12" s="9">
        <v>13.085000000000001</v>
      </c>
      <c r="E12" s="9">
        <v>14.61</v>
      </c>
      <c r="F12" s="9">
        <v>14.61</v>
      </c>
      <c r="G12" s="9">
        <v>375870500</v>
      </c>
      <c r="H12" s="14">
        <f t="shared" si="0"/>
        <v>6.0232220609579112E-2</v>
      </c>
      <c r="I12" s="4"/>
      <c r="J12" s="10">
        <v>43070</v>
      </c>
      <c r="K12" s="9">
        <v>176.029999</v>
      </c>
      <c r="L12" s="9">
        <v>182.279999</v>
      </c>
      <c r="M12" s="9">
        <v>169.009995</v>
      </c>
      <c r="N12" s="9">
        <v>176.46000699999999</v>
      </c>
      <c r="O12" s="9">
        <v>176.46000699999999</v>
      </c>
      <c r="P12" s="9">
        <v>317095800</v>
      </c>
      <c r="Q12" s="14">
        <f t="shared" si="1"/>
        <v>-4.0635852152901553E-3</v>
      </c>
      <c r="S12" s="12">
        <v>43070</v>
      </c>
      <c r="T12" s="11">
        <v>264.76001000000002</v>
      </c>
      <c r="U12" s="11">
        <v>268.60000600000001</v>
      </c>
      <c r="V12" s="11">
        <v>260.76001000000002</v>
      </c>
      <c r="W12" s="11">
        <v>266.85998499999999</v>
      </c>
      <c r="X12" s="11">
        <v>250.20433</v>
      </c>
      <c r="Y12" s="11">
        <v>1715222900</v>
      </c>
      <c r="Z12" s="20">
        <f t="shared" si="2"/>
        <v>6.9808362185563855E-3</v>
      </c>
    </row>
    <row r="13" spans="1:26" x14ac:dyDescent="0.2">
      <c r="A13" s="10">
        <v>43101</v>
      </c>
      <c r="B13" s="9">
        <v>14.69</v>
      </c>
      <c r="C13" s="9">
        <v>15.38</v>
      </c>
      <c r="D13" s="9">
        <v>13.15</v>
      </c>
      <c r="E13" s="9">
        <v>13.52</v>
      </c>
      <c r="F13" s="9">
        <v>13.52</v>
      </c>
      <c r="G13" s="9">
        <v>354202600</v>
      </c>
      <c r="H13" s="14">
        <f t="shared" si="0"/>
        <v>-7.4606433949349737E-2</v>
      </c>
      <c r="I13" s="4"/>
      <c r="J13" s="10">
        <v>43101</v>
      </c>
      <c r="K13" s="9">
        <v>177.679993</v>
      </c>
      <c r="L13" s="9">
        <v>190.66000399999999</v>
      </c>
      <c r="M13" s="9">
        <v>175.800003</v>
      </c>
      <c r="N13" s="9">
        <v>186.88999899999999</v>
      </c>
      <c r="O13" s="9">
        <v>186.88999899999999</v>
      </c>
      <c r="P13" s="9">
        <v>495655700</v>
      </c>
      <c r="Q13" s="14">
        <f t="shared" si="1"/>
        <v>5.9106832065352943E-2</v>
      </c>
      <c r="S13" s="12">
        <v>43101</v>
      </c>
      <c r="T13" s="11">
        <v>267.83999599999999</v>
      </c>
      <c r="U13" s="11">
        <v>286.63000499999998</v>
      </c>
      <c r="V13" s="11">
        <v>267.39999399999999</v>
      </c>
      <c r="W13" s="11">
        <v>281.89999399999999</v>
      </c>
      <c r="X13" s="11">
        <v>265.65661599999999</v>
      </c>
      <c r="Y13" s="11">
        <v>1985506700</v>
      </c>
      <c r="Z13" s="20">
        <f t="shared" si="2"/>
        <v>6.1758667405955814E-2</v>
      </c>
    </row>
    <row r="14" spans="1:26" x14ac:dyDescent="0.2">
      <c r="A14" s="10">
        <v>43132</v>
      </c>
      <c r="B14" s="9">
        <v>13.43</v>
      </c>
      <c r="C14" s="9">
        <v>21.219999000000001</v>
      </c>
      <c r="D14" s="9">
        <v>13.32</v>
      </c>
      <c r="E14" s="9">
        <v>17.32</v>
      </c>
      <c r="F14" s="9">
        <v>17.32</v>
      </c>
      <c r="G14" s="9">
        <v>913423800</v>
      </c>
      <c r="H14" s="14">
        <f t="shared" si="0"/>
        <v>0.28106508875739644</v>
      </c>
      <c r="I14" s="4"/>
      <c r="J14" s="10">
        <v>43132</v>
      </c>
      <c r="K14" s="9">
        <v>188.220001</v>
      </c>
      <c r="L14" s="9">
        <v>195.320007</v>
      </c>
      <c r="M14" s="9">
        <v>167.179993</v>
      </c>
      <c r="N14" s="9">
        <v>178.320007</v>
      </c>
      <c r="O14" s="9">
        <v>178.320007</v>
      </c>
      <c r="P14" s="9">
        <v>516251600</v>
      </c>
      <c r="Q14" s="14">
        <f t="shared" si="1"/>
        <v>-4.5855808474802306E-2</v>
      </c>
      <c r="S14" s="12">
        <v>43132</v>
      </c>
      <c r="T14" s="11">
        <v>281.07000699999998</v>
      </c>
      <c r="U14" s="11">
        <v>283.05999800000001</v>
      </c>
      <c r="V14" s="11">
        <v>252.91999799999999</v>
      </c>
      <c r="W14" s="11">
        <v>271.64999399999999</v>
      </c>
      <c r="X14" s="11">
        <v>255.997208</v>
      </c>
      <c r="Y14" s="11">
        <v>2923722000</v>
      </c>
      <c r="Z14" s="20">
        <f t="shared" si="2"/>
        <v>-3.6360502310998299E-2</v>
      </c>
    </row>
    <row r="15" spans="1:26" x14ac:dyDescent="0.2">
      <c r="A15" s="10">
        <v>43160</v>
      </c>
      <c r="B15" s="9">
        <v>17.5</v>
      </c>
      <c r="C15" s="9">
        <v>18.510000000000002</v>
      </c>
      <c r="D15" s="9">
        <v>15.55</v>
      </c>
      <c r="E15" s="9">
        <v>15.87</v>
      </c>
      <c r="F15" s="9">
        <v>15.87</v>
      </c>
      <c r="G15" s="9">
        <v>442586000</v>
      </c>
      <c r="H15" s="14">
        <f t="shared" si="0"/>
        <v>-8.3718244803695163E-2</v>
      </c>
      <c r="I15" s="4"/>
      <c r="J15" s="10">
        <v>43160</v>
      </c>
      <c r="K15" s="9">
        <v>179.009995</v>
      </c>
      <c r="L15" s="9">
        <v>186.10000600000001</v>
      </c>
      <c r="M15" s="9">
        <v>149.020004</v>
      </c>
      <c r="N15" s="9">
        <v>159.78999300000001</v>
      </c>
      <c r="O15" s="9">
        <v>159.78999300000001</v>
      </c>
      <c r="P15" s="9">
        <v>996201700</v>
      </c>
      <c r="Q15" s="14">
        <f t="shared" si="1"/>
        <v>-0.10391438578173673</v>
      </c>
      <c r="S15" s="12">
        <v>43160</v>
      </c>
      <c r="T15" s="11">
        <v>271.41000400000001</v>
      </c>
      <c r="U15" s="11">
        <v>280.41000400000001</v>
      </c>
      <c r="V15" s="11">
        <v>257.82998700000002</v>
      </c>
      <c r="W15" s="11">
        <v>263.14999399999999</v>
      </c>
      <c r="X15" s="11">
        <v>247.98699999999999</v>
      </c>
      <c r="Y15" s="11">
        <v>2323561800</v>
      </c>
      <c r="Z15" s="20">
        <f t="shared" si="2"/>
        <v>-3.1290216258921144E-2</v>
      </c>
    </row>
    <row r="16" spans="1:26" x14ac:dyDescent="0.2">
      <c r="A16" s="10">
        <v>43191</v>
      </c>
      <c r="B16" s="9">
        <v>15.67</v>
      </c>
      <c r="C16" s="9">
        <v>15.957000000000001</v>
      </c>
      <c r="D16" s="9">
        <v>13.62</v>
      </c>
      <c r="E16" s="9">
        <v>14.33</v>
      </c>
      <c r="F16" s="9">
        <v>14.33</v>
      </c>
      <c r="G16" s="9">
        <v>420859500</v>
      </c>
      <c r="H16" s="14">
        <f t="shared" si="0"/>
        <v>-9.7038437303087588E-2</v>
      </c>
      <c r="I16" s="4"/>
      <c r="J16" s="10">
        <v>43191</v>
      </c>
      <c r="K16" s="9">
        <v>157.80999800000001</v>
      </c>
      <c r="L16" s="9">
        <v>177.10000600000001</v>
      </c>
      <c r="M16" s="9">
        <v>150.509995</v>
      </c>
      <c r="N16" s="9">
        <v>172</v>
      </c>
      <c r="O16" s="9">
        <v>172</v>
      </c>
      <c r="P16" s="9">
        <v>750072700</v>
      </c>
      <c r="Q16" s="14">
        <f t="shared" si="1"/>
        <v>7.6412838944175832E-2</v>
      </c>
      <c r="S16" s="12">
        <v>43191</v>
      </c>
      <c r="T16" s="11">
        <v>262.54998799999998</v>
      </c>
      <c r="U16" s="11">
        <v>271.29998799999998</v>
      </c>
      <c r="V16" s="11">
        <v>254.66999799999999</v>
      </c>
      <c r="W16" s="11">
        <v>264.51001000000002</v>
      </c>
      <c r="X16" s="11">
        <v>250.26698300000001</v>
      </c>
      <c r="Y16" s="11">
        <v>1998466500</v>
      </c>
      <c r="Z16" s="20">
        <f t="shared" si="2"/>
        <v>9.1939617802547779E-3</v>
      </c>
    </row>
    <row r="17" spans="1:26" x14ac:dyDescent="0.2">
      <c r="A17" s="10">
        <v>43221</v>
      </c>
      <c r="B17" s="9">
        <v>14.34</v>
      </c>
      <c r="C17" s="9">
        <v>14.55</v>
      </c>
      <c r="D17" s="9">
        <v>10.5</v>
      </c>
      <c r="E17" s="9">
        <v>11.39</v>
      </c>
      <c r="F17" s="9">
        <v>11.39</v>
      </c>
      <c r="G17" s="9">
        <v>724954200</v>
      </c>
      <c r="H17" s="14">
        <f t="shared" si="0"/>
        <v>-0.20516399162595944</v>
      </c>
      <c r="I17" s="4"/>
      <c r="J17" s="10">
        <v>43221</v>
      </c>
      <c r="K17" s="9">
        <v>172</v>
      </c>
      <c r="L17" s="9">
        <v>192.720001</v>
      </c>
      <c r="M17" s="9">
        <v>170.229996</v>
      </c>
      <c r="N17" s="9">
        <v>191.779999</v>
      </c>
      <c r="O17" s="9">
        <v>191.779999</v>
      </c>
      <c r="P17" s="9">
        <v>401144100</v>
      </c>
      <c r="Q17" s="14">
        <f t="shared" si="1"/>
        <v>0.11499999418604645</v>
      </c>
      <c r="S17" s="12">
        <v>43221</v>
      </c>
      <c r="T17" s="11">
        <v>263.86999500000002</v>
      </c>
      <c r="U17" s="11">
        <v>274.25</v>
      </c>
      <c r="V17" s="11">
        <v>259.04998799999998</v>
      </c>
      <c r="W17" s="11">
        <v>270.94000199999999</v>
      </c>
      <c r="X17" s="11">
        <v>256.35073899999998</v>
      </c>
      <c r="Y17" s="11">
        <v>1606397200</v>
      </c>
      <c r="Z17" s="20">
        <f t="shared" si="2"/>
        <v>2.4309063573120016E-2</v>
      </c>
    </row>
    <row r="18" spans="1:26" x14ac:dyDescent="0.2">
      <c r="A18" s="10">
        <v>43252</v>
      </c>
      <c r="B18" s="9">
        <v>11.71</v>
      </c>
      <c r="C18" s="9">
        <v>14.47</v>
      </c>
      <c r="D18" s="9">
        <v>11.21</v>
      </c>
      <c r="E18" s="9">
        <v>13.09</v>
      </c>
      <c r="F18" s="9">
        <v>13.09</v>
      </c>
      <c r="G18" s="9">
        <v>661879800</v>
      </c>
      <c r="H18" s="14">
        <f t="shared" si="0"/>
        <v>0.14925373134328357</v>
      </c>
      <c r="I18" s="4"/>
      <c r="J18" s="10">
        <v>43252</v>
      </c>
      <c r="K18" s="9">
        <v>193.070007</v>
      </c>
      <c r="L18" s="9">
        <v>203.550003</v>
      </c>
      <c r="M18" s="9">
        <v>186.429993</v>
      </c>
      <c r="N18" s="9">
        <v>194.320007</v>
      </c>
      <c r="O18" s="9">
        <v>194.320007</v>
      </c>
      <c r="P18" s="9">
        <v>387265600</v>
      </c>
      <c r="Q18" s="14">
        <f t="shared" si="1"/>
        <v>1.3244384259278208E-2</v>
      </c>
      <c r="S18" s="12">
        <v>43252</v>
      </c>
      <c r="T18" s="11">
        <v>272.41000400000001</v>
      </c>
      <c r="U18" s="11">
        <v>279.48001099999999</v>
      </c>
      <c r="V18" s="11">
        <v>268.48998999999998</v>
      </c>
      <c r="W18" s="11">
        <v>271.27999899999998</v>
      </c>
      <c r="X18" s="11">
        <v>256.67248499999999</v>
      </c>
      <c r="Y18" s="11">
        <v>1599001000</v>
      </c>
      <c r="Z18" s="20">
        <f t="shared" si="2"/>
        <v>1.2551007313461593E-3</v>
      </c>
    </row>
    <row r="19" spans="1:26" x14ac:dyDescent="0.2">
      <c r="A19" s="10">
        <v>43282</v>
      </c>
      <c r="B19" s="9">
        <v>13.05</v>
      </c>
      <c r="C19" s="9">
        <v>14.135</v>
      </c>
      <c r="D19" s="9">
        <v>12</v>
      </c>
      <c r="E19" s="9">
        <v>12.5</v>
      </c>
      <c r="F19" s="9">
        <v>12.5</v>
      </c>
      <c r="G19" s="9">
        <v>325711800</v>
      </c>
      <c r="H19" s="14">
        <f t="shared" si="0"/>
        <v>-4.5072574484339212E-2</v>
      </c>
      <c r="I19" s="4"/>
      <c r="J19" s="10">
        <v>43282</v>
      </c>
      <c r="K19" s="9">
        <v>193.36999499999999</v>
      </c>
      <c r="L19" s="9">
        <v>218.61999499999999</v>
      </c>
      <c r="M19" s="9">
        <v>166.55999800000001</v>
      </c>
      <c r="N19" s="9">
        <v>172.58000200000001</v>
      </c>
      <c r="O19" s="9">
        <v>172.58000200000001</v>
      </c>
      <c r="P19" s="9">
        <v>647030700</v>
      </c>
      <c r="Q19" s="14">
        <f t="shared" si="1"/>
        <v>-0.11187733746839557</v>
      </c>
      <c r="S19" s="12">
        <v>43282</v>
      </c>
      <c r="T19" s="11">
        <v>269.51001000000002</v>
      </c>
      <c r="U19" s="11">
        <v>284.36999500000002</v>
      </c>
      <c r="V19" s="11">
        <v>269.23998999999998</v>
      </c>
      <c r="W19" s="11">
        <v>281.32998700000002</v>
      </c>
      <c r="X19" s="11">
        <v>267.376465</v>
      </c>
      <c r="Y19" s="11">
        <v>1266892500</v>
      </c>
      <c r="Z19" s="20">
        <f t="shared" si="2"/>
        <v>4.1702872826434811E-2</v>
      </c>
    </row>
    <row r="20" spans="1:26" x14ac:dyDescent="0.2">
      <c r="A20" s="10">
        <v>43313</v>
      </c>
      <c r="B20" s="9">
        <v>12.55</v>
      </c>
      <c r="C20" s="9">
        <v>13.37</v>
      </c>
      <c r="D20" s="9">
        <v>10.875</v>
      </c>
      <c r="E20" s="9">
        <v>10.9</v>
      </c>
      <c r="F20" s="9">
        <v>10.9</v>
      </c>
      <c r="G20" s="9">
        <v>435516700</v>
      </c>
      <c r="H20" s="14">
        <f t="shared" si="0"/>
        <v>-0.128</v>
      </c>
      <c r="I20" s="4"/>
      <c r="J20" s="10">
        <v>43313</v>
      </c>
      <c r="K20" s="9">
        <v>173.929993</v>
      </c>
      <c r="L20" s="9">
        <v>188.300003</v>
      </c>
      <c r="M20" s="9">
        <v>170.270004</v>
      </c>
      <c r="N20" s="9">
        <v>175.729996</v>
      </c>
      <c r="O20" s="9">
        <v>175.729996</v>
      </c>
      <c r="P20" s="9">
        <v>548832700</v>
      </c>
      <c r="Q20" s="14">
        <f t="shared" si="1"/>
        <v>1.8252369703877891E-2</v>
      </c>
      <c r="S20" s="12">
        <v>43313</v>
      </c>
      <c r="T20" s="11">
        <v>281.55999800000001</v>
      </c>
      <c r="U20" s="11">
        <v>291.73998999999998</v>
      </c>
      <c r="V20" s="11">
        <v>279.16000400000001</v>
      </c>
      <c r="W20" s="11">
        <v>290.30999800000001</v>
      </c>
      <c r="X20" s="11">
        <v>275.91113300000001</v>
      </c>
      <c r="Y20" s="11">
        <v>1308443700</v>
      </c>
      <c r="Z20" s="20">
        <f t="shared" si="2"/>
        <v>3.1920042027633322E-2</v>
      </c>
    </row>
    <row r="21" spans="1:26" x14ac:dyDescent="0.2">
      <c r="A21" s="10">
        <v>43344</v>
      </c>
      <c r="B21" s="9">
        <v>10.92</v>
      </c>
      <c r="C21" s="9">
        <v>10.96</v>
      </c>
      <c r="D21" s="9">
        <v>8.4</v>
      </c>
      <c r="E21" s="9">
        <v>8.48</v>
      </c>
      <c r="F21" s="9">
        <v>8.48</v>
      </c>
      <c r="G21" s="9">
        <v>573606800</v>
      </c>
      <c r="H21" s="14">
        <f t="shared" si="0"/>
        <v>-0.22201834862385317</v>
      </c>
      <c r="I21" s="4"/>
      <c r="J21" s="10">
        <v>43344</v>
      </c>
      <c r="K21" s="9">
        <v>173.5</v>
      </c>
      <c r="L21" s="9">
        <v>173.88999899999999</v>
      </c>
      <c r="M21" s="9">
        <v>158.86999499999999</v>
      </c>
      <c r="N21" s="9">
        <v>164.46000699999999</v>
      </c>
      <c r="O21" s="9">
        <v>164.46000699999999</v>
      </c>
      <c r="P21" s="9">
        <v>500468800</v>
      </c>
      <c r="Q21" s="14">
        <f t="shared" si="1"/>
        <v>-6.4132414821201134E-2</v>
      </c>
      <c r="S21" s="12">
        <v>43344</v>
      </c>
      <c r="T21" s="11">
        <v>289.83999599999999</v>
      </c>
      <c r="U21" s="11">
        <v>293.94000199999999</v>
      </c>
      <c r="V21" s="11">
        <v>286.709991</v>
      </c>
      <c r="W21" s="11">
        <v>290.72000100000002</v>
      </c>
      <c r="X21" s="11">
        <v>276.30081200000001</v>
      </c>
      <c r="Y21" s="11">
        <v>1228103300</v>
      </c>
      <c r="Z21" s="20">
        <f t="shared" si="2"/>
        <v>1.4123351811250462E-3</v>
      </c>
    </row>
    <row r="22" spans="1:26" x14ac:dyDescent="0.2">
      <c r="A22" s="10">
        <v>43374</v>
      </c>
      <c r="B22" s="9">
        <v>8.5</v>
      </c>
      <c r="C22" s="9">
        <v>8.57</v>
      </c>
      <c r="D22" s="9">
        <v>5.77</v>
      </c>
      <c r="E22" s="9">
        <v>6.61</v>
      </c>
      <c r="F22" s="9">
        <v>6.61</v>
      </c>
      <c r="G22" s="9">
        <v>693710500</v>
      </c>
      <c r="H22" s="14">
        <f t="shared" si="0"/>
        <v>-0.22051886792452835</v>
      </c>
      <c r="I22" s="4"/>
      <c r="J22" s="10">
        <v>43374</v>
      </c>
      <c r="K22" s="9">
        <v>163.029999</v>
      </c>
      <c r="L22" s="9">
        <v>165.88000500000001</v>
      </c>
      <c r="M22" s="9">
        <v>139.029999</v>
      </c>
      <c r="N22" s="9">
        <v>151.78999300000001</v>
      </c>
      <c r="O22" s="9">
        <v>151.78999300000001</v>
      </c>
      <c r="P22" s="9">
        <v>622446300</v>
      </c>
      <c r="Q22" s="14">
        <f t="shared" si="1"/>
        <v>-7.7040091576792813E-2</v>
      </c>
      <c r="S22" s="12">
        <v>43374</v>
      </c>
      <c r="T22" s="11">
        <v>292.10998499999999</v>
      </c>
      <c r="U22" s="11">
        <v>293.209991</v>
      </c>
      <c r="V22" s="11">
        <v>259.85000600000001</v>
      </c>
      <c r="W22" s="11">
        <v>270.63000499999998</v>
      </c>
      <c r="X22" s="11">
        <v>258.37155200000001</v>
      </c>
      <c r="Y22" s="11">
        <v>3024345800</v>
      </c>
      <c r="Z22" s="20">
        <f t="shared" si="2"/>
        <v>-6.4890363043884181E-2</v>
      </c>
    </row>
    <row r="23" spans="1:26" x14ac:dyDescent="0.2">
      <c r="A23" s="10">
        <v>43405</v>
      </c>
      <c r="B23" s="9">
        <v>6.6</v>
      </c>
      <c r="C23" s="9">
        <v>7.29</v>
      </c>
      <c r="D23" s="9">
        <v>5.8</v>
      </c>
      <c r="E23" s="9">
        <v>6.51</v>
      </c>
      <c r="F23" s="9">
        <v>6.51</v>
      </c>
      <c r="G23" s="9">
        <v>315394100</v>
      </c>
      <c r="H23" s="14">
        <f t="shared" si="0"/>
        <v>-1.5128593040847238E-2</v>
      </c>
      <c r="I23" s="4"/>
      <c r="J23" s="10">
        <v>43405</v>
      </c>
      <c r="K23" s="9">
        <v>151.520004</v>
      </c>
      <c r="L23" s="9">
        <v>154.13000500000001</v>
      </c>
      <c r="M23" s="9">
        <v>126.849998</v>
      </c>
      <c r="N23" s="9">
        <v>140.61000100000001</v>
      </c>
      <c r="O23" s="9">
        <v>140.61000100000001</v>
      </c>
      <c r="P23" s="9">
        <v>518151700</v>
      </c>
      <c r="Q23" s="14">
        <f t="shared" si="1"/>
        <v>-7.3654341627118924E-2</v>
      </c>
      <c r="S23" s="12">
        <v>43405</v>
      </c>
      <c r="T23" s="11">
        <v>271.60000600000001</v>
      </c>
      <c r="U23" s="11">
        <v>281.22000100000002</v>
      </c>
      <c r="V23" s="11">
        <v>263.07000699999998</v>
      </c>
      <c r="W23" s="11">
        <v>275.64999399999999</v>
      </c>
      <c r="X23" s="11">
        <v>263.16418499999997</v>
      </c>
      <c r="Y23" s="11">
        <v>2021061200</v>
      </c>
      <c r="Z23" s="20">
        <f t="shared" si="2"/>
        <v>1.8549383486305748E-2</v>
      </c>
    </row>
    <row r="24" spans="1:26" x14ac:dyDescent="0.2">
      <c r="A24" s="10">
        <v>43435</v>
      </c>
      <c r="B24" s="9">
        <v>6.61</v>
      </c>
      <c r="C24" s="9">
        <v>6.67</v>
      </c>
      <c r="D24" s="9">
        <v>4.82</v>
      </c>
      <c r="E24" s="9">
        <v>5.51</v>
      </c>
      <c r="F24" s="9">
        <v>5.51</v>
      </c>
      <c r="G24" s="9">
        <v>327091900</v>
      </c>
      <c r="H24" s="14">
        <f t="shared" si="0"/>
        <v>-0.15360983102918591</v>
      </c>
      <c r="I24" s="4"/>
      <c r="J24" s="10">
        <v>43435</v>
      </c>
      <c r="K24" s="9">
        <v>143</v>
      </c>
      <c r="L24" s="9">
        <v>147.19000199999999</v>
      </c>
      <c r="M24" s="9">
        <v>123.019997</v>
      </c>
      <c r="N24" s="9">
        <v>131.08999600000001</v>
      </c>
      <c r="O24" s="9">
        <v>131.08999600000001</v>
      </c>
      <c r="P24" s="9">
        <v>558786200</v>
      </c>
      <c r="Q24" s="14">
        <f t="shared" si="1"/>
        <v>-6.7705034722245649E-2</v>
      </c>
      <c r="S24" s="12">
        <v>43435</v>
      </c>
      <c r="T24" s="11">
        <v>280.27999899999998</v>
      </c>
      <c r="U24" s="11">
        <v>280.39999399999999</v>
      </c>
      <c r="V24" s="11">
        <v>233.759995</v>
      </c>
      <c r="W24" s="11">
        <v>249.91999799999999</v>
      </c>
      <c r="X24" s="11">
        <v>238.599625</v>
      </c>
      <c r="Y24" s="11">
        <v>3102780500</v>
      </c>
      <c r="Z24" s="20">
        <f t="shared" si="2"/>
        <v>-9.3343096819956561E-2</v>
      </c>
    </row>
    <row r="25" spans="1:26" x14ac:dyDescent="0.2">
      <c r="A25" s="10">
        <v>43466</v>
      </c>
      <c r="B25" s="9">
        <v>5.38</v>
      </c>
      <c r="C25" s="9">
        <v>6.81</v>
      </c>
      <c r="D25" s="9">
        <v>5.35</v>
      </c>
      <c r="E25" s="9">
        <v>6.68</v>
      </c>
      <c r="F25" s="9">
        <v>6.68</v>
      </c>
      <c r="G25" s="9">
        <v>427036500</v>
      </c>
      <c r="H25" s="14">
        <f t="shared" si="0"/>
        <v>0.21234119782214145</v>
      </c>
      <c r="I25" s="4"/>
      <c r="J25" s="10">
        <v>43466</v>
      </c>
      <c r="K25" s="9">
        <v>128.990005</v>
      </c>
      <c r="L25" s="9">
        <v>171.679993</v>
      </c>
      <c r="M25" s="9">
        <v>128.55999800000001</v>
      </c>
      <c r="N25" s="9">
        <v>166.69000199999999</v>
      </c>
      <c r="O25" s="9">
        <v>166.69000199999999</v>
      </c>
      <c r="P25" s="9">
        <v>527547900</v>
      </c>
      <c r="Q25" s="14">
        <f t="shared" si="1"/>
        <v>0.27156920502156368</v>
      </c>
      <c r="S25" s="12">
        <v>43466</v>
      </c>
      <c r="T25" s="11">
        <v>245.979996</v>
      </c>
      <c r="U25" s="11">
        <v>270.47000100000002</v>
      </c>
      <c r="V25" s="11">
        <v>243.66999799999999</v>
      </c>
      <c r="W25" s="11">
        <v>269.92999300000002</v>
      </c>
      <c r="X25" s="11">
        <v>259.20812999999998</v>
      </c>
      <c r="Y25" s="11">
        <v>2048691700</v>
      </c>
      <c r="Z25" s="20">
        <f t="shared" si="2"/>
        <v>8.6372746813830892E-2</v>
      </c>
    </row>
    <row r="26" spans="1:26" x14ac:dyDescent="0.2">
      <c r="A26" s="10">
        <v>43497</v>
      </c>
      <c r="B26" s="9">
        <v>6.78</v>
      </c>
      <c r="C26" s="9">
        <v>10.42</v>
      </c>
      <c r="D26" s="9">
        <v>6.7</v>
      </c>
      <c r="E26" s="9">
        <v>9.8000000000000007</v>
      </c>
      <c r="F26" s="9">
        <v>9.8000000000000007</v>
      </c>
      <c r="G26" s="9">
        <v>753135200</v>
      </c>
      <c r="H26" s="14">
        <f t="shared" si="0"/>
        <v>0.46706586826347318</v>
      </c>
      <c r="I26" s="4"/>
      <c r="J26" s="10">
        <v>43497</v>
      </c>
      <c r="K26" s="9">
        <v>165.83999600000001</v>
      </c>
      <c r="L26" s="9">
        <v>172.470001</v>
      </c>
      <c r="M26" s="9">
        <v>159.58999600000001</v>
      </c>
      <c r="N26" s="9">
        <v>161.449997</v>
      </c>
      <c r="O26" s="9">
        <v>161.449997</v>
      </c>
      <c r="P26" s="9">
        <v>302243200</v>
      </c>
      <c r="Q26" s="14">
        <f t="shared" si="1"/>
        <v>-3.1435628634763568E-2</v>
      </c>
      <c r="S26" s="12">
        <v>43497</v>
      </c>
      <c r="T26" s="11">
        <v>270.14999399999999</v>
      </c>
      <c r="U26" s="11">
        <v>281.30999800000001</v>
      </c>
      <c r="V26" s="11">
        <v>267.82998700000002</v>
      </c>
      <c r="W26" s="11">
        <v>278.67999300000002</v>
      </c>
      <c r="X26" s="11">
        <v>267.61053500000003</v>
      </c>
      <c r="Y26" s="11">
        <v>1371716300</v>
      </c>
      <c r="Z26" s="20">
        <f t="shared" si="2"/>
        <v>3.2415669215313692E-2</v>
      </c>
    </row>
    <row r="27" spans="1:26" x14ac:dyDescent="0.2">
      <c r="A27" s="10">
        <v>43525</v>
      </c>
      <c r="B27" s="9">
        <v>9.86</v>
      </c>
      <c r="C27" s="9">
        <v>11.67</v>
      </c>
      <c r="D27" s="9">
        <v>9.16</v>
      </c>
      <c r="E27" s="9">
        <v>11.02</v>
      </c>
      <c r="F27" s="9">
        <v>11.02</v>
      </c>
      <c r="G27" s="9">
        <v>477427000</v>
      </c>
      <c r="H27" s="14">
        <f t="shared" si="0"/>
        <v>0.12448979591836729</v>
      </c>
      <c r="I27" s="4"/>
      <c r="J27" s="10">
        <v>43525</v>
      </c>
      <c r="K27" s="9">
        <v>162.60000600000001</v>
      </c>
      <c r="L27" s="9">
        <v>174.300003</v>
      </c>
      <c r="M27" s="9">
        <v>159.279999</v>
      </c>
      <c r="N27" s="9">
        <v>166.69000199999999</v>
      </c>
      <c r="O27" s="9">
        <v>166.69000199999999</v>
      </c>
      <c r="P27" s="9">
        <v>388182300</v>
      </c>
      <c r="Q27" s="14">
        <f t="shared" si="1"/>
        <v>3.2455900262419846E-2</v>
      </c>
      <c r="S27" s="12">
        <v>43525</v>
      </c>
      <c r="T27" s="11">
        <v>280.44000199999999</v>
      </c>
      <c r="U27" s="11">
        <v>285.17999300000002</v>
      </c>
      <c r="V27" s="11">
        <v>272.42001299999998</v>
      </c>
      <c r="W27" s="11">
        <v>282.48001099999999</v>
      </c>
      <c r="X27" s="11">
        <v>271.25964399999998</v>
      </c>
      <c r="Y27" s="11">
        <v>1678081300</v>
      </c>
      <c r="Z27" s="20">
        <f t="shared" si="2"/>
        <v>1.363589441648827E-2</v>
      </c>
    </row>
    <row r="28" spans="1:26" x14ac:dyDescent="0.2">
      <c r="A28" s="10">
        <v>43556</v>
      </c>
      <c r="B28" s="9">
        <v>11.14</v>
      </c>
      <c r="C28" s="9">
        <v>12.63</v>
      </c>
      <c r="D28" s="9">
        <v>10.51</v>
      </c>
      <c r="E28" s="9">
        <v>11.14</v>
      </c>
      <c r="F28" s="9">
        <v>11.14</v>
      </c>
      <c r="G28" s="9">
        <v>669911500</v>
      </c>
      <c r="H28" s="14">
        <f t="shared" si="0"/>
        <v>1.0889292196007316E-2</v>
      </c>
      <c r="I28" s="4"/>
      <c r="J28" s="10">
        <v>43556</v>
      </c>
      <c r="K28" s="9">
        <v>167.83000200000001</v>
      </c>
      <c r="L28" s="9">
        <v>198.479996</v>
      </c>
      <c r="M28" s="9">
        <v>167.279999</v>
      </c>
      <c r="N28" s="9">
        <v>193.39999399999999</v>
      </c>
      <c r="O28" s="9">
        <v>193.39999399999999</v>
      </c>
      <c r="P28" s="9">
        <v>382184300</v>
      </c>
      <c r="Q28" s="14">
        <f t="shared" si="1"/>
        <v>0.16023751682479426</v>
      </c>
      <c r="S28" s="12">
        <v>43556</v>
      </c>
      <c r="T28" s="11">
        <v>284.70001200000002</v>
      </c>
      <c r="U28" s="11">
        <v>294.45001200000002</v>
      </c>
      <c r="V28" s="11">
        <v>284.39999399999999</v>
      </c>
      <c r="W28" s="11">
        <v>294.01998900000001</v>
      </c>
      <c r="X28" s="11">
        <v>283.5849</v>
      </c>
      <c r="Y28" s="11">
        <v>1209204700</v>
      </c>
      <c r="Z28" s="20">
        <f t="shared" si="2"/>
        <v>4.5437116329770211E-2</v>
      </c>
    </row>
    <row r="29" spans="1:26" x14ac:dyDescent="0.2">
      <c r="A29" s="10">
        <v>43586</v>
      </c>
      <c r="B29" s="9">
        <v>11.2</v>
      </c>
      <c r="C29" s="9">
        <v>12.19</v>
      </c>
      <c r="D29" s="9">
        <v>10.039999999999999</v>
      </c>
      <c r="E29" s="9">
        <v>11.89</v>
      </c>
      <c r="F29" s="9">
        <v>11.89</v>
      </c>
      <c r="G29" s="9">
        <v>482533500</v>
      </c>
      <c r="H29" s="14">
        <f t="shared" si="0"/>
        <v>6.7324955116696561E-2</v>
      </c>
      <c r="I29" s="4"/>
      <c r="J29" s="10">
        <v>43586</v>
      </c>
      <c r="K29" s="9">
        <v>194.779999</v>
      </c>
      <c r="L29" s="9">
        <v>196.179993</v>
      </c>
      <c r="M29" s="9">
        <v>177.16000399999999</v>
      </c>
      <c r="N29" s="9">
        <v>177.470001</v>
      </c>
      <c r="O29" s="9">
        <v>177.470001</v>
      </c>
      <c r="P29" s="9">
        <v>286821500</v>
      </c>
      <c r="Q29" s="14">
        <f t="shared" si="1"/>
        <v>-8.2368115275122444E-2</v>
      </c>
      <c r="S29" s="12">
        <v>43586</v>
      </c>
      <c r="T29" s="11">
        <v>294.72000100000002</v>
      </c>
      <c r="U29" s="11">
        <v>294.95001200000002</v>
      </c>
      <c r="V29" s="11">
        <v>275.23998999999998</v>
      </c>
      <c r="W29" s="11">
        <v>275.26998900000001</v>
      </c>
      <c r="X29" s="11">
        <v>265.50039700000002</v>
      </c>
      <c r="Y29" s="11">
        <v>1845593200</v>
      </c>
      <c r="Z29" s="20">
        <f t="shared" si="2"/>
        <v>-6.3771036469149056E-2</v>
      </c>
    </row>
    <row r="30" spans="1:26" x14ac:dyDescent="0.2">
      <c r="A30" s="10">
        <v>43617</v>
      </c>
      <c r="B30" s="9">
        <v>11.88</v>
      </c>
      <c r="C30" s="9">
        <v>15.01</v>
      </c>
      <c r="D30" s="9">
        <v>11.53</v>
      </c>
      <c r="E30" s="9">
        <v>14.3</v>
      </c>
      <c r="F30" s="9">
        <v>14.3</v>
      </c>
      <c r="G30" s="9">
        <v>563434400</v>
      </c>
      <c r="H30" s="14">
        <f t="shared" si="0"/>
        <v>0.20269133725820021</v>
      </c>
      <c r="I30" s="4"/>
      <c r="J30" s="10">
        <v>43617</v>
      </c>
      <c r="K30" s="9">
        <v>175</v>
      </c>
      <c r="L30" s="9">
        <v>198.88000500000001</v>
      </c>
      <c r="M30" s="9">
        <v>160.83999600000001</v>
      </c>
      <c r="N30" s="9">
        <v>193</v>
      </c>
      <c r="O30" s="9">
        <v>193</v>
      </c>
      <c r="P30" s="9">
        <v>426410300</v>
      </c>
      <c r="Q30" s="14">
        <f t="shared" si="1"/>
        <v>8.7507741660518779E-2</v>
      </c>
      <c r="S30" s="12">
        <v>43617</v>
      </c>
      <c r="T30" s="11">
        <v>275.30999800000001</v>
      </c>
      <c r="U30" s="11">
        <v>296.30999800000001</v>
      </c>
      <c r="V30" s="11">
        <v>273.08999599999999</v>
      </c>
      <c r="W30" s="11">
        <v>293</v>
      </c>
      <c r="X30" s="11">
        <v>282.60110500000002</v>
      </c>
      <c r="Y30" s="11">
        <v>1340435600</v>
      </c>
      <c r="Z30" s="20">
        <f t="shared" si="2"/>
        <v>6.4409350016904066E-2</v>
      </c>
    </row>
    <row r="31" spans="1:26" x14ac:dyDescent="0.2">
      <c r="A31" s="10">
        <v>43647</v>
      </c>
      <c r="B31" s="9">
        <v>14.73</v>
      </c>
      <c r="C31" s="9">
        <v>18.360001</v>
      </c>
      <c r="D31" s="9">
        <v>13.96</v>
      </c>
      <c r="E31" s="9">
        <v>16.799999</v>
      </c>
      <c r="F31" s="9">
        <v>16.799999</v>
      </c>
      <c r="G31" s="9">
        <v>788985000</v>
      </c>
      <c r="H31" s="14">
        <f t="shared" si="0"/>
        <v>0.17482510489510483</v>
      </c>
      <c r="I31" s="4"/>
      <c r="J31" s="10">
        <v>43647</v>
      </c>
      <c r="K31" s="9">
        <v>195.21000699999999</v>
      </c>
      <c r="L31" s="9">
        <v>208.66000399999999</v>
      </c>
      <c r="M31" s="9">
        <v>191.929993</v>
      </c>
      <c r="N31" s="9">
        <v>194.229996</v>
      </c>
      <c r="O31" s="9">
        <v>194.229996</v>
      </c>
      <c r="P31" s="9">
        <v>351062500</v>
      </c>
      <c r="Q31" s="14">
        <f t="shared" si="1"/>
        <v>6.3730362694300879E-3</v>
      </c>
      <c r="S31" s="12">
        <v>43647</v>
      </c>
      <c r="T31" s="11">
        <v>296.67999300000002</v>
      </c>
      <c r="U31" s="11">
        <v>302.23001099999999</v>
      </c>
      <c r="V31" s="11">
        <v>294.32998700000002</v>
      </c>
      <c r="W31" s="11">
        <v>297.42999300000002</v>
      </c>
      <c r="X31" s="11">
        <v>288.26916499999999</v>
      </c>
      <c r="Y31" s="11">
        <v>1110102300</v>
      </c>
      <c r="Z31" s="20">
        <f t="shared" si="2"/>
        <v>2.0056751016596319E-2</v>
      </c>
    </row>
    <row r="32" spans="1:26" x14ac:dyDescent="0.2">
      <c r="A32" s="10">
        <v>43678</v>
      </c>
      <c r="B32" s="9">
        <v>16.829999999999998</v>
      </c>
      <c r="C32" s="9">
        <v>17.450001</v>
      </c>
      <c r="D32" s="9">
        <v>15.03</v>
      </c>
      <c r="E32" s="9">
        <v>15.83</v>
      </c>
      <c r="F32" s="9">
        <v>15.83</v>
      </c>
      <c r="G32" s="9">
        <v>520467400</v>
      </c>
      <c r="H32" s="14">
        <f t="shared" si="0"/>
        <v>-5.7738039151073783E-2</v>
      </c>
      <c r="I32" s="4"/>
      <c r="J32" s="10">
        <v>43678</v>
      </c>
      <c r="K32" s="9">
        <v>194.16999799999999</v>
      </c>
      <c r="L32" s="9">
        <v>198.470001</v>
      </c>
      <c r="M32" s="9">
        <v>176.66000399999999</v>
      </c>
      <c r="N32" s="9">
        <v>185.66999799999999</v>
      </c>
      <c r="O32" s="9">
        <v>185.66999799999999</v>
      </c>
      <c r="P32" s="9">
        <v>294694900</v>
      </c>
      <c r="Q32" s="14">
        <f t="shared" si="1"/>
        <v>-4.4071452279698331E-2</v>
      </c>
      <c r="S32" s="12">
        <v>43678</v>
      </c>
      <c r="T32" s="11">
        <v>297.60000600000001</v>
      </c>
      <c r="U32" s="11">
        <v>300.86999500000002</v>
      </c>
      <c r="V32" s="11">
        <v>281.72000100000002</v>
      </c>
      <c r="W32" s="11">
        <v>292.45001200000002</v>
      </c>
      <c r="X32" s="11">
        <v>283.44253500000002</v>
      </c>
      <c r="Y32" s="11">
        <v>2034004800</v>
      </c>
      <c r="Z32" s="20">
        <f t="shared" si="2"/>
        <v>-1.6743483473162901E-2</v>
      </c>
    </row>
    <row r="33" spans="1:26" x14ac:dyDescent="0.2">
      <c r="A33" s="10">
        <v>43709</v>
      </c>
      <c r="B33" s="9">
        <v>16.09</v>
      </c>
      <c r="C33" s="9">
        <v>18.170000000000002</v>
      </c>
      <c r="D33" s="9">
        <v>14.57</v>
      </c>
      <c r="E33" s="9">
        <v>15.8</v>
      </c>
      <c r="F33" s="9">
        <v>15.8</v>
      </c>
      <c r="G33" s="9">
        <v>561701400</v>
      </c>
      <c r="H33" s="14">
        <f t="shared" si="0"/>
        <v>-1.8951358180668842E-3</v>
      </c>
      <c r="I33" s="4"/>
      <c r="J33" s="10">
        <v>43709</v>
      </c>
      <c r="K33" s="9">
        <v>184</v>
      </c>
      <c r="L33" s="9">
        <v>193.10000600000001</v>
      </c>
      <c r="M33" s="9">
        <v>175.66000399999999</v>
      </c>
      <c r="N33" s="9">
        <v>178.08000200000001</v>
      </c>
      <c r="O33" s="9">
        <v>178.08000200000001</v>
      </c>
      <c r="P33" s="9">
        <v>264538500</v>
      </c>
      <c r="Q33" s="14">
        <f t="shared" si="1"/>
        <v>-4.0878957730155152E-2</v>
      </c>
      <c r="S33" s="12">
        <v>43709</v>
      </c>
      <c r="T33" s="11">
        <v>290.57000699999998</v>
      </c>
      <c r="U33" s="11">
        <v>302.63000499999998</v>
      </c>
      <c r="V33" s="11">
        <v>289.26998900000001</v>
      </c>
      <c r="W33" s="11">
        <v>296.76998900000001</v>
      </c>
      <c r="X33" s="11">
        <v>287.62948599999999</v>
      </c>
      <c r="Y33" s="11">
        <v>1303830000</v>
      </c>
      <c r="Z33" s="20">
        <f t="shared" si="2"/>
        <v>1.4771780812643298E-2</v>
      </c>
    </row>
    <row r="34" spans="1:26" x14ac:dyDescent="0.2">
      <c r="A34" s="10">
        <v>43739</v>
      </c>
      <c r="B34" s="9">
        <v>16.040001</v>
      </c>
      <c r="C34" s="9">
        <v>16.459999</v>
      </c>
      <c r="D34" s="9">
        <v>12.71</v>
      </c>
      <c r="E34" s="9">
        <v>15.06</v>
      </c>
      <c r="F34" s="9">
        <v>15.06</v>
      </c>
      <c r="G34" s="9">
        <v>797146800</v>
      </c>
      <c r="H34" s="14">
        <f t="shared" si="0"/>
        <v>-4.6835443037974711E-2</v>
      </c>
      <c r="I34" s="4"/>
      <c r="J34" s="10">
        <v>43739</v>
      </c>
      <c r="K34" s="9">
        <v>179.14999399999999</v>
      </c>
      <c r="L34" s="9">
        <v>198.08999600000001</v>
      </c>
      <c r="M34" s="9">
        <v>173.08999600000001</v>
      </c>
      <c r="N34" s="9">
        <v>191.64999399999999</v>
      </c>
      <c r="O34" s="9">
        <v>191.64999399999999</v>
      </c>
      <c r="P34" s="9">
        <v>326207200</v>
      </c>
      <c r="Q34" s="14">
        <f t="shared" si="1"/>
        <v>7.6201661318489711E-2</v>
      </c>
      <c r="S34" s="12">
        <v>43739</v>
      </c>
      <c r="T34" s="11">
        <v>297.73998999999998</v>
      </c>
      <c r="U34" s="11">
        <v>304.54998799999998</v>
      </c>
      <c r="V34" s="11">
        <v>284.82000699999998</v>
      </c>
      <c r="W34" s="11">
        <v>303.32998700000002</v>
      </c>
      <c r="X34" s="11">
        <v>295.34506199999998</v>
      </c>
      <c r="Y34" s="11">
        <v>1386748300</v>
      </c>
      <c r="Z34" s="20">
        <f t="shared" si="2"/>
        <v>2.6824704613211958E-2</v>
      </c>
    </row>
    <row r="35" spans="1:26" x14ac:dyDescent="0.2">
      <c r="A35" s="10">
        <v>43770</v>
      </c>
      <c r="B35" s="9">
        <v>15.09</v>
      </c>
      <c r="C35" s="9">
        <v>15.9</v>
      </c>
      <c r="D35" s="9">
        <v>13.5</v>
      </c>
      <c r="E35" s="9">
        <v>15.25</v>
      </c>
      <c r="F35" s="9">
        <v>15.25</v>
      </c>
      <c r="G35" s="9">
        <v>380448400</v>
      </c>
      <c r="H35" s="14">
        <f t="shared" si="0"/>
        <v>1.2616201859229736E-2</v>
      </c>
      <c r="I35" s="4"/>
      <c r="J35" s="10">
        <v>43770</v>
      </c>
      <c r="K35" s="9">
        <v>192.85000600000001</v>
      </c>
      <c r="L35" s="9">
        <v>203.800003</v>
      </c>
      <c r="M35" s="9">
        <v>188.53999300000001</v>
      </c>
      <c r="N35" s="9">
        <v>201.63999899999999</v>
      </c>
      <c r="O35" s="9">
        <v>201.63999899999999</v>
      </c>
      <c r="P35" s="9">
        <v>258303900</v>
      </c>
      <c r="Q35" s="14">
        <f t="shared" si="1"/>
        <v>5.2126299570872892E-2</v>
      </c>
      <c r="S35" s="12">
        <v>43770</v>
      </c>
      <c r="T35" s="11">
        <v>304.92001299999998</v>
      </c>
      <c r="U35" s="11">
        <v>315.48001099999999</v>
      </c>
      <c r="V35" s="11">
        <v>304.73998999999998</v>
      </c>
      <c r="W35" s="11">
        <v>314.30999800000001</v>
      </c>
      <c r="X35" s="11">
        <v>306.03601099999997</v>
      </c>
      <c r="Y35" s="11">
        <v>1037123500</v>
      </c>
      <c r="Z35" s="20">
        <f t="shared" si="2"/>
        <v>3.6198164030925906E-2</v>
      </c>
    </row>
    <row r="36" spans="1:26" x14ac:dyDescent="0.2">
      <c r="A36" s="10">
        <v>43800</v>
      </c>
      <c r="B36" s="9">
        <v>15.25</v>
      </c>
      <c r="C36" s="9">
        <v>16.350000000000001</v>
      </c>
      <c r="D36" s="9">
        <v>13.96</v>
      </c>
      <c r="E36" s="9">
        <v>16.329999999999998</v>
      </c>
      <c r="F36" s="9">
        <v>16.329999999999998</v>
      </c>
      <c r="G36" s="9">
        <v>388145500</v>
      </c>
      <c r="H36" s="14">
        <f t="shared" si="0"/>
        <v>7.0819672131147371E-2</v>
      </c>
      <c r="I36" s="4"/>
      <c r="J36" s="10">
        <v>43800</v>
      </c>
      <c r="K36" s="9">
        <v>202.13000500000001</v>
      </c>
      <c r="L36" s="9">
        <v>208.929993</v>
      </c>
      <c r="M36" s="9">
        <v>193.16999799999999</v>
      </c>
      <c r="N36" s="9">
        <v>205.25</v>
      </c>
      <c r="O36" s="9">
        <v>205.25</v>
      </c>
      <c r="P36" s="9">
        <v>276257100</v>
      </c>
      <c r="Q36" s="14">
        <f t="shared" si="1"/>
        <v>1.790319885887337E-2</v>
      </c>
      <c r="S36" s="12">
        <v>43800</v>
      </c>
      <c r="T36" s="11">
        <v>314.58999599999999</v>
      </c>
      <c r="U36" s="11">
        <v>323.79998799999998</v>
      </c>
      <c r="V36" s="11">
        <v>307.13000499999998</v>
      </c>
      <c r="W36" s="11">
        <v>321.85998499999999</v>
      </c>
      <c r="X36" s="11">
        <v>313.38726800000001</v>
      </c>
      <c r="Y36" s="11">
        <v>1285175800</v>
      </c>
      <c r="Z36" s="20">
        <f t="shared" si="2"/>
        <v>2.4020888835856846E-2</v>
      </c>
    </row>
    <row r="37" spans="1:26" x14ac:dyDescent="0.2">
      <c r="A37" s="10">
        <v>43831</v>
      </c>
      <c r="B37" s="9">
        <v>16.620000999999998</v>
      </c>
      <c r="C37" s="9">
        <v>19.754999000000002</v>
      </c>
      <c r="D37" s="9">
        <v>16.350000000000001</v>
      </c>
      <c r="E37" s="9">
        <v>18.379999000000002</v>
      </c>
      <c r="F37" s="9">
        <v>18.379999000000002</v>
      </c>
      <c r="G37" s="9">
        <v>540480100</v>
      </c>
      <c r="H37" s="14">
        <f t="shared" si="0"/>
        <v>0.12553576240049003</v>
      </c>
      <c r="I37" s="4"/>
      <c r="J37" s="10">
        <v>43831</v>
      </c>
      <c r="K37" s="9">
        <v>206.75</v>
      </c>
      <c r="L37" s="9">
        <v>224.199997</v>
      </c>
      <c r="M37" s="9">
        <v>201.05999800000001</v>
      </c>
      <c r="N37" s="9">
        <v>201.91000399999999</v>
      </c>
      <c r="O37" s="9">
        <v>201.91000399999999</v>
      </c>
      <c r="P37" s="9">
        <v>347314600</v>
      </c>
      <c r="Q37" s="14">
        <f t="shared" si="1"/>
        <v>-1.6272818514007414E-2</v>
      </c>
      <c r="S37" s="12">
        <v>43831</v>
      </c>
      <c r="T37" s="11">
        <v>323.540009</v>
      </c>
      <c r="U37" s="11">
        <v>332.95001200000002</v>
      </c>
      <c r="V37" s="11">
        <v>320.35998499999999</v>
      </c>
      <c r="W37" s="11">
        <v>321.73001099999999</v>
      </c>
      <c r="X37" s="11">
        <v>314.80087300000002</v>
      </c>
      <c r="Y37" s="11">
        <v>1392003800</v>
      </c>
      <c r="Z37" s="20">
        <f t="shared" si="2"/>
        <v>4.5107288787495925E-3</v>
      </c>
    </row>
    <row r="38" spans="1:26" x14ac:dyDescent="0.2">
      <c r="A38" s="10">
        <v>43862</v>
      </c>
      <c r="B38" s="9">
        <v>18.649999999999999</v>
      </c>
      <c r="C38" s="9">
        <v>19.035</v>
      </c>
      <c r="D38" s="9">
        <v>13.63</v>
      </c>
      <c r="E38" s="9">
        <v>14.17</v>
      </c>
      <c r="F38" s="9">
        <v>14.17</v>
      </c>
      <c r="G38" s="9">
        <v>573636300</v>
      </c>
      <c r="H38" s="14">
        <f t="shared" si="0"/>
        <v>-0.22905327687993893</v>
      </c>
      <c r="I38" s="4"/>
      <c r="J38" s="10">
        <v>43862</v>
      </c>
      <c r="K38" s="9">
        <v>203.44000199999999</v>
      </c>
      <c r="L38" s="9">
        <v>218.770004</v>
      </c>
      <c r="M38" s="9">
        <v>181.820007</v>
      </c>
      <c r="N38" s="9">
        <v>192.470001</v>
      </c>
      <c r="O38" s="9">
        <v>192.470001</v>
      </c>
      <c r="P38" s="9">
        <v>317576800</v>
      </c>
      <c r="Q38" s="14">
        <f t="shared" si="1"/>
        <v>-4.6753517968332048E-2</v>
      </c>
      <c r="S38" s="12">
        <v>43862</v>
      </c>
      <c r="T38" s="11">
        <v>323.35000600000001</v>
      </c>
      <c r="U38" s="11">
        <v>339.07998700000002</v>
      </c>
      <c r="V38" s="11">
        <v>285.540009</v>
      </c>
      <c r="W38" s="11">
        <v>296.26001000000002</v>
      </c>
      <c r="X38" s="11">
        <v>289.87939499999999</v>
      </c>
      <c r="Y38" s="11">
        <v>2111162400</v>
      </c>
      <c r="Z38" s="20">
        <f t="shared" si="2"/>
        <v>-7.9165847802461609E-2</v>
      </c>
    </row>
    <row r="39" spans="1:26" x14ac:dyDescent="0.2">
      <c r="A39" s="10">
        <v>43891</v>
      </c>
      <c r="B39" s="9">
        <v>14.35</v>
      </c>
      <c r="C39" s="9">
        <v>14.74</v>
      </c>
      <c r="D39" s="9">
        <v>7.89</v>
      </c>
      <c r="E39" s="9">
        <v>11.89</v>
      </c>
      <c r="F39" s="9">
        <v>11.89</v>
      </c>
      <c r="G39" s="9">
        <v>794777000</v>
      </c>
      <c r="H39" s="14">
        <f t="shared" si="0"/>
        <v>-0.16090331686661963</v>
      </c>
      <c r="I39" s="4"/>
      <c r="J39" s="10">
        <v>43891</v>
      </c>
      <c r="K39" s="9">
        <v>194.029999</v>
      </c>
      <c r="L39" s="9">
        <v>197.240005</v>
      </c>
      <c r="M39" s="9">
        <v>137.10000600000001</v>
      </c>
      <c r="N39" s="9">
        <v>166.800003</v>
      </c>
      <c r="O39" s="9">
        <v>166.800003</v>
      </c>
      <c r="P39" s="9">
        <v>649467700</v>
      </c>
      <c r="Q39" s="14">
        <f t="shared" si="1"/>
        <v>-0.13337142342509778</v>
      </c>
      <c r="S39" s="12">
        <v>43891</v>
      </c>
      <c r="T39" s="11">
        <v>298.209991</v>
      </c>
      <c r="U39" s="11">
        <v>313.83999599999999</v>
      </c>
      <c r="V39" s="11">
        <v>218.259995</v>
      </c>
      <c r="W39" s="11">
        <v>257.75</v>
      </c>
      <c r="X39" s="11">
        <v>252.19882200000001</v>
      </c>
      <c r="Y39" s="11">
        <v>5926017600</v>
      </c>
      <c r="Z39" s="20">
        <f t="shared" si="2"/>
        <v>-0.12998706927755244</v>
      </c>
    </row>
    <row r="40" spans="1:26" x14ac:dyDescent="0.2">
      <c r="A40" s="10">
        <v>43922</v>
      </c>
      <c r="B40" s="9">
        <v>11.32</v>
      </c>
      <c r="C40" s="9">
        <v>17.989999999999998</v>
      </c>
      <c r="D40" s="9">
        <v>10.85</v>
      </c>
      <c r="E40" s="9">
        <v>17.610001</v>
      </c>
      <c r="F40" s="9">
        <v>17.610001</v>
      </c>
      <c r="G40" s="9">
        <v>822415800</v>
      </c>
      <c r="H40" s="14">
        <f t="shared" si="0"/>
        <v>0.48107661900756926</v>
      </c>
      <c r="I40" s="4"/>
      <c r="J40" s="10">
        <v>43922</v>
      </c>
      <c r="K40" s="9">
        <v>161.61999499999999</v>
      </c>
      <c r="L40" s="9">
        <v>209.69000199999999</v>
      </c>
      <c r="M40" s="9">
        <v>150.83000200000001</v>
      </c>
      <c r="N40" s="9">
        <v>204.71000699999999</v>
      </c>
      <c r="O40" s="9">
        <v>204.71000699999999</v>
      </c>
      <c r="P40" s="9">
        <v>541405700</v>
      </c>
      <c r="Q40" s="14">
        <f t="shared" si="1"/>
        <v>0.22727819735111154</v>
      </c>
      <c r="S40" s="12">
        <v>43922</v>
      </c>
      <c r="T40" s="11">
        <v>247.979996</v>
      </c>
      <c r="U40" s="11">
        <v>294.88000499999998</v>
      </c>
      <c r="V40" s="11">
        <v>243.89999399999999</v>
      </c>
      <c r="W40" s="11">
        <v>290.48001099999999</v>
      </c>
      <c r="X40" s="11">
        <v>285.89523300000002</v>
      </c>
      <c r="Y40" s="11">
        <v>2820271600</v>
      </c>
      <c r="Z40" s="20">
        <f t="shared" si="2"/>
        <v>0.13361050116245199</v>
      </c>
    </row>
    <row r="41" spans="1:26" x14ac:dyDescent="0.2">
      <c r="A41" s="10">
        <v>43952</v>
      </c>
      <c r="B41" s="9">
        <v>17</v>
      </c>
      <c r="C41" s="9">
        <v>19.010000000000002</v>
      </c>
      <c r="D41" s="9">
        <v>16.420000000000002</v>
      </c>
      <c r="E41" s="9">
        <v>18.940000999999999</v>
      </c>
      <c r="F41" s="9">
        <v>18.940000999999999</v>
      </c>
      <c r="G41" s="9">
        <v>484902600</v>
      </c>
      <c r="H41" s="14">
        <f t="shared" si="0"/>
        <v>7.5525265444334577E-2</v>
      </c>
      <c r="I41" s="4"/>
      <c r="J41" s="10">
        <v>43952</v>
      </c>
      <c r="K41" s="9">
        <v>201.60000600000001</v>
      </c>
      <c r="L41" s="9">
        <v>240.89999399999999</v>
      </c>
      <c r="M41" s="9">
        <v>198.759995</v>
      </c>
      <c r="N41" s="9">
        <v>225.08999600000001</v>
      </c>
      <c r="O41" s="9">
        <v>225.08999600000001</v>
      </c>
      <c r="P41" s="9">
        <v>509591000</v>
      </c>
      <c r="Q41" s="14">
        <f t="shared" si="1"/>
        <v>9.9555411573016173E-2</v>
      </c>
      <c r="S41" s="12">
        <v>43952</v>
      </c>
      <c r="T41" s="11">
        <v>285.30999800000001</v>
      </c>
      <c r="U41" s="11">
        <v>306.83999599999999</v>
      </c>
      <c r="V41" s="11">
        <v>272.98998999999998</v>
      </c>
      <c r="W41" s="11">
        <v>304.32000699999998</v>
      </c>
      <c r="X41" s="11">
        <v>299.51678500000003</v>
      </c>
      <c r="Y41" s="11">
        <v>1911421500</v>
      </c>
      <c r="Z41" s="20">
        <f t="shared" si="2"/>
        <v>4.7645257519911111E-2</v>
      </c>
    </row>
    <row r="42" spans="1:26" x14ac:dyDescent="0.2">
      <c r="A42" s="10">
        <v>43983</v>
      </c>
      <c r="B42" s="9">
        <v>19</v>
      </c>
      <c r="C42" s="9">
        <v>24.9</v>
      </c>
      <c r="D42" s="9">
        <v>18.719999000000001</v>
      </c>
      <c r="E42" s="9">
        <v>23.49</v>
      </c>
      <c r="F42" s="9">
        <v>23.49</v>
      </c>
      <c r="G42" s="9">
        <v>632771100</v>
      </c>
      <c r="H42" s="14">
        <f t="shared" si="0"/>
        <v>0.24023224708383073</v>
      </c>
      <c r="I42" s="4"/>
      <c r="J42" s="10">
        <v>43983</v>
      </c>
      <c r="K42" s="9">
        <v>224.58999600000001</v>
      </c>
      <c r="L42" s="9">
        <v>245.19000199999999</v>
      </c>
      <c r="M42" s="9">
        <v>207.11000100000001</v>
      </c>
      <c r="N42" s="9">
        <v>227.070007</v>
      </c>
      <c r="O42" s="9">
        <v>227.070007</v>
      </c>
      <c r="P42" s="9">
        <v>547998800</v>
      </c>
      <c r="Q42" s="14">
        <f t="shared" si="1"/>
        <v>8.7965304330983596E-3</v>
      </c>
      <c r="S42" s="12">
        <v>43983</v>
      </c>
      <c r="T42" s="11">
        <v>303.61999500000002</v>
      </c>
      <c r="U42" s="11">
        <v>323.41000400000001</v>
      </c>
      <c r="V42" s="11">
        <v>296.73998999999998</v>
      </c>
      <c r="W42" s="11">
        <v>308.35998499999999</v>
      </c>
      <c r="X42" s="11">
        <v>303.49298099999999</v>
      </c>
      <c r="Y42" s="11">
        <v>2358674500</v>
      </c>
      <c r="Z42" s="20">
        <f t="shared" si="2"/>
        <v>1.3275369525617586E-2</v>
      </c>
    </row>
    <row r="43" spans="1:26" x14ac:dyDescent="0.2">
      <c r="A43" s="10">
        <v>44013</v>
      </c>
      <c r="B43" s="9">
        <v>23.65</v>
      </c>
      <c r="C43" s="9">
        <v>26.76</v>
      </c>
      <c r="D43" s="9">
        <v>21.530000999999999</v>
      </c>
      <c r="E43" s="9">
        <v>22.42</v>
      </c>
      <c r="F43" s="9">
        <v>22.42</v>
      </c>
      <c r="G43" s="9">
        <v>644367300</v>
      </c>
      <c r="H43" s="14">
        <f t="shared" si="0"/>
        <v>-4.5551298424861497E-2</v>
      </c>
      <c r="I43" s="4"/>
      <c r="J43" s="10">
        <v>44013</v>
      </c>
      <c r="K43" s="9">
        <v>228.5</v>
      </c>
      <c r="L43" s="9">
        <v>255.85000600000001</v>
      </c>
      <c r="M43" s="9">
        <v>226.89999399999999</v>
      </c>
      <c r="N43" s="9">
        <v>253.66999799999999</v>
      </c>
      <c r="O43" s="9">
        <v>253.66999799999999</v>
      </c>
      <c r="P43" s="9">
        <v>517670100</v>
      </c>
      <c r="Q43" s="14">
        <f t="shared" si="1"/>
        <v>0.11714444964103077</v>
      </c>
      <c r="S43" s="12">
        <v>44013</v>
      </c>
      <c r="T43" s="11">
        <v>309.57000699999998</v>
      </c>
      <c r="U43" s="11">
        <v>327.23001099999999</v>
      </c>
      <c r="V43" s="11">
        <v>309.07000699999998</v>
      </c>
      <c r="W43" s="11">
        <v>326.51998900000001</v>
      </c>
      <c r="X43" s="11">
        <v>322.78054800000001</v>
      </c>
      <c r="Y43" s="11">
        <v>1505576100</v>
      </c>
      <c r="Z43" s="20">
        <f t="shared" si="2"/>
        <v>6.3551937631137534E-2</v>
      </c>
    </row>
    <row r="44" spans="1:26" x14ac:dyDescent="0.2">
      <c r="A44" s="10">
        <v>44044</v>
      </c>
      <c r="B44" s="9">
        <v>21.889999</v>
      </c>
      <c r="C44" s="9">
        <v>23.190000999999999</v>
      </c>
      <c r="D44" s="9">
        <v>20.610001</v>
      </c>
      <c r="E44" s="9">
        <v>22.59</v>
      </c>
      <c r="F44" s="9">
        <v>22.59</v>
      </c>
      <c r="G44" s="9">
        <v>417844800</v>
      </c>
      <c r="H44" s="14">
        <f t="shared" si="0"/>
        <v>7.5825156110613801E-3</v>
      </c>
      <c r="I44" s="4"/>
      <c r="J44" s="10">
        <v>44044</v>
      </c>
      <c r="K44" s="9">
        <v>252.64999399999999</v>
      </c>
      <c r="L44" s="9">
        <v>304.67001299999998</v>
      </c>
      <c r="M44" s="9">
        <v>247.429993</v>
      </c>
      <c r="N44" s="9">
        <v>293.20001200000002</v>
      </c>
      <c r="O44" s="9">
        <v>293.20001200000002</v>
      </c>
      <c r="P44" s="9">
        <v>574274100</v>
      </c>
      <c r="Q44" s="14">
        <f t="shared" si="1"/>
        <v>0.15583243707046512</v>
      </c>
      <c r="S44" s="12">
        <v>44044</v>
      </c>
      <c r="T44" s="11">
        <v>328.32000699999998</v>
      </c>
      <c r="U44" s="11">
        <v>351.29998799999998</v>
      </c>
      <c r="V44" s="11">
        <v>327.73001099999999</v>
      </c>
      <c r="W44" s="11">
        <v>349.30999800000001</v>
      </c>
      <c r="X44" s="11">
        <v>345.30957000000001</v>
      </c>
      <c r="Y44" s="11">
        <v>1045783700</v>
      </c>
      <c r="Z44" s="20">
        <f t="shared" si="2"/>
        <v>6.979671525930975E-2</v>
      </c>
    </row>
    <row r="45" spans="1:26" x14ac:dyDescent="0.2">
      <c r="A45" s="10">
        <v>44075</v>
      </c>
      <c r="B45" s="9">
        <v>22.76</v>
      </c>
      <c r="C45" s="9">
        <v>26.469999000000001</v>
      </c>
      <c r="D45" s="9">
        <v>21.434999000000001</v>
      </c>
      <c r="E45" s="9">
        <v>26.110001</v>
      </c>
      <c r="F45" s="9">
        <v>26.110001</v>
      </c>
      <c r="G45" s="9">
        <v>496141800</v>
      </c>
      <c r="H45" s="14">
        <f t="shared" si="0"/>
        <v>0.15582120407259858</v>
      </c>
      <c r="I45" s="4"/>
      <c r="J45" s="10">
        <v>44075</v>
      </c>
      <c r="K45" s="9">
        <v>294.709991</v>
      </c>
      <c r="L45" s="9">
        <v>303.60000600000001</v>
      </c>
      <c r="M45" s="9">
        <v>244.13000500000001</v>
      </c>
      <c r="N45" s="9">
        <v>261.89999399999999</v>
      </c>
      <c r="O45" s="9">
        <v>261.89999399999999</v>
      </c>
      <c r="P45" s="9">
        <v>499103600</v>
      </c>
      <c r="Q45" s="14">
        <f t="shared" si="1"/>
        <v>-0.10675312659946279</v>
      </c>
      <c r="S45" s="12">
        <v>44075</v>
      </c>
      <c r="T45" s="11">
        <v>350.209991</v>
      </c>
      <c r="U45" s="11">
        <v>358.75</v>
      </c>
      <c r="V45" s="11">
        <v>319.79998799999998</v>
      </c>
      <c r="W45" s="11">
        <v>334.89001500000001</v>
      </c>
      <c r="X45" s="11">
        <v>331.05471799999998</v>
      </c>
      <c r="Y45" s="11">
        <v>1814803300</v>
      </c>
      <c r="Z45" s="20">
        <f t="shared" si="2"/>
        <v>-4.128136964173923E-2</v>
      </c>
    </row>
  </sheetData>
  <mergeCells count="3">
    <mergeCell ref="J1:P1"/>
    <mergeCell ref="A1:H1"/>
    <mergeCell ref="S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1AA8-ED4E-504D-B1E9-2F22C1BA93DD}">
  <dimension ref="A1:S45"/>
  <sheetViews>
    <sheetView topLeftCell="P1" workbookViewId="0">
      <selection activeCell="H40" sqref="H40"/>
    </sheetView>
  </sheetViews>
  <sheetFormatPr baseColWidth="10" defaultRowHeight="16" x14ac:dyDescent="0.2"/>
  <cols>
    <col min="18" max="18" width="12" customWidth="1"/>
  </cols>
  <sheetData>
    <row r="1" spans="1:19" ht="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K1" s="7" t="s">
        <v>8</v>
      </c>
      <c r="L1" s="7"/>
      <c r="M1" s="7"/>
      <c r="N1" s="7"/>
      <c r="O1" s="7"/>
      <c r="P1" s="7"/>
      <c r="Q1" s="7"/>
      <c r="R1" s="7"/>
      <c r="S1" s="7"/>
    </row>
    <row r="2" spans="1:1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10</v>
      </c>
      <c r="S2" s="3"/>
    </row>
    <row r="3" spans="1:19" x14ac:dyDescent="0.2">
      <c r="A3" s="2">
        <v>42795</v>
      </c>
      <c r="B3" s="1">
        <v>24</v>
      </c>
      <c r="C3" s="1">
        <v>29.440000999999999</v>
      </c>
      <c r="D3" s="1">
        <v>18.899999999999999</v>
      </c>
      <c r="E3" s="1">
        <v>22.530000999999999</v>
      </c>
      <c r="F3" s="1">
        <v>22.530000999999999</v>
      </c>
      <c r="G3" s="1">
        <v>1037713700</v>
      </c>
      <c r="H3" s="3"/>
      <c r="K3" s="2">
        <v>42795</v>
      </c>
      <c r="L3" s="1">
        <v>136.470001</v>
      </c>
      <c r="M3" s="1">
        <v>142.949997</v>
      </c>
      <c r="N3" s="1">
        <v>136.08000200000001</v>
      </c>
      <c r="O3" s="1">
        <v>142.050003</v>
      </c>
      <c r="P3" s="1">
        <v>142.050003</v>
      </c>
      <c r="Q3" s="1">
        <v>342098600</v>
      </c>
      <c r="R3" s="3"/>
      <c r="S3" s="3"/>
    </row>
    <row r="4" spans="1:19" x14ac:dyDescent="0.2">
      <c r="A4" s="2">
        <v>42826</v>
      </c>
      <c r="B4" s="1">
        <v>22.700001</v>
      </c>
      <c r="C4" s="1">
        <v>22.9</v>
      </c>
      <c r="D4" s="1">
        <v>19.73</v>
      </c>
      <c r="E4" s="1">
        <v>22.549999</v>
      </c>
      <c r="F4" s="1">
        <v>22.549999</v>
      </c>
      <c r="G4" s="1">
        <v>231983000</v>
      </c>
      <c r="H4" s="4">
        <v>8.9999999999999998E-4</v>
      </c>
      <c r="K4" s="2">
        <v>42826</v>
      </c>
      <c r="L4" s="1">
        <v>141.929993</v>
      </c>
      <c r="M4" s="1">
        <v>151.529999</v>
      </c>
      <c r="N4" s="1">
        <v>138.80999800000001</v>
      </c>
      <c r="O4" s="1">
        <v>150.25</v>
      </c>
      <c r="P4" s="1">
        <v>150.25</v>
      </c>
      <c r="Q4" s="1">
        <v>275586300</v>
      </c>
      <c r="R4" s="4">
        <v>5.7700000000000001E-2</v>
      </c>
      <c r="S4" s="3"/>
    </row>
    <row r="5" spans="1:19" x14ac:dyDescent="0.2">
      <c r="A5" s="2">
        <v>42856</v>
      </c>
      <c r="B5" s="1">
        <v>22.66</v>
      </c>
      <c r="C5" s="1">
        <v>23.57</v>
      </c>
      <c r="D5" s="1">
        <v>17.59</v>
      </c>
      <c r="E5" s="1">
        <v>21.209999</v>
      </c>
      <c r="F5" s="1">
        <v>21.209999</v>
      </c>
      <c r="G5" s="1">
        <v>602210700</v>
      </c>
      <c r="H5" s="4">
        <v>-5.9400000000000001E-2</v>
      </c>
      <c r="K5" s="2">
        <v>42856</v>
      </c>
      <c r="L5" s="1">
        <v>151.740005</v>
      </c>
      <c r="M5" s="1">
        <v>153.60000600000001</v>
      </c>
      <c r="N5" s="1">
        <v>144.41999799999999</v>
      </c>
      <c r="O5" s="1">
        <v>151.46000699999999</v>
      </c>
      <c r="P5" s="1">
        <v>151.46000699999999</v>
      </c>
      <c r="Q5" s="1">
        <v>403586900</v>
      </c>
      <c r="R5" s="4">
        <v>8.0999999999999996E-3</v>
      </c>
      <c r="S5" s="3"/>
    </row>
    <row r="6" spans="1:19" x14ac:dyDescent="0.2">
      <c r="A6" s="2">
        <v>42887</v>
      </c>
      <c r="B6" s="1">
        <v>21.32</v>
      </c>
      <c r="C6" s="1">
        <v>21.450001</v>
      </c>
      <c r="D6" s="1">
        <v>17</v>
      </c>
      <c r="E6" s="1">
        <v>17.77</v>
      </c>
      <c r="F6" s="1">
        <v>17.77</v>
      </c>
      <c r="G6" s="1">
        <v>313557300</v>
      </c>
      <c r="H6" s="4">
        <v>-0.16220000000000001</v>
      </c>
      <c r="K6" s="2">
        <v>42887</v>
      </c>
      <c r="L6" s="1">
        <v>151.75</v>
      </c>
      <c r="M6" s="1">
        <v>156.5</v>
      </c>
      <c r="N6" s="1">
        <v>144.55999800000001</v>
      </c>
      <c r="O6" s="1">
        <v>150.979996</v>
      </c>
      <c r="P6" s="1">
        <v>150.979996</v>
      </c>
      <c r="Q6" s="1">
        <v>414757100</v>
      </c>
      <c r="R6" s="4">
        <v>-3.2000000000000002E-3</v>
      </c>
      <c r="S6" s="3"/>
    </row>
    <row r="7" spans="1:19" x14ac:dyDescent="0.2">
      <c r="A7" s="2">
        <v>42917</v>
      </c>
      <c r="B7" s="1">
        <v>17.91</v>
      </c>
      <c r="C7" s="1">
        <v>17.920000000000002</v>
      </c>
      <c r="D7" s="1">
        <v>13.1</v>
      </c>
      <c r="E7" s="1">
        <v>13.67</v>
      </c>
      <c r="F7" s="1">
        <v>13.67</v>
      </c>
      <c r="G7" s="1">
        <v>344478300</v>
      </c>
      <c r="H7" s="4">
        <v>-0.23069999999999999</v>
      </c>
      <c r="K7" s="2">
        <v>42917</v>
      </c>
      <c r="L7" s="1">
        <v>151.720001</v>
      </c>
      <c r="M7" s="1">
        <v>175.490005</v>
      </c>
      <c r="N7" s="1">
        <v>147.800003</v>
      </c>
      <c r="O7" s="1">
        <v>169.25</v>
      </c>
      <c r="P7" s="1">
        <v>169.25</v>
      </c>
      <c r="Q7" s="1">
        <v>419907600</v>
      </c>
      <c r="R7" s="4">
        <v>0.121</v>
      </c>
      <c r="S7" s="3"/>
    </row>
    <row r="8" spans="1:19" x14ac:dyDescent="0.2">
      <c r="A8" s="2">
        <v>42948</v>
      </c>
      <c r="B8" s="1">
        <v>13.77</v>
      </c>
      <c r="C8" s="1">
        <v>15.34</v>
      </c>
      <c r="D8" s="1">
        <v>11.28</v>
      </c>
      <c r="E8" s="1">
        <v>14.51</v>
      </c>
      <c r="F8" s="1">
        <v>14.51</v>
      </c>
      <c r="G8" s="1">
        <v>940242300</v>
      </c>
      <c r="H8" s="4">
        <v>6.1400000000000003E-2</v>
      </c>
      <c r="K8" s="2">
        <v>42948</v>
      </c>
      <c r="L8" s="1">
        <v>169.820007</v>
      </c>
      <c r="M8" s="1">
        <v>173.050003</v>
      </c>
      <c r="N8" s="1">
        <v>165</v>
      </c>
      <c r="O8" s="1">
        <v>171.970001</v>
      </c>
      <c r="P8" s="1">
        <v>171.970001</v>
      </c>
      <c r="Q8" s="1">
        <v>303622800</v>
      </c>
      <c r="R8" s="4">
        <v>1.61E-2</v>
      </c>
      <c r="S8" s="3"/>
    </row>
    <row r="9" spans="1:19" x14ac:dyDescent="0.2">
      <c r="A9" s="2">
        <v>42979</v>
      </c>
      <c r="B9" s="1">
        <v>14.5</v>
      </c>
      <c r="C9" s="1">
        <v>15.8</v>
      </c>
      <c r="D9" s="1">
        <v>13.07</v>
      </c>
      <c r="E9" s="1">
        <v>14.54</v>
      </c>
      <c r="F9" s="1">
        <v>14.54</v>
      </c>
      <c r="G9" s="1">
        <v>509333300</v>
      </c>
      <c r="H9" s="4">
        <v>2.0999999999999999E-3</v>
      </c>
      <c r="K9" s="2">
        <v>42979</v>
      </c>
      <c r="L9" s="1">
        <v>172.39999399999999</v>
      </c>
      <c r="M9" s="1">
        <v>174</v>
      </c>
      <c r="N9" s="1">
        <v>161.55999800000001</v>
      </c>
      <c r="O9" s="1">
        <v>170.86999499999999</v>
      </c>
      <c r="P9" s="1">
        <v>170.86999499999999</v>
      </c>
      <c r="Q9" s="1">
        <v>304818300</v>
      </c>
      <c r="R9" s="4">
        <v>-6.4000000000000003E-3</v>
      </c>
      <c r="S9" s="3"/>
    </row>
    <row r="10" spans="1:19" x14ac:dyDescent="0.2">
      <c r="A10" s="2">
        <v>43009</v>
      </c>
      <c r="B10" s="1">
        <v>14.6</v>
      </c>
      <c r="C10" s="1">
        <v>16.879999000000002</v>
      </c>
      <c r="D10" s="1">
        <v>13.96</v>
      </c>
      <c r="E10" s="1">
        <v>15.34</v>
      </c>
      <c r="F10" s="1">
        <v>15.34</v>
      </c>
      <c r="G10" s="1">
        <v>452203000</v>
      </c>
      <c r="H10" s="4">
        <v>5.5E-2</v>
      </c>
      <c r="K10" s="2">
        <v>43009</v>
      </c>
      <c r="L10" s="1">
        <v>171.38999899999999</v>
      </c>
      <c r="M10" s="1">
        <v>180.800003</v>
      </c>
      <c r="N10" s="1">
        <v>168.28999300000001</v>
      </c>
      <c r="O10" s="1">
        <v>180.05999800000001</v>
      </c>
      <c r="P10" s="1">
        <v>180.05999800000001</v>
      </c>
      <c r="Q10" s="1">
        <v>318146600</v>
      </c>
      <c r="R10" s="4">
        <v>5.3800000000000001E-2</v>
      </c>
      <c r="S10" s="3"/>
    </row>
    <row r="11" spans="1:19" x14ac:dyDescent="0.2">
      <c r="A11" s="2">
        <v>43040</v>
      </c>
      <c r="B11" s="1">
        <v>15.45</v>
      </c>
      <c r="C11" s="1">
        <v>15.53</v>
      </c>
      <c r="D11" s="1">
        <v>12.1</v>
      </c>
      <c r="E11" s="1">
        <v>13.78</v>
      </c>
      <c r="F11" s="1">
        <v>13.78</v>
      </c>
      <c r="G11" s="1">
        <v>607474800</v>
      </c>
      <c r="H11" s="4">
        <v>-0.1017</v>
      </c>
      <c r="K11" s="2">
        <v>43040</v>
      </c>
      <c r="L11" s="1">
        <v>182.36000100000001</v>
      </c>
      <c r="M11" s="1">
        <v>184.25</v>
      </c>
      <c r="N11" s="1">
        <v>174</v>
      </c>
      <c r="O11" s="1">
        <v>177.179993</v>
      </c>
      <c r="P11" s="1">
        <v>177.179993</v>
      </c>
      <c r="Q11" s="1">
        <v>350998700</v>
      </c>
      <c r="R11" s="4">
        <v>-1.6E-2</v>
      </c>
      <c r="S11" s="3"/>
    </row>
    <row r="12" spans="1:19" x14ac:dyDescent="0.2">
      <c r="A12" s="2">
        <v>43070</v>
      </c>
      <c r="B12" s="1">
        <v>13.67</v>
      </c>
      <c r="C12" s="1">
        <v>16.450001</v>
      </c>
      <c r="D12" s="1">
        <v>13.085000000000001</v>
      </c>
      <c r="E12" s="1">
        <v>14.61</v>
      </c>
      <c r="F12" s="1">
        <v>14.61</v>
      </c>
      <c r="G12" s="1">
        <v>375870500</v>
      </c>
      <c r="H12" s="4">
        <v>6.0199999999999997E-2</v>
      </c>
      <c r="K12" s="2">
        <v>43070</v>
      </c>
      <c r="L12" s="1">
        <v>176.029999</v>
      </c>
      <c r="M12" s="1">
        <v>182.279999</v>
      </c>
      <c r="N12" s="1">
        <v>169.009995</v>
      </c>
      <c r="O12" s="1">
        <v>176.46000699999999</v>
      </c>
      <c r="P12" s="1">
        <v>176.46000699999999</v>
      </c>
      <c r="Q12" s="1">
        <v>317095800</v>
      </c>
      <c r="R12" s="4">
        <v>-4.1000000000000003E-3</v>
      </c>
      <c r="S12" s="3"/>
    </row>
    <row r="13" spans="1:19" x14ac:dyDescent="0.2">
      <c r="A13" s="2">
        <v>43101</v>
      </c>
      <c r="B13" s="1">
        <v>14.69</v>
      </c>
      <c r="C13" s="1">
        <v>15.38</v>
      </c>
      <c r="D13" s="1">
        <v>13.15</v>
      </c>
      <c r="E13" s="1">
        <v>13.52</v>
      </c>
      <c r="F13" s="1">
        <v>13.52</v>
      </c>
      <c r="G13" s="1">
        <v>354202600</v>
      </c>
      <c r="H13" s="4">
        <v>-7.46E-2</v>
      </c>
      <c r="K13" s="2">
        <v>43101</v>
      </c>
      <c r="L13" s="1">
        <v>177.679993</v>
      </c>
      <c r="M13" s="1">
        <v>190.66000399999999</v>
      </c>
      <c r="N13" s="1">
        <v>175.800003</v>
      </c>
      <c r="O13" s="1">
        <v>186.88999899999999</v>
      </c>
      <c r="P13" s="1">
        <v>186.88999899999999</v>
      </c>
      <c r="Q13" s="1">
        <v>495655700</v>
      </c>
      <c r="R13" s="4">
        <v>5.91E-2</v>
      </c>
      <c r="S13" s="3"/>
    </row>
    <row r="14" spans="1:19" x14ac:dyDescent="0.2">
      <c r="A14" s="2">
        <v>43132</v>
      </c>
      <c r="B14" s="1">
        <v>13.43</v>
      </c>
      <c r="C14" s="1">
        <v>21.219999000000001</v>
      </c>
      <c r="D14" s="1">
        <v>13.32</v>
      </c>
      <c r="E14" s="1">
        <v>17.32</v>
      </c>
      <c r="F14" s="1">
        <v>17.32</v>
      </c>
      <c r="G14" s="1">
        <v>913423800</v>
      </c>
      <c r="H14" s="4">
        <v>0.28110000000000002</v>
      </c>
      <c r="K14" s="2">
        <v>43132</v>
      </c>
      <c r="L14" s="1">
        <v>188.220001</v>
      </c>
      <c r="M14" s="1">
        <v>195.320007</v>
      </c>
      <c r="N14" s="1">
        <v>167.179993</v>
      </c>
      <c r="O14" s="1">
        <v>178.320007</v>
      </c>
      <c r="P14" s="1">
        <v>178.320007</v>
      </c>
      <c r="Q14" s="1">
        <v>516251600</v>
      </c>
      <c r="R14" s="4">
        <v>-4.5900000000000003E-2</v>
      </c>
      <c r="S14" s="3"/>
    </row>
    <row r="15" spans="1:19" x14ac:dyDescent="0.2">
      <c r="A15" s="2">
        <v>43160</v>
      </c>
      <c r="B15" s="1">
        <v>17.5</v>
      </c>
      <c r="C15" s="1">
        <v>18.510000000000002</v>
      </c>
      <c r="D15" s="1">
        <v>15.55</v>
      </c>
      <c r="E15" s="1">
        <v>15.87</v>
      </c>
      <c r="F15" s="1">
        <v>15.87</v>
      </c>
      <c r="G15" s="1">
        <v>442586000</v>
      </c>
      <c r="H15" s="4">
        <v>-8.3699999999999997E-2</v>
      </c>
      <c r="K15" s="2">
        <v>43160</v>
      </c>
      <c r="L15" s="1">
        <v>179.009995</v>
      </c>
      <c r="M15" s="1">
        <v>186.10000600000001</v>
      </c>
      <c r="N15" s="1">
        <v>149.020004</v>
      </c>
      <c r="O15" s="1">
        <v>159.78999300000001</v>
      </c>
      <c r="P15" s="1">
        <v>159.78999300000001</v>
      </c>
      <c r="Q15" s="1">
        <v>996201700</v>
      </c>
      <c r="R15" s="4">
        <v>-0.10390000000000001</v>
      </c>
      <c r="S15" s="3"/>
    </row>
    <row r="16" spans="1:19" x14ac:dyDescent="0.2">
      <c r="A16" s="2">
        <v>43191</v>
      </c>
      <c r="B16" s="1">
        <v>15.67</v>
      </c>
      <c r="C16" s="1">
        <v>15.957000000000001</v>
      </c>
      <c r="D16" s="1">
        <v>13.62</v>
      </c>
      <c r="E16" s="1">
        <v>14.33</v>
      </c>
      <c r="F16" s="1">
        <v>14.33</v>
      </c>
      <c r="G16" s="1">
        <v>420859500</v>
      </c>
      <c r="H16" s="4">
        <v>-9.7000000000000003E-2</v>
      </c>
      <c r="K16" s="2">
        <v>43191</v>
      </c>
      <c r="L16" s="1">
        <v>157.80999800000001</v>
      </c>
      <c r="M16" s="1">
        <v>177.10000600000001</v>
      </c>
      <c r="N16" s="1">
        <v>150.509995</v>
      </c>
      <c r="O16" s="1">
        <v>172</v>
      </c>
      <c r="P16" s="1">
        <v>172</v>
      </c>
      <c r="Q16" s="1">
        <v>750072700</v>
      </c>
      <c r="R16" s="4">
        <v>7.6399999999999996E-2</v>
      </c>
      <c r="S16" s="3"/>
    </row>
    <row r="17" spans="1:19" x14ac:dyDescent="0.2">
      <c r="A17" s="2">
        <v>43221</v>
      </c>
      <c r="B17" s="1">
        <v>14.34</v>
      </c>
      <c r="C17" s="1">
        <v>14.55</v>
      </c>
      <c r="D17" s="1">
        <v>10.5</v>
      </c>
      <c r="E17" s="1">
        <v>11.39</v>
      </c>
      <c r="F17" s="1">
        <v>11.39</v>
      </c>
      <c r="G17" s="1">
        <v>724954200</v>
      </c>
      <c r="H17" s="4">
        <v>-0.20519999999999999</v>
      </c>
      <c r="K17" s="2">
        <v>43221</v>
      </c>
      <c r="L17" s="1">
        <v>172</v>
      </c>
      <c r="M17" s="1">
        <v>192.720001</v>
      </c>
      <c r="N17" s="1">
        <v>170.229996</v>
      </c>
      <c r="O17" s="1">
        <v>191.779999</v>
      </c>
      <c r="P17" s="1">
        <v>191.779999</v>
      </c>
      <c r="Q17" s="1">
        <v>401144100</v>
      </c>
      <c r="R17" s="4">
        <v>0.115</v>
      </c>
      <c r="S17" s="3"/>
    </row>
    <row r="18" spans="1:19" x14ac:dyDescent="0.2">
      <c r="A18" s="2">
        <v>43252</v>
      </c>
      <c r="B18" s="1">
        <v>11.71</v>
      </c>
      <c r="C18" s="1">
        <v>14.47</v>
      </c>
      <c r="D18" s="1">
        <v>11.21</v>
      </c>
      <c r="E18" s="1">
        <v>13.09</v>
      </c>
      <c r="F18" s="1">
        <v>13.09</v>
      </c>
      <c r="G18" s="1">
        <v>661879800</v>
      </c>
      <c r="H18" s="4">
        <v>0.14929999999999999</v>
      </c>
      <c r="K18" s="2">
        <v>43252</v>
      </c>
      <c r="L18" s="1">
        <v>193.070007</v>
      </c>
      <c r="M18" s="1">
        <v>203.550003</v>
      </c>
      <c r="N18" s="1">
        <v>186.429993</v>
      </c>
      <c r="O18" s="1">
        <v>194.320007</v>
      </c>
      <c r="P18" s="1">
        <v>194.320007</v>
      </c>
      <c r="Q18" s="1">
        <v>387265600</v>
      </c>
      <c r="R18" s="4">
        <v>1.32E-2</v>
      </c>
      <c r="S18" s="3"/>
    </row>
    <row r="19" spans="1:19" x14ac:dyDescent="0.2">
      <c r="A19" s="2">
        <v>43282</v>
      </c>
      <c r="B19" s="1">
        <v>13.05</v>
      </c>
      <c r="C19" s="1">
        <v>14.135</v>
      </c>
      <c r="D19" s="1">
        <v>12</v>
      </c>
      <c r="E19" s="1">
        <v>12.5</v>
      </c>
      <c r="F19" s="1">
        <v>12.5</v>
      </c>
      <c r="G19" s="1">
        <v>325711800</v>
      </c>
      <c r="H19" s="4">
        <v>-4.5100000000000001E-2</v>
      </c>
      <c r="K19" s="2">
        <v>43282</v>
      </c>
      <c r="L19" s="1">
        <v>193.36999499999999</v>
      </c>
      <c r="M19" s="1">
        <v>218.61999499999999</v>
      </c>
      <c r="N19" s="1">
        <v>166.55999800000001</v>
      </c>
      <c r="O19" s="1">
        <v>172.58000200000001</v>
      </c>
      <c r="P19" s="1">
        <v>172.58000200000001</v>
      </c>
      <c r="Q19" s="1">
        <v>647030700</v>
      </c>
      <c r="R19" s="4">
        <v>-0.1119</v>
      </c>
      <c r="S19" s="3"/>
    </row>
    <row r="20" spans="1:19" x14ac:dyDescent="0.2">
      <c r="A20" s="2">
        <v>43313</v>
      </c>
      <c r="B20" s="1">
        <v>12.55</v>
      </c>
      <c r="C20" s="1">
        <v>13.37</v>
      </c>
      <c r="D20" s="1">
        <v>10.875</v>
      </c>
      <c r="E20" s="1">
        <v>10.9</v>
      </c>
      <c r="F20" s="1">
        <v>10.9</v>
      </c>
      <c r="G20" s="1">
        <v>435516700</v>
      </c>
      <c r="H20" s="4">
        <v>-0.128</v>
      </c>
      <c r="K20" s="2">
        <v>43313</v>
      </c>
      <c r="L20" s="1">
        <v>173.929993</v>
      </c>
      <c r="M20" s="1">
        <v>188.300003</v>
      </c>
      <c r="N20" s="1">
        <v>170.270004</v>
      </c>
      <c r="O20" s="1">
        <v>175.729996</v>
      </c>
      <c r="P20" s="1">
        <v>175.729996</v>
      </c>
      <c r="Q20" s="1">
        <v>548832700</v>
      </c>
      <c r="R20" s="4">
        <v>1.83E-2</v>
      </c>
      <c r="S20" s="3"/>
    </row>
    <row r="21" spans="1:19" x14ac:dyDescent="0.2">
      <c r="A21" s="2">
        <v>43344</v>
      </c>
      <c r="B21" s="1">
        <v>10.92</v>
      </c>
      <c r="C21" s="1">
        <v>10.96</v>
      </c>
      <c r="D21" s="1">
        <v>8.4</v>
      </c>
      <c r="E21" s="1">
        <v>8.48</v>
      </c>
      <c r="F21" s="1">
        <v>8.48</v>
      </c>
      <c r="G21" s="1">
        <v>573606800</v>
      </c>
      <c r="H21" s="4">
        <v>-0.222</v>
      </c>
      <c r="K21" s="2">
        <v>43344</v>
      </c>
      <c r="L21" s="1">
        <v>173.5</v>
      </c>
      <c r="M21" s="1">
        <v>173.88999899999999</v>
      </c>
      <c r="N21" s="1">
        <v>158.86999499999999</v>
      </c>
      <c r="O21" s="1">
        <v>164.46000699999999</v>
      </c>
      <c r="P21" s="1">
        <v>164.46000699999999</v>
      </c>
      <c r="Q21" s="1">
        <v>500468800</v>
      </c>
      <c r="R21" s="4">
        <v>-6.4100000000000004E-2</v>
      </c>
      <c r="S21" s="3"/>
    </row>
    <row r="22" spans="1:19" x14ac:dyDescent="0.2">
      <c r="A22" s="2">
        <v>43374</v>
      </c>
      <c r="B22" s="1">
        <v>8.5</v>
      </c>
      <c r="C22" s="1">
        <v>8.57</v>
      </c>
      <c r="D22" s="1">
        <v>5.77</v>
      </c>
      <c r="E22" s="1">
        <v>6.61</v>
      </c>
      <c r="F22" s="1">
        <v>6.61</v>
      </c>
      <c r="G22" s="1">
        <v>693710500</v>
      </c>
      <c r="H22" s="4">
        <v>-0.2205</v>
      </c>
      <c r="K22" s="2">
        <v>43374</v>
      </c>
      <c r="L22" s="1">
        <v>163.029999</v>
      </c>
      <c r="M22" s="1">
        <v>165.88000500000001</v>
      </c>
      <c r="N22" s="1">
        <v>139.029999</v>
      </c>
      <c r="O22" s="1">
        <v>151.78999300000001</v>
      </c>
      <c r="P22" s="1">
        <v>151.78999300000001</v>
      </c>
      <c r="Q22" s="1">
        <v>622446300</v>
      </c>
      <c r="R22" s="4">
        <v>-7.6999999999999999E-2</v>
      </c>
      <c r="S22" s="3"/>
    </row>
    <row r="23" spans="1:19" x14ac:dyDescent="0.2">
      <c r="A23" s="2">
        <v>43405</v>
      </c>
      <c r="B23" s="1">
        <v>6.6</v>
      </c>
      <c r="C23" s="1">
        <v>7.29</v>
      </c>
      <c r="D23" s="1">
        <v>5.8</v>
      </c>
      <c r="E23" s="1">
        <v>6.51</v>
      </c>
      <c r="F23" s="1">
        <v>6.51</v>
      </c>
      <c r="G23" s="1">
        <v>315394100</v>
      </c>
      <c r="H23" s="4">
        <v>-1.5100000000000001E-2</v>
      </c>
      <c r="K23" s="2">
        <v>43405</v>
      </c>
      <c r="L23" s="1">
        <v>151.520004</v>
      </c>
      <c r="M23" s="1">
        <v>154.13000500000001</v>
      </c>
      <c r="N23" s="1">
        <v>126.849998</v>
      </c>
      <c r="O23" s="1">
        <v>140.61000100000001</v>
      </c>
      <c r="P23" s="1">
        <v>140.61000100000001</v>
      </c>
      <c r="Q23" s="1">
        <v>518151700</v>
      </c>
      <c r="R23" s="4">
        <v>-7.3700000000000002E-2</v>
      </c>
      <c r="S23" s="3"/>
    </row>
    <row r="24" spans="1:19" x14ac:dyDescent="0.2">
      <c r="A24" s="2">
        <v>43435</v>
      </c>
      <c r="B24" s="1">
        <v>6.61</v>
      </c>
      <c r="C24" s="1">
        <v>6.67</v>
      </c>
      <c r="D24" s="1">
        <v>4.82</v>
      </c>
      <c r="E24" s="1">
        <v>5.51</v>
      </c>
      <c r="F24" s="1">
        <v>5.51</v>
      </c>
      <c r="G24" s="1">
        <v>327091900</v>
      </c>
      <c r="H24" s="4">
        <v>-0.15359999999999999</v>
      </c>
      <c r="K24" s="2">
        <v>43435</v>
      </c>
      <c r="L24" s="1">
        <v>143</v>
      </c>
      <c r="M24" s="1">
        <v>147.19000199999999</v>
      </c>
      <c r="N24" s="1">
        <v>123.019997</v>
      </c>
      <c r="O24" s="1">
        <v>131.08999600000001</v>
      </c>
      <c r="P24" s="1">
        <v>131.08999600000001</v>
      </c>
      <c r="Q24" s="1">
        <v>558786200</v>
      </c>
      <c r="R24" s="4">
        <v>-6.7699999999999996E-2</v>
      </c>
      <c r="S24" s="3"/>
    </row>
    <row r="25" spans="1:19" x14ac:dyDescent="0.2">
      <c r="A25" s="2">
        <v>43466</v>
      </c>
      <c r="B25" s="1">
        <v>5.38</v>
      </c>
      <c r="C25" s="1">
        <v>6.81</v>
      </c>
      <c r="D25" s="1">
        <v>5.35</v>
      </c>
      <c r="E25" s="1">
        <v>6.68</v>
      </c>
      <c r="F25" s="1">
        <v>6.68</v>
      </c>
      <c r="G25" s="1">
        <v>427036500</v>
      </c>
      <c r="H25" s="4">
        <v>0.21229999999999999</v>
      </c>
      <c r="K25" s="2">
        <v>43466</v>
      </c>
      <c r="L25" s="1">
        <v>128.990005</v>
      </c>
      <c r="M25" s="1">
        <v>171.679993</v>
      </c>
      <c r="N25" s="1">
        <v>128.55999800000001</v>
      </c>
      <c r="O25" s="1">
        <v>166.69000199999999</v>
      </c>
      <c r="P25" s="1">
        <v>166.69000199999999</v>
      </c>
      <c r="Q25" s="1">
        <v>527547900</v>
      </c>
      <c r="R25" s="4">
        <v>0.27160000000000001</v>
      </c>
      <c r="S25" s="3"/>
    </row>
    <row r="26" spans="1:19" x14ac:dyDescent="0.2">
      <c r="A26" s="2">
        <v>43497</v>
      </c>
      <c r="B26" s="1">
        <v>6.78</v>
      </c>
      <c r="C26" s="1">
        <v>10.42</v>
      </c>
      <c r="D26" s="1">
        <v>6.7</v>
      </c>
      <c r="E26" s="1">
        <v>9.8000000000000007</v>
      </c>
      <c r="F26" s="1">
        <v>9.8000000000000007</v>
      </c>
      <c r="G26" s="1">
        <v>753135200</v>
      </c>
      <c r="H26" s="4">
        <v>0.46710000000000002</v>
      </c>
      <c r="K26" s="2">
        <v>43497</v>
      </c>
      <c r="L26" s="1">
        <v>165.83999600000001</v>
      </c>
      <c r="M26" s="1">
        <v>172.470001</v>
      </c>
      <c r="N26" s="1">
        <v>159.58999600000001</v>
      </c>
      <c r="O26" s="1">
        <v>161.449997</v>
      </c>
      <c r="P26" s="1">
        <v>161.449997</v>
      </c>
      <c r="Q26" s="1">
        <v>302243200</v>
      </c>
      <c r="R26" s="4">
        <v>-3.1399999999999997E-2</v>
      </c>
      <c r="S26" s="3"/>
    </row>
    <row r="27" spans="1:19" x14ac:dyDescent="0.2">
      <c r="A27" s="2">
        <v>43525</v>
      </c>
      <c r="B27" s="1">
        <v>9.86</v>
      </c>
      <c r="C27" s="1">
        <v>11.67</v>
      </c>
      <c r="D27" s="1">
        <v>9.16</v>
      </c>
      <c r="E27" s="1">
        <v>11.02</v>
      </c>
      <c r="F27" s="1">
        <v>11.02</v>
      </c>
      <c r="G27" s="1">
        <v>477427000</v>
      </c>
      <c r="H27" s="4">
        <v>0.1245</v>
      </c>
      <c r="K27" s="2">
        <v>43525</v>
      </c>
      <c r="L27" s="1">
        <v>162.60000600000001</v>
      </c>
      <c r="M27" s="1">
        <v>174.300003</v>
      </c>
      <c r="N27" s="1">
        <v>159.279999</v>
      </c>
      <c r="O27" s="1">
        <v>166.69000199999999</v>
      </c>
      <c r="P27" s="1">
        <v>166.69000199999999</v>
      </c>
      <c r="Q27" s="1">
        <v>388182300</v>
      </c>
      <c r="R27" s="4">
        <v>3.2500000000000001E-2</v>
      </c>
      <c r="S27" s="3"/>
    </row>
    <row r="28" spans="1:19" x14ac:dyDescent="0.2">
      <c r="A28" s="2">
        <v>43556</v>
      </c>
      <c r="B28" s="1">
        <v>11.14</v>
      </c>
      <c r="C28" s="1">
        <v>12.63</v>
      </c>
      <c r="D28" s="1">
        <v>10.51</v>
      </c>
      <c r="E28" s="1">
        <v>11.14</v>
      </c>
      <c r="F28" s="1">
        <v>11.14</v>
      </c>
      <c r="G28" s="1">
        <v>669911500</v>
      </c>
      <c r="H28" s="4">
        <v>1.09E-2</v>
      </c>
      <c r="K28" s="2">
        <v>43556</v>
      </c>
      <c r="L28" s="1">
        <v>167.83000200000001</v>
      </c>
      <c r="M28" s="1">
        <v>198.479996</v>
      </c>
      <c r="N28" s="1">
        <v>167.279999</v>
      </c>
      <c r="O28" s="1">
        <v>193.39999399999999</v>
      </c>
      <c r="P28" s="1">
        <v>193.39999399999999</v>
      </c>
      <c r="Q28" s="1">
        <v>382184300</v>
      </c>
      <c r="R28" s="4">
        <v>0.16020000000000001</v>
      </c>
      <c r="S28" s="3"/>
    </row>
    <row r="29" spans="1:19" x14ac:dyDescent="0.2">
      <c r="A29" s="2">
        <v>43586</v>
      </c>
      <c r="B29" s="1">
        <v>11.2</v>
      </c>
      <c r="C29" s="1">
        <v>12.19</v>
      </c>
      <c r="D29" s="1">
        <v>10.039999999999999</v>
      </c>
      <c r="E29" s="1">
        <v>11.89</v>
      </c>
      <c r="F29" s="1">
        <v>11.89</v>
      </c>
      <c r="G29" s="1">
        <v>482533500</v>
      </c>
      <c r="H29" s="4">
        <v>6.7299999999999999E-2</v>
      </c>
      <c r="K29" s="2">
        <v>43586</v>
      </c>
      <c r="L29" s="1">
        <v>194.779999</v>
      </c>
      <c r="M29" s="1">
        <v>196.179993</v>
      </c>
      <c r="N29" s="1">
        <v>177.16000399999999</v>
      </c>
      <c r="O29" s="1">
        <v>177.470001</v>
      </c>
      <c r="P29" s="1">
        <v>177.470001</v>
      </c>
      <c r="Q29" s="1">
        <v>286821500</v>
      </c>
      <c r="R29" s="4">
        <v>-8.2400000000000001E-2</v>
      </c>
      <c r="S29" s="3"/>
    </row>
    <row r="30" spans="1:19" x14ac:dyDescent="0.2">
      <c r="A30" s="2">
        <v>43617</v>
      </c>
      <c r="B30" s="1">
        <v>11.88</v>
      </c>
      <c r="C30" s="1">
        <v>15.01</v>
      </c>
      <c r="D30" s="1">
        <v>11.53</v>
      </c>
      <c r="E30" s="1">
        <v>14.3</v>
      </c>
      <c r="F30" s="1">
        <v>14.3</v>
      </c>
      <c r="G30" s="1">
        <v>563434400</v>
      </c>
      <c r="H30" s="4">
        <v>0.20269999999999999</v>
      </c>
      <c r="K30" s="2">
        <v>43617</v>
      </c>
      <c r="L30" s="1">
        <v>175</v>
      </c>
      <c r="M30" s="1">
        <v>198.88000500000001</v>
      </c>
      <c r="N30" s="1">
        <v>160.83999600000001</v>
      </c>
      <c r="O30" s="1">
        <v>193</v>
      </c>
      <c r="P30" s="1">
        <v>193</v>
      </c>
      <c r="Q30" s="1">
        <v>426410300</v>
      </c>
      <c r="R30" s="4">
        <v>8.7499999999999994E-2</v>
      </c>
      <c r="S30" s="3"/>
    </row>
    <row r="31" spans="1:19" x14ac:dyDescent="0.2">
      <c r="A31" s="2">
        <v>43647</v>
      </c>
      <c r="B31" s="1">
        <v>14.73</v>
      </c>
      <c r="C31" s="1">
        <v>18.360001</v>
      </c>
      <c r="D31" s="1">
        <v>13.96</v>
      </c>
      <c r="E31" s="1">
        <v>16.799999</v>
      </c>
      <c r="F31" s="1">
        <v>16.799999</v>
      </c>
      <c r="G31" s="1">
        <v>788985000</v>
      </c>
      <c r="H31" s="4">
        <v>0.17480000000000001</v>
      </c>
      <c r="K31" s="2">
        <v>43647</v>
      </c>
      <c r="L31" s="1">
        <v>195.21000699999999</v>
      </c>
      <c r="M31" s="1">
        <v>208.66000399999999</v>
      </c>
      <c r="N31" s="1">
        <v>191.929993</v>
      </c>
      <c r="O31" s="1">
        <v>194.229996</v>
      </c>
      <c r="P31" s="1">
        <v>194.229996</v>
      </c>
      <c r="Q31" s="1">
        <v>351062500</v>
      </c>
      <c r="R31" s="4">
        <v>6.4000000000000003E-3</v>
      </c>
      <c r="S31" s="3"/>
    </row>
    <row r="32" spans="1:19" x14ac:dyDescent="0.2">
      <c r="A32" s="2">
        <v>43678</v>
      </c>
      <c r="B32" s="1">
        <v>16.829999999999998</v>
      </c>
      <c r="C32" s="1">
        <v>17.450001</v>
      </c>
      <c r="D32" s="1">
        <v>15.03</v>
      </c>
      <c r="E32" s="1">
        <v>15.83</v>
      </c>
      <c r="F32" s="1">
        <v>15.83</v>
      </c>
      <c r="G32" s="1">
        <v>520467400</v>
      </c>
      <c r="H32" s="4">
        <v>-5.7700000000000001E-2</v>
      </c>
      <c r="K32" s="2">
        <v>43678</v>
      </c>
      <c r="L32" s="1">
        <v>194.16999799999999</v>
      </c>
      <c r="M32" s="1">
        <v>198.470001</v>
      </c>
      <c r="N32" s="1">
        <v>176.66000399999999</v>
      </c>
      <c r="O32" s="1">
        <v>185.66999799999999</v>
      </c>
      <c r="P32" s="1">
        <v>185.66999799999999</v>
      </c>
      <c r="Q32" s="1">
        <v>294694900</v>
      </c>
      <c r="R32" s="4">
        <v>-4.41E-2</v>
      </c>
      <c r="S32" s="3"/>
    </row>
    <row r="33" spans="1:19" x14ac:dyDescent="0.2">
      <c r="A33" s="2">
        <v>43709</v>
      </c>
      <c r="B33" s="1">
        <v>16.09</v>
      </c>
      <c r="C33" s="1">
        <v>18.170000000000002</v>
      </c>
      <c r="D33" s="1">
        <v>14.57</v>
      </c>
      <c r="E33" s="1">
        <v>15.8</v>
      </c>
      <c r="F33" s="1">
        <v>15.8</v>
      </c>
      <c r="G33" s="1">
        <v>561701400</v>
      </c>
      <c r="H33" s="4">
        <v>-1.9E-3</v>
      </c>
      <c r="K33" s="2">
        <v>43709</v>
      </c>
      <c r="L33" s="1">
        <v>184</v>
      </c>
      <c r="M33" s="1">
        <v>193.10000600000001</v>
      </c>
      <c r="N33" s="1">
        <v>175.66000399999999</v>
      </c>
      <c r="O33" s="1">
        <v>178.08000200000001</v>
      </c>
      <c r="P33" s="1">
        <v>178.08000200000001</v>
      </c>
      <c r="Q33" s="1">
        <v>264538500</v>
      </c>
      <c r="R33" s="4">
        <v>-4.0899999999999999E-2</v>
      </c>
      <c r="S33" s="3"/>
    </row>
    <row r="34" spans="1:19" x14ac:dyDescent="0.2">
      <c r="A34" s="2">
        <v>43739</v>
      </c>
      <c r="B34" s="1">
        <v>16.040001</v>
      </c>
      <c r="C34" s="1">
        <v>16.459999</v>
      </c>
      <c r="D34" s="1">
        <v>12.71</v>
      </c>
      <c r="E34" s="1">
        <v>15.06</v>
      </c>
      <c r="F34" s="1">
        <v>15.06</v>
      </c>
      <c r="G34" s="1">
        <v>797146800</v>
      </c>
      <c r="H34" s="4">
        <v>-4.6800000000000001E-2</v>
      </c>
      <c r="K34" s="2">
        <v>43739</v>
      </c>
      <c r="L34" s="1">
        <v>179.14999399999999</v>
      </c>
      <c r="M34" s="1">
        <v>198.08999600000001</v>
      </c>
      <c r="N34" s="1">
        <v>173.08999600000001</v>
      </c>
      <c r="O34" s="1">
        <v>191.64999399999999</v>
      </c>
      <c r="P34" s="1">
        <v>191.64999399999999</v>
      </c>
      <c r="Q34" s="1">
        <v>326207200</v>
      </c>
      <c r="R34" s="4">
        <v>7.6200000000000004E-2</v>
      </c>
      <c r="S34" s="3"/>
    </row>
    <row r="35" spans="1:19" x14ac:dyDescent="0.2">
      <c r="A35" s="2">
        <v>43770</v>
      </c>
      <c r="B35" s="1">
        <v>15.09</v>
      </c>
      <c r="C35" s="1">
        <v>15.9</v>
      </c>
      <c r="D35" s="1">
        <v>13.5</v>
      </c>
      <c r="E35" s="1">
        <v>15.25</v>
      </c>
      <c r="F35" s="1">
        <v>15.25</v>
      </c>
      <c r="G35" s="1">
        <v>380448400</v>
      </c>
      <c r="H35" s="4">
        <v>1.26E-2</v>
      </c>
      <c r="K35" s="2">
        <v>43770</v>
      </c>
      <c r="L35" s="1">
        <v>192.85000600000001</v>
      </c>
      <c r="M35" s="1">
        <v>203.800003</v>
      </c>
      <c r="N35" s="1">
        <v>188.53999300000001</v>
      </c>
      <c r="O35" s="1">
        <v>201.63999899999999</v>
      </c>
      <c r="P35" s="1">
        <v>201.63999899999999</v>
      </c>
      <c r="Q35" s="1">
        <v>258303900</v>
      </c>
      <c r="R35" s="4">
        <v>5.21E-2</v>
      </c>
      <c r="S35" s="3"/>
    </row>
    <row r="36" spans="1:19" x14ac:dyDescent="0.2">
      <c r="A36" s="2">
        <v>43800</v>
      </c>
      <c r="B36" s="1">
        <v>15.25</v>
      </c>
      <c r="C36" s="1">
        <v>16.350000000000001</v>
      </c>
      <c r="D36" s="1">
        <v>13.96</v>
      </c>
      <c r="E36" s="1">
        <v>16.329999999999998</v>
      </c>
      <c r="F36" s="1">
        <v>16.329999999999998</v>
      </c>
      <c r="G36" s="1">
        <v>388145500</v>
      </c>
      <c r="H36" s="4">
        <v>7.0800000000000002E-2</v>
      </c>
      <c r="K36" s="2">
        <v>43800</v>
      </c>
      <c r="L36" s="1">
        <v>202.13000500000001</v>
      </c>
      <c r="M36" s="1">
        <v>208.929993</v>
      </c>
      <c r="N36" s="1">
        <v>193.16999799999999</v>
      </c>
      <c r="O36" s="1">
        <v>205.25</v>
      </c>
      <c r="P36" s="1">
        <v>205.25</v>
      </c>
      <c r="Q36" s="1">
        <v>276257100</v>
      </c>
      <c r="R36" s="4">
        <v>1.7899999999999999E-2</v>
      </c>
      <c r="S36" s="3"/>
    </row>
    <row r="37" spans="1:19" x14ac:dyDescent="0.2">
      <c r="A37" s="2">
        <v>43831</v>
      </c>
      <c r="B37" s="1">
        <v>16.620000999999998</v>
      </c>
      <c r="C37" s="1">
        <v>19.754999000000002</v>
      </c>
      <c r="D37" s="1">
        <v>16.350000000000001</v>
      </c>
      <c r="E37" s="1">
        <v>18.379999000000002</v>
      </c>
      <c r="F37" s="1">
        <v>18.379999000000002</v>
      </c>
      <c r="G37" s="1">
        <v>540480100</v>
      </c>
      <c r="H37" s="4">
        <v>0.1255</v>
      </c>
      <c r="K37" s="2">
        <v>43831</v>
      </c>
      <c r="L37" s="1">
        <v>206.75</v>
      </c>
      <c r="M37" s="1">
        <v>224.199997</v>
      </c>
      <c r="N37" s="1">
        <v>201.05999800000001</v>
      </c>
      <c r="O37" s="1">
        <v>201.91000399999999</v>
      </c>
      <c r="P37" s="1">
        <v>201.91000399999999</v>
      </c>
      <c r="Q37" s="1">
        <v>347314600</v>
      </c>
      <c r="R37" s="4">
        <v>-1.6299999999999999E-2</v>
      </c>
      <c r="S37" s="3"/>
    </row>
    <row r="38" spans="1:19" x14ac:dyDescent="0.2">
      <c r="A38" s="2">
        <v>43862</v>
      </c>
      <c r="B38" s="1">
        <v>18.649999999999999</v>
      </c>
      <c r="C38" s="1">
        <v>19.035</v>
      </c>
      <c r="D38" s="1">
        <v>13.63</v>
      </c>
      <c r="E38" s="1">
        <v>14.17</v>
      </c>
      <c r="F38" s="1">
        <v>14.17</v>
      </c>
      <c r="G38" s="1">
        <v>573636300</v>
      </c>
      <c r="H38" s="4">
        <v>-0.2291</v>
      </c>
      <c r="K38" s="2">
        <v>43862</v>
      </c>
      <c r="L38" s="1">
        <v>203.44000199999999</v>
      </c>
      <c r="M38" s="1">
        <v>218.770004</v>
      </c>
      <c r="N38" s="1">
        <v>181.820007</v>
      </c>
      <c r="O38" s="1">
        <v>192.470001</v>
      </c>
      <c r="P38" s="1">
        <v>192.470001</v>
      </c>
      <c r="Q38" s="1">
        <v>317576800</v>
      </c>
      <c r="R38" s="4">
        <v>-4.6800000000000001E-2</v>
      </c>
      <c r="S38" s="3"/>
    </row>
    <row r="39" spans="1:19" x14ac:dyDescent="0.2">
      <c r="A39" s="2">
        <v>43891</v>
      </c>
      <c r="B39" s="1">
        <v>14.35</v>
      </c>
      <c r="C39" s="1">
        <v>14.74</v>
      </c>
      <c r="D39" s="1">
        <v>7.89</v>
      </c>
      <c r="E39" s="1">
        <v>11.89</v>
      </c>
      <c r="F39" s="1">
        <v>11.89</v>
      </c>
      <c r="G39" s="1">
        <v>794777000</v>
      </c>
      <c r="H39" s="4">
        <v>-0.16089999999999999</v>
      </c>
      <c r="K39" s="2">
        <v>43891</v>
      </c>
      <c r="L39" s="1">
        <v>194.029999</v>
      </c>
      <c r="M39" s="1">
        <v>197.240005</v>
      </c>
      <c r="N39" s="1">
        <v>137.10000600000001</v>
      </c>
      <c r="O39" s="1">
        <v>166.800003</v>
      </c>
      <c r="P39" s="1">
        <v>166.800003</v>
      </c>
      <c r="Q39" s="1">
        <v>649467700</v>
      </c>
      <c r="R39" s="4">
        <v>-0.13339999999999999</v>
      </c>
      <c r="S39" s="3"/>
    </row>
    <row r="40" spans="1:19" x14ac:dyDescent="0.2">
      <c r="A40" s="2">
        <v>43922</v>
      </c>
      <c r="B40" s="1">
        <v>11.32</v>
      </c>
      <c r="C40" s="1">
        <v>17.989999999999998</v>
      </c>
      <c r="D40" s="1">
        <v>10.85</v>
      </c>
      <c r="E40" s="1">
        <v>17.610001</v>
      </c>
      <c r="F40" s="1">
        <v>17.610001</v>
      </c>
      <c r="G40" s="1">
        <v>822415800</v>
      </c>
      <c r="H40" s="4">
        <v>0.48110000000000003</v>
      </c>
      <c r="K40" s="2">
        <v>43922</v>
      </c>
      <c r="L40" s="1">
        <v>161.61999499999999</v>
      </c>
      <c r="M40" s="1">
        <v>209.69000199999999</v>
      </c>
      <c r="N40" s="1">
        <v>150.83000200000001</v>
      </c>
      <c r="O40" s="1">
        <v>204.71000699999999</v>
      </c>
      <c r="P40" s="1">
        <v>204.71000699999999</v>
      </c>
      <c r="Q40" s="1">
        <v>541405700</v>
      </c>
      <c r="R40" s="4">
        <v>0.2273</v>
      </c>
      <c r="S40" s="3"/>
    </row>
    <row r="41" spans="1:19" x14ac:dyDescent="0.2">
      <c r="A41" s="2">
        <v>43952</v>
      </c>
      <c r="B41" s="1">
        <v>17</v>
      </c>
      <c r="C41" s="1">
        <v>19.010000000000002</v>
      </c>
      <c r="D41" s="1">
        <v>16.420000000000002</v>
      </c>
      <c r="E41" s="1">
        <v>18.940000999999999</v>
      </c>
      <c r="F41" s="1">
        <v>18.940000999999999</v>
      </c>
      <c r="G41" s="1">
        <v>484902600</v>
      </c>
      <c r="H41" s="4">
        <v>7.5499999999999998E-2</v>
      </c>
      <c r="K41" s="2">
        <v>43952</v>
      </c>
      <c r="L41" s="1">
        <v>201.60000600000001</v>
      </c>
      <c r="M41" s="1">
        <v>240.89999399999999</v>
      </c>
      <c r="N41" s="1">
        <v>198.759995</v>
      </c>
      <c r="O41" s="1">
        <v>225.08999600000001</v>
      </c>
      <c r="P41" s="1">
        <v>225.08999600000001</v>
      </c>
      <c r="Q41" s="1">
        <v>509591000</v>
      </c>
      <c r="R41" s="4">
        <v>9.9599999999999994E-2</v>
      </c>
      <c r="S41" s="3"/>
    </row>
    <row r="42" spans="1:19" x14ac:dyDescent="0.2">
      <c r="A42" s="2">
        <v>43983</v>
      </c>
      <c r="B42" s="1">
        <v>19</v>
      </c>
      <c r="C42" s="1">
        <v>24.9</v>
      </c>
      <c r="D42" s="1">
        <v>18.719999000000001</v>
      </c>
      <c r="E42" s="1">
        <v>23.49</v>
      </c>
      <c r="F42" s="1">
        <v>23.49</v>
      </c>
      <c r="G42" s="1">
        <v>632771100</v>
      </c>
      <c r="H42" s="4">
        <v>0.2402</v>
      </c>
      <c r="K42" s="2">
        <v>43983</v>
      </c>
      <c r="L42" s="1">
        <v>224.58999600000001</v>
      </c>
      <c r="M42" s="1">
        <v>245.19000199999999</v>
      </c>
      <c r="N42" s="1">
        <v>207.11000100000001</v>
      </c>
      <c r="O42" s="1">
        <v>227.070007</v>
      </c>
      <c r="P42" s="1">
        <v>227.070007</v>
      </c>
      <c r="Q42" s="1">
        <v>547998800</v>
      </c>
      <c r="R42" s="4">
        <v>8.8000000000000005E-3</v>
      </c>
      <c r="S42" s="3"/>
    </row>
    <row r="43" spans="1:19" x14ac:dyDescent="0.2">
      <c r="A43" s="2">
        <v>44013</v>
      </c>
      <c r="B43" s="1">
        <v>23.65</v>
      </c>
      <c r="C43" s="1">
        <v>26.76</v>
      </c>
      <c r="D43" s="1">
        <v>21.530000999999999</v>
      </c>
      <c r="E43" s="1">
        <v>22.42</v>
      </c>
      <c r="F43" s="1">
        <v>22.42</v>
      </c>
      <c r="G43" s="1">
        <v>644367300</v>
      </c>
      <c r="H43" s="4">
        <v>-4.5600000000000002E-2</v>
      </c>
      <c r="K43" s="2">
        <v>44013</v>
      </c>
      <c r="L43" s="1">
        <v>228.5</v>
      </c>
      <c r="M43" s="1">
        <v>255.85000600000001</v>
      </c>
      <c r="N43" s="1">
        <v>226.89999399999999</v>
      </c>
      <c r="O43" s="1">
        <v>253.66999799999999</v>
      </c>
      <c r="P43" s="1">
        <v>253.66999799999999</v>
      </c>
      <c r="Q43" s="1">
        <v>517670100</v>
      </c>
      <c r="R43" s="4">
        <v>0.1171</v>
      </c>
      <c r="S43" s="3"/>
    </row>
    <row r="44" spans="1:19" x14ac:dyDescent="0.2">
      <c r="A44" s="2">
        <v>44044</v>
      </c>
      <c r="B44" s="1">
        <v>21.889999</v>
      </c>
      <c r="C44" s="1">
        <v>23.190000999999999</v>
      </c>
      <c r="D44" s="1">
        <v>20.610001</v>
      </c>
      <c r="E44" s="1">
        <v>22.59</v>
      </c>
      <c r="F44" s="1">
        <v>22.59</v>
      </c>
      <c r="G44" s="1">
        <v>417844800</v>
      </c>
      <c r="H44" s="4">
        <v>7.6E-3</v>
      </c>
      <c r="K44" s="2">
        <v>44044</v>
      </c>
      <c r="L44" s="1">
        <v>252.64999399999999</v>
      </c>
      <c r="M44" s="1">
        <v>304.67001299999998</v>
      </c>
      <c r="N44" s="1">
        <v>247.429993</v>
      </c>
      <c r="O44" s="1">
        <v>293.20001200000002</v>
      </c>
      <c r="P44" s="1">
        <v>293.20001200000002</v>
      </c>
      <c r="Q44" s="1">
        <v>574274100</v>
      </c>
      <c r="R44" s="4">
        <v>0.15579999999999999</v>
      </c>
      <c r="S44" s="3"/>
    </row>
    <row r="45" spans="1:19" x14ac:dyDescent="0.2">
      <c r="A45" s="2">
        <v>44075</v>
      </c>
      <c r="B45" s="1">
        <v>22.76</v>
      </c>
      <c r="C45" s="1">
        <v>26.469999000000001</v>
      </c>
      <c r="D45" s="1">
        <v>21.434999000000001</v>
      </c>
      <c r="E45" s="1">
        <v>26.110001</v>
      </c>
      <c r="F45" s="1">
        <v>26.110001</v>
      </c>
      <c r="G45" s="1">
        <v>496141800</v>
      </c>
      <c r="H45" s="4">
        <v>0.15579999999999999</v>
      </c>
      <c r="K45" s="2">
        <v>44075</v>
      </c>
      <c r="L45" s="1">
        <v>294.709991</v>
      </c>
      <c r="M45" s="1">
        <v>303.60000600000001</v>
      </c>
      <c r="N45" s="1">
        <v>244.13000500000001</v>
      </c>
      <c r="O45" s="1">
        <v>261.89999399999999</v>
      </c>
      <c r="P45" s="1">
        <v>261.89999399999999</v>
      </c>
      <c r="Q45" s="1">
        <v>499103600</v>
      </c>
      <c r="R45" s="4">
        <v>-0.10680000000000001</v>
      </c>
      <c r="S45" s="3"/>
    </row>
  </sheetData>
  <mergeCells count="2">
    <mergeCell ref="A1:I1"/>
    <mergeCell ref="K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60-59B9-8F43-9EDC-B6F8683B51D8}">
  <dimension ref="B1:O45"/>
  <sheetViews>
    <sheetView topLeftCell="E2" workbookViewId="0">
      <selection activeCell="H5" sqref="H5:O10"/>
    </sheetView>
  </sheetViews>
  <sheetFormatPr baseColWidth="10" defaultRowHeight="16" x14ac:dyDescent="0.2"/>
  <sheetData>
    <row r="1" spans="2:15" x14ac:dyDescent="0.2">
      <c r="B1" s="21" t="s">
        <v>0</v>
      </c>
      <c r="C1" s="21"/>
      <c r="E1" s="21" t="s">
        <v>9</v>
      </c>
      <c r="F1" s="21"/>
    </row>
    <row r="2" spans="2:15" x14ac:dyDescent="0.2">
      <c r="B2" s="9" t="s">
        <v>1</v>
      </c>
      <c r="C2" s="9" t="s">
        <v>10</v>
      </c>
      <c r="E2" s="11" t="s">
        <v>1</v>
      </c>
      <c r="F2" s="11" t="s">
        <v>11</v>
      </c>
    </row>
    <row r="3" spans="2:15" x14ac:dyDescent="0.2">
      <c r="B3" s="10">
        <v>42795</v>
      </c>
      <c r="C3" s="9"/>
      <c r="E3" s="12">
        <v>42795</v>
      </c>
      <c r="F3" s="11"/>
    </row>
    <row r="4" spans="2:15" x14ac:dyDescent="0.2">
      <c r="B4" s="10">
        <v>42826</v>
      </c>
      <c r="C4" s="14">
        <v>8.8761647192114879E-4</v>
      </c>
      <c r="E4" s="12">
        <v>42826</v>
      </c>
      <c r="F4" s="20">
        <v>1.4319766532041811E-2</v>
      </c>
    </row>
    <row r="5" spans="2:15" x14ac:dyDescent="0.2">
      <c r="B5" s="10">
        <v>42856</v>
      </c>
      <c r="C5" s="14">
        <v>-5.9423505961131107E-2</v>
      </c>
      <c r="E5" s="12">
        <v>42856</v>
      </c>
      <c r="F5" s="20">
        <v>1.4113045460114604E-2</v>
      </c>
      <c r="H5" s="23" t="s">
        <v>13</v>
      </c>
      <c r="I5" s="22"/>
      <c r="J5" s="22"/>
      <c r="K5" s="22"/>
      <c r="L5" s="22"/>
      <c r="M5" s="22"/>
      <c r="N5" s="22"/>
      <c r="O5" s="22"/>
    </row>
    <row r="6" spans="2:15" x14ac:dyDescent="0.2">
      <c r="B6" s="10">
        <v>42887</v>
      </c>
      <c r="C6" s="14">
        <v>-0.16218760783534225</v>
      </c>
      <c r="E6" s="12">
        <v>42887</v>
      </c>
      <c r="F6" s="20">
        <v>1.4910296207975016E-3</v>
      </c>
      <c r="H6" s="22"/>
      <c r="I6" s="22"/>
      <c r="J6" s="22"/>
      <c r="K6" s="22"/>
      <c r="L6" s="22"/>
      <c r="M6" s="22"/>
      <c r="N6" s="22"/>
      <c r="O6" s="22"/>
    </row>
    <row r="7" spans="2:15" x14ac:dyDescent="0.2">
      <c r="B7" s="10">
        <v>42917</v>
      </c>
      <c r="C7" s="14">
        <v>-0.23072594259988743</v>
      </c>
      <c r="E7" s="12">
        <v>42917</v>
      </c>
      <c r="F7" s="20">
        <v>2.5531036796313078E-2</v>
      </c>
      <c r="H7" s="22"/>
      <c r="I7" s="22"/>
      <c r="J7" s="22"/>
      <c r="K7" s="22"/>
      <c r="L7" s="22"/>
      <c r="M7" s="22"/>
      <c r="N7" s="22"/>
      <c r="O7" s="22"/>
    </row>
    <row r="8" spans="2:15" x14ac:dyDescent="0.2">
      <c r="B8" s="10">
        <v>42948</v>
      </c>
      <c r="C8" s="14">
        <v>6.1448427212874801E-2</v>
      </c>
      <c r="E8" s="12">
        <v>42948</v>
      </c>
      <c r="F8" s="20">
        <v>2.9177372937687629E-3</v>
      </c>
      <c r="H8" s="22"/>
      <c r="I8" s="22"/>
      <c r="J8" s="22"/>
      <c r="K8" s="22"/>
      <c r="L8" s="22"/>
      <c r="M8" s="22"/>
      <c r="N8" s="22"/>
      <c r="O8" s="22"/>
    </row>
    <row r="9" spans="2:15" x14ac:dyDescent="0.2">
      <c r="B9" s="10">
        <v>42979</v>
      </c>
      <c r="C9" s="14">
        <v>2.0675396278428959E-3</v>
      </c>
      <c r="E9" s="12">
        <v>42979</v>
      </c>
      <c r="F9" s="20">
        <v>1.5111655653116784E-2</v>
      </c>
      <c r="H9" s="22"/>
      <c r="I9" s="22"/>
      <c r="J9" s="22"/>
      <c r="K9" s="22"/>
      <c r="L9" s="22"/>
      <c r="M9" s="22"/>
      <c r="N9" s="22"/>
      <c r="O9" s="22"/>
    </row>
    <row r="10" spans="2:15" x14ac:dyDescent="0.2">
      <c r="B10" s="10">
        <v>43009</v>
      </c>
      <c r="C10" s="14">
        <v>5.502063273727642E-2</v>
      </c>
      <c r="E10" s="12">
        <v>43009</v>
      </c>
      <c r="F10" s="20">
        <v>2.86436331981752E-2</v>
      </c>
      <c r="H10" s="22"/>
      <c r="I10" s="22"/>
      <c r="J10" s="22"/>
      <c r="K10" s="22"/>
      <c r="L10" s="22"/>
      <c r="M10" s="22"/>
      <c r="N10" s="22"/>
      <c r="O10" s="22"/>
    </row>
    <row r="11" spans="2:15" x14ac:dyDescent="0.2">
      <c r="B11" s="10">
        <v>43040</v>
      </c>
      <c r="C11" s="14">
        <v>-0.10169491525423735</v>
      </c>
      <c r="E11" s="12">
        <v>43040</v>
      </c>
      <c r="F11" s="20">
        <v>3.0566014122411556E-2</v>
      </c>
    </row>
    <row r="12" spans="2:15" x14ac:dyDescent="0.2">
      <c r="B12" s="10">
        <v>43070</v>
      </c>
      <c r="C12" s="14">
        <v>6.0232220609579112E-2</v>
      </c>
      <c r="E12" s="12">
        <v>43070</v>
      </c>
      <c r="F12" s="20">
        <v>6.9808362185563855E-3</v>
      </c>
    </row>
    <row r="13" spans="2:15" x14ac:dyDescent="0.2">
      <c r="B13" s="10">
        <v>43101</v>
      </c>
      <c r="C13" s="14">
        <v>-7.4606433949349737E-2</v>
      </c>
      <c r="E13" s="12">
        <v>43101</v>
      </c>
      <c r="F13" s="20">
        <v>6.1758667405955814E-2</v>
      </c>
    </row>
    <row r="14" spans="2:15" x14ac:dyDescent="0.2">
      <c r="B14" s="10">
        <v>43132</v>
      </c>
      <c r="C14" s="14">
        <v>0.28106508875739644</v>
      </c>
      <c r="E14" s="12">
        <v>43132</v>
      </c>
      <c r="F14" s="20">
        <v>-3.6360502310998299E-2</v>
      </c>
    </row>
    <row r="15" spans="2:15" x14ac:dyDescent="0.2">
      <c r="B15" s="10">
        <v>43160</v>
      </c>
      <c r="C15" s="14">
        <v>-8.3718244803695163E-2</v>
      </c>
      <c r="E15" s="12">
        <v>43160</v>
      </c>
      <c r="F15" s="20">
        <v>-3.1290216258921144E-2</v>
      </c>
    </row>
    <row r="16" spans="2:15" x14ac:dyDescent="0.2">
      <c r="B16" s="10">
        <v>43191</v>
      </c>
      <c r="C16" s="14">
        <v>-9.7038437303087588E-2</v>
      </c>
      <c r="E16" s="12">
        <v>43191</v>
      </c>
      <c r="F16" s="20">
        <v>9.1939617802547779E-3</v>
      </c>
    </row>
    <row r="17" spans="2:6" x14ac:dyDescent="0.2">
      <c r="B17" s="10">
        <v>43221</v>
      </c>
      <c r="C17" s="14">
        <v>-0.20516399162595944</v>
      </c>
      <c r="E17" s="12">
        <v>43221</v>
      </c>
      <c r="F17" s="20">
        <v>2.4309063573120016E-2</v>
      </c>
    </row>
    <row r="18" spans="2:6" x14ac:dyDescent="0.2">
      <c r="B18" s="10">
        <v>43252</v>
      </c>
      <c r="C18" s="14">
        <v>0.14925373134328357</v>
      </c>
      <c r="E18" s="12">
        <v>43252</v>
      </c>
      <c r="F18" s="20">
        <v>1.2551007313461593E-3</v>
      </c>
    </row>
    <row r="19" spans="2:6" x14ac:dyDescent="0.2">
      <c r="B19" s="10">
        <v>43282</v>
      </c>
      <c r="C19" s="14">
        <v>-4.5072574484339212E-2</v>
      </c>
      <c r="E19" s="12">
        <v>43282</v>
      </c>
      <c r="F19" s="20">
        <v>4.1702872826434811E-2</v>
      </c>
    </row>
    <row r="20" spans="2:6" x14ac:dyDescent="0.2">
      <c r="B20" s="10">
        <v>43313</v>
      </c>
      <c r="C20" s="14">
        <v>-0.128</v>
      </c>
      <c r="E20" s="12">
        <v>43313</v>
      </c>
      <c r="F20" s="20">
        <v>3.1920042027633322E-2</v>
      </c>
    </row>
    <row r="21" spans="2:6" x14ac:dyDescent="0.2">
      <c r="B21" s="10">
        <v>43344</v>
      </c>
      <c r="C21" s="14">
        <v>-0.22201834862385317</v>
      </c>
      <c r="E21" s="12">
        <v>43344</v>
      </c>
      <c r="F21" s="20">
        <v>1.4123351811250462E-3</v>
      </c>
    </row>
    <row r="22" spans="2:6" x14ac:dyDescent="0.2">
      <c r="B22" s="10">
        <v>43374</v>
      </c>
      <c r="C22" s="14">
        <v>-0.22051886792452835</v>
      </c>
      <c r="E22" s="12">
        <v>43374</v>
      </c>
      <c r="F22" s="20">
        <v>-6.4890363043884181E-2</v>
      </c>
    </row>
    <row r="23" spans="2:6" x14ac:dyDescent="0.2">
      <c r="B23" s="10">
        <v>43405</v>
      </c>
      <c r="C23" s="14">
        <v>-1.5128593040847238E-2</v>
      </c>
      <c r="E23" s="12">
        <v>43405</v>
      </c>
      <c r="F23" s="20">
        <v>1.8549383486305748E-2</v>
      </c>
    </row>
    <row r="24" spans="2:6" x14ac:dyDescent="0.2">
      <c r="B24" s="10">
        <v>43435</v>
      </c>
      <c r="C24" s="14">
        <v>-0.15360983102918591</v>
      </c>
      <c r="E24" s="12">
        <v>43435</v>
      </c>
      <c r="F24" s="20">
        <v>-9.3343096819956561E-2</v>
      </c>
    </row>
    <row r="25" spans="2:6" x14ac:dyDescent="0.2">
      <c r="B25" s="10">
        <v>43466</v>
      </c>
      <c r="C25" s="14">
        <v>0.21234119782214145</v>
      </c>
      <c r="E25" s="12">
        <v>43466</v>
      </c>
      <c r="F25" s="20">
        <v>8.6372746813830892E-2</v>
      </c>
    </row>
    <row r="26" spans="2:6" x14ac:dyDescent="0.2">
      <c r="B26" s="10">
        <v>43497</v>
      </c>
      <c r="C26" s="14">
        <v>0.46706586826347318</v>
      </c>
      <c r="E26" s="12">
        <v>43497</v>
      </c>
      <c r="F26" s="20">
        <v>3.2415669215313692E-2</v>
      </c>
    </row>
    <row r="27" spans="2:6" x14ac:dyDescent="0.2">
      <c r="B27" s="10">
        <v>43525</v>
      </c>
      <c r="C27" s="14">
        <v>0.12448979591836729</v>
      </c>
      <c r="E27" s="12">
        <v>43525</v>
      </c>
      <c r="F27" s="20">
        <v>1.363589441648827E-2</v>
      </c>
    </row>
    <row r="28" spans="2:6" x14ac:dyDescent="0.2">
      <c r="B28" s="10">
        <v>43556</v>
      </c>
      <c r="C28" s="14">
        <v>1.0889292196007316E-2</v>
      </c>
      <c r="E28" s="12">
        <v>43556</v>
      </c>
      <c r="F28" s="20">
        <v>4.5437116329770211E-2</v>
      </c>
    </row>
    <row r="29" spans="2:6" x14ac:dyDescent="0.2">
      <c r="B29" s="10">
        <v>43586</v>
      </c>
      <c r="C29" s="14">
        <v>6.7324955116696561E-2</v>
      </c>
      <c r="E29" s="12">
        <v>43586</v>
      </c>
      <c r="F29" s="20">
        <v>-6.3771036469149056E-2</v>
      </c>
    </row>
    <row r="30" spans="2:6" x14ac:dyDescent="0.2">
      <c r="B30" s="10">
        <v>43617</v>
      </c>
      <c r="C30" s="14">
        <v>0.20269133725820021</v>
      </c>
      <c r="E30" s="12">
        <v>43617</v>
      </c>
      <c r="F30" s="20">
        <v>6.4409350016904066E-2</v>
      </c>
    </row>
    <row r="31" spans="2:6" x14ac:dyDescent="0.2">
      <c r="B31" s="10">
        <v>43647</v>
      </c>
      <c r="C31" s="14">
        <v>0.17482510489510483</v>
      </c>
      <c r="E31" s="12">
        <v>43647</v>
      </c>
      <c r="F31" s="20">
        <v>2.0056751016596319E-2</v>
      </c>
    </row>
    <row r="32" spans="2:6" x14ac:dyDescent="0.2">
      <c r="B32" s="10">
        <v>43678</v>
      </c>
      <c r="C32" s="14">
        <v>-5.7738039151073783E-2</v>
      </c>
      <c r="E32" s="12">
        <v>43678</v>
      </c>
      <c r="F32" s="20">
        <v>-1.6743483473162901E-2</v>
      </c>
    </row>
    <row r="33" spans="2:6" x14ac:dyDescent="0.2">
      <c r="B33" s="10">
        <v>43709</v>
      </c>
      <c r="C33" s="14">
        <v>-1.8951358180668842E-3</v>
      </c>
      <c r="E33" s="12">
        <v>43709</v>
      </c>
      <c r="F33" s="20">
        <v>1.4771780812643298E-2</v>
      </c>
    </row>
    <row r="34" spans="2:6" x14ac:dyDescent="0.2">
      <c r="B34" s="10">
        <v>43739</v>
      </c>
      <c r="C34" s="14">
        <v>-4.6835443037974711E-2</v>
      </c>
      <c r="E34" s="12">
        <v>43739</v>
      </c>
      <c r="F34" s="20">
        <v>2.6824704613211958E-2</v>
      </c>
    </row>
    <row r="35" spans="2:6" x14ac:dyDescent="0.2">
      <c r="B35" s="10">
        <v>43770</v>
      </c>
      <c r="C35" s="14">
        <v>1.2616201859229736E-2</v>
      </c>
      <c r="E35" s="12">
        <v>43770</v>
      </c>
      <c r="F35" s="20">
        <v>3.6198164030925906E-2</v>
      </c>
    </row>
    <row r="36" spans="2:6" x14ac:dyDescent="0.2">
      <c r="B36" s="10">
        <v>43800</v>
      </c>
      <c r="C36" s="14">
        <v>7.0819672131147371E-2</v>
      </c>
      <c r="E36" s="12">
        <v>43800</v>
      </c>
      <c r="F36" s="20">
        <v>2.4020888835856846E-2</v>
      </c>
    </row>
    <row r="37" spans="2:6" x14ac:dyDescent="0.2">
      <c r="B37" s="10">
        <v>43831</v>
      </c>
      <c r="C37" s="14">
        <v>0.12553576240049003</v>
      </c>
      <c r="E37" s="12">
        <v>43831</v>
      </c>
      <c r="F37" s="20">
        <v>4.5107288787495925E-3</v>
      </c>
    </row>
    <row r="38" spans="2:6" x14ac:dyDescent="0.2">
      <c r="B38" s="10">
        <v>43862</v>
      </c>
      <c r="C38" s="14">
        <v>-0.22905327687993893</v>
      </c>
      <c r="E38" s="12">
        <v>43862</v>
      </c>
      <c r="F38" s="20">
        <v>-7.9165847802461609E-2</v>
      </c>
    </row>
    <row r="39" spans="2:6" x14ac:dyDescent="0.2">
      <c r="B39" s="10">
        <v>43891</v>
      </c>
      <c r="C39" s="14">
        <v>-0.16090331686661963</v>
      </c>
      <c r="E39" s="12">
        <v>43891</v>
      </c>
      <c r="F39" s="20">
        <v>-0.12998706927755244</v>
      </c>
    </row>
    <row r="40" spans="2:6" x14ac:dyDescent="0.2">
      <c r="B40" s="10">
        <v>43922</v>
      </c>
      <c r="C40" s="14">
        <v>0.48107661900756926</v>
      </c>
      <c r="E40" s="12">
        <v>43922</v>
      </c>
      <c r="F40" s="20">
        <v>0.13361050116245199</v>
      </c>
    </row>
    <row r="41" spans="2:6" x14ac:dyDescent="0.2">
      <c r="B41" s="10">
        <v>43952</v>
      </c>
      <c r="C41" s="14">
        <v>7.5525265444334577E-2</v>
      </c>
      <c r="E41" s="12">
        <v>43952</v>
      </c>
      <c r="F41" s="20">
        <v>4.7645257519911111E-2</v>
      </c>
    </row>
    <row r="42" spans="2:6" x14ac:dyDescent="0.2">
      <c r="B42" s="10">
        <v>43983</v>
      </c>
      <c r="C42" s="14">
        <v>0.24023224708383073</v>
      </c>
      <c r="E42" s="12">
        <v>43983</v>
      </c>
      <c r="F42" s="20">
        <v>1.3275369525617586E-2</v>
      </c>
    </row>
    <row r="43" spans="2:6" x14ac:dyDescent="0.2">
      <c r="B43" s="10">
        <v>44013</v>
      </c>
      <c r="C43" s="14">
        <v>-4.5551298424861497E-2</v>
      </c>
      <c r="E43" s="12">
        <v>44013</v>
      </c>
      <c r="F43" s="20">
        <v>6.3551937631137534E-2</v>
      </c>
    </row>
    <row r="44" spans="2:6" x14ac:dyDescent="0.2">
      <c r="B44" s="10">
        <v>44044</v>
      </c>
      <c r="C44" s="14">
        <v>7.5825156110613801E-3</v>
      </c>
      <c r="E44" s="12">
        <v>44044</v>
      </c>
      <c r="F44" s="20">
        <v>6.979671525930975E-2</v>
      </c>
    </row>
    <row r="45" spans="2:6" x14ac:dyDescent="0.2">
      <c r="B45" s="10">
        <v>44075</v>
      </c>
      <c r="C45" s="14">
        <v>0.15582120407259858</v>
      </c>
      <c r="E45" s="12">
        <v>44075</v>
      </c>
      <c r="F45" s="20">
        <v>-4.128136964173923E-2</v>
      </c>
    </row>
  </sheetData>
  <mergeCells count="3">
    <mergeCell ref="B1:C1"/>
    <mergeCell ref="E1:F1"/>
    <mergeCell ref="H5:O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258F-E5CF-154E-8E3B-60C3E2EAC672}">
  <dimension ref="A1:N45"/>
  <sheetViews>
    <sheetView topLeftCell="C1" workbookViewId="0">
      <selection activeCell="M33" sqref="M33"/>
    </sheetView>
  </sheetViews>
  <sheetFormatPr baseColWidth="10" defaultRowHeight="16" x14ac:dyDescent="0.2"/>
  <sheetData>
    <row r="1" spans="1:14" x14ac:dyDescent="0.2">
      <c r="A1" s="21" t="s">
        <v>12</v>
      </c>
      <c r="B1" s="21"/>
      <c r="D1" s="21" t="s">
        <v>9</v>
      </c>
      <c r="E1" s="21"/>
    </row>
    <row r="2" spans="1:14" x14ac:dyDescent="0.2">
      <c r="A2" s="9" t="s">
        <v>1</v>
      </c>
      <c r="B2" s="9" t="s">
        <v>10</v>
      </c>
      <c r="D2" s="11" t="s">
        <v>1</v>
      </c>
      <c r="E2" s="11" t="s">
        <v>11</v>
      </c>
    </row>
    <row r="3" spans="1:14" x14ac:dyDescent="0.2">
      <c r="A3" s="10">
        <v>42795</v>
      </c>
      <c r="B3" s="9"/>
      <c r="D3" s="12">
        <v>42795</v>
      </c>
      <c r="E3" s="11"/>
      <c r="G3" s="23" t="s">
        <v>14</v>
      </c>
      <c r="H3" s="22"/>
      <c r="I3" s="22"/>
      <c r="J3" s="22"/>
      <c r="K3" s="22"/>
      <c r="L3" s="22"/>
      <c r="M3" s="22"/>
      <c r="N3" s="22"/>
    </row>
    <row r="4" spans="1:14" x14ac:dyDescent="0.2">
      <c r="A4" s="10">
        <v>42826</v>
      </c>
      <c r="B4" s="14">
        <v>5.7726130424650579E-2</v>
      </c>
      <c r="D4" s="12">
        <v>42826</v>
      </c>
      <c r="E4" s="20">
        <v>1.4319766532041811E-2</v>
      </c>
      <c r="G4" s="22"/>
      <c r="H4" s="22"/>
      <c r="I4" s="22"/>
      <c r="J4" s="22"/>
      <c r="K4" s="22"/>
      <c r="L4" s="22"/>
      <c r="M4" s="22"/>
      <c r="N4" s="22"/>
    </row>
    <row r="5" spans="1:14" x14ac:dyDescent="0.2">
      <c r="A5" s="10">
        <v>42856</v>
      </c>
      <c r="B5" s="14">
        <v>8.0532911813642194E-3</v>
      </c>
      <c r="D5" s="12">
        <v>42856</v>
      </c>
      <c r="E5" s="20">
        <v>1.4113045460114604E-2</v>
      </c>
      <c r="G5" s="22"/>
      <c r="H5" s="22"/>
      <c r="I5" s="22"/>
      <c r="J5" s="22"/>
      <c r="K5" s="22"/>
      <c r="L5" s="22"/>
      <c r="M5" s="22"/>
      <c r="N5" s="22"/>
    </row>
    <row r="6" spans="1:14" x14ac:dyDescent="0.2">
      <c r="A6" s="10">
        <v>42887</v>
      </c>
      <c r="B6" s="14">
        <v>-3.1692260518645377E-3</v>
      </c>
      <c r="D6" s="12">
        <v>42887</v>
      </c>
      <c r="E6" s="20">
        <v>1.4910296207975016E-3</v>
      </c>
      <c r="G6" s="22"/>
      <c r="H6" s="22"/>
      <c r="I6" s="22"/>
      <c r="J6" s="22"/>
      <c r="K6" s="22"/>
      <c r="L6" s="22"/>
      <c r="M6" s="22"/>
      <c r="N6" s="22"/>
    </row>
    <row r="7" spans="1:14" x14ac:dyDescent="0.2">
      <c r="A7" s="10">
        <v>42917</v>
      </c>
      <c r="B7" s="14">
        <v>0.12100943491878224</v>
      </c>
      <c r="D7" s="12">
        <v>42917</v>
      </c>
      <c r="E7" s="20">
        <v>2.5531036796313078E-2</v>
      </c>
      <c r="G7" s="22"/>
      <c r="H7" s="22"/>
      <c r="I7" s="22"/>
      <c r="J7" s="22"/>
      <c r="K7" s="22"/>
      <c r="L7" s="22"/>
      <c r="M7" s="22"/>
      <c r="N7" s="22"/>
    </row>
    <row r="8" spans="1:14" x14ac:dyDescent="0.2">
      <c r="A8" s="10">
        <v>42948</v>
      </c>
      <c r="B8" s="14">
        <v>1.6070906942392993E-2</v>
      </c>
      <c r="D8" s="12">
        <v>42948</v>
      </c>
      <c r="E8" s="20">
        <v>2.9177372937687629E-3</v>
      </c>
      <c r="G8" s="22"/>
      <c r="H8" s="22"/>
      <c r="I8" s="22"/>
      <c r="J8" s="22"/>
      <c r="K8" s="22"/>
      <c r="L8" s="22"/>
      <c r="M8" s="22"/>
      <c r="N8" s="22"/>
    </row>
    <row r="9" spans="1:14" x14ac:dyDescent="0.2">
      <c r="A9" s="10">
        <v>42979</v>
      </c>
      <c r="B9" s="14">
        <v>-6.396499352232965E-3</v>
      </c>
      <c r="D9" s="12">
        <v>42979</v>
      </c>
      <c r="E9" s="20">
        <v>1.5111655653116784E-2</v>
      </c>
    </row>
    <row r="10" spans="1:14" x14ac:dyDescent="0.2">
      <c r="A10" s="10">
        <v>43009</v>
      </c>
      <c r="B10" s="14">
        <v>5.378359728985771E-2</v>
      </c>
      <c r="D10" s="12">
        <v>43009</v>
      </c>
      <c r="E10" s="20">
        <v>2.86436331981752E-2</v>
      </c>
    </row>
    <row r="11" spans="1:14" x14ac:dyDescent="0.2">
      <c r="A11" s="10">
        <v>43040</v>
      </c>
      <c r="B11" s="14">
        <v>-1.5994696390033369E-2</v>
      </c>
      <c r="D11" s="12">
        <v>43040</v>
      </c>
      <c r="E11" s="20">
        <v>3.0566014122411556E-2</v>
      </c>
    </row>
    <row r="12" spans="1:14" x14ac:dyDescent="0.2">
      <c r="A12" s="10">
        <v>43070</v>
      </c>
      <c r="B12" s="14">
        <v>-4.0635852152901553E-3</v>
      </c>
      <c r="D12" s="12">
        <v>43070</v>
      </c>
      <c r="E12" s="20">
        <v>6.9808362185563855E-3</v>
      </c>
    </row>
    <row r="13" spans="1:14" x14ac:dyDescent="0.2">
      <c r="A13" s="10">
        <v>43101</v>
      </c>
      <c r="B13" s="14">
        <v>5.9106832065352943E-2</v>
      </c>
      <c r="D13" s="12">
        <v>43101</v>
      </c>
      <c r="E13" s="20">
        <v>6.1758667405955814E-2</v>
      </c>
    </row>
    <row r="14" spans="1:14" x14ac:dyDescent="0.2">
      <c r="A14" s="10">
        <v>43132</v>
      </c>
      <c r="B14" s="14">
        <v>-4.5855808474802306E-2</v>
      </c>
      <c r="D14" s="12">
        <v>43132</v>
      </c>
      <c r="E14" s="20">
        <v>-3.6360502310998299E-2</v>
      </c>
    </row>
    <row r="15" spans="1:14" x14ac:dyDescent="0.2">
      <c r="A15" s="10">
        <v>43160</v>
      </c>
      <c r="B15" s="14">
        <v>-0.10391438578173673</v>
      </c>
      <c r="D15" s="12">
        <v>43160</v>
      </c>
      <c r="E15" s="20">
        <v>-3.1290216258921144E-2</v>
      </c>
    </row>
    <row r="16" spans="1:14" x14ac:dyDescent="0.2">
      <c r="A16" s="10">
        <v>43191</v>
      </c>
      <c r="B16" s="14">
        <v>7.6412838944175832E-2</v>
      </c>
      <c r="D16" s="12">
        <v>43191</v>
      </c>
      <c r="E16" s="20">
        <v>9.1939617802547779E-3</v>
      </c>
    </row>
    <row r="17" spans="1:5" x14ac:dyDescent="0.2">
      <c r="A17" s="10">
        <v>43221</v>
      </c>
      <c r="B17" s="14">
        <v>0.11499999418604645</v>
      </c>
      <c r="D17" s="12">
        <v>43221</v>
      </c>
      <c r="E17" s="20">
        <v>2.4309063573120016E-2</v>
      </c>
    </row>
    <row r="18" spans="1:5" x14ac:dyDescent="0.2">
      <c r="A18" s="10">
        <v>43252</v>
      </c>
      <c r="B18" s="14">
        <v>1.3244384259278208E-2</v>
      </c>
      <c r="D18" s="12">
        <v>43252</v>
      </c>
      <c r="E18" s="20">
        <v>1.2551007313461593E-3</v>
      </c>
    </row>
    <row r="19" spans="1:5" x14ac:dyDescent="0.2">
      <c r="A19" s="10">
        <v>43282</v>
      </c>
      <c r="B19" s="14">
        <v>-0.11187733746839557</v>
      </c>
      <c r="D19" s="12">
        <v>43282</v>
      </c>
      <c r="E19" s="20">
        <v>4.1702872826434811E-2</v>
      </c>
    </row>
    <row r="20" spans="1:5" x14ac:dyDescent="0.2">
      <c r="A20" s="10">
        <v>43313</v>
      </c>
      <c r="B20" s="14">
        <v>1.8252369703877891E-2</v>
      </c>
      <c r="D20" s="12">
        <v>43313</v>
      </c>
      <c r="E20" s="20">
        <v>3.1920042027633322E-2</v>
      </c>
    </row>
    <row r="21" spans="1:5" x14ac:dyDescent="0.2">
      <c r="A21" s="10">
        <v>43344</v>
      </c>
      <c r="B21" s="14">
        <v>-6.4132414821201134E-2</v>
      </c>
      <c r="D21" s="12">
        <v>43344</v>
      </c>
      <c r="E21" s="20">
        <v>1.4123351811250462E-3</v>
      </c>
    </row>
    <row r="22" spans="1:5" x14ac:dyDescent="0.2">
      <c r="A22" s="10">
        <v>43374</v>
      </c>
      <c r="B22" s="14">
        <v>-7.7040091576792813E-2</v>
      </c>
      <c r="D22" s="12">
        <v>43374</v>
      </c>
      <c r="E22" s="20">
        <v>-6.4890363043884181E-2</v>
      </c>
    </row>
    <row r="23" spans="1:5" x14ac:dyDescent="0.2">
      <c r="A23" s="10">
        <v>43405</v>
      </c>
      <c r="B23" s="14">
        <v>-7.3654341627118924E-2</v>
      </c>
      <c r="D23" s="12">
        <v>43405</v>
      </c>
      <c r="E23" s="20">
        <v>1.8549383486305748E-2</v>
      </c>
    </row>
    <row r="24" spans="1:5" x14ac:dyDescent="0.2">
      <c r="A24" s="10">
        <v>43435</v>
      </c>
      <c r="B24" s="14">
        <v>-6.7705034722245649E-2</v>
      </c>
      <c r="D24" s="12">
        <v>43435</v>
      </c>
      <c r="E24" s="20">
        <v>-9.3343096819956561E-2</v>
      </c>
    </row>
    <row r="25" spans="1:5" x14ac:dyDescent="0.2">
      <c r="A25" s="10">
        <v>43466</v>
      </c>
      <c r="B25" s="14">
        <v>0.27156920502156368</v>
      </c>
      <c r="D25" s="12">
        <v>43466</v>
      </c>
      <c r="E25" s="20">
        <v>8.6372746813830892E-2</v>
      </c>
    </row>
    <row r="26" spans="1:5" x14ac:dyDescent="0.2">
      <c r="A26" s="10">
        <v>43497</v>
      </c>
      <c r="B26" s="14">
        <v>-3.1435628634763568E-2</v>
      </c>
      <c r="D26" s="12">
        <v>43497</v>
      </c>
      <c r="E26" s="20">
        <v>3.2415669215313692E-2</v>
      </c>
    </row>
    <row r="27" spans="1:5" x14ac:dyDescent="0.2">
      <c r="A27" s="10">
        <v>43525</v>
      </c>
      <c r="B27" s="14">
        <v>3.2455900262419846E-2</v>
      </c>
      <c r="D27" s="12">
        <v>43525</v>
      </c>
      <c r="E27" s="20">
        <v>1.363589441648827E-2</v>
      </c>
    </row>
    <row r="28" spans="1:5" x14ac:dyDescent="0.2">
      <c r="A28" s="10">
        <v>43556</v>
      </c>
      <c r="B28" s="14">
        <v>0.16023751682479426</v>
      </c>
      <c r="D28" s="12">
        <v>43556</v>
      </c>
      <c r="E28" s="20">
        <v>4.5437116329770211E-2</v>
      </c>
    </row>
    <row r="29" spans="1:5" x14ac:dyDescent="0.2">
      <c r="A29" s="10">
        <v>43586</v>
      </c>
      <c r="B29" s="14">
        <v>-8.2368115275122444E-2</v>
      </c>
      <c r="D29" s="12">
        <v>43586</v>
      </c>
      <c r="E29" s="20">
        <v>-6.3771036469149056E-2</v>
      </c>
    </row>
    <row r="30" spans="1:5" x14ac:dyDescent="0.2">
      <c r="A30" s="10">
        <v>43617</v>
      </c>
      <c r="B30" s="14">
        <v>8.7507741660518779E-2</v>
      </c>
      <c r="D30" s="12">
        <v>43617</v>
      </c>
      <c r="E30" s="20">
        <v>6.4409350016904066E-2</v>
      </c>
    </row>
    <row r="31" spans="1:5" x14ac:dyDescent="0.2">
      <c r="A31" s="10">
        <v>43647</v>
      </c>
      <c r="B31" s="14">
        <v>6.3730362694300879E-3</v>
      </c>
      <c r="D31" s="12">
        <v>43647</v>
      </c>
      <c r="E31" s="20">
        <v>2.0056751016596319E-2</v>
      </c>
    </row>
    <row r="32" spans="1:5" x14ac:dyDescent="0.2">
      <c r="A32" s="10">
        <v>43678</v>
      </c>
      <c r="B32" s="14">
        <v>-4.4071452279698331E-2</v>
      </c>
      <c r="D32" s="12">
        <v>43678</v>
      </c>
      <c r="E32" s="20">
        <v>-1.6743483473162901E-2</v>
      </c>
    </row>
    <row r="33" spans="1:5" x14ac:dyDescent="0.2">
      <c r="A33" s="10">
        <v>43709</v>
      </c>
      <c r="B33" s="14">
        <v>-4.0878957730155152E-2</v>
      </c>
      <c r="D33" s="12">
        <v>43709</v>
      </c>
      <c r="E33" s="20">
        <v>1.4771780812643298E-2</v>
      </c>
    </row>
    <row r="34" spans="1:5" x14ac:dyDescent="0.2">
      <c r="A34" s="10">
        <v>43739</v>
      </c>
      <c r="B34" s="14">
        <v>7.6201661318489711E-2</v>
      </c>
      <c r="D34" s="12">
        <v>43739</v>
      </c>
      <c r="E34" s="20">
        <v>2.6824704613211958E-2</v>
      </c>
    </row>
    <row r="35" spans="1:5" x14ac:dyDescent="0.2">
      <c r="A35" s="10">
        <v>43770</v>
      </c>
      <c r="B35" s="14">
        <v>5.2126299570872892E-2</v>
      </c>
      <c r="D35" s="12">
        <v>43770</v>
      </c>
      <c r="E35" s="20">
        <v>3.6198164030925906E-2</v>
      </c>
    </row>
    <row r="36" spans="1:5" x14ac:dyDescent="0.2">
      <c r="A36" s="10">
        <v>43800</v>
      </c>
      <c r="B36" s="14">
        <v>1.790319885887337E-2</v>
      </c>
      <c r="D36" s="12">
        <v>43800</v>
      </c>
      <c r="E36" s="20">
        <v>2.4020888835856846E-2</v>
      </c>
    </row>
    <row r="37" spans="1:5" x14ac:dyDescent="0.2">
      <c r="A37" s="10">
        <v>43831</v>
      </c>
      <c r="B37" s="14">
        <v>-1.6272818514007414E-2</v>
      </c>
      <c r="D37" s="12">
        <v>43831</v>
      </c>
      <c r="E37" s="20">
        <v>4.5107288787495925E-3</v>
      </c>
    </row>
    <row r="38" spans="1:5" x14ac:dyDescent="0.2">
      <c r="A38" s="10">
        <v>43862</v>
      </c>
      <c r="B38" s="14">
        <v>-4.6753517968332048E-2</v>
      </c>
      <c r="D38" s="12">
        <v>43862</v>
      </c>
      <c r="E38" s="20">
        <v>-7.9165847802461609E-2</v>
      </c>
    </row>
    <row r="39" spans="1:5" x14ac:dyDescent="0.2">
      <c r="A39" s="10">
        <v>43891</v>
      </c>
      <c r="B39" s="14">
        <v>-0.13337142342509778</v>
      </c>
      <c r="D39" s="12">
        <v>43891</v>
      </c>
      <c r="E39" s="20">
        <v>-0.12998706927755244</v>
      </c>
    </row>
    <row r="40" spans="1:5" x14ac:dyDescent="0.2">
      <c r="A40" s="10">
        <v>43922</v>
      </c>
      <c r="B40" s="14">
        <v>0.22727819735111154</v>
      </c>
      <c r="D40" s="12">
        <v>43922</v>
      </c>
      <c r="E40" s="20">
        <v>0.13361050116245199</v>
      </c>
    </row>
    <row r="41" spans="1:5" x14ac:dyDescent="0.2">
      <c r="A41" s="10">
        <v>43952</v>
      </c>
      <c r="B41" s="14">
        <v>9.9555411573016173E-2</v>
      </c>
      <c r="D41" s="12">
        <v>43952</v>
      </c>
      <c r="E41" s="20">
        <v>4.7645257519911111E-2</v>
      </c>
    </row>
    <row r="42" spans="1:5" x14ac:dyDescent="0.2">
      <c r="A42" s="10">
        <v>43983</v>
      </c>
      <c r="B42" s="14">
        <v>8.7965304330983596E-3</v>
      </c>
      <c r="D42" s="12">
        <v>43983</v>
      </c>
      <c r="E42" s="20">
        <v>1.3275369525617586E-2</v>
      </c>
    </row>
    <row r="43" spans="1:5" x14ac:dyDescent="0.2">
      <c r="A43" s="10">
        <v>44013</v>
      </c>
      <c r="B43" s="14">
        <v>0.11714444964103077</v>
      </c>
      <c r="D43" s="12">
        <v>44013</v>
      </c>
      <c r="E43" s="20">
        <v>6.3551937631137534E-2</v>
      </c>
    </row>
    <row r="44" spans="1:5" x14ac:dyDescent="0.2">
      <c r="A44" s="10">
        <v>44044</v>
      </c>
      <c r="B44" s="14">
        <v>0.15583243707046512</v>
      </c>
      <c r="D44" s="12">
        <v>44044</v>
      </c>
      <c r="E44" s="20">
        <v>6.979671525930975E-2</v>
      </c>
    </row>
    <row r="45" spans="1:5" x14ac:dyDescent="0.2">
      <c r="A45" s="10">
        <v>44075</v>
      </c>
      <c r="B45" s="14">
        <v>-0.10675312659946279</v>
      </c>
      <c r="D45" s="12">
        <v>44075</v>
      </c>
      <c r="E45" s="20">
        <v>-4.128136964173923E-2</v>
      </c>
    </row>
  </sheetData>
  <mergeCells count="3">
    <mergeCell ref="D1:E1"/>
    <mergeCell ref="A1:B1"/>
    <mergeCell ref="G3:N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46E-D54B-184A-8F46-5CEB7D171DC2}">
  <dimension ref="A1:AI27"/>
  <sheetViews>
    <sheetView topLeftCell="AA1" zoomScale="90" zoomScaleNormal="90" workbookViewId="0">
      <selection activeCell="AI2" activeCellId="1" sqref="AB2:AB27 AI2:AI27"/>
    </sheetView>
  </sheetViews>
  <sheetFormatPr baseColWidth="10" defaultRowHeight="16" x14ac:dyDescent="0.2"/>
  <sheetData>
    <row r="1" spans="1:35" x14ac:dyDescent="0.2">
      <c r="A1" s="25" t="s">
        <v>15</v>
      </c>
      <c r="B1" s="25"/>
      <c r="C1" s="25"/>
      <c r="D1" s="25"/>
      <c r="E1" s="25"/>
      <c r="F1" s="25"/>
      <c r="G1" s="25"/>
      <c r="H1" s="25"/>
      <c r="J1" s="25" t="s">
        <v>16</v>
      </c>
      <c r="K1" s="25"/>
      <c r="L1" s="25"/>
      <c r="M1" s="25"/>
      <c r="N1" s="25"/>
      <c r="O1" s="25"/>
      <c r="P1" s="25"/>
      <c r="Q1" s="25"/>
      <c r="R1" s="6"/>
      <c r="S1" s="25" t="s">
        <v>17</v>
      </c>
      <c r="T1" s="25"/>
      <c r="U1" s="25"/>
      <c r="V1" s="25"/>
      <c r="W1" s="25"/>
      <c r="X1" s="25"/>
      <c r="Y1" s="25"/>
      <c r="Z1" s="25"/>
      <c r="AA1" s="6"/>
      <c r="AB1" s="25" t="s">
        <v>9</v>
      </c>
      <c r="AC1" s="25"/>
      <c r="AD1" s="25"/>
      <c r="AE1" s="25"/>
      <c r="AF1" s="25"/>
      <c r="AG1" s="25"/>
      <c r="AH1" s="25"/>
      <c r="AI1" s="25"/>
    </row>
    <row r="2" spans="1:35" x14ac:dyDescent="0.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10</v>
      </c>
      <c r="J2" s="12" t="s">
        <v>1</v>
      </c>
      <c r="K2" s="11" t="s">
        <v>2</v>
      </c>
      <c r="L2" s="11" t="s">
        <v>3</v>
      </c>
      <c r="M2" s="11" t="s">
        <v>4</v>
      </c>
      <c r="N2" s="11" t="s">
        <v>5</v>
      </c>
      <c r="O2" s="11" t="s">
        <v>6</v>
      </c>
      <c r="P2" s="11" t="s">
        <v>7</v>
      </c>
      <c r="Q2" s="11" t="s">
        <v>10</v>
      </c>
      <c r="S2" s="12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10</v>
      </c>
      <c r="AB2" s="12" t="s">
        <v>1</v>
      </c>
      <c r="AC2" s="11" t="s">
        <v>2</v>
      </c>
      <c r="AD2" s="11" t="s">
        <v>3</v>
      </c>
      <c r="AE2" s="11" t="s">
        <v>4</v>
      </c>
      <c r="AF2" s="11" t="s">
        <v>5</v>
      </c>
      <c r="AG2" s="11" t="s">
        <v>6</v>
      </c>
      <c r="AH2" s="11" t="s">
        <v>7</v>
      </c>
      <c r="AI2" s="11" t="s">
        <v>10</v>
      </c>
    </row>
    <row r="3" spans="1:35" x14ac:dyDescent="0.2">
      <c r="A3" s="12">
        <v>43617</v>
      </c>
      <c r="B3" s="11">
        <v>37.102001000000001</v>
      </c>
      <c r="C3" s="11">
        <v>46.948002000000002</v>
      </c>
      <c r="D3" s="11">
        <v>35.397998999999999</v>
      </c>
      <c r="E3" s="11">
        <v>44.692000999999998</v>
      </c>
      <c r="F3" s="11">
        <v>44.692000999999998</v>
      </c>
      <c r="G3" s="11">
        <v>1074853000</v>
      </c>
      <c r="H3" s="11"/>
      <c r="J3" s="12">
        <v>43617</v>
      </c>
      <c r="K3" s="11">
        <v>26.85</v>
      </c>
      <c r="L3" s="11">
        <v>29.9</v>
      </c>
      <c r="M3" s="11">
        <v>26.85</v>
      </c>
      <c r="N3" s="11">
        <v>29.709999</v>
      </c>
      <c r="O3" s="11">
        <v>28.942399999999999</v>
      </c>
      <c r="P3" s="11">
        <v>473500</v>
      </c>
      <c r="Q3" s="20"/>
      <c r="S3" s="12">
        <v>43617</v>
      </c>
      <c r="T3" s="11">
        <v>20.790001</v>
      </c>
      <c r="U3" s="11">
        <v>20.99</v>
      </c>
      <c r="V3" s="11">
        <v>13.5</v>
      </c>
      <c r="W3" s="11">
        <v>14.64</v>
      </c>
      <c r="X3" s="11">
        <v>14.64</v>
      </c>
      <c r="Y3" s="11">
        <v>45682700</v>
      </c>
      <c r="Z3" s="20"/>
      <c r="AB3" s="12">
        <v>43617</v>
      </c>
      <c r="AC3" s="11">
        <v>275.30999800000001</v>
      </c>
      <c r="AD3" s="11">
        <v>296.30999800000001</v>
      </c>
      <c r="AE3" s="11">
        <v>273.08999599999999</v>
      </c>
      <c r="AF3" s="11">
        <v>293</v>
      </c>
      <c r="AG3" s="11">
        <v>282.60110500000002</v>
      </c>
      <c r="AH3" s="11">
        <v>1340435600</v>
      </c>
      <c r="AI3" s="20"/>
    </row>
    <row r="4" spans="1:35" x14ac:dyDescent="0.2">
      <c r="A4" s="12">
        <v>43647</v>
      </c>
      <c r="B4" s="11">
        <v>46.042000000000002</v>
      </c>
      <c r="C4" s="11">
        <v>53.214001000000003</v>
      </c>
      <c r="D4" s="11">
        <v>44.444000000000003</v>
      </c>
      <c r="E4" s="11">
        <v>48.321998999999998</v>
      </c>
      <c r="F4" s="11">
        <v>48.321998999999998</v>
      </c>
      <c r="G4" s="11">
        <v>996683500</v>
      </c>
      <c r="H4" s="20">
        <f>F4/F3 -1</f>
        <v>8.1222543604615005E-2</v>
      </c>
      <c r="J4" s="12">
        <v>43647</v>
      </c>
      <c r="K4" s="11">
        <v>30.280000999999999</v>
      </c>
      <c r="L4" s="11">
        <v>30.91</v>
      </c>
      <c r="M4" s="11">
        <v>29.75</v>
      </c>
      <c r="N4" s="11">
        <v>30.440000999999999</v>
      </c>
      <c r="O4" s="11">
        <v>29.812801</v>
      </c>
      <c r="P4" s="11">
        <v>547300</v>
      </c>
      <c r="Q4" s="20">
        <f>O4/O3 -1</f>
        <v>3.0073559898280866E-2</v>
      </c>
      <c r="S4" s="12">
        <v>43647</v>
      </c>
      <c r="T4" s="11">
        <v>14.86</v>
      </c>
      <c r="U4" s="11">
        <v>15.47</v>
      </c>
      <c r="V4" s="11">
        <v>13.04</v>
      </c>
      <c r="W4" s="11">
        <v>13.1</v>
      </c>
      <c r="X4" s="11">
        <v>13.1</v>
      </c>
      <c r="Y4" s="11">
        <v>23680100</v>
      </c>
      <c r="Z4" s="20">
        <f>X4/X3 -1</f>
        <v>-0.10519125683060115</v>
      </c>
      <c r="AB4" s="12">
        <v>43647</v>
      </c>
      <c r="AC4" s="11">
        <v>296.67999300000002</v>
      </c>
      <c r="AD4" s="11">
        <v>302.23001099999999</v>
      </c>
      <c r="AE4" s="11">
        <v>294.32998700000002</v>
      </c>
      <c r="AF4" s="11">
        <v>297.42999300000002</v>
      </c>
      <c r="AG4" s="11">
        <v>288.26916499999999</v>
      </c>
      <c r="AH4" s="11">
        <v>1110102300</v>
      </c>
      <c r="AI4" s="20">
        <f>AG4/AG3 -1</f>
        <v>2.0056751016596319E-2</v>
      </c>
    </row>
    <row r="5" spans="1:35" x14ac:dyDescent="0.2">
      <c r="A5" s="12">
        <v>43678</v>
      </c>
      <c r="B5" s="11">
        <v>48.529998999999997</v>
      </c>
      <c r="C5" s="11">
        <v>48.902000000000001</v>
      </c>
      <c r="D5" s="11">
        <v>42.200001</v>
      </c>
      <c r="E5" s="11">
        <v>45.122002000000002</v>
      </c>
      <c r="F5" s="11">
        <v>45.122002000000002</v>
      </c>
      <c r="G5" s="11">
        <v>668953000</v>
      </c>
      <c r="H5" s="20">
        <f t="shared" ref="H5:H27" si="0">F5/F4 -1</f>
        <v>-6.6222363855435673E-2</v>
      </c>
      <c r="J5" s="12">
        <v>43678</v>
      </c>
      <c r="K5" s="11">
        <v>30.66</v>
      </c>
      <c r="L5" s="11">
        <v>31.280000999999999</v>
      </c>
      <c r="M5" s="11">
        <v>28.49</v>
      </c>
      <c r="N5" s="11">
        <v>29.309999000000001</v>
      </c>
      <c r="O5" s="11">
        <v>28.706083</v>
      </c>
      <c r="P5" s="11">
        <v>502100</v>
      </c>
      <c r="Q5" s="20">
        <f t="shared" ref="Q5:Q27" si="1">O5/O4 -1</f>
        <v>-3.71222415498631E-2</v>
      </c>
      <c r="S5" s="12">
        <v>43678</v>
      </c>
      <c r="T5" s="11">
        <v>13.2</v>
      </c>
      <c r="U5" s="11">
        <v>15.75</v>
      </c>
      <c r="V5" s="11">
        <v>11.54</v>
      </c>
      <c r="W5" s="11">
        <v>15.73</v>
      </c>
      <c r="X5" s="11">
        <v>15.73</v>
      </c>
      <c r="Y5" s="11">
        <v>35778300</v>
      </c>
      <c r="Z5" s="20">
        <f t="shared" ref="Z5:Z27" si="2">X5/X4 -1</f>
        <v>0.20076335877862594</v>
      </c>
      <c r="AB5" s="12">
        <v>43678</v>
      </c>
      <c r="AC5" s="11">
        <v>297.60000600000001</v>
      </c>
      <c r="AD5" s="11">
        <v>300.86999500000002</v>
      </c>
      <c r="AE5" s="11">
        <v>281.72000100000002</v>
      </c>
      <c r="AF5" s="11">
        <v>292.45001200000002</v>
      </c>
      <c r="AG5" s="11">
        <v>283.44253500000002</v>
      </c>
      <c r="AH5" s="11">
        <v>2034004800</v>
      </c>
      <c r="AI5" s="20">
        <f t="shared" ref="AI5:AI27" si="3">AG5/AG4 -1</f>
        <v>-1.6743483473162901E-2</v>
      </c>
    </row>
    <row r="6" spans="1:35" x14ac:dyDescent="0.2">
      <c r="A6" s="12">
        <v>43709</v>
      </c>
      <c r="B6" s="11">
        <v>44.816001999999997</v>
      </c>
      <c r="C6" s="11">
        <v>50.700001</v>
      </c>
      <c r="D6" s="11">
        <v>43.672001000000002</v>
      </c>
      <c r="E6" s="11">
        <v>48.173999999999999</v>
      </c>
      <c r="F6" s="11">
        <v>48.173999999999999</v>
      </c>
      <c r="G6" s="11">
        <v>678876500</v>
      </c>
      <c r="H6" s="20">
        <f t="shared" si="0"/>
        <v>6.7638798473525164E-2</v>
      </c>
      <c r="J6" s="12">
        <v>43709</v>
      </c>
      <c r="K6" s="11">
        <v>29.09</v>
      </c>
      <c r="L6" s="11">
        <v>31.74</v>
      </c>
      <c r="M6" s="11">
        <v>28.58</v>
      </c>
      <c r="N6" s="11">
        <v>29.17</v>
      </c>
      <c r="O6" s="11">
        <v>28.568966</v>
      </c>
      <c r="P6" s="11">
        <v>713900</v>
      </c>
      <c r="Q6" s="20">
        <f t="shared" si="1"/>
        <v>-4.7765834161351828E-3</v>
      </c>
      <c r="S6" s="12">
        <v>43709</v>
      </c>
      <c r="T6" s="11">
        <v>16.100000000000001</v>
      </c>
      <c r="U6" s="11">
        <v>18.48</v>
      </c>
      <c r="V6" s="11">
        <v>14.35</v>
      </c>
      <c r="W6" s="11">
        <v>15.92</v>
      </c>
      <c r="X6" s="11">
        <v>15.92</v>
      </c>
      <c r="Y6" s="11">
        <v>93708100</v>
      </c>
      <c r="Z6" s="20">
        <f t="shared" si="2"/>
        <v>1.2078830260648488E-2</v>
      </c>
      <c r="AB6" s="12">
        <v>43709</v>
      </c>
      <c r="AC6" s="11">
        <v>290.57000699999998</v>
      </c>
      <c r="AD6" s="11">
        <v>302.63000499999998</v>
      </c>
      <c r="AE6" s="11">
        <v>289.26998900000001</v>
      </c>
      <c r="AF6" s="11">
        <v>296.76998900000001</v>
      </c>
      <c r="AG6" s="11">
        <v>287.62948599999999</v>
      </c>
      <c r="AH6" s="11">
        <v>1303830000</v>
      </c>
      <c r="AI6" s="20">
        <f t="shared" si="3"/>
        <v>1.4771780812643298E-2</v>
      </c>
    </row>
    <row r="7" spans="1:35" x14ac:dyDescent="0.2">
      <c r="A7" s="12">
        <v>43739</v>
      </c>
      <c r="B7" s="11">
        <v>48.299999</v>
      </c>
      <c r="C7" s="11">
        <v>68.167998999999995</v>
      </c>
      <c r="D7" s="11">
        <v>44.855998999999997</v>
      </c>
      <c r="E7" s="11">
        <v>62.984000999999999</v>
      </c>
      <c r="F7" s="11">
        <v>62.984000999999999</v>
      </c>
      <c r="G7" s="11">
        <v>1139913000</v>
      </c>
      <c r="H7" s="20">
        <f t="shared" si="0"/>
        <v>0.30742726366919926</v>
      </c>
      <c r="J7" s="12">
        <v>43739</v>
      </c>
      <c r="K7" s="11">
        <v>29.26</v>
      </c>
      <c r="L7" s="11">
        <v>29.969999000000001</v>
      </c>
      <c r="M7" s="11">
        <v>27.620000999999998</v>
      </c>
      <c r="N7" s="11">
        <v>29.02</v>
      </c>
      <c r="O7" s="11">
        <v>28.571669</v>
      </c>
      <c r="P7" s="11">
        <v>628200</v>
      </c>
      <c r="Q7" s="20">
        <f t="shared" si="1"/>
        <v>9.4613154707712255E-5</v>
      </c>
      <c r="S7" s="12">
        <v>43739</v>
      </c>
      <c r="T7" s="11">
        <v>15.87</v>
      </c>
      <c r="U7" s="11">
        <v>17.239999999999998</v>
      </c>
      <c r="V7" s="11">
        <v>13.53</v>
      </c>
      <c r="W7" s="11">
        <v>16.75</v>
      </c>
      <c r="X7" s="11">
        <v>16.75</v>
      </c>
      <c r="Y7" s="11">
        <v>26981000</v>
      </c>
      <c r="Z7" s="20">
        <f t="shared" si="2"/>
        <v>5.2135678391959761E-2</v>
      </c>
      <c r="AB7" s="12">
        <v>43739</v>
      </c>
      <c r="AC7" s="11">
        <v>297.73998999999998</v>
      </c>
      <c r="AD7" s="11">
        <v>304.54998799999998</v>
      </c>
      <c r="AE7" s="11">
        <v>284.82000699999998</v>
      </c>
      <c r="AF7" s="11">
        <v>303.32998700000002</v>
      </c>
      <c r="AG7" s="11">
        <v>295.34506199999998</v>
      </c>
      <c r="AH7" s="11">
        <v>1386748300</v>
      </c>
      <c r="AI7" s="20">
        <f t="shared" si="3"/>
        <v>2.6824704613211958E-2</v>
      </c>
    </row>
    <row r="8" spans="1:35" x14ac:dyDescent="0.2">
      <c r="A8" s="12">
        <v>43770</v>
      </c>
      <c r="B8" s="11">
        <v>63.264000000000003</v>
      </c>
      <c r="C8" s="11">
        <v>72.239998</v>
      </c>
      <c r="D8" s="11">
        <v>61.852001000000001</v>
      </c>
      <c r="E8" s="11">
        <v>65.987999000000002</v>
      </c>
      <c r="F8" s="11">
        <v>65.987999000000002</v>
      </c>
      <c r="G8" s="11">
        <v>788854000</v>
      </c>
      <c r="H8" s="20">
        <f t="shared" si="0"/>
        <v>4.7694620098840623E-2</v>
      </c>
      <c r="J8" s="12">
        <v>43770</v>
      </c>
      <c r="K8" s="11">
        <v>29.110001</v>
      </c>
      <c r="L8" s="11">
        <v>31.4</v>
      </c>
      <c r="M8" s="11">
        <v>28.98</v>
      </c>
      <c r="N8" s="11">
        <v>31.15</v>
      </c>
      <c r="O8" s="11">
        <v>30.668759999999999</v>
      </c>
      <c r="P8" s="11">
        <v>517700</v>
      </c>
      <c r="Q8" s="20">
        <f t="shared" si="1"/>
        <v>7.3397567359470672E-2</v>
      </c>
      <c r="S8" s="12">
        <v>43770</v>
      </c>
      <c r="T8" s="11">
        <v>16.799999</v>
      </c>
      <c r="U8" s="11">
        <v>21</v>
      </c>
      <c r="V8" s="11">
        <v>15.52</v>
      </c>
      <c r="W8" s="11">
        <v>20.360001</v>
      </c>
      <c r="X8" s="11">
        <v>20.360001</v>
      </c>
      <c r="Y8" s="11">
        <v>30863800</v>
      </c>
      <c r="Z8" s="20">
        <f t="shared" si="2"/>
        <v>0.21552244776119411</v>
      </c>
      <c r="AB8" s="12">
        <v>43770</v>
      </c>
      <c r="AC8" s="11">
        <v>304.92001299999998</v>
      </c>
      <c r="AD8" s="11">
        <v>315.48001099999999</v>
      </c>
      <c r="AE8" s="11">
        <v>304.73998999999998</v>
      </c>
      <c r="AF8" s="11">
        <v>314.30999800000001</v>
      </c>
      <c r="AG8" s="11">
        <v>306.03601099999997</v>
      </c>
      <c r="AH8" s="11">
        <v>1037123500</v>
      </c>
      <c r="AI8" s="20">
        <f t="shared" si="3"/>
        <v>3.6198164030925906E-2</v>
      </c>
    </row>
    <row r="9" spans="1:35" x14ac:dyDescent="0.2">
      <c r="A9" s="12">
        <v>43800</v>
      </c>
      <c r="B9" s="11">
        <v>65.879997000000003</v>
      </c>
      <c r="C9" s="11">
        <v>87.061995999999994</v>
      </c>
      <c r="D9" s="11">
        <v>65.449996999999996</v>
      </c>
      <c r="E9" s="11">
        <v>83.665999999999997</v>
      </c>
      <c r="F9" s="11">
        <v>83.665999999999997</v>
      </c>
      <c r="G9" s="11">
        <v>1035400000</v>
      </c>
      <c r="H9" s="20">
        <f t="shared" si="0"/>
        <v>0.26789721264316557</v>
      </c>
      <c r="J9" s="12">
        <v>43800</v>
      </c>
      <c r="K9" s="11">
        <v>31.25</v>
      </c>
      <c r="L9" s="11">
        <v>34.340000000000003</v>
      </c>
      <c r="M9" s="11">
        <v>30.360001</v>
      </c>
      <c r="N9" s="11">
        <v>34.229999999999997</v>
      </c>
      <c r="O9" s="11">
        <v>33.701175999999997</v>
      </c>
      <c r="P9" s="11">
        <v>667500</v>
      </c>
      <c r="Q9" s="20">
        <f t="shared" si="1"/>
        <v>9.887638104703278E-2</v>
      </c>
      <c r="S9" s="12">
        <v>43800</v>
      </c>
      <c r="T9" s="11">
        <v>20.299999</v>
      </c>
      <c r="U9" s="11">
        <v>21.5</v>
      </c>
      <c r="V9" s="11">
        <v>18.219999000000001</v>
      </c>
      <c r="W9" s="11">
        <v>19.559999000000001</v>
      </c>
      <c r="X9" s="11">
        <v>19.559999000000001</v>
      </c>
      <c r="Y9" s="11">
        <v>42372900</v>
      </c>
      <c r="Z9" s="20">
        <f t="shared" si="2"/>
        <v>-3.9292827146717668E-2</v>
      </c>
      <c r="AB9" s="12">
        <v>43800</v>
      </c>
      <c r="AC9" s="11">
        <v>314.58999599999999</v>
      </c>
      <c r="AD9" s="11">
        <v>323.79998799999998</v>
      </c>
      <c r="AE9" s="11">
        <v>307.13000499999998</v>
      </c>
      <c r="AF9" s="11">
        <v>321.85998499999999</v>
      </c>
      <c r="AG9" s="11">
        <v>313.38726800000001</v>
      </c>
      <c r="AH9" s="11">
        <v>1285175800</v>
      </c>
      <c r="AI9" s="20">
        <f t="shared" si="3"/>
        <v>2.4020888835856846E-2</v>
      </c>
    </row>
    <row r="10" spans="1:35" x14ac:dyDescent="0.2">
      <c r="A10" s="12">
        <v>43831</v>
      </c>
      <c r="B10" s="11">
        <v>84.900002000000001</v>
      </c>
      <c r="C10" s="11">
        <v>130.60000600000001</v>
      </c>
      <c r="D10" s="11">
        <v>84.342003000000005</v>
      </c>
      <c r="E10" s="11">
        <v>130.11399800000001</v>
      </c>
      <c r="F10" s="11">
        <v>130.11399800000001</v>
      </c>
      <c r="G10" s="11">
        <v>2036092500</v>
      </c>
      <c r="H10" s="20">
        <f t="shared" si="0"/>
        <v>0.55515977816556328</v>
      </c>
      <c r="J10" s="12">
        <v>43831</v>
      </c>
      <c r="K10" s="11">
        <v>34.5</v>
      </c>
      <c r="L10" s="11">
        <v>38.479999999999997</v>
      </c>
      <c r="M10" s="11">
        <v>34.139999000000003</v>
      </c>
      <c r="N10" s="11">
        <v>35.959999000000003</v>
      </c>
      <c r="O10" s="11">
        <v>35.59037</v>
      </c>
      <c r="P10" s="11">
        <v>2935800</v>
      </c>
      <c r="Q10" s="20">
        <f t="shared" si="1"/>
        <v>5.6057212958978253E-2</v>
      </c>
      <c r="S10" s="12">
        <v>43831</v>
      </c>
      <c r="T10" s="11">
        <v>19.57</v>
      </c>
      <c r="U10" s="11">
        <v>23.5</v>
      </c>
      <c r="V10" s="11">
        <v>17.68</v>
      </c>
      <c r="W10" s="11">
        <v>20.51</v>
      </c>
      <c r="X10" s="11">
        <v>20.51</v>
      </c>
      <c r="Y10" s="11">
        <v>73539900</v>
      </c>
      <c r="Z10" s="20">
        <f t="shared" si="2"/>
        <v>4.8568560765263946E-2</v>
      </c>
      <c r="AB10" s="12">
        <v>43831</v>
      </c>
      <c r="AC10" s="11">
        <v>323.540009</v>
      </c>
      <c r="AD10" s="11">
        <v>332.95001200000002</v>
      </c>
      <c r="AE10" s="11">
        <v>320.35998499999999</v>
      </c>
      <c r="AF10" s="11">
        <v>321.73001099999999</v>
      </c>
      <c r="AG10" s="11">
        <v>314.80087300000002</v>
      </c>
      <c r="AH10" s="11">
        <v>1392003800</v>
      </c>
      <c r="AI10" s="20">
        <f t="shared" si="3"/>
        <v>4.5107288787495925E-3</v>
      </c>
    </row>
    <row r="11" spans="1:35" x14ac:dyDescent="0.2">
      <c r="A11" s="12">
        <v>43862</v>
      </c>
      <c r="B11" s="11">
        <v>134.73800700000001</v>
      </c>
      <c r="C11" s="11">
        <v>193.79800399999999</v>
      </c>
      <c r="D11" s="11">
        <v>122.304001</v>
      </c>
      <c r="E11" s="11">
        <v>133.598007</v>
      </c>
      <c r="F11" s="11">
        <v>133.598007</v>
      </c>
      <c r="G11" s="11">
        <v>2362934000</v>
      </c>
      <c r="H11" s="20">
        <f t="shared" si="0"/>
        <v>2.6776588634221943E-2</v>
      </c>
      <c r="J11" s="12">
        <v>43862</v>
      </c>
      <c r="K11" s="11">
        <v>36</v>
      </c>
      <c r="L11" s="11">
        <v>45.27</v>
      </c>
      <c r="M11" s="11">
        <v>35.709999000000003</v>
      </c>
      <c r="N11" s="11">
        <v>37.619999</v>
      </c>
      <c r="O11" s="11">
        <v>37.233302999999999</v>
      </c>
      <c r="P11" s="11">
        <v>3971100</v>
      </c>
      <c r="Q11" s="20">
        <f t="shared" si="1"/>
        <v>4.6162290529713434E-2</v>
      </c>
      <c r="S11" s="12">
        <v>43862</v>
      </c>
      <c r="T11" s="11">
        <v>20.66</v>
      </c>
      <c r="U11" s="11">
        <v>36</v>
      </c>
      <c r="V11" s="11">
        <v>17.91</v>
      </c>
      <c r="W11" s="11">
        <v>25.93</v>
      </c>
      <c r="X11" s="11">
        <v>25.93</v>
      </c>
      <c r="Y11" s="11">
        <v>323753900</v>
      </c>
      <c r="Z11" s="20">
        <f t="shared" si="2"/>
        <v>0.26426133593369072</v>
      </c>
      <c r="AB11" s="12">
        <v>43862</v>
      </c>
      <c r="AC11" s="11">
        <v>323.35000600000001</v>
      </c>
      <c r="AD11" s="11">
        <v>339.07998700000002</v>
      </c>
      <c r="AE11" s="11">
        <v>285.540009</v>
      </c>
      <c r="AF11" s="11">
        <v>296.26001000000002</v>
      </c>
      <c r="AG11" s="11">
        <v>289.87939499999999</v>
      </c>
      <c r="AH11" s="11">
        <v>2111162400</v>
      </c>
      <c r="AI11" s="20">
        <f t="shared" si="3"/>
        <v>-7.9165847802461609E-2</v>
      </c>
    </row>
    <row r="12" spans="1:35" x14ac:dyDescent="0.2">
      <c r="A12" s="12">
        <v>43891</v>
      </c>
      <c r="B12" s="11">
        <v>142.25199900000001</v>
      </c>
      <c r="C12" s="11">
        <v>161.395996</v>
      </c>
      <c r="D12" s="11">
        <v>70.101996999999997</v>
      </c>
      <c r="E12" s="11">
        <v>104.800003</v>
      </c>
      <c r="F12" s="11">
        <v>104.800003</v>
      </c>
      <c r="G12" s="11">
        <v>2104675000</v>
      </c>
      <c r="H12" s="20">
        <f t="shared" si="0"/>
        <v>-0.21555713776478713</v>
      </c>
      <c r="J12" s="12">
        <v>43891</v>
      </c>
      <c r="K12" s="11">
        <v>38.159999999999997</v>
      </c>
      <c r="L12" s="11">
        <v>40.130001</v>
      </c>
      <c r="M12" s="11">
        <v>22.200001</v>
      </c>
      <c r="N12" s="11">
        <v>26.809999000000001</v>
      </c>
      <c r="O12" s="11">
        <v>26.534421999999999</v>
      </c>
      <c r="P12" s="11">
        <v>3284600</v>
      </c>
      <c r="Q12" s="20">
        <f t="shared" si="1"/>
        <v>-0.28734708279842913</v>
      </c>
      <c r="S12" s="12">
        <v>43891</v>
      </c>
      <c r="T12" s="11">
        <v>27</v>
      </c>
      <c r="U12" s="11">
        <v>34.979999999999997</v>
      </c>
      <c r="V12" s="11">
        <v>19.309999000000001</v>
      </c>
      <c r="W12" s="11">
        <v>29.950001</v>
      </c>
      <c r="X12" s="11">
        <v>29.950001</v>
      </c>
      <c r="Y12" s="11">
        <v>397926200</v>
      </c>
      <c r="Z12" s="20">
        <f t="shared" si="2"/>
        <v>0.15503281912842271</v>
      </c>
      <c r="AB12" s="12">
        <v>43891</v>
      </c>
      <c r="AC12" s="11">
        <v>298.209991</v>
      </c>
      <c r="AD12" s="11">
        <v>313.83999599999999</v>
      </c>
      <c r="AE12" s="11">
        <v>218.259995</v>
      </c>
      <c r="AF12" s="11">
        <v>257.75</v>
      </c>
      <c r="AG12" s="11">
        <v>252.19882200000001</v>
      </c>
      <c r="AH12" s="11">
        <v>5926017600</v>
      </c>
      <c r="AI12" s="20">
        <f t="shared" si="3"/>
        <v>-0.12998706927755244</v>
      </c>
    </row>
    <row r="13" spans="1:35" x14ac:dyDescent="0.2">
      <c r="A13" s="12">
        <v>43922</v>
      </c>
      <c r="B13" s="11">
        <v>100.800003</v>
      </c>
      <c r="C13" s="11">
        <v>173.96400499999999</v>
      </c>
      <c r="D13" s="11">
        <v>89.279999000000004</v>
      </c>
      <c r="E13" s="11">
        <v>156.37600699999999</v>
      </c>
      <c r="F13" s="11">
        <v>156.37600699999999</v>
      </c>
      <c r="G13" s="11">
        <v>1907387500</v>
      </c>
      <c r="H13" s="20">
        <f t="shared" si="0"/>
        <v>0.49213742866018784</v>
      </c>
      <c r="J13" s="12">
        <v>43922</v>
      </c>
      <c r="K13" s="11">
        <v>25.73</v>
      </c>
      <c r="L13" s="11">
        <v>33.310001</v>
      </c>
      <c r="M13" s="11">
        <v>24.26</v>
      </c>
      <c r="N13" s="11">
        <v>31.950001</v>
      </c>
      <c r="O13" s="11">
        <v>31.777698999999998</v>
      </c>
      <c r="P13" s="11">
        <v>1986900</v>
      </c>
      <c r="Q13" s="20">
        <f t="shared" si="1"/>
        <v>0.19760283453696492</v>
      </c>
      <c r="S13" s="12">
        <v>43922</v>
      </c>
      <c r="T13" s="11">
        <v>30.049999</v>
      </c>
      <c r="U13" s="11">
        <v>56.380001</v>
      </c>
      <c r="V13" s="11">
        <v>29.440000999999999</v>
      </c>
      <c r="W13" s="11">
        <v>45.990001999999997</v>
      </c>
      <c r="X13" s="11">
        <v>45.990001999999997</v>
      </c>
      <c r="Y13" s="11">
        <v>310717800</v>
      </c>
      <c r="Z13" s="20">
        <f t="shared" si="2"/>
        <v>0.53555928094960659</v>
      </c>
      <c r="AB13" s="12">
        <v>43922</v>
      </c>
      <c r="AC13" s="11">
        <v>247.979996</v>
      </c>
      <c r="AD13" s="11">
        <v>294.88000499999998</v>
      </c>
      <c r="AE13" s="11">
        <v>243.89999399999999</v>
      </c>
      <c r="AF13" s="11">
        <v>290.48001099999999</v>
      </c>
      <c r="AG13" s="11">
        <v>285.89523300000002</v>
      </c>
      <c r="AH13" s="11">
        <v>2820271600</v>
      </c>
      <c r="AI13" s="20">
        <f t="shared" si="3"/>
        <v>0.13361050116245199</v>
      </c>
    </row>
    <row r="14" spans="1:35" x14ac:dyDescent="0.2">
      <c r="A14" s="12">
        <v>43952</v>
      </c>
      <c r="B14" s="11">
        <v>151</v>
      </c>
      <c r="C14" s="11">
        <v>168.658005</v>
      </c>
      <c r="D14" s="11">
        <v>136.608002</v>
      </c>
      <c r="E14" s="11">
        <v>167</v>
      </c>
      <c r="F14" s="11">
        <v>167</v>
      </c>
      <c r="G14" s="11">
        <v>1363518000</v>
      </c>
      <c r="H14" s="20">
        <f t="shared" si="0"/>
        <v>6.7938766335170708E-2</v>
      </c>
      <c r="J14" s="12">
        <v>43952</v>
      </c>
      <c r="K14" s="11">
        <v>31.120000999999998</v>
      </c>
      <c r="L14" s="11">
        <v>35.689999</v>
      </c>
      <c r="M14" s="11">
        <v>28.91</v>
      </c>
      <c r="N14" s="11">
        <v>34.840000000000003</v>
      </c>
      <c r="O14" s="11">
        <v>34.652110999999998</v>
      </c>
      <c r="P14" s="11">
        <v>1670900</v>
      </c>
      <c r="Q14" s="20">
        <f t="shared" si="1"/>
        <v>9.0453748712265192E-2</v>
      </c>
      <c r="S14" s="12">
        <v>43952</v>
      </c>
      <c r="T14" s="11">
        <v>48.709999000000003</v>
      </c>
      <c r="U14" s="11">
        <v>87</v>
      </c>
      <c r="V14" s="11">
        <v>46.130001</v>
      </c>
      <c r="W14" s="11">
        <v>61.5</v>
      </c>
      <c r="X14" s="11">
        <v>61.5</v>
      </c>
      <c r="Y14" s="11">
        <v>650301000</v>
      </c>
      <c r="Z14" s="20">
        <f t="shared" si="2"/>
        <v>0.33724716950436329</v>
      </c>
      <c r="AB14" s="12">
        <v>43952</v>
      </c>
      <c r="AC14" s="11">
        <v>285.30999800000001</v>
      </c>
      <c r="AD14" s="11">
        <v>306.83999599999999</v>
      </c>
      <c r="AE14" s="11">
        <v>272.98998999999998</v>
      </c>
      <c r="AF14" s="11">
        <v>304.32000699999998</v>
      </c>
      <c r="AG14" s="11">
        <v>299.51678500000003</v>
      </c>
      <c r="AH14" s="11">
        <v>1911421500</v>
      </c>
      <c r="AI14" s="20">
        <f t="shared" si="3"/>
        <v>4.7645257519911111E-2</v>
      </c>
    </row>
    <row r="15" spans="1:35" x14ac:dyDescent="0.2">
      <c r="A15" s="12">
        <v>43983</v>
      </c>
      <c r="B15" s="11">
        <v>171.60000600000001</v>
      </c>
      <c r="C15" s="11">
        <v>217.537994</v>
      </c>
      <c r="D15" s="11">
        <v>170.820007</v>
      </c>
      <c r="E15" s="11">
        <v>215.962006</v>
      </c>
      <c r="F15" s="11">
        <v>215.962006</v>
      </c>
      <c r="G15" s="11">
        <v>1278863500</v>
      </c>
      <c r="H15" s="20">
        <f t="shared" si="0"/>
        <v>0.29318566467065876</v>
      </c>
      <c r="J15" s="12">
        <v>43983</v>
      </c>
      <c r="K15" s="11">
        <v>35.029998999999997</v>
      </c>
      <c r="L15" s="11">
        <v>40.909999999999997</v>
      </c>
      <c r="M15" s="11">
        <v>35.029998999999997</v>
      </c>
      <c r="N15" s="11">
        <v>40.630001</v>
      </c>
      <c r="O15" s="11">
        <v>40.410885</v>
      </c>
      <c r="P15" s="11">
        <v>1961500</v>
      </c>
      <c r="Q15" s="20">
        <f t="shared" si="1"/>
        <v>0.16618825906450563</v>
      </c>
      <c r="S15" s="12">
        <v>43983</v>
      </c>
      <c r="T15" s="11">
        <v>62.759998000000003</v>
      </c>
      <c r="U15" s="11">
        <v>67</v>
      </c>
      <c r="V15" s="11">
        <v>55.354999999999997</v>
      </c>
      <c r="W15" s="11">
        <v>64.209998999999996</v>
      </c>
      <c r="X15" s="11">
        <v>64.209998999999996</v>
      </c>
      <c r="Y15" s="11">
        <v>346314400</v>
      </c>
      <c r="Z15" s="20">
        <f t="shared" si="2"/>
        <v>4.4065024390243845E-2</v>
      </c>
      <c r="AB15" s="12">
        <v>43983</v>
      </c>
      <c r="AC15" s="11">
        <v>303.61999500000002</v>
      </c>
      <c r="AD15" s="11">
        <v>323.41000400000001</v>
      </c>
      <c r="AE15" s="11">
        <v>296.73998999999998</v>
      </c>
      <c r="AF15" s="11">
        <v>308.35998499999999</v>
      </c>
      <c r="AG15" s="11">
        <v>303.49298099999999</v>
      </c>
      <c r="AH15" s="11">
        <v>2358674500</v>
      </c>
      <c r="AI15" s="20">
        <f t="shared" si="3"/>
        <v>1.3275369525617586E-2</v>
      </c>
    </row>
    <row r="16" spans="1:35" x14ac:dyDescent="0.2">
      <c r="A16" s="12">
        <v>44013</v>
      </c>
      <c r="B16" s="11">
        <v>216.60000600000001</v>
      </c>
      <c r="C16" s="11">
        <v>358.99798600000003</v>
      </c>
      <c r="D16" s="11">
        <v>216.10000600000001</v>
      </c>
      <c r="E16" s="11">
        <v>286.15200800000002</v>
      </c>
      <c r="F16" s="11">
        <v>286.15200800000002</v>
      </c>
      <c r="G16" s="11">
        <v>1893167500</v>
      </c>
      <c r="H16" s="20">
        <f t="shared" si="0"/>
        <v>0.32501088177519533</v>
      </c>
      <c r="J16" s="12">
        <v>44013</v>
      </c>
      <c r="K16" s="11">
        <v>40.700001</v>
      </c>
      <c r="L16" s="11">
        <v>49.73</v>
      </c>
      <c r="M16" s="11">
        <v>40.150002000000001</v>
      </c>
      <c r="N16" s="11">
        <v>46.529998999999997</v>
      </c>
      <c r="O16" s="11">
        <v>46.332901</v>
      </c>
      <c r="P16" s="11">
        <v>3284300</v>
      </c>
      <c r="Q16" s="20">
        <f t="shared" si="1"/>
        <v>0.14654507071547673</v>
      </c>
      <c r="S16" s="12">
        <v>44013</v>
      </c>
      <c r="T16" s="11">
        <v>63</v>
      </c>
      <c r="U16" s="11">
        <v>95.209998999999996</v>
      </c>
      <c r="V16" s="11">
        <v>55.810001</v>
      </c>
      <c r="W16" s="11">
        <v>74.099997999999999</v>
      </c>
      <c r="X16" s="11">
        <v>74.099997999999999</v>
      </c>
      <c r="Y16" s="11">
        <v>734188500</v>
      </c>
      <c r="Z16" s="20">
        <f t="shared" si="2"/>
        <v>0.15402583949580828</v>
      </c>
      <c r="AB16" s="12">
        <v>44013</v>
      </c>
      <c r="AC16" s="11">
        <v>309.57000699999998</v>
      </c>
      <c r="AD16" s="11">
        <v>327.23001099999999</v>
      </c>
      <c r="AE16" s="11">
        <v>309.07000699999998</v>
      </c>
      <c r="AF16" s="11">
        <v>326.51998900000001</v>
      </c>
      <c r="AG16" s="11">
        <v>322.78054800000001</v>
      </c>
      <c r="AH16" s="11">
        <v>1505576100</v>
      </c>
      <c r="AI16" s="20">
        <f t="shared" si="3"/>
        <v>6.3551937631137534E-2</v>
      </c>
    </row>
    <row r="17" spans="1:35" x14ac:dyDescent="0.2">
      <c r="A17" s="12">
        <v>44044</v>
      </c>
      <c r="B17" s="11">
        <v>289.83999599999999</v>
      </c>
      <c r="C17" s="11">
        <v>500.14001500000001</v>
      </c>
      <c r="D17" s="11">
        <v>273</v>
      </c>
      <c r="E17" s="11">
        <v>498.32000699999998</v>
      </c>
      <c r="F17" s="11">
        <v>498.32000699999998</v>
      </c>
      <c r="G17" s="11">
        <v>1557378400</v>
      </c>
      <c r="H17" s="20">
        <f t="shared" si="0"/>
        <v>0.74145207116631506</v>
      </c>
      <c r="J17" s="12">
        <v>44044</v>
      </c>
      <c r="K17" s="11">
        <v>47.099997999999999</v>
      </c>
      <c r="L17" s="11">
        <v>57.369999</v>
      </c>
      <c r="M17" s="11">
        <v>46.849997999999999</v>
      </c>
      <c r="N17" s="11">
        <v>56.790000999999997</v>
      </c>
      <c r="O17" s="11">
        <v>56.549441999999999</v>
      </c>
      <c r="P17" s="11">
        <v>3909800</v>
      </c>
      <c r="Q17" s="20">
        <f t="shared" si="1"/>
        <v>0.22050294239076451</v>
      </c>
      <c r="S17" s="12">
        <v>44044</v>
      </c>
      <c r="T17" s="11">
        <v>74.980002999999996</v>
      </c>
      <c r="U17" s="11">
        <v>78.620002999999997</v>
      </c>
      <c r="V17" s="11">
        <v>62.540000999999997</v>
      </c>
      <c r="W17" s="11">
        <v>64.889999000000003</v>
      </c>
      <c r="X17" s="11">
        <v>64.889999000000003</v>
      </c>
      <c r="Y17" s="11">
        <v>291350000</v>
      </c>
      <c r="Z17" s="20">
        <f t="shared" si="2"/>
        <v>-0.12429148783512778</v>
      </c>
      <c r="AB17" s="12">
        <v>44044</v>
      </c>
      <c r="AC17" s="11">
        <v>328.32000699999998</v>
      </c>
      <c r="AD17" s="11">
        <v>351.29998799999998</v>
      </c>
      <c r="AE17" s="11">
        <v>327.73001099999999</v>
      </c>
      <c r="AF17" s="11">
        <v>349.30999800000001</v>
      </c>
      <c r="AG17" s="11">
        <v>345.30957000000001</v>
      </c>
      <c r="AH17" s="11">
        <v>1045783700</v>
      </c>
      <c r="AI17" s="20">
        <f t="shared" si="3"/>
        <v>6.979671525930975E-2</v>
      </c>
    </row>
    <row r="18" spans="1:35" x14ac:dyDescent="0.2">
      <c r="A18" s="12">
        <v>44075</v>
      </c>
      <c r="B18" s="11">
        <v>502.14001500000001</v>
      </c>
      <c r="C18" s="11">
        <v>502.48998999999998</v>
      </c>
      <c r="D18" s="11">
        <v>329.88000499999998</v>
      </c>
      <c r="E18" s="11">
        <v>429.01001000000002</v>
      </c>
      <c r="F18" s="11">
        <v>429.01001000000002</v>
      </c>
      <c r="G18" s="11">
        <v>1736284800</v>
      </c>
      <c r="H18" s="20">
        <f t="shared" si="0"/>
        <v>-0.13908732546634428</v>
      </c>
      <c r="J18" s="12">
        <v>44075</v>
      </c>
      <c r="K18" s="11">
        <v>57.09</v>
      </c>
      <c r="L18" s="11">
        <v>62.009998000000003</v>
      </c>
      <c r="M18" s="11">
        <v>50.07</v>
      </c>
      <c r="N18" s="11">
        <v>60.779998999999997</v>
      </c>
      <c r="O18" s="11">
        <v>60.522537</v>
      </c>
      <c r="P18" s="11">
        <v>5433200</v>
      </c>
      <c r="Q18" s="20">
        <f t="shared" si="1"/>
        <v>7.0258783455369844E-2</v>
      </c>
      <c r="S18" s="12">
        <v>44075</v>
      </c>
      <c r="T18" s="11">
        <v>63.540000999999997</v>
      </c>
      <c r="U18" s="11">
        <v>75.389999000000003</v>
      </c>
      <c r="V18" s="11">
        <v>54.209999000000003</v>
      </c>
      <c r="W18" s="11">
        <v>70.75</v>
      </c>
      <c r="X18" s="11">
        <v>70.75</v>
      </c>
      <c r="Y18" s="11">
        <v>205003700</v>
      </c>
      <c r="Z18" s="20">
        <f t="shared" si="2"/>
        <v>9.0306689633328441E-2</v>
      </c>
      <c r="AB18" s="12">
        <v>44075</v>
      </c>
      <c r="AC18" s="11">
        <v>350.209991</v>
      </c>
      <c r="AD18" s="11">
        <v>358.75</v>
      </c>
      <c r="AE18" s="11">
        <v>319.79998799999998</v>
      </c>
      <c r="AF18" s="11">
        <v>334.89001500000001</v>
      </c>
      <c r="AG18" s="11">
        <v>331.05471799999998</v>
      </c>
      <c r="AH18" s="11">
        <v>1814803300</v>
      </c>
      <c r="AI18" s="20">
        <f t="shared" si="3"/>
        <v>-4.128136964173923E-2</v>
      </c>
    </row>
    <row r="19" spans="1:35" x14ac:dyDescent="0.2">
      <c r="A19" s="12">
        <v>44105</v>
      </c>
      <c r="B19" s="11">
        <v>440.76001000000002</v>
      </c>
      <c r="C19" s="11">
        <v>465.89999399999999</v>
      </c>
      <c r="D19" s="11">
        <v>379.10998499999999</v>
      </c>
      <c r="E19" s="11">
        <v>388.040009</v>
      </c>
      <c r="F19" s="11">
        <v>388.040009</v>
      </c>
      <c r="G19" s="11">
        <v>833666400</v>
      </c>
      <c r="H19" s="20">
        <f t="shared" si="0"/>
        <v>-9.5498939523579018E-2</v>
      </c>
      <c r="J19" s="12">
        <v>44105</v>
      </c>
      <c r="K19" s="11">
        <v>61.740001999999997</v>
      </c>
      <c r="L19" s="11">
        <v>71.620002999999997</v>
      </c>
      <c r="M19" s="11">
        <v>60</v>
      </c>
      <c r="N19" s="11">
        <v>63.32</v>
      </c>
      <c r="O19" s="11">
        <v>63.051780999999998</v>
      </c>
      <c r="P19" s="11">
        <v>8501200</v>
      </c>
      <c r="Q19" s="20">
        <f t="shared" si="1"/>
        <v>4.1790118613170391E-2</v>
      </c>
      <c r="S19" s="12">
        <v>44105</v>
      </c>
      <c r="T19" s="11">
        <v>69.569999999999993</v>
      </c>
      <c r="U19" s="11">
        <v>81.370002999999997</v>
      </c>
      <c r="V19" s="11">
        <v>65.489998</v>
      </c>
      <c r="W19" s="11">
        <v>67.470000999999996</v>
      </c>
      <c r="X19" s="11">
        <v>67.470000999999996</v>
      </c>
      <c r="Y19" s="11">
        <v>139744400</v>
      </c>
      <c r="Z19" s="20">
        <f t="shared" si="2"/>
        <v>-4.6360409893993038E-2</v>
      </c>
      <c r="AB19" s="12">
        <v>44105</v>
      </c>
      <c r="AC19" s="11">
        <v>337.69000199999999</v>
      </c>
      <c r="AD19" s="11">
        <v>354.01998900000001</v>
      </c>
      <c r="AE19" s="11">
        <v>322.60000600000001</v>
      </c>
      <c r="AF19" s="11">
        <v>326.540009</v>
      </c>
      <c r="AG19" s="11">
        <v>324.09249899999998</v>
      </c>
      <c r="AH19" s="11">
        <v>1629246900</v>
      </c>
      <c r="AI19" s="20">
        <f t="shared" si="3"/>
        <v>-2.1030417696690229E-2</v>
      </c>
    </row>
    <row r="20" spans="1:35" x14ac:dyDescent="0.2">
      <c r="A20" s="12">
        <v>44136</v>
      </c>
      <c r="B20" s="11">
        <v>394</v>
      </c>
      <c r="C20" s="11">
        <v>607.79998799999998</v>
      </c>
      <c r="D20" s="11">
        <v>392.29998799999998</v>
      </c>
      <c r="E20" s="11">
        <v>567.59997599999997</v>
      </c>
      <c r="F20" s="11">
        <v>567.59997599999997</v>
      </c>
      <c r="G20" s="11">
        <v>782598800</v>
      </c>
      <c r="H20" s="20">
        <f t="shared" si="0"/>
        <v>0.46273570465771208</v>
      </c>
      <c r="J20" s="12">
        <v>44136</v>
      </c>
      <c r="K20" s="11">
        <v>64.860000999999997</v>
      </c>
      <c r="L20" s="11">
        <v>96.730002999999996</v>
      </c>
      <c r="M20" s="11">
        <v>64.349997999999999</v>
      </c>
      <c r="N20" s="11">
        <v>91.879997000000003</v>
      </c>
      <c r="O20" s="11">
        <v>91.490798999999996</v>
      </c>
      <c r="P20" s="11">
        <v>12423000</v>
      </c>
      <c r="Q20" s="20">
        <f t="shared" si="1"/>
        <v>0.45104226318365215</v>
      </c>
      <c r="S20" s="12">
        <v>44136</v>
      </c>
      <c r="T20" s="11">
        <v>68.019997000000004</v>
      </c>
      <c r="U20" s="11">
        <v>153.86999499999999</v>
      </c>
      <c r="V20" s="11">
        <v>66.550003000000004</v>
      </c>
      <c r="W20" s="11">
        <v>152.740005</v>
      </c>
      <c r="X20" s="11">
        <v>152.740005</v>
      </c>
      <c r="Y20" s="11">
        <v>431438200</v>
      </c>
      <c r="Z20" s="20">
        <f t="shared" si="2"/>
        <v>1.2638209980165853</v>
      </c>
      <c r="AB20" s="12">
        <v>44136</v>
      </c>
      <c r="AC20" s="11">
        <v>330.20001200000002</v>
      </c>
      <c r="AD20" s="11">
        <v>364.38000499999998</v>
      </c>
      <c r="AE20" s="11">
        <v>327.23998999999998</v>
      </c>
      <c r="AF20" s="11">
        <v>362.05999800000001</v>
      </c>
      <c r="AG20" s="11">
        <v>359.34628300000003</v>
      </c>
      <c r="AH20" s="11">
        <v>1535244300</v>
      </c>
      <c r="AI20" s="20">
        <f t="shared" si="3"/>
        <v>0.10877692050503174</v>
      </c>
    </row>
    <row r="21" spans="1:35" x14ac:dyDescent="0.2">
      <c r="A21" s="12">
        <v>44166</v>
      </c>
      <c r="B21" s="11">
        <v>597.59002699999996</v>
      </c>
      <c r="C21" s="11">
        <v>718.71997099999999</v>
      </c>
      <c r="D21" s="11">
        <v>541.21002199999998</v>
      </c>
      <c r="E21" s="11">
        <v>705.669983</v>
      </c>
      <c r="F21" s="11">
        <v>705.669983</v>
      </c>
      <c r="G21" s="11">
        <v>1196346000</v>
      </c>
      <c r="H21" s="20">
        <f t="shared" si="0"/>
        <v>0.24325231296345229</v>
      </c>
      <c r="J21" s="12">
        <v>44166</v>
      </c>
      <c r="K21" s="11">
        <v>93.199996999999996</v>
      </c>
      <c r="L21" s="11">
        <v>111.639999</v>
      </c>
      <c r="M21" s="11">
        <v>84.050003000000004</v>
      </c>
      <c r="N21" s="11">
        <v>103.389999</v>
      </c>
      <c r="O21" s="11">
        <v>102.952049</v>
      </c>
      <c r="P21" s="11">
        <v>13643300</v>
      </c>
      <c r="Q21" s="20">
        <f t="shared" si="1"/>
        <v>0.1252721598813451</v>
      </c>
      <c r="S21" s="12">
        <v>44166</v>
      </c>
      <c r="T21" s="11">
        <v>177.66000399999999</v>
      </c>
      <c r="U21" s="11">
        <v>178.5</v>
      </c>
      <c r="V21" s="11">
        <v>102.660004</v>
      </c>
      <c r="W21" s="11">
        <v>104.470001</v>
      </c>
      <c r="X21" s="11">
        <v>104.470001</v>
      </c>
      <c r="Y21" s="11">
        <v>757043400</v>
      </c>
      <c r="Z21" s="20">
        <f t="shared" si="2"/>
        <v>-0.31602725166861168</v>
      </c>
      <c r="AB21" s="12">
        <v>44166</v>
      </c>
      <c r="AC21" s="11">
        <v>365.57000699999998</v>
      </c>
      <c r="AD21" s="11">
        <v>378.459991</v>
      </c>
      <c r="AE21" s="11">
        <v>362.02999899999998</v>
      </c>
      <c r="AF21" s="11">
        <v>373.88000499999998</v>
      </c>
      <c r="AG21" s="11">
        <v>371.077698</v>
      </c>
      <c r="AH21" s="11">
        <v>1345020900</v>
      </c>
      <c r="AI21" s="20">
        <f t="shared" si="3"/>
        <v>3.2646546117188979E-2</v>
      </c>
    </row>
    <row r="22" spans="1:35" x14ac:dyDescent="0.2">
      <c r="A22" s="12">
        <v>44197</v>
      </c>
      <c r="B22" s="11">
        <v>719.46002199999998</v>
      </c>
      <c r="C22" s="11">
        <v>900.40002400000003</v>
      </c>
      <c r="D22" s="11">
        <v>717.19000200000005</v>
      </c>
      <c r="E22" s="11">
        <v>793.53002900000001</v>
      </c>
      <c r="F22" s="11">
        <v>793.53002900000001</v>
      </c>
      <c r="G22" s="11">
        <v>705694800</v>
      </c>
      <c r="H22" s="20">
        <f t="shared" si="0"/>
        <v>0.12450585701049999</v>
      </c>
      <c r="J22" s="12">
        <v>44197</v>
      </c>
      <c r="K22" s="11">
        <v>104.949997</v>
      </c>
      <c r="L22" s="11">
        <v>134.63000500000001</v>
      </c>
      <c r="M22" s="11">
        <v>101.089996</v>
      </c>
      <c r="N22" s="11">
        <v>119.489998</v>
      </c>
      <c r="O22" s="11">
        <v>119.321091</v>
      </c>
      <c r="P22" s="11">
        <v>21039800</v>
      </c>
      <c r="Q22" s="20">
        <f t="shared" si="1"/>
        <v>0.1589967578012943</v>
      </c>
      <c r="S22" s="12">
        <v>44197</v>
      </c>
      <c r="T22" s="11">
        <v>107.230003</v>
      </c>
      <c r="U22" s="11">
        <v>185.979996</v>
      </c>
      <c r="V22" s="11">
        <v>103.260002</v>
      </c>
      <c r="W22" s="11">
        <v>173.16000399999999</v>
      </c>
      <c r="X22" s="11">
        <v>173.16000399999999</v>
      </c>
      <c r="Y22" s="11">
        <v>343701600</v>
      </c>
      <c r="Z22" s="20">
        <f t="shared" si="2"/>
        <v>0.65750935524543541</v>
      </c>
      <c r="AB22" s="12">
        <v>44197</v>
      </c>
      <c r="AC22" s="11">
        <v>375.30999800000001</v>
      </c>
      <c r="AD22" s="11">
        <v>385.85000600000001</v>
      </c>
      <c r="AE22" s="11">
        <v>364.82000699999998</v>
      </c>
      <c r="AF22" s="11">
        <v>370.07000699999998</v>
      </c>
      <c r="AG22" s="11">
        <v>368.86190800000003</v>
      </c>
      <c r="AH22" s="11">
        <v>1402265400</v>
      </c>
      <c r="AI22" s="20">
        <f t="shared" si="3"/>
        <v>-5.9712292383574672E-3</v>
      </c>
    </row>
    <row r="23" spans="1:35" x14ac:dyDescent="0.2">
      <c r="A23" s="12">
        <v>44228</v>
      </c>
      <c r="B23" s="11">
        <v>814.28997800000002</v>
      </c>
      <c r="C23" s="11">
        <v>880.5</v>
      </c>
      <c r="D23" s="11">
        <v>619</v>
      </c>
      <c r="E23" s="11">
        <v>675.5</v>
      </c>
      <c r="F23" s="11">
        <v>675.5</v>
      </c>
      <c r="G23" s="11">
        <v>522857900</v>
      </c>
      <c r="H23" s="20">
        <f t="shared" si="0"/>
        <v>-0.14874046940446661</v>
      </c>
      <c r="J23" s="12">
        <v>44228</v>
      </c>
      <c r="K23" s="11">
        <v>122.410004</v>
      </c>
      <c r="L23" s="11">
        <v>138.60000600000001</v>
      </c>
      <c r="M23" s="11">
        <v>98.800003000000004</v>
      </c>
      <c r="N23" s="11">
        <v>108.05999799999999</v>
      </c>
      <c r="O23" s="11">
        <v>107.90724899999999</v>
      </c>
      <c r="P23" s="11">
        <v>22580700</v>
      </c>
      <c r="Q23" s="20">
        <f t="shared" si="1"/>
        <v>-9.5656534015432393E-2</v>
      </c>
      <c r="S23" s="12">
        <v>44228</v>
      </c>
      <c r="T23" s="11">
        <v>173.029999</v>
      </c>
      <c r="U23" s="11">
        <v>189.259995</v>
      </c>
      <c r="V23" s="11">
        <v>136</v>
      </c>
      <c r="W23" s="11">
        <v>154.80999800000001</v>
      </c>
      <c r="X23" s="11">
        <v>154.80999800000001</v>
      </c>
      <c r="Y23" s="11">
        <v>197558400</v>
      </c>
      <c r="Z23" s="20">
        <f t="shared" si="2"/>
        <v>-0.10597138817344898</v>
      </c>
      <c r="AB23" s="12">
        <v>44228</v>
      </c>
      <c r="AC23" s="11">
        <v>373.72000100000002</v>
      </c>
      <c r="AD23" s="11">
        <v>394.17001299999998</v>
      </c>
      <c r="AE23" s="11">
        <v>370.38000499999998</v>
      </c>
      <c r="AF23" s="11">
        <v>380.35998499999999</v>
      </c>
      <c r="AG23" s="11">
        <v>379.11828600000001</v>
      </c>
      <c r="AH23" s="11">
        <v>1307806200</v>
      </c>
      <c r="AI23" s="20">
        <f t="shared" si="3"/>
        <v>2.7805468056083527E-2</v>
      </c>
    </row>
    <row r="24" spans="1:35" x14ac:dyDescent="0.2">
      <c r="A24" s="12">
        <v>44256</v>
      </c>
      <c r="B24" s="11">
        <v>690.10998500000005</v>
      </c>
      <c r="C24" s="11">
        <v>721.10998500000005</v>
      </c>
      <c r="D24" s="11">
        <v>539.48999000000003</v>
      </c>
      <c r="E24" s="11">
        <v>667.92999299999997</v>
      </c>
      <c r="F24" s="11">
        <v>667.92999299999997</v>
      </c>
      <c r="G24" s="11">
        <v>942452400</v>
      </c>
      <c r="H24" s="20">
        <f t="shared" si="0"/>
        <v>-1.1206524056254663E-2</v>
      </c>
      <c r="J24" s="12">
        <v>44256</v>
      </c>
      <c r="K24" s="11">
        <v>111.910004</v>
      </c>
      <c r="L24" s="11">
        <v>114.459999</v>
      </c>
      <c r="M24" s="11">
        <v>84.839995999999999</v>
      </c>
      <c r="N24" s="11">
        <v>98.389999000000003</v>
      </c>
      <c r="O24" s="11">
        <v>98.250916000000004</v>
      </c>
      <c r="P24" s="11">
        <v>19590400</v>
      </c>
      <c r="Q24" s="20">
        <f t="shared" si="1"/>
        <v>-8.9487342968033512E-2</v>
      </c>
      <c r="S24" s="12">
        <v>44256</v>
      </c>
      <c r="T24" s="11">
        <v>154.462997</v>
      </c>
      <c r="U24" s="11">
        <v>157.779999</v>
      </c>
      <c r="V24" s="11">
        <v>117.341003</v>
      </c>
      <c r="W24" s="11">
        <v>130.949997</v>
      </c>
      <c r="X24" s="11">
        <v>130.949997</v>
      </c>
      <c r="Y24" s="11">
        <v>205292800</v>
      </c>
      <c r="Z24" s="20">
        <f t="shared" si="2"/>
        <v>-0.15412441901846685</v>
      </c>
      <c r="AB24" s="12">
        <v>44256</v>
      </c>
      <c r="AC24" s="11">
        <v>385.58999599999999</v>
      </c>
      <c r="AD24" s="11">
        <v>398.11999500000002</v>
      </c>
      <c r="AE24" s="11">
        <v>371.88000499999998</v>
      </c>
      <c r="AF24" s="11">
        <v>396.32998700000002</v>
      </c>
      <c r="AG24" s="11">
        <v>395.03616299999999</v>
      </c>
      <c r="AH24" s="11">
        <v>2401715800</v>
      </c>
      <c r="AI24" s="20">
        <f t="shared" si="3"/>
        <v>4.1986571441716247E-2</v>
      </c>
    </row>
    <row r="25" spans="1:35" x14ac:dyDescent="0.2">
      <c r="A25" s="12">
        <v>44287</v>
      </c>
      <c r="B25" s="11">
        <v>688.36999500000002</v>
      </c>
      <c r="C25" s="11">
        <v>780.78997800000002</v>
      </c>
      <c r="D25" s="11">
        <v>659.419983</v>
      </c>
      <c r="E25" s="11">
        <v>709.44000200000005</v>
      </c>
      <c r="F25" s="11">
        <v>709.44000200000005</v>
      </c>
      <c r="G25" s="11">
        <v>678467400</v>
      </c>
      <c r="H25" s="20">
        <f t="shared" si="0"/>
        <v>6.2147245123038042E-2</v>
      </c>
      <c r="J25" s="12">
        <v>44287</v>
      </c>
      <c r="K25" s="11">
        <v>101.779999</v>
      </c>
      <c r="L25" s="11">
        <v>102.05999799999999</v>
      </c>
      <c r="M25" s="11">
        <v>81.290001000000004</v>
      </c>
      <c r="N25" s="11">
        <v>87.889999000000003</v>
      </c>
      <c r="O25" s="11">
        <v>87.889999000000003</v>
      </c>
      <c r="P25" s="11">
        <v>11455900</v>
      </c>
      <c r="Q25" s="20">
        <f t="shared" si="1"/>
        <v>-0.10545364279351854</v>
      </c>
      <c r="S25" s="12">
        <v>44287</v>
      </c>
      <c r="T25" s="11">
        <v>132.199997</v>
      </c>
      <c r="U25" s="11">
        <v>186.800003</v>
      </c>
      <c r="V25" s="11">
        <v>127.040001</v>
      </c>
      <c r="W25" s="11">
        <v>178.820007</v>
      </c>
      <c r="X25" s="11">
        <v>178.820007</v>
      </c>
      <c r="Y25" s="11">
        <v>207858500</v>
      </c>
      <c r="Z25" s="20">
        <f t="shared" si="2"/>
        <v>0.36555945854660843</v>
      </c>
      <c r="AB25" s="12">
        <v>44287</v>
      </c>
      <c r="AC25" s="11">
        <v>398.39999399999999</v>
      </c>
      <c r="AD25" s="11">
        <v>420.72000100000002</v>
      </c>
      <c r="AE25" s="11">
        <v>398.17999300000002</v>
      </c>
      <c r="AF25" s="11">
        <v>417.29998799999998</v>
      </c>
      <c r="AG25" s="11">
        <v>417.29998799999998</v>
      </c>
      <c r="AH25" s="11">
        <v>1462028000</v>
      </c>
      <c r="AI25" s="20">
        <f t="shared" si="3"/>
        <v>5.6358954154787089E-2</v>
      </c>
    </row>
    <row r="26" spans="1:35" x14ac:dyDescent="0.2">
      <c r="A26" s="12">
        <v>44317</v>
      </c>
      <c r="B26" s="11">
        <v>703.79998799999998</v>
      </c>
      <c r="C26" s="11">
        <v>706</v>
      </c>
      <c r="D26" s="11">
        <v>680.5</v>
      </c>
      <c r="E26" s="11">
        <v>684.90002400000003</v>
      </c>
      <c r="F26" s="11">
        <v>684.90002400000003</v>
      </c>
      <c r="G26" s="11">
        <v>26989200</v>
      </c>
      <c r="H26" s="20">
        <f t="shared" si="0"/>
        <v>-3.4590631950297102E-2</v>
      </c>
      <c r="J26" s="12">
        <v>44317</v>
      </c>
      <c r="K26" s="11">
        <v>88.68</v>
      </c>
      <c r="L26" s="11">
        <v>88.68</v>
      </c>
      <c r="M26" s="11">
        <v>85.639999000000003</v>
      </c>
      <c r="N26" s="11">
        <v>85.919998000000007</v>
      </c>
      <c r="O26" s="11">
        <v>85.919998000000007</v>
      </c>
      <c r="P26" s="11">
        <v>477200</v>
      </c>
      <c r="Q26" s="20">
        <f t="shared" si="1"/>
        <v>-2.2414393246266817E-2</v>
      </c>
      <c r="S26" s="12">
        <v>44317</v>
      </c>
      <c r="T26" s="11">
        <v>183.89999399999999</v>
      </c>
      <c r="U26" s="11">
        <v>189</v>
      </c>
      <c r="V26" s="11">
        <v>182.21000699999999</v>
      </c>
      <c r="W26" s="11">
        <v>186.020004</v>
      </c>
      <c r="X26" s="11">
        <v>186.020004</v>
      </c>
      <c r="Y26" s="11">
        <v>14607800</v>
      </c>
      <c r="Z26" s="20">
        <f t="shared" si="2"/>
        <v>4.0263934225212239E-2</v>
      </c>
      <c r="AB26" s="12">
        <v>44317</v>
      </c>
      <c r="AC26" s="11">
        <v>419.42999300000002</v>
      </c>
      <c r="AD26" s="11">
        <v>419.83999599999999</v>
      </c>
      <c r="AE26" s="11">
        <v>417.67001299999998</v>
      </c>
      <c r="AF26" s="11">
        <v>418.20001200000002</v>
      </c>
      <c r="AG26" s="11">
        <v>418.20001200000002</v>
      </c>
      <c r="AH26" s="11">
        <v>68073000</v>
      </c>
      <c r="AI26" s="20">
        <f t="shared" si="3"/>
        <v>2.1567793574919225E-3</v>
      </c>
    </row>
    <row r="27" spans="1:35" x14ac:dyDescent="0.2">
      <c r="A27" s="12">
        <v>44319</v>
      </c>
      <c r="B27" s="11">
        <v>703.79998799999998</v>
      </c>
      <c r="C27" s="11">
        <v>706</v>
      </c>
      <c r="D27" s="11">
        <v>680.5</v>
      </c>
      <c r="E27" s="11">
        <v>684.90002400000003</v>
      </c>
      <c r="F27" s="11">
        <v>684.90002400000003</v>
      </c>
      <c r="G27" s="11">
        <v>27043143</v>
      </c>
      <c r="H27" s="20">
        <f t="shared" si="0"/>
        <v>0</v>
      </c>
      <c r="J27" s="11">
        <v>44319</v>
      </c>
      <c r="K27" s="11">
        <v>88.68</v>
      </c>
      <c r="L27" s="11">
        <v>88.68</v>
      </c>
      <c r="M27" s="11">
        <v>85.639999000000003</v>
      </c>
      <c r="N27" s="11">
        <v>85.919998000000007</v>
      </c>
      <c r="O27" s="11">
        <v>85.919998000000007</v>
      </c>
      <c r="P27" s="11">
        <v>476976</v>
      </c>
      <c r="Q27" s="11">
        <f t="shared" si="1"/>
        <v>0</v>
      </c>
      <c r="S27" s="11">
        <v>44319</v>
      </c>
      <c r="T27" s="11">
        <v>183.89999399999999</v>
      </c>
      <c r="U27" s="11">
        <v>189</v>
      </c>
      <c r="V27" s="11">
        <v>182.21009799999999</v>
      </c>
      <c r="W27" s="11">
        <v>186.020004</v>
      </c>
      <c r="X27" s="11">
        <v>186.020004</v>
      </c>
      <c r="Y27" s="11">
        <v>14557452</v>
      </c>
      <c r="Z27" s="11">
        <f t="shared" si="2"/>
        <v>0</v>
      </c>
      <c r="AB27" s="11">
        <v>44319</v>
      </c>
      <c r="AC27" s="11">
        <v>419.42999300000002</v>
      </c>
      <c r="AD27" s="11">
        <v>419.83999599999999</v>
      </c>
      <c r="AE27" s="11">
        <v>417.665009</v>
      </c>
      <c r="AF27" s="11">
        <v>418.20001200000002</v>
      </c>
      <c r="AG27" s="11">
        <v>418.20001200000002</v>
      </c>
      <c r="AH27" s="11">
        <v>68129837</v>
      </c>
      <c r="AI27" s="11">
        <f t="shared" si="3"/>
        <v>0</v>
      </c>
    </row>
  </sheetData>
  <mergeCells count="4">
    <mergeCell ref="A1:H1"/>
    <mergeCell ref="J1:Q1"/>
    <mergeCell ref="AB1:AI1"/>
    <mergeCell ref="S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4CF3-E80A-3349-9FEE-A9CA3F5D839F}">
  <dimension ref="B1:J61"/>
  <sheetViews>
    <sheetView topLeftCell="A18" workbookViewId="0">
      <selection activeCell="C61" sqref="C61"/>
    </sheetView>
  </sheetViews>
  <sheetFormatPr baseColWidth="10" defaultRowHeight="16" x14ac:dyDescent="0.2"/>
  <cols>
    <col min="2" max="2" width="17.83203125" bestFit="1" customWidth="1"/>
    <col min="3" max="3" width="12.1640625" bestFit="1" customWidth="1"/>
    <col min="4" max="4" width="13.5" hidden="1" customWidth="1"/>
    <col min="5" max="5" width="12.1640625" hidden="1" customWidth="1"/>
    <col min="7" max="7" width="13" bestFit="1" customWidth="1"/>
  </cols>
  <sheetData>
    <row r="1" spans="2:10" x14ac:dyDescent="0.2">
      <c r="B1" t="s">
        <v>24</v>
      </c>
      <c r="C1" t="s">
        <v>49</v>
      </c>
    </row>
    <row r="2" spans="2:10" ht="17" thickBot="1" x14ac:dyDescent="0.25"/>
    <row r="3" spans="2:10" x14ac:dyDescent="0.2">
      <c r="B3" s="33" t="s">
        <v>25</v>
      </c>
      <c r="C3" s="33"/>
    </row>
    <row r="4" spans="2:10" x14ac:dyDescent="0.2">
      <c r="B4" s="30" t="s">
        <v>26</v>
      </c>
      <c r="C4" s="30">
        <v>0.63438784064060993</v>
      </c>
    </row>
    <row r="5" spans="2:10" x14ac:dyDescent="0.2">
      <c r="B5" s="30" t="s">
        <v>27</v>
      </c>
      <c r="C5" s="30">
        <v>0.40244793235265597</v>
      </c>
    </row>
    <row r="6" spans="2:10" x14ac:dyDescent="0.2">
      <c r="B6" s="30" t="s">
        <v>28</v>
      </c>
      <c r="C6" s="30">
        <v>0.37399307198849674</v>
      </c>
    </row>
    <row r="7" spans="2:10" x14ac:dyDescent="0.2">
      <c r="B7" s="30" t="s">
        <v>29</v>
      </c>
      <c r="C7" s="30">
        <v>0.19622279401078024</v>
      </c>
    </row>
    <row r="8" spans="2:10" ht="17" thickBot="1" x14ac:dyDescent="0.25">
      <c r="B8" s="31" t="s">
        <v>30</v>
      </c>
      <c r="C8" s="31">
        <v>23</v>
      </c>
    </row>
    <row r="10" spans="2:10" ht="17" thickBot="1" x14ac:dyDescent="0.25">
      <c r="B10" t="s">
        <v>31</v>
      </c>
    </row>
    <row r="11" spans="2:10" x14ac:dyDescent="0.2">
      <c r="B11" s="32"/>
      <c r="C11" s="32" t="s">
        <v>36</v>
      </c>
      <c r="D11" s="32" t="s">
        <v>37</v>
      </c>
      <c r="E11" s="32" t="s">
        <v>38</v>
      </c>
      <c r="F11" s="32" t="s">
        <v>39</v>
      </c>
      <c r="G11" s="32" t="s">
        <v>40</v>
      </c>
    </row>
    <row r="12" spans="2:10" x14ac:dyDescent="0.2">
      <c r="B12" s="30" t="s">
        <v>32</v>
      </c>
      <c r="C12" s="30">
        <v>1</v>
      </c>
      <c r="D12" s="30">
        <v>0.54456804352602239</v>
      </c>
      <c r="E12" s="30">
        <v>0.54456804352602239</v>
      </c>
      <c r="F12" s="30">
        <v>14.143381032351346</v>
      </c>
      <c r="G12" s="30">
        <v>1.1494609861312608E-3</v>
      </c>
    </row>
    <row r="13" spans="2:10" x14ac:dyDescent="0.2">
      <c r="B13" s="30" t="s">
        <v>33</v>
      </c>
      <c r="C13" s="30">
        <v>21</v>
      </c>
      <c r="D13" s="30">
        <v>0.80857108267733901</v>
      </c>
      <c r="E13" s="30">
        <v>3.8503384889397099E-2</v>
      </c>
      <c r="F13" s="30"/>
      <c r="G13" s="30"/>
    </row>
    <row r="14" spans="2:10" ht="17" thickBot="1" x14ac:dyDescent="0.25">
      <c r="B14" s="31" t="s">
        <v>34</v>
      </c>
      <c r="C14" s="31">
        <v>22</v>
      </c>
      <c r="D14" s="31">
        <v>1.3531391262033614</v>
      </c>
      <c r="E14" s="31"/>
      <c r="F14" s="31"/>
      <c r="G14" s="31"/>
    </row>
    <row r="15" spans="2:10" ht="17" thickBot="1" x14ac:dyDescent="0.25"/>
    <row r="16" spans="2:10" x14ac:dyDescent="0.2">
      <c r="B16" s="32"/>
      <c r="C16" s="32" t="s">
        <v>41</v>
      </c>
      <c r="D16" s="32" t="s">
        <v>29</v>
      </c>
      <c r="E16" s="32" t="s">
        <v>42</v>
      </c>
      <c r="F16" s="32" t="s">
        <v>43</v>
      </c>
      <c r="G16" s="32" t="s">
        <v>44</v>
      </c>
      <c r="H16" s="32" t="s">
        <v>45</v>
      </c>
      <c r="I16" s="32" t="s">
        <v>46</v>
      </c>
      <c r="J16" s="32" t="s">
        <v>47</v>
      </c>
    </row>
    <row r="17" spans="2:10" x14ac:dyDescent="0.2">
      <c r="B17" s="30" t="s">
        <v>35</v>
      </c>
      <c r="C17" s="30">
        <v>9.7602359155026047E-2</v>
      </c>
      <c r="D17" s="30">
        <v>4.3242163028683854E-2</v>
      </c>
      <c r="E17" s="30">
        <v>2.2571109380047294</v>
      </c>
      <c r="F17" s="34">
        <v>3.4779517892066132E-2</v>
      </c>
      <c r="G17" s="30">
        <v>7.6753582446036778E-3</v>
      </c>
      <c r="H17" s="30">
        <v>0.1875293600654484</v>
      </c>
      <c r="I17" s="30">
        <v>7.6753582446036778E-3</v>
      </c>
      <c r="J17" s="30">
        <v>0.1875293600654484</v>
      </c>
    </row>
    <row r="18" spans="2:10" ht="17" thickBot="1" x14ac:dyDescent="0.25">
      <c r="B18" s="31" t="s">
        <v>9</v>
      </c>
      <c r="C18" s="31">
        <v>2.8161561373301005</v>
      </c>
      <c r="D18" s="31">
        <v>0.74882461011338863</v>
      </c>
      <c r="E18" s="31">
        <v>3.7607686757299179</v>
      </c>
      <c r="F18" s="35">
        <v>1.1494609861312584E-3</v>
      </c>
      <c r="G18" s="31">
        <v>1.2588901108654904</v>
      </c>
      <c r="H18" s="31">
        <v>4.3734221637947108</v>
      </c>
      <c r="I18" s="31">
        <v>1.2588901108654904</v>
      </c>
      <c r="J18" s="31">
        <v>4.3734221637947108</v>
      </c>
    </row>
    <row r="23" spans="2:10" x14ac:dyDescent="0.2">
      <c r="B23" t="s">
        <v>24</v>
      </c>
      <c r="C23" t="s">
        <v>50</v>
      </c>
    </row>
    <row r="24" spans="2:10" ht="17" thickBot="1" x14ac:dyDescent="0.25"/>
    <row r="25" spans="2:10" x14ac:dyDescent="0.2">
      <c r="B25" s="33" t="s">
        <v>25</v>
      </c>
      <c r="C25" s="33"/>
    </row>
    <row r="26" spans="2:10" x14ac:dyDescent="0.2">
      <c r="B26" s="30" t="s">
        <v>26</v>
      </c>
      <c r="C26" s="30">
        <v>0.61739796789703683</v>
      </c>
    </row>
    <row r="27" spans="2:10" x14ac:dyDescent="0.2">
      <c r="B27" s="30" t="s">
        <v>27</v>
      </c>
      <c r="C27" s="30">
        <v>0.38118025076339057</v>
      </c>
    </row>
    <row r="28" spans="2:10" x14ac:dyDescent="0.2">
      <c r="B28" s="30" t="s">
        <v>28</v>
      </c>
      <c r="C28" s="30">
        <v>0.35171264365688532</v>
      </c>
    </row>
    <row r="29" spans="2:10" x14ac:dyDescent="0.2">
      <c r="B29" s="30" t="s">
        <v>29</v>
      </c>
      <c r="C29" s="30">
        <v>0.11554987840621642</v>
      </c>
    </row>
    <row r="30" spans="2:10" ht="17" thickBot="1" x14ac:dyDescent="0.25">
      <c r="B30" s="31" t="s">
        <v>30</v>
      </c>
      <c r="C30" s="31">
        <v>23</v>
      </c>
    </row>
    <row r="32" spans="2:10" ht="17" thickBot="1" x14ac:dyDescent="0.25">
      <c r="B32" t="s">
        <v>31</v>
      </c>
    </row>
    <row r="33" spans="2:10" x14ac:dyDescent="0.2">
      <c r="B33" s="32"/>
      <c r="C33" s="32" t="s">
        <v>36</v>
      </c>
      <c r="D33" s="32" t="s">
        <v>37</v>
      </c>
      <c r="E33" s="32" t="s">
        <v>38</v>
      </c>
      <c r="F33" s="32" t="s">
        <v>39</v>
      </c>
      <c r="G33" s="32" t="s">
        <v>40</v>
      </c>
    </row>
    <row r="34" spans="2:10" x14ac:dyDescent="0.2">
      <c r="B34" s="30" t="s">
        <v>32</v>
      </c>
      <c r="C34" s="30">
        <v>1</v>
      </c>
      <c r="D34" s="30">
        <v>0.17271279257307093</v>
      </c>
      <c r="E34" s="30">
        <v>0.17271279257307093</v>
      </c>
      <c r="F34" s="30">
        <v>12.93556851717498</v>
      </c>
      <c r="G34" s="30">
        <v>1.697141294151964E-3</v>
      </c>
    </row>
    <row r="35" spans="2:10" x14ac:dyDescent="0.2">
      <c r="B35" s="30" t="s">
        <v>33</v>
      </c>
      <c r="C35" s="30">
        <v>21</v>
      </c>
      <c r="D35" s="30">
        <v>0.28038726239351935</v>
      </c>
      <c r="E35" s="30">
        <v>1.3351774399691398E-2</v>
      </c>
      <c r="F35" s="30"/>
      <c r="G35" s="30"/>
    </row>
    <row r="36" spans="2:10" ht="17" thickBot="1" x14ac:dyDescent="0.25">
      <c r="B36" s="31" t="s">
        <v>34</v>
      </c>
      <c r="C36" s="31">
        <v>22</v>
      </c>
      <c r="D36" s="31">
        <v>0.45310005496659028</v>
      </c>
      <c r="E36" s="31"/>
      <c r="F36" s="31"/>
      <c r="G36" s="31"/>
    </row>
    <row r="37" spans="2:10" ht="17" thickBot="1" x14ac:dyDescent="0.25"/>
    <row r="38" spans="2:10" x14ac:dyDescent="0.2">
      <c r="B38" s="32"/>
      <c r="C38" s="32" t="s">
        <v>41</v>
      </c>
      <c r="D38" s="32" t="s">
        <v>29</v>
      </c>
      <c r="E38" s="32" t="s">
        <v>42</v>
      </c>
      <c r="F38" s="32" t="s">
        <v>43</v>
      </c>
      <c r="G38" s="32" t="s">
        <v>44</v>
      </c>
      <c r="H38" s="32" t="s">
        <v>45</v>
      </c>
      <c r="I38" s="32" t="s">
        <v>46</v>
      </c>
      <c r="J38" s="32" t="s">
        <v>47</v>
      </c>
    </row>
    <row r="39" spans="2:10" x14ac:dyDescent="0.2">
      <c r="B39" s="30" t="s">
        <v>35</v>
      </c>
      <c r="C39" s="30">
        <v>2.8234212259625299E-2</v>
      </c>
      <c r="D39" s="30">
        <v>2.546404817633826E-2</v>
      </c>
      <c r="E39" s="30">
        <v>1.1087872621078818</v>
      </c>
      <c r="F39" s="30">
        <v>0.28005926334400144</v>
      </c>
      <c r="G39" s="30">
        <v>-2.4721174870700375E-2</v>
      </c>
      <c r="H39" s="30">
        <v>8.1189599389950975E-2</v>
      </c>
      <c r="I39" s="30">
        <v>-2.4721174870700375E-2</v>
      </c>
      <c r="J39" s="30">
        <v>8.1189599389950975E-2</v>
      </c>
    </row>
    <row r="40" spans="2:10" ht="17" thickBot="1" x14ac:dyDescent="0.25">
      <c r="B40" s="31"/>
      <c r="C40" s="31">
        <v>1.5859624730937385</v>
      </c>
      <c r="D40" s="31">
        <v>0.4409609652252266</v>
      </c>
      <c r="E40" s="31">
        <v>3.5966051377896622</v>
      </c>
      <c r="F40" s="31">
        <v>1.6971412941519566E-3</v>
      </c>
      <c r="G40" s="31">
        <v>0.66893394482687618</v>
      </c>
      <c r="H40" s="31">
        <v>2.5029910013606007</v>
      </c>
      <c r="I40" s="31">
        <v>0.66893394482687618</v>
      </c>
      <c r="J40" s="31">
        <v>2.5029910013606007</v>
      </c>
    </row>
    <row r="44" spans="2:10" x14ac:dyDescent="0.2">
      <c r="B44" t="s">
        <v>24</v>
      </c>
      <c r="C44" t="s">
        <v>51</v>
      </c>
    </row>
    <row r="45" spans="2:10" ht="17" thickBot="1" x14ac:dyDescent="0.25"/>
    <row r="46" spans="2:10" x14ac:dyDescent="0.2">
      <c r="B46" s="33" t="s">
        <v>25</v>
      </c>
      <c r="C46" s="33"/>
    </row>
    <row r="47" spans="2:10" x14ac:dyDescent="0.2">
      <c r="B47" s="30" t="s">
        <v>26</v>
      </c>
      <c r="C47" s="30">
        <v>0.28781580731098982</v>
      </c>
    </row>
    <row r="48" spans="2:10" x14ac:dyDescent="0.2">
      <c r="B48" s="30" t="s">
        <v>27</v>
      </c>
      <c r="C48" s="30">
        <v>8.2837938938076824E-2</v>
      </c>
    </row>
    <row r="49" spans="2:10" x14ac:dyDescent="0.2">
      <c r="B49" s="30" t="s">
        <v>28</v>
      </c>
      <c r="C49" s="30">
        <v>3.9163555077985246E-2</v>
      </c>
    </row>
    <row r="50" spans="2:10" x14ac:dyDescent="0.2">
      <c r="B50" s="30" t="s">
        <v>29</v>
      </c>
      <c r="C50" s="30">
        <v>0.32399792163210311</v>
      </c>
    </row>
    <row r="51" spans="2:10" ht="17" thickBot="1" x14ac:dyDescent="0.25">
      <c r="B51" s="31" t="s">
        <v>30</v>
      </c>
      <c r="C51" s="31">
        <v>23</v>
      </c>
    </row>
    <row r="53" spans="2:10" ht="17" thickBot="1" x14ac:dyDescent="0.25">
      <c r="B53" t="s">
        <v>31</v>
      </c>
    </row>
    <row r="54" spans="2:10" x14ac:dyDescent="0.2">
      <c r="B54" s="32"/>
      <c r="C54" s="32" t="s">
        <v>36</v>
      </c>
      <c r="D54" s="32" t="s">
        <v>37</v>
      </c>
      <c r="E54" s="32" t="s">
        <v>38</v>
      </c>
      <c r="F54" s="32" t="s">
        <v>39</v>
      </c>
      <c r="G54" s="32" t="s">
        <v>40</v>
      </c>
    </row>
    <row r="55" spans="2:10" x14ac:dyDescent="0.2">
      <c r="B55" s="30" t="s">
        <v>32</v>
      </c>
      <c r="C55" s="30">
        <v>1</v>
      </c>
      <c r="D55" s="30">
        <v>0.19910719156336976</v>
      </c>
      <c r="E55" s="30">
        <v>0.19910719156336976</v>
      </c>
      <c r="F55" s="30">
        <v>1.8967168307043201</v>
      </c>
      <c r="G55" s="30">
        <v>0.1829501242746282</v>
      </c>
    </row>
    <row r="56" spans="2:10" x14ac:dyDescent="0.2">
      <c r="B56" s="30" t="s">
        <v>33</v>
      </c>
      <c r="C56" s="30">
        <v>21</v>
      </c>
      <c r="D56" s="30">
        <v>2.2044677176603709</v>
      </c>
      <c r="E56" s="30">
        <v>0.10497465322192243</v>
      </c>
      <c r="F56" s="30"/>
      <c r="G56" s="30"/>
    </row>
    <row r="57" spans="2:10" ht="17" thickBot="1" x14ac:dyDescent="0.25">
      <c r="B57" s="31" t="s">
        <v>34</v>
      </c>
      <c r="C57" s="31">
        <v>22</v>
      </c>
      <c r="D57" s="31">
        <v>2.4035749092237406</v>
      </c>
      <c r="E57" s="31"/>
      <c r="F57" s="31"/>
      <c r="G57" s="31"/>
    </row>
    <row r="58" spans="2:10" ht="17" thickBot="1" x14ac:dyDescent="0.25"/>
    <row r="59" spans="2:10" x14ac:dyDescent="0.2">
      <c r="B59" s="32"/>
      <c r="C59" s="32" t="s">
        <v>41</v>
      </c>
      <c r="D59" s="32" t="s">
        <v>29</v>
      </c>
      <c r="E59" s="32" t="s">
        <v>42</v>
      </c>
      <c r="F59" s="32" t="s">
        <v>43</v>
      </c>
      <c r="G59" s="32" t="s">
        <v>44</v>
      </c>
      <c r="H59" s="32" t="s">
        <v>45</v>
      </c>
      <c r="I59" s="32" t="s">
        <v>46</v>
      </c>
      <c r="J59" s="32" t="s">
        <v>47</v>
      </c>
    </row>
    <row r="60" spans="2:10" x14ac:dyDescent="0.2">
      <c r="B60" s="30" t="s">
        <v>35</v>
      </c>
      <c r="C60" s="30">
        <v>0.12232851007354037</v>
      </c>
      <c r="D60" s="30">
        <v>7.1400323386489065E-2</v>
      </c>
      <c r="E60" s="30">
        <v>1.7132766950000724</v>
      </c>
      <c r="F60" s="30">
        <v>0.10138771331079419</v>
      </c>
      <c r="G60" s="30">
        <v>-2.615659095903583E-2</v>
      </c>
      <c r="H60" s="30">
        <v>0.27081361110611657</v>
      </c>
      <c r="I60" s="30">
        <v>-2.615659095903583E-2</v>
      </c>
      <c r="J60" s="30">
        <v>0.27081361110611657</v>
      </c>
    </row>
    <row r="61" spans="2:10" ht="17" thickBot="1" x14ac:dyDescent="0.25">
      <c r="B61" s="31"/>
      <c r="C61" s="31">
        <v>1.7028411125769747</v>
      </c>
      <c r="D61" s="31">
        <v>1.2364395205298051</v>
      </c>
      <c r="E61" s="31">
        <v>1.3772134296122467</v>
      </c>
      <c r="F61" s="31">
        <v>0.18295012427462717</v>
      </c>
      <c r="G61" s="31">
        <v>-0.86847563248526249</v>
      </c>
      <c r="H61" s="31">
        <v>4.2741578576392119</v>
      </c>
      <c r="I61" s="31">
        <v>-0.86847563248526249</v>
      </c>
      <c r="J61" s="31">
        <v>4.2741578576392119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97BB-4621-C74E-90AC-3775E09C16C5}">
  <dimension ref="B3:P37"/>
  <sheetViews>
    <sheetView tabSelected="1" workbookViewId="0">
      <selection activeCell="I42" sqref="I42"/>
    </sheetView>
  </sheetViews>
  <sheetFormatPr baseColWidth="10" defaultRowHeight="16" x14ac:dyDescent="0.2"/>
  <cols>
    <col min="2" max="2" width="13.33203125" bestFit="1" customWidth="1"/>
    <col min="6" max="6" width="11.1640625" customWidth="1"/>
    <col min="9" max="9" width="14.83203125" bestFit="1" customWidth="1"/>
    <col min="10" max="10" width="12.1640625" customWidth="1"/>
  </cols>
  <sheetData>
    <row r="3" spans="2:13" x14ac:dyDescent="0.2">
      <c r="C3" s="11" t="s">
        <v>15</v>
      </c>
      <c r="D3" s="11" t="s">
        <v>16</v>
      </c>
      <c r="E3" s="11" t="s">
        <v>17</v>
      </c>
      <c r="F3" s="11" t="s">
        <v>20</v>
      </c>
      <c r="G3" s="11" t="s">
        <v>9</v>
      </c>
      <c r="I3" s="37" t="s">
        <v>20</v>
      </c>
      <c r="J3" s="38"/>
      <c r="K3" s="38"/>
      <c r="L3" s="39"/>
    </row>
    <row r="4" spans="2:13" x14ac:dyDescent="0.2">
      <c r="B4" s="11" t="s">
        <v>1</v>
      </c>
      <c r="C4" s="11" t="s">
        <v>10</v>
      </c>
      <c r="D4" s="11" t="s">
        <v>10</v>
      </c>
      <c r="E4" s="11" t="s">
        <v>10</v>
      </c>
      <c r="F4" s="40" t="s">
        <v>53</v>
      </c>
      <c r="G4" s="11" t="s">
        <v>10</v>
      </c>
      <c r="I4" s="26"/>
      <c r="J4" s="26" t="s">
        <v>15</v>
      </c>
      <c r="K4" s="26" t="s">
        <v>16</v>
      </c>
      <c r="L4" s="26" t="s">
        <v>17</v>
      </c>
    </row>
    <row r="5" spans="2:13" x14ac:dyDescent="0.2">
      <c r="B5" s="12">
        <v>43617</v>
      </c>
      <c r="C5" s="11"/>
      <c r="D5" s="20"/>
      <c r="E5" s="20"/>
      <c r="F5" s="20"/>
      <c r="G5" s="20"/>
      <c r="I5" s="26" t="s">
        <v>22</v>
      </c>
      <c r="J5" s="27">
        <v>0.2</v>
      </c>
      <c r="K5" s="27">
        <v>0.1</v>
      </c>
      <c r="L5" s="27">
        <v>0.7</v>
      </c>
    </row>
    <row r="6" spans="2:13" x14ac:dyDescent="0.2">
      <c r="B6" s="12">
        <v>43647</v>
      </c>
      <c r="C6" s="20">
        <v>8.1222543604615005E-2</v>
      </c>
      <c r="D6" s="20">
        <v>3.0073559898280866E-2</v>
      </c>
      <c r="E6" s="20">
        <v>-0.10519125683060115</v>
      </c>
      <c r="F6" s="20">
        <f>($J$5*C6)+($K$5*D6)+($L$5*E6)</f>
        <v>-5.4382015070669712E-2</v>
      </c>
      <c r="G6" s="20">
        <v>2.0056751016596319E-2</v>
      </c>
      <c r="I6" s="26" t="s">
        <v>21</v>
      </c>
      <c r="J6" s="28">
        <v>0.15022953676653028</v>
      </c>
      <c r="K6" s="28">
        <v>5.7872032283274512E-2</v>
      </c>
      <c r="L6" s="28">
        <v>0.15415051045478395</v>
      </c>
    </row>
    <row r="7" spans="2:13" x14ac:dyDescent="0.2">
      <c r="B7" s="12">
        <v>43678</v>
      </c>
      <c r="C7" s="20">
        <v>-6.6222363855435673E-2</v>
      </c>
      <c r="D7" s="20">
        <v>-3.71222415498631E-2</v>
      </c>
      <c r="E7" s="20">
        <v>0.20076335877862594</v>
      </c>
      <c r="F7" s="20">
        <f t="shared" ref="F7:F28" si="0">($J$5*C7)+($K$5*D7)+($L$5*E7)</f>
        <v>0.1235776542189647</v>
      </c>
      <c r="G7" s="20">
        <v>-1.6743483473162901E-2</v>
      </c>
      <c r="I7" s="26" t="s">
        <v>23</v>
      </c>
      <c r="J7" s="29">
        <f>J5*J6</f>
        <v>3.0045907353306058E-2</v>
      </c>
      <c r="K7" s="29">
        <f t="shared" ref="K7:L7" si="1">K5*K6</f>
        <v>5.7872032283274519E-3</v>
      </c>
      <c r="L7" s="29">
        <f t="shared" si="1"/>
        <v>0.10790535731834876</v>
      </c>
      <c r="M7" s="24">
        <f>SUMPRODUCT(J5:L5,J6:L6)</f>
        <v>0.14373846789998226</v>
      </c>
    </row>
    <row r="8" spans="2:13" x14ac:dyDescent="0.2">
      <c r="B8" s="12">
        <v>43709</v>
      </c>
      <c r="C8" s="20">
        <v>6.7638798473525164E-2</v>
      </c>
      <c r="D8" s="20">
        <v>-4.7765834161351828E-3</v>
      </c>
      <c r="E8" s="20">
        <v>1.2078830260648488E-2</v>
      </c>
      <c r="F8" s="20">
        <f t="shared" si="0"/>
        <v>2.1505282535545456E-2</v>
      </c>
      <c r="G8" s="20">
        <v>1.4771780812643298E-2</v>
      </c>
      <c r="I8" s="36" t="s">
        <v>48</v>
      </c>
      <c r="J8" s="36">
        <v>2.8161561373301005</v>
      </c>
      <c r="K8" s="36">
        <v>1.5859624730937385</v>
      </c>
      <c r="L8" s="36">
        <v>1.7028411125769747</v>
      </c>
    </row>
    <row r="9" spans="2:13" x14ac:dyDescent="0.2">
      <c r="B9" s="12">
        <v>43739</v>
      </c>
      <c r="C9" s="20">
        <v>0.30742726366919926</v>
      </c>
      <c r="D9" s="20">
        <v>9.4613154707712255E-5</v>
      </c>
      <c r="E9" s="20">
        <v>5.2135678391959761E-2</v>
      </c>
      <c r="F9" s="20">
        <f t="shared" si="0"/>
        <v>9.7989888923682461E-2</v>
      </c>
      <c r="G9" s="20">
        <v>2.6824704613211958E-2</v>
      </c>
      <c r="I9" s="36" t="s">
        <v>52</v>
      </c>
      <c r="J9" s="36">
        <f>J5*J8</f>
        <v>0.56323122746602017</v>
      </c>
      <c r="K9" s="36">
        <f t="shared" ref="K9:L9" si="2">K5*K8</f>
        <v>0.15859624730937386</v>
      </c>
      <c r="L9" s="36">
        <f t="shared" si="2"/>
        <v>1.1919887788038821</v>
      </c>
      <c r="M9">
        <f>SUM(J9:L9)</f>
        <v>1.913816253579276</v>
      </c>
    </row>
    <row r="10" spans="2:13" x14ac:dyDescent="0.2">
      <c r="B10" s="12">
        <v>43770</v>
      </c>
      <c r="C10" s="20">
        <v>4.7694620098840623E-2</v>
      </c>
      <c r="D10" s="20">
        <v>7.3397567359470672E-2</v>
      </c>
      <c r="E10" s="20">
        <v>0.21552244776119411</v>
      </c>
      <c r="F10" s="20">
        <f t="shared" si="0"/>
        <v>0.16774439418855105</v>
      </c>
      <c r="G10" s="20">
        <v>3.6198164030925906E-2</v>
      </c>
    </row>
    <row r="11" spans="2:13" x14ac:dyDescent="0.2">
      <c r="B11" s="12">
        <v>43800</v>
      </c>
      <c r="C11" s="20">
        <v>0.26789721264316557</v>
      </c>
      <c r="D11" s="20">
        <v>9.887638104703278E-2</v>
      </c>
      <c r="E11" s="20">
        <v>-3.9292827146717668E-2</v>
      </c>
      <c r="F11" s="20">
        <f t="shared" si="0"/>
        <v>3.5962101630634027E-2</v>
      </c>
      <c r="G11" s="20">
        <v>2.4020888835856846E-2</v>
      </c>
    </row>
    <row r="12" spans="2:13" x14ac:dyDescent="0.2">
      <c r="B12" s="12">
        <v>43831</v>
      </c>
      <c r="C12" s="20">
        <v>0.55515977816556328</v>
      </c>
      <c r="D12" s="20">
        <v>5.6057212958978253E-2</v>
      </c>
      <c r="E12" s="20">
        <v>4.8568560765263946E-2</v>
      </c>
      <c r="F12" s="20">
        <f t="shared" si="0"/>
        <v>0.15063566946469525</v>
      </c>
      <c r="G12" s="20">
        <v>4.5107288787495925E-3</v>
      </c>
    </row>
    <row r="13" spans="2:13" x14ac:dyDescent="0.2">
      <c r="B13" s="12">
        <v>43862</v>
      </c>
      <c r="C13" s="20">
        <v>2.6776588634221943E-2</v>
      </c>
      <c r="D13" s="20">
        <v>4.6162290529713434E-2</v>
      </c>
      <c r="E13" s="20">
        <v>0.26426133593369072</v>
      </c>
      <c r="F13" s="20">
        <f t="shared" si="0"/>
        <v>0.19495448193339923</v>
      </c>
      <c r="G13" s="20">
        <v>-7.9165847802461609E-2</v>
      </c>
    </row>
    <row r="14" spans="2:13" x14ac:dyDescent="0.2">
      <c r="B14" s="12">
        <v>43891</v>
      </c>
      <c r="C14" s="20">
        <v>-0.21555713776478713</v>
      </c>
      <c r="D14" s="20">
        <v>-0.28734708279842913</v>
      </c>
      <c r="E14" s="20">
        <v>0.15503281912842271</v>
      </c>
      <c r="F14" s="20">
        <f t="shared" si="0"/>
        <v>3.667683755709554E-2</v>
      </c>
      <c r="G14" s="20">
        <v>-0.12998706927755244</v>
      </c>
    </row>
    <row r="15" spans="2:13" x14ac:dyDescent="0.2">
      <c r="B15" s="12">
        <v>43922</v>
      </c>
      <c r="C15" s="20">
        <v>0.49213742866018784</v>
      </c>
      <c r="D15" s="20">
        <v>0.19760283453696492</v>
      </c>
      <c r="E15" s="20">
        <v>0.53555928094960659</v>
      </c>
      <c r="F15" s="20">
        <f t="shared" si="0"/>
        <v>0.49307926585045869</v>
      </c>
      <c r="G15" s="20">
        <v>0.13361050116245199</v>
      </c>
    </row>
    <row r="16" spans="2:13" x14ac:dyDescent="0.2">
      <c r="B16" s="12">
        <v>43952</v>
      </c>
      <c r="C16" s="20">
        <v>6.7938766335170708E-2</v>
      </c>
      <c r="D16" s="20">
        <v>9.0453748712265192E-2</v>
      </c>
      <c r="E16" s="20">
        <v>0.33724716950436329</v>
      </c>
      <c r="F16" s="20">
        <f t="shared" si="0"/>
        <v>0.25870614679131493</v>
      </c>
      <c r="G16" s="20">
        <v>4.7645257519911111E-2</v>
      </c>
    </row>
    <row r="17" spans="2:16" x14ac:dyDescent="0.2">
      <c r="B17" s="12">
        <v>43983</v>
      </c>
      <c r="C17" s="20">
        <v>0.29318566467065876</v>
      </c>
      <c r="D17" s="20">
        <v>0.16618825906450563</v>
      </c>
      <c r="E17" s="20">
        <v>4.4065024390243845E-2</v>
      </c>
      <c r="F17" s="20">
        <f t="shared" si="0"/>
        <v>0.106101475913753</v>
      </c>
      <c r="G17" s="20">
        <v>1.3275369525617586E-2</v>
      </c>
    </row>
    <row r="18" spans="2:16" x14ac:dyDescent="0.2">
      <c r="B18" s="12">
        <v>44013</v>
      </c>
      <c r="C18" s="20">
        <v>0.32501088177519533</v>
      </c>
      <c r="D18" s="20">
        <v>0.14654507071547673</v>
      </c>
      <c r="E18" s="20">
        <v>0.15402583949580828</v>
      </c>
      <c r="F18" s="20">
        <f t="shared" si="0"/>
        <v>0.18747477107365254</v>
      </c>
      <c r="G18" s="20">
        <v>6.3551937631137534E-2</v>
      </c>
    </row>
    <row r="19" spans="2:16" x14ac:dyDescent="0.2">
      <c r="B19" s="12">
        <v>44044</v>
      </c>
      <c r="C19" s="20">
        <v>0.74145207116631506</v>
      </c>
      <c r="D19" s="20">
        <v>0.22050294239076451</v>
      </c>
      <c r="E19" s="20">
        <v>-0.12429148783512778</v>
      </c>
      <c r="F19" s="20">
        <f t="shared" si="0"/>
        <v>8.3336666987750038E-2</v>
      </c>
      <c r="G19" s="20">
        <v>6.979671525930975E-2</v>
      </c>
    </row>
    <row r="20" spans="2:16" x14ac:dyDescent="0.2">
      <c r="B20" s="12">
        <v>44075</v>
      </c>
      <c r="C20" s="20">
        <v>-0.13908732546634428</v>
      </c>
      <c r="D20" s="20">
        <v>7.0258783455369844E-2</v>
      </c>
      <c r="E20" s="20">
        <v>9.0306689633328441E-2</v>
      </c>
      <c r="F20" s="20">
        <f t="shared" si="0"/>
        <v>4.2423095995598029E-2</v>
      </c>
      <c r="G20" s="20">
        <v>-4.128136964173923E-2</v>
      </c>
    </row>
    <row r="21" spans="2:16" x14ac:dyDescent="0.2">
      <c r="B21" s="12">
        <v>44105</v>
      </c>
      <c r="C21" s="20">
        <v>-9.5498939523579018E-2</v>
      </c>
      <c r="D21" s="20">
        <v>4.1790118613170391E-2</v>
      </c>
      <c r="E21" s="20">
        <v>-4.6360409893993038E-2</v>
      </c>
      <c r="F21" s="20">
        <f t="shared" si="0"/>
        <v>-4.7373062969193892E-2</v>
      </c>
      <c r="G21" s="20">
        <v>-2.1030417696690229E-2</v>
      </c>
    </row>
    <row r="22" spans="2:16" x14ac:dyDescent="0.2">
      <c r="B22" s="12">
        <v>44136</v>
      </c>
      <c r="C22" s="20">
        <v>0.46273570465771208</v>
      </c>
      <c r="D22" s="20">
        <v>0.45104226318365215</v>
      </c>
      <c r="E22" s="20">
        <v>1.2638209980165853</v>
      </c>
      <c r="F22" s="20">
        <f t="shared" si="0"/>
        <v>1.0223260658615172</v>
      </c>
      <c r="G22" s="20">
        <v>0.10877692050503174</v>
      </c>
    </row>
    <row r="23" spans="2:16" x14ac:dyDescent="0.2">
      <c r="B23" s="12">
        <v>44166</v>
      </c>
      <c r="C23" s="20">
        <v>0.24325231296345229</v>
      </c>
      <c r="D23" s="20">
        <v>0.1252721598813451</v>
      </c>
      <c r="E23" s="20">
        <v>-0.31602725166861168</v>
      </c>
      <c r="F23" s="20">
        <f t="shared" si="0"/>
        <v>-0.1600413975872032</v>
      </c>
      <c r="G23" s="20">
        <v>3.2646546117188979E-2</v>
      </c>
    </row>
    <row r="24" spans="2:16" x14ac:dyDescent="0.2">
      <c r="B24" s="12">
        <v>44197</v>
      </c>
      <c r="C24" s="20">
        <v>0.12450585701049999</v>
      </c>
      <c r="D24" s="20">
        <v>0.1589967578012943</v>
      </c>
      <c r="E24" s="20">
        <v>0.65750935524543541</v>
      </c>
      <c r="F24" s="20">
        <f t="shared" si="0"/>
        <v>0.50105739585403419</v>
      </c>
      <c r="G24" s="20">
        <v>-5.9712292383574672E-3</v>
      </c>
    </row>
    <row r="25" spans="2:16" x14ac:dyDescent="0.2">
      <c r="B25" s="12">
        <v>44228</v>
      </c>
      <c r="C25" s="20">
        <v>-0.14874046940446661</v>
      </c>
      <c r="D25" s="20">
        <v>-9.5656534015432393E-2</v>
      </c>
      <c r="E25" s="20">
        <v>-0.10597138817344898</v>
      </c>
      <c r="F25" s="20">
        <f t="shared" si="0"/>
        <v>-0.11349371900385083</v>
      </c>
      <c r="G25" s="20">
        <v>2.7805468056083527E-2</v>
      </c>
    </row>
    <row r="26" spans="2:16" x14ac:dyDescent="0.2">
      <c r="B26" s="12">
        <v>44256</v>
      </c>
      <c r="C26" s="20">
        <v>-1.1206524056254663E-2</v>
      </c>
      <c r="D26" s="20">
        <v>-8.9487342968033512E-2</v>
      </c>
      <c r="E26" s="20">
        <v>-0.15412441901846685</v>
      </c>
      <c r="F26" s="20">
        <f t="shared" si="0"/>
        <v>-0.11907713242098107</v>
      </c>
      <c r="G26" s="20">
        <v>4.1986571441716247E-2</v>
      </c>
    </row>
    <row r="27" spans="2:16" x14ac:dyDescent="0.2">
      <c r="B27" s="12">
        <v>44287</v>
      </c>
      <c r="C27" s="20">
        <v>6.2147245123038042E-2</v>
      </c>
      <c r="D27" s="20">
        <v>-0.10545364279351854</v>
      </c>
      <c r="E27" s="20">
        <v>0.36555945854660843</v>
      </c>
      <c r="F27" s="20">
        <f t="shared" si="0"/>
        <v>0.25777570572788167</v>
      </c>
      <c r="G27" s="20">
        <v>5.6358954154787089E-2</v>
      </c>
    </row>
    <row r="28" spans="2:16" x14ac:dyDescent="0.2">
      <c r="B28" s="12">
        <v>44317</v>
      </c>
      <c r="C28" s="20">
        <v>-3.4590631950297102E-2</v>
      </c>
      <c r="D28" s="20">
        <v>-2.2414393246266817E-2</v>
      </c>
      <c r="E28" s="20">
        <v>4.0263934225212239E-2</v>
      </c>
      <c r="F28" s="20">
        <f t="shared" si="0"/>
        <v>1.9025188242962461E-2</v>
      </c>
      <c r="G28" s="20">
        <v>2.1567793574919225E-3</v>
      </c>
    </row>
    <row r="30" spans="2:16" x14ac:dyDescent="0.2">
      <c r="B30" t="s">
        <v>18</v>
      </c>
      <c r="C30" s="24">
        <f>AVERAGE(C5:C28)</f>
        <v>0.15022953676653028</v>
      </c>
      <c r="D30" s="24">
        <f>AVERAGE(D5:D28)</f>
        <v>5.7872032283274512E-2</v>
      </c>
      <c r="E30" s="24">
        <f>AVERAGE(E5:E28)</f>
        <v>0.15415051045478395</v>
      </c>
      <c r="G30" s="24">
        <f>AVERAGE(G5:G28)</f>
        <v>1.8687592251684676E-2</v>
      </c>
    </row>
    <row r="31" spans="2:16" x14ac:dyDescent="0.2">
      <c r="B31" t="s">
        <v>19</v>
      </c>
      <c r="C31" s="24">
        <f>STDEV(C5:C28)</f>
        <v>0.24800468527496539</v>
      </c>
      <c r="D31" s="24">
        <f>STDEV(D5:D28)</f>
        <v>0.14351117393407359</v>
      </c>
      <c r="E31" s="24">
        <f>STDEV(E5:E28)</f>
        <v>0.33053502834754978</v>
      </c>
      <c r="G31" s="24">
        <f>STDEV(G5:G28)</f>
        <v>5.5867341542184375E-2</v>
      </c>
      <c r="H31" s="24"/>
    </row>
    <row r="32" spans="2:16" x14ac:dyDescent="0.2">
      <c r="I32" s="23" t="s">
        <v>54</v>
      </c>
      <c r="J32" s="22"/>
      <c r="K32" s="22"/>
      <c r="L32" s="22"/>
      <c r="M32" s="22"/>
      <c r="N32" s="22"/>
      <c r="O32" s="22"/>
      <c r="P32" s="22"/>
    </row>
    <row r="33" spans="9:16" x14ac:dyDescent="0.2">
      <c r="I33" s="22"/>
      <c r="J33" s="22"/>
      <c r="K33" s="22"/>
      <c r="L33" s="22"/>
      <c r="M33" s="22"/>
      <c r="N33" s="22"/>
      <c r="O33" s="22"/>
      <c r="P33" s="22"/>
    </row>
    <row r="34" spans="9:16" x14ac:dyDescent="0.2">
      <c r="I34" s="22"/>
      <c r="J34" s="22"/>
      <c r="K34" s="22"/>
      <c r="L34" s="22"/>
      <c r="M34" s="22"/>
      <c r="N34" s="22"/>
      <c r="O34" s="22"/>
      <c r="P34" s="22"/>
    </row>
    <row r="35" spans="9:16" x14ac:dyDescent="0.2">
      <c r="I35" s="22"/>
      <c r="J35" s="22"/>
      <c r="K35" s="22"/>
      <c r="L35" s="22"/>
      <c r="M35" s="22"/>
      <c r="N35" s="22"/>
      <c r="O35" s="22"/>
      <c r="P35" s="22"/>
    </row>
    <row r="36" spans="9:16" x14ac:dyDescent="0.2">
      <c r="I36" s="22"/>
      <c r="J36" s="22"/>
      <c r="K36" s="22"/>
      <c r="L36" s="22"/>
      <c r="M36" s="22"/>
      <c r="N36" s="22"/>
      <c r="O36" s="22"/>
      <c r="P36" s="22"/>
    </row>
    <row r="37" spans="9:16" x14ac:dyDescent="0.2">
      <c r="I37" s="22"/>
      <c r="J37" s="22"/>
      <c r="K37" s="22"/>
      <c r="L37" s="22"/>
      <c r="M37" s="22"/>
      <c r="N37" s="22"/>
      <c r="O37" s="22"/>
      <c r="P37" s="22"/>
    </row>
  </sheetData>
  <mergeCells count="2">
    <mergeCell ref="I32:P37"/>
    <mergeCell ref="I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Q1</vt:lpstr>
      <vt:lpstr>Q2_SNAP VS SPY</vt:lpstr>
      <vt:lpstr>Q2_FB VS SPY</vt:lpstr>
      <vt:lpstr>Raw Data _ Q3</vt:lpstr>
      <vt:lpstr>Beta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Eaint Thiri</dc:creator>
  <cp:lastModifiedBy>Eaint Thiri</cp:lastModifiedBy>
  <dcterms:created xsi:type="dcterms:W3CDTF">2021-05-04T04:32:19Z</dcterms:created>
  <dcterms:modified xsi:type="dcterms:W3CDTF">2021-05-04T06:38:26Z</dcterms:modified>
</cp:coreProperties>
</file>