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strobe\"/>
    </mc:Choice>
  </mc:AlternateContent>
  <bookViews>
    <workbookView xWindow="0" yWindow="0" windowWidth="13215" windowHeight="4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  <c r="C80" i="1"/>
  <c r="C76" i="1"/>
  <c r="C75" i="1"/>
  <c r="C74" i="1"/>
  <c r="D61" i="1"/>
  <c r="B64" i="1" s="1"/>
  <c r="C51" i="1"/>
  <c r="C49" i="1"/>
  <c r="F17" i="1"/>
  <c r="G17" i="1"/>
  <c r="H17" i="1"/>
  <c r="I17" i="1"/>
  <c r="J17" i="1"/>
  <c r="K17" i="1"/>
  <c r="L17" i="1"/>
  <c r="E17" i="1"/>
  <c r="F16" i="1"/>
  <c r="G16" i="1"/>
  <c r="H16" i="1"/>
  <c r="I16" i="1"/>
  <c r="J16" i="1"/>
  <c r="K16" i="1"/>
  <c r="L16" i="1"/>
  <c r="E16" i="1"/>
</calcChain>
</file>

<file path=xl/sharedStrings.xml><?xml version="1.0" encoding="utf-8"?>
<sst xmlns="http://schemas.openxmlformats.org/spreadsheetml/2006/main" count="52" uniqueCount="51">
  <si>
    <t>Mean sea level pressure</t>
  </si>
  <si>
    <t>mmHg</t>
  </si>
  <si>
    <t>kPa</t>
  </si>
  <si>
    <t>Acetone</t>
  </si>
  <si>
    <r>
      <t>g·mol</t>
    </r>
    <r>
      <rPr>
        <vertAlign val="superscript"/>
        <sz val="7"/>
        <color rgb="FF000000"/>
        <rFont val="Arial"/>
        <family val="2"/>
      </rPr>
      <t>−1</t>
    </r>
  </si>
  <si>
    <t>K</t>
  </si>
  <si>
    <t>°F</t>
  </si>
  <si>
    <t xml:space="preserve">°C </t>
  </si>
  <si>
    <t>Boiling point</t>
  </si>
  <si>
    <t>Molar mass</t>
  </si>
  <si>
    <t>Vapor pressure</t>
  </si>
  <si>
    <t>kPa (25 °C)</t>
  </si>
  <si>
    <t>Heat of vaporization</t>
  </si>
  <si>
    <t>joules/mole at 298 K from the graph</t>
  </si>
  <si>
    <t>P in mm Hg</t>
  </si>
  <si>
    <t>T in °C</t>
  </si>
  <si>
    <t>Convert mmHg to kPa</t>
  </si>
  <si>
    <t>Convert to kelvin</t>
  </si>
  <si>
    <t>joules/mole at 330 K from the graph</t>
  </si>
  <si>
    <t>joules/gram  at 298 K from the graph</t>
  </si>
  <si>
    <t>joules/gram at 330 K from the graph</t>
  </si>
  <si>
    <t>Air</t>
  </si>
  <si>
    <t>g/mole avg</t>
  </si>
  <si>
    <t>Density</t>
  </si>
  <si>
    <t>kg/m3, sea level, 15C</t>
  </si>
  <si>
    <t>Thus:</t>
  </si>
  <si>
    <t>To displace 1 cubic meter of air would require (58/29)*1.225 kg of acetone vapor,</t>
  </si>
  <si>
    <t>or more accurately</t>
  </si>
  <si>
    <t>kg</t>
  </si>
  <si>
    <t>Using the heat of vaporization for 330 K this would require</t>
  </si>
  <si>
    <t>joules.</t>
  </si>
  <si>
    <t>Volume:</t>
  </si>
  <si>
    <t>Loud speaker</t>
  </si>
  <si>
    <t>inch diameter cone</t>
  </si>
  <si>
    <t>m2 cone area</t>
  </si>
  <si>
    <t>m throw at ~10 w 30 Hz</t>
  </si>
  <si>
    <t>m3 volume displacement</t>
  </si>
  <si>
    <t>Assumed frequency</t>
  </si>
  <si>
    <t>Hz</t>
  </si>
  <si>
    <t>results in required power of</t>
  </si>
  <si>
    <t>Power to boil this much volume at specified frequency is</t>
  </si>
  <si>
    <t>This would have to be the power radiated by the source not</t>
  </si>
  <si>
    <t>including heat radiated due to the elevation of the temperatue</t>
  </si>
  <si>
    <t>of the device.</t>
  </si>
  <si>
    <t>Note that the resulting radiation would have an essentially</t>
  </si>
  <si>
    <t>monopole distribution which is not easily compared with a</t>
  </si>
  <si>
    <t>dipole distribution for low frequencies.</t>
  </si>
  <si>
    <t>kilowatts</t>
  </si>
  <si>
    <t>kilowatts.</t>
  </si>
  <si>
    <t>Power to replicate loud speaker</t>
  </si>
  <si>
    <t>Power to cancel loud speaker signal over 1 cubic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</si>
</sst>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52525"/>
      <name val="Arial"/>
      <family val="2"/>
    </font>
    <font>
      <sz val="9"/>
      <color rgb="FF000000"/>
      <name val="Arial"/>
      <family val="2"/>
    </font>
    <font>
      <vertAlign val="superscript"/>
      <sz val="7"/>
      <color rgb="FF000000"/>
      <name val="Arial"/>
      <family val="2"/>
    </font>
    <font>
      <b/>
      <sz val="11"/>
      <color rgb="FF252525"/>
      <name val="Calibri"/>
      <family val="2"/>
    </font>
    <font>
      <sz val="11"/>
      <color rgb="FF25252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EABA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C0C090"/>
      </left>
      <right/>
      <top style="thin">
        <color rgb="FFC0C090"/>
      </top>
      <bottom style="thin">
        <color rgb="FF000000"/>
      </bottom>
      <diagonal/>
    </border>
    <border>
      <left/>
      <right style="thin">
        <color rgb="FF000000"/>
      </right>
      <top style="thin">
        <color rgb="FFC0C09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0C090"/>
      </top>
      <bottom style="thin">
        <color rgb="FF000000"/>
      </bottom>
      <diagonal/>
    </border>
    <border>
      <left style="thin">
        <color rgb="FFC0C090"/>
      </left>
      <right/>
      <top style="thin">
        <color rgb="FF000000"/>
      </top>
      <bottom style="thin">
        <color rgb="FFC0C090"/>
      </bottom>
      <diagonal/>
    </border>
    <border>
      <left/>
      <right style="thin">
        <color rgb="FF000000"/>
      </right>
      <top style="thin">
        <color rgb="FF000000"/>
      </top>
      <bottom style="thin">
        <color rgb="FFC0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90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left" vertical="top" wrapText="1"/>
    </xf>
    <xf numFmtId="0" fontId="3" fillId="0" borderId="0" xfId="0" applyFont="1"/>
    <xf numFmtId="0" fontId="0" fillId="2" borderId="1" xfId="1" applyFont="1"/>
    <xf numFmtId="168" fontId="0" fillId="0" borderId="0" xfId="0" applyNumberFormat="1"/>
    <xf numFmtId="168" fontId="0" fillId="2" borderId="1" xfId="1" applyNumberFormat="1" applyFont="1"/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6" fillId="2" borderId="1" xfId="1" applyFont="1" applyAlignment="1">
      <alignment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vertical="center" wrapText="1"/>
    </xf>
    <xf numFmtId="0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20</xdr:row>
      <xdr:rowOff>114300</xdr:rowOff>
    </xdr:from>
    <xdr:to>
      <xdr:col>10</xdr:col>
      <xdr:colOff>238125</xdr:colOff>
      <xdr:row>44</xdr:row>
      <xdr:rowOff>38100</xdr:rowOff>
    </xdr:to>
    <xdr:pic>
      <xdr:nvPicPr>
        <xdr:cNvPr id="2" name="Picture 1" descr="https://upload.wikimedia.org/wikipedia/commons/9/9c/Heat_of_Vaporization_%28Benzene%2BAcetone%2BMethanol%2BWater%29.png">
          <a:extLst>
            <a:ext uri="{FF2B5EF4-FFF2-40B4-BE49-F238E27FC236}">
              <a16:creationId xmlns:a16="http://schemas.microsoft.com/office/drawing/2014/main" id="{CA1EA8A7-2790-4848-A2AB-717CE0CE1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3943350"/>
          <a:ext cx="5086350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88"/>
  <sheetViews>
    <sheetView tabSelected="1" topLeftCell="A52" workbookViewId="0">
      <selection activeCell="B88" sqref="B88"/>
    </sheetView>
  </sheetViews>
  <sheetFormatPr defaultRowHeight="15" x14ac:dyDescent="0.25"/>
  <sheetData>
    <row r="4" spans="1:12" x14ac:dyDescent="0.25">
      <c r="A4" t="s">
        <v>0</v>
      </c>
      <c r="D4">
        <v>760</v>
      </c>
      <c r="E4" t="s">
        <v>1</v>
      </c>
      <c r="F4" s="1">
        <v>101.325</v>
      </c>
      <c r="G4" s="1" t="s">
        <v>2</v>
      </c>
    </row>
    <row r="7" spans="1:12" x14ac:dyDescent="0.25">
      <c r="A7" t="s">
        <v>3</v>
      </c>
    </row>
    <row r="8" spans="1:12" ht="15.75" thickBot="1" x14ac:dyDescent="0.3">
      <c r="B8" t="s">
        <v>9</v>
      </c>
    </row>
    <row r="9" spans="1:12" ht="15.75" thickBot="1" x14ac:dyDescent="0.3">
      <c r="C9" s="2">
        <v>58.08</v>
      </c>
      <c r="D9" s="2" t="s">
        <v>4</v>
      </c>
    </row>
    <row r="10" spans="1:12" x14ac:dyDescent="0.25">
      <c r="B10" t="s">
        <v>8</v>
      </c>
    </row>
    <row r="11" spans="1:12" x14ac:dyDescent="0.25">
      <c r="C11" s="3">
        <v>56.05</v>
      </c>
      <c r="D11" s="3" t="s">
        <v>7</v>
      </c>
      <c r="E11" s="3">
        <v>132.88999999999999</v>
      </c>
      <c r="F11" s="3" t="s">
        <v>6</v>
      </c>
      <c r="G11" s="3">
        <v>329.2</v>
      </c>
      <c r="H11" s="3" t="s">
        <v>5</v>
      </c>
    </row>
    <row r="12" spans="1:12" x14ac:dyDescent="0.25">
      <c r="B12" t="s">
        <v>10</v>
      </c>
    </row>
    <row r="13" spans="1:12" x14ac:dyDescent="0.25">
      <c r="C13" s="3">
        <v>30.6</v>
      </c>
      <c r="D13" s="3" t="s">
        <v>11</v>
      </c>
    </row>
    <row r="14" spans="1:12" ht="15" customHeight="1" x14ac:dyDescent="0.25">
      <c r="C14" s="7" t="s">
        <v>14</v>
      </c>
      <c r="D14" s="8"/>
      <c r="E14" s="9">
        <v>1</v>
      </c>
      <c r="F14" s="9">
        <v>10</v>
      </c>
      <c r="G14" s="9">
        <v>40</v>
      </c>
      <c r="H14" s="9">
        <v>100</v>
      </c>
      <c r="I14" s="9">
        <v>400</v>
      </c>
      <c r="J14" s="10">
        <v>760</v>
      </c>
      <c r="K14" s="9">
        <v>1520</v>
      </c>
      <c r="L14" s="9">
        <v>3800</v>
      </c>
    </row>
    <row r="15" spans="1:12" ht="15" customHeight="1" x14ac:dyDescent="0.25">
      <c r="C15" s="11" t="s">
        <v>15</v>
      </c>
      <c r="D15" s="12"/>
      <c r="E15" s="13">
        <v>-59.4</v>
      </c>
      <c r="F15" s="13">
        <v>-31.1</v>
      </c>
      <c r="G15" s="13">
        <v>-9.4</v>
      </c>
      <c r="H15" s="13">
        <v>7.7</v>
      </c>
      <c r="I15" s="13">
        <v>39.5</v>
      </c>
      <c r="J15" s="10">
        <v>56.5</v>
      </c>
      <c r="K15" s="13">
        <v>78.599999999999994</v>
      </c>
      <c r="L15" s="13">
        <v>113</v>
      </c>
    </row>
    <row r="16" spans="1:12" x14ac:dyDescent="0.25">
      <c r="C16" t="s">
        <v>16</v>
      </c>
      <c r="E16">
        <f>E14/7.500615661303</f>
        <v>0.13332238914189093</v>
      </c>
      <c r="F16">
        <f t="shared" ref="F16:L16" si="0">F14/7.500615661303</f>
        <v>1.3332238914189092</v>
      </c>
      <c r="G16">
        <f t="shared" si="0"/>
        <v>5.3328955656756367</v>
      </c>
      <c r="H16">
        <f t="shared" si="0"/>
        <v>13.332238914189091</v>
      </c>
      <c r="I16">
        <f t="shared" si="0"/>
        <v>53.328955656756364</v>
      </c>
      <c r="J16" s="4">
        <f t="shared" si="0"/>
        <v>101.3250157478371</v>
      </c>
      <c r="K16">
        <f t="shared" si="0"/>
        <v>202.6500314956742</v>
      </c>
      <c r="L16">
        <f t="shared" si="0"/>
        <v>506.62507873918548</v>
      </c>
    </row>
    <row r="17" spans="3:12" x14ac:dyDescent="0.25">
      <c r="C17" t="s">
        <v>17</v>
      </c>
      <c r="E17" s="5">
        <f>E15+273.15</f>
        <v>213.74999999999997</v>
      </c>
      <c r="F17" s="5">
        <f t="shared" ref="F17:L17" si="1">F15+273.15</f>
        <v>242.04999999999998</v>
      </c>
      <c r="G17" s="5">
        <f t="shared" si="1"/>
        <v>263.75</v>
      </c>
      <c r="H17" s="5">
        <f t="shared" si="1"/>
        <v>280.84999999999997</v>
      </c>
      <c r="I17" s="5">
        <f t="shared" si="1"/>
        <v>312.64999999999998</v>
      </c>
      <c r="J17" s="6">
        <f t="shared" si="1"/>
        <v>329.65</v>
      </c>
      <c r="K17" s="5">
        <f t="shared" si="1"/>
        <v>351.75</v>
      </c>
      <c r="L17" s="5">
        <f t="shared" si="1"/>
        <v>386.15</v>
      </c>
    </row>
    <row r="47" spans="2:4" x14ac:dyDescent="0.25">
      <c r="B47" t="s">
        <v>12</v>
      </c>
    </row>
    <row r="48" spans="2:4" x14ac:dyDescent="0.25">
      <c r="C48">
        <v>31000</v>
      </c>
      <c r="D48" t="s">
        <v>13</v>
      </c>
    </row>
    <row r="49" spans="1:5" x14ac:dyDescent="0.25">
      <c r="C49">
        <f>C48/$C$9</f>
        <v>533.74655647382917</v>
      </c>
      <c r="D49" t="s">
        <v>19</v>
      </c>
    </row>
    <row r="50" spans="1:5" x14ac:dyDescent="0.25">
      <c r="C50">
        <v>28500</v>
      </c>
      <c r="D50" t="s">
        <v>18</v>
      </c>
    </row>
    <row r="51" spans="1:5" x14ac:dyDescent="0.25">
      <c r="C51">
        <f>C50/$C$9</f>
        <v>490.70247933884298</v>
      </c>
      <c r="D51" t="s">
        <v>20</v>
      </c>
    </row>
    <row r="53" spans="1:5" x14ac:dyDescent="0.25">
      <c r="A53" t="s">
        <v>21</v>
      </c>
    </row>
    <row r="54" spans="1:5" x14ac:dyDescent="0.25">
      <c r="B54" t="s">
        <v>9</v>
      </c>
      <c r="C54">
        <v>29</v>
      </c>
      <c r="D54" t="s">
        <v>22</v>
      </c>
    </row>
    <row r="56" spans="1:5" x14ac:dyDescent="0.25">
      <c r="B56" t="s">
        <v>23</v>
      </c>
      <c r="C56">
        <v>1.2250000000000001</v>
      </c>
      <c r="D56" t="s">
        <v>24</v>
      </c>
    </row>
    <row r="59" spans="1:5" x14ac:dyDescent="0.25">
      <c r="A59" t="s">
        <v>25</v>
      </c>
    </row>
    <row r="60" spans="1:5" x14ac:dyDescent="0.25">
      <c r="B60" t="s">
        <v>26</v>
      </c>
    </row>
    <row r="61" spans="1:5" x14ac:dyDescent="0.25">
      <c r="B61" t="s">
        <v>27</v>
      </c>
      <c r="D61">
        <f>($C$9/$C$54)*$C$56</f>
        <v>2.453379310344828</v>
      </c>
      <c r="E61" t="s">
        <v>28</v>
      </c>
    </row>
    <row r="63" spans="1:5" x14ac:dyDescent="0.25">
      <c r="B63" t="s">
        <v>29</v>
      </c>
    </row>
    <row r="64" spans="1:5" x14ac:dyDescent="0.25">
      <c r="B64">
        <f>$D$61*$C$51*1000</f>
        <v>1203879.3103448278</v>
      </c>
      <c r="C64" t="s">
        <v>30</v>
      </c>
    </row>
    <row r="66" spans="1:5" x14ac:dyDescent="0.25">
      <c r="B66" t="s">
        <v>37</v>
      </c>
      <c r="D66">
        <v>30</v>
      </c>
      <c r="E66" t="s">
        <v>38</v>
      </c>
    </row>
    <row r="67" spans="1:5" x14ac:dyDescent="0.25">
      <c r="B67" t="s">
        <v>39</v>
      </c>
    </row>
    <row r="68" spans="1:5" x14ac:dyDescent="0.25">
      <c r="B68" s="14">
        <f>0.5*$B$64*$D$66/1000</f>
        <v>18058.18965517242</v>
      </c>
      <c r="C68" t="s">
        <v>47</v>
      </c>
    </row>
    <row r="71" spans="1:5" x14ac:dyDescent="0.25">
      <c r="A71" t="s">
        <v>31</v>
      </c>
    </row>
    <row r="72" spans="1:5" x14ac:dyDescent="0.25">
      <c r="B72" t="s">
        <v>32</v>
      </c>
    </row>
    <row r="73" spans="1:5" x14ac:dyDescent="0.25">
      <c r="C73">
        <v>12</v>
      </c>
      <c r="D73" t="s">
        <v>33</v>
      </c>
    </row>
    <row r="74" spans="1:5" x14ac:dyDescent="0.25">
      <c r="C74">
        <f>2 * PI() * (2.54  * $C$73 /2)^2 / 10000</f>
        <v>0.14593175398007935</v>
      </c>
      <c r="D74" t="s">
        <v>34</v>
      </c>
    </row>
    <row r="75" spans="1:5" x14ac:dyDescent="0.25">
      <c r="C75">
        <f>1/100</f>
        <v>0.01</v>
      </c>
      <c r="D75" t="s">
        <v>35</v>
      </c>
    </row>
    <row r="76" spans="1:5" x14ac:dyDescent="0.25">
      <c r="C76">
        <f>C74*C75</f>
        <v>1.4593175398007936E-3</v>
      </c>
      <c r="D76" t="s">
        <v>36</v>
      </c>
    </row>
    <row r="78" spans="1:5" x14ac:dyDescent="0.25">
      <c r="B78" t="s">
        <v>49</v>
      </c>
    </row>
    <row r="79" spans="1:5" x14ac:dyDescent="0.25">
      <c r="C79" t="s">
        <v>40</v>
      </c>
    </row>
    <row r="80" spans="1:5" x14ac:dyDescent="0.25">
      <c r="C80">
        <f>$B$68 *$C$76</f>
        <v>26.352632900842359</v>
      </c>
      <c r="D80" t="s">
        <v>48</v>
      </c>
    </row>
    <row r="81" spans="2:3" x14ac:dyDescent="0.25">
      <c r="C81" t="s">
        <v>41</v>
      </c>
    </row>
    <row r="82" spans="2:3" x14ac:dyDescent="0.25">
      <c r="C82" t="s">
        <v>42</v>
      </c>
    </row>
    <row r="83" spans="2:3" x14ac:dyDescent="0.25">
      <c r="C83" t="s">
        <v>43</v>
      </c>
    </row>
    <row r="84" spans="2:3" x14ac:dyDescent="0.25">
      <c r="C84" t="s">
        <v>44</v>
      </c>
    </row>
    <row r="85" spans="2:3" x14ac:dyDescent="0.25">
      <c r="C85" t="s">
        <v>45</v>
      </c>
    </row>
    <row r="86" spans="2:3" x14ac:dyDescent="0.25">
      <c r="C86" t="s">
        <v>46</v>
      </c>
    </row>
    <row r="88" spans="2:3" x14ac:dyDescent="0.25">
      <c r="B88" t="s">
        <v>50</v>
      </c>
    </row>
  </sheetData>
  <mergeCells count="2">
    <mergeCell ref="C14:D14"/>
    <mergeCell ref="C15:D15"/>
  </mergeCells>
  <pageMargins left="1" right="1" top="1" bottom="1" header="0" footer="0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2017-01-06T23:43:28Z</cp:lastPrinted>
  <dcterms:created xsi:type="dcterms:W3CDTF">2017-01-06T20:23:55Z</dcterms:created>
  <dcterms:modified xsi:type="dcterms:W3CDTF">2017-01-07T05:35:35Z</dcterms:modified>
</cp:coreProperties>
</file>