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filterPrivacy="1" codeName="ThisWorkbook"/>
  <xr:revisionPtr revIDLastSave="0" documentId="8_{C620B41A-8399-45F9-A308-15A1F6E59C13}" xr6:coauthVersionLast="45" xr6:coauthVersionMax="45" xr10:uidLastSave="{00000000-0000-0000-0000-000000000000}"/>
  <bookViews>
    <workbookView xWindow="-108" yWindow="-108" windowWidth="23256" windowHeight="13176" xr2:uid="{00000000-000D-0000-FFFF-FFFF00000000}"/>
  </bookViews>
  <sheets>
    <sheet name="Sprint Gantt Chart" sheetId="9" r:id="rId1"/>
    <sheet name="About" sheetId="10" r:id="rId2"/>
  </sheets>
  <definedNames>
    <definedName name="prevWBS" localSheetId="0">'Sprint Gantt Chart'!$C1048576</definedName>
    <definedName name="_xlnm.Print_Area" localSheetId="0">'Sprint Gantt Chart'!$C$3:$AN$30</definedName>
    <definedName name="_xlnm.Print_Titles" localSheetId="0">'Sprint Gantt Chart'!$6:$8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9" l="1"/>
  <c r="G33" i="9"/>
  <c r="G10" i="9"/>
  <c r="G26" i="9" l="1"/>
  <c r="G14" i="9"/>
  <c r="G13" i="9"/>
  <c r="G12" i="9"/>
  <c r="G17" i="9"/>
  <c r="G22" i="9"/>
  <c r="G21" i="9"/>
  <c r="G20" i="9"/>
  <c r="G29" i="9"/>
  <c r="G28" i="9"/>
  <c r="G27" i="9"/>
  <c r="G19" i="9" l="1"/>
  <c r="G16" i="9"/>
  <c r="G11" i="9"/>
  <c r="K5" i="9" l="1"/>
  <c r="O8" i="9" s="1"/>
  <c r="N8" i="9" s="1"/>
  <c r="M8" i="9" s="1"/>
  <c r="L8" i="9" s="1"/>
  <c r="K8" i="9" s="1"/>
  <c r="K9" i="9" l="1"/>
  <c r="N9" i="9"/>
  <c r="O9" i="9"/>
  <c r="M9" i="9"/>
  <c r="L9" i="9"/>
  <c r="P5" i="9"/>
  <c r="U5" i="9" s="1"/>
  <c r="Z5" i="9" s="1"/>
  <c r="AE5" i="9" s="1"/>
  <c r="AJ5" i="9" s="1"/>
  <c r="P8" i="9"/>
  <c r="Q8" i="9" l="1"/>
  <c r="P9" i="9"/>
  <c r="R8" i="9" l="1"/>
  <c r="Q9" i="9"/>
  <c r="S8" i="9" l="1"/>
  <c r="R9" i="9"/>
  <c r="T8" i="9" l="1"/>
  <c r="U8" i="9" s="1"/>
  <c r="V8" i="9" s="1"/>
  <c r="W8" i="9" s="1"/>
  <c r="X8" i="9" s="1"/>
  <c r="Y8" i="9" s="1"/>
  <c r="Z8" i="9" s="1"/>
  <c r="AA8" i="9" s="1"/>
  <c r="AB8" i="9" s="1"/>
  <c r="AC8" i="9" s="1"/>
  <c r="AD8" i="9" s="1"/>
  <c r="AE8" i="9" s="1"/>
  <c r="S9" i="9"/>
  <c r="AF8" i="9" l="1"/>
  <c r="AE9" i="9"/>
  <c r="T9" i="9"/>
  <c r="AG8" i="9" l="1"/>
  <c r="AF9" i="9"/>
  <c r="U9" i="9"/>
  <c r="AH8" i="9" l="1"/>
  <c r="AG9" i="9"/>
  <c r="V9" i="9"/>
  <c r="AI8" i="9" l="1"/>
  <c r="AH9" i="9"/>
  <c r="W9" i="9"/>
  <c r="AJ8" i="9" l="1"/>
  <c r="AI9" i="9"/>
  <c r="X9" i="9"/>
  <c r="AK8" i="9" l="1"/>
  <c r="AJ9" i="9"/>
  <c r="Y9" i="9"/>
  <c r="AL8" i="9" l="1"/>
  <c r="AK9" i="9"/>
  <c r="AM8" i="9" l="1"/>
  <c r="AL9" i="9"/>
  <c r="AN8" i="9" l="1"/>
  <c r="AM9" i="9"/>
  <c r="Z9" i="9"/>
  <c r="AN9" i="9" l="1"/>
  <c r="AA9" i="9"/>
  <c r="AB9" i="9" l="1"/>
  <c r="AC9" i="9" l="1"/>
  <c r="AD9" i="9" l="1"/>
</calcChain>
</file>

<file path=xl/sharedStrings.xml><?xml version="1.0" encoding="utf-8"?>
<sst xmlns="http://schemas.openxmlformats.org/spreadsheetml/2006/main" count="53" uniqueCount="35">
  <si>
    <t>Project Summary</t>
  </si>
  <si>
    <t>PROJECT START DATE</t>
  </si>
  <si>
    <t>Sprint 1</t>
  </si>
  <si>
    <t>Sprint 2</t>
  </si>
  <si>
    <t>Sprint 3</t>
  </si>
  <si>
    <t>Sprint 4</t>
  </si>
  <si>
    <t>Sprint</t>
  </si>
  <si>
    <t>Priority</t>
  </si>
  <si>
    <t>Start</t>
  </si>
  <si>
    <t>Finish</t>
  </si>
  <si>
    <t>Duration</t>
  </si>
  <si>
    <t>Status</t>
  </si>
  <si>
    <t>% 
Complete</t>
  </si>
  <si>
    <t>Feature 1</t>
  </si>
  <si>
    <t>Feature 2</t>
  </si>
  <si>
    <t>Feature 3</t>
  </si>
  <si>
    <t>Task Completed</t>
  </si>
  <si>
    <t>Red</t>
  </si>
  <si>
    <t>Yellow</t>
  </si>
  <si>
    <t>Green</t>
  </si>
  <si>
    <t>Low</t>
  </si>
  <si>
    <t>Medium</t>
  </si>
  <si>
    <t>High</t>
  </si>
  <si>
    <t>SCROLL TO WEEK #</t>
  </si>
  <si>
    <t>Task in Progress</t>
  </si>
  <si>
    <t>Partial Code</t>
  </si>
  <si>
    <t>Database</t>
  </si>
  <si>
    <t>Documentation</t>
  </si>
  <si>
    <t>Sprint 5</t>
  </si>
  <si>
    <t>Data access</t>
  </si>
  <si>
    <t>Business Logic</t>
  </si>
  <si>
    <t>User Interface</t>
  </si>
  <si>
    <t>10 days(s)</t>
  </si>
  <si>
    <t>Finish remaining task</t>
  </si>
  <si>
    <t>Software Engineering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</si>
</sst>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d"/>
    <numFmt numFmtId="165" formatCode="mmm\-d"/>
    <numFmt numFmtId="166" formatCode="[$-F800]dddd\,\ mmmm\ dd\,\ yyyy"/>
    <numFmt numFmtId="167" formatCode="[$-409]d\-mmm\-yy;@"/>
    <numFmt numFmtId="170" formatCode="[$-409]dd\-mmm\-yy;@"/>
  </numFmts>
  <fonts count="61"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b/>
      <sz val="9"/>
      <color theme="1"/>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12"/>
      <color theme="0"/>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sz val="12"/>
      <color theme="0"/>
      <name val="Century Gothic"/>
      <family val="2"/>
      <charset val="238"/>
    </font>
    <font>
      <u/>
      <sz val="11"/>
      <color theme="0"/>
      <name val="Segoe UI"/>
      <family val="2"/>
      <charset val="238"/>
    </font>
    <font>
      <sz val="11"/>
      <color theme="0"/>
      <name val="Century Gothic"/>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
      <patternFill patternType="solid">
        <fgColor rgb="FFD24726"/>
        <bgColor rgb="FF000000"/>
      </patternFill>
    </fill>
    <fill>
      <patternFill patternType="solid">
        <fgColor rgb="FF52B161"/>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rgb="FFC00000"/>
      </top>
      <bottom/>
      <diagonal/>
    </border>
    <border>
      <left/>
      <right/>
      <top style="medium">
        <color theme="6" tint="-0.499984740745262"/>
      </top>
      <bottom/>
      <diagonal/>
    </border>
    <border>
      <left style="thin">
        <color theme="0"/>
      </left>
      <right style="thin">
        <color theme="0"/>
      </right>
      <top style="thin">
        <color theme="0"/>
      </top>
      <bottom style="thin">
        <color theme="0"/>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167" fontId="55" fillId="0" borderId="0" applyFill="0" applyBorder="0" applyProtection="0">
      <alignment horizontal="left"/>
    </xf>
    <xf numFmtId="0" fontId="57" fillId="0" borderId="0" applyNumberFormat="0" applyFill="0" applyBorder="0" applyAlignment="0" applyProtection="0"/>
  </cellStyleXfs>
  <cellXfs count="92">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14" fontId="35" fillId="21" borderId="11" xfId="0" applyNumberFormat="1" applyFont="1" applyFill="1" applyBorder="1" applyAlignment="1" applyProtection="1">
      <alignment horizontal="center" vertical="center"/>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164" fontId="40" fillId="20" borderId="15" xfId="0" applyNumberFormat="1" applyFont="1" applyFill="1" applyBorder="1" applyAlignment="1" applyProtection="1">
      <alignment horizontal="center" vertical="center" shrinkToFit="1"/>
    </xf>
    <xf numFmtId="164" fontId="40" fillId="20" borderId="14" xfId="0" applyNumberFormat="1" applyFont="1" applyFill="1" applyBorder="1" applyAlignment="1" applyProtection="1">
      <alignment horizontal="center" vertical="center" shrinkToFit="1"/>
    </xf>
    <xf numFmtId="164"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4"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6"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0" borderId="12" xfId="44" applyFont="1" applyFill="1" applyBorder="1" applyAlignment="1" applyProtection="1">
      <alignment horizontal="center" vertical="center"/>
    </xf>
    <xf numFmtId="9" fontId="47"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8"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9" fillId="22" borderId="0" xfId="0" applyFont="1" applyFill="1" applyBorder="1" applyAlignment="1" applyProtection="1">
      <alignment horizontal="center" vertical="center"/>
    </xf>
    <xf numFmtId="0" fontId="51" fillId="23" borderId="0" xfId="0" applyFont="1" applyFill="1" applyAlignment="1">
      <alignment vertical="center"/>
    </xf>
    <xf numFmtId="0" fontId="52" fillId="23" borderId="0" xfId="0" applyFont="1" applyFill="1" applyAlignment="1">
      <alignment vertical="center"/>
    </xf>
    <xf numFmtId="0" fontId="54" fillId="23" borderId="0" xfId="0" applyFont="1" applyFill="1" applyAlignment="1">
      <alignment vertical="center"/>
    </xf>
    <xf numFmtId="167" fontId="56" fillId="23" borderId="0" xfId="45" applyFont="1" applyFill="1">
      <alignment horizontal="left"/>
    </xf>
    <xf numFmtId="0" fontId="51" fillId="23" borderId="0" xfId="0" applyFont="1" applyFill="1" applyAlignment="1">
      <alignment horizontal="center"/>
    </xf>
    <xf numFmtId="0" fontId="53" fillId="23" borderId="0" xfId="34" applyFont="1" applyFill="1" applyBorder="1" applyAlignment="1" applyProtection="1">
      <alignment vertical="center"/>
    </xf>
    <xf numFmtId="0" fontId="0" fillId="0" borderId="29" xfId="0" applyBorder="1"/>
    <xf numFmtId="0" fontId="60" fillId="23" borderId="0" xfId="0" applyFont="1" applyFill="1" applyAlignment="1">
      <alignment vertical="center"/>
    </xf>
    <xf numFmtId="0" fontId="60" fillId="23" borderId="0" xfId="0" applyFont="1" applyFill="1" applyAlignment="1">
      <alignment horizontal="center" vertical="center"/>
    </xf>
    <xf numFmtId="0" fontId="58" fillId="23" borderId="27" xfId="34" applyFont="1" applyFill="1" applyBorder="1" applyAlignment="1" applyProtection="1">
      <alignment horizontal="center" vertical="center"/>
    </xf>
    <xf numFmtId="0" fontId="58" fillId="23" borderId="0" xfId="34" applyFont="1" applyFill="1" applyBorder="1" applyAlignment="1" applyProtection="1">
      <alignment horizontal="center" vertical="center"/>
    </xf>
    <xf numFmtId="0" fontId="53" fillId="23" borderId="28" xfId="34" applyFont="1" applyFill="1" applyBorder="1" applyAlignment="1" applyProtection="1">
      <alignment horizontal="center" vertical="center"/>
    </xf>
    <xf numFmtId="0" fontId="59" fillId="27" borderId="24" xfId="34" applyNumberFormat="1" applyFont="1" applyFill="1" applyBorder="1" applyAlignment="1" applyProtection="1">
      <alignment horizontal="center" vertical="center" wrapText="1"/>
    </xf>
    <xf numFmtId="0" fontId="59" fillId="27" borderId="25" xfId="34" applyNumberFormat="1" applyFont="1" applyFill="1" applyBorder="1" applyAlignment="1" applyProtection="1">
      <alignment horizontal="center" vertical="center" wrapText="1"/>
    </xf>
    <xf numFmtId="0" fontId="59" fillId="27" borderId="26" xfId="34" applyNumberFormat="1" applyFont="1" applyFill="1" applyBorder="1" applyAlignment="1" applyProtection="1">
      <alignment horizontal="center" vertical="center" wrapText="1"/>
    </xf>
    <xf numFmtId="0" fontId="50"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5" fontId="41" fillId="22" borderId="13" xfId="0" applyNumberFormat="1" applyFont="1" applyFill="1" applyBorder="1" applyAlignment="1" applyProtection="1">
      <alignment horizontal="center" vertical="center" shrinkToFit="1"/>
    </xf>
    <xf numFmtId="165"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xf numFmtId="0" fontId="59" fillId="28" borderId="21" xfId="34" applyFont="1" applyFill="1" applyBorder="1" applyAlignment="1" applyProtection="1">
      <alignment horizontal="center" vertical="center"/>
    </xf>
    <xf numFmtId="0" fontId="59" fillId="28" borderId="22" xfId="34" applyFont="1" applyFill="1" applyBorder="1" applyAlignment="1" applyProtection="1">
      <alignment horizontal="center" vertical="center"/>
    </xf>
    <xf numFmtId="0" fontId="59" fillId="28" borderId="23" xfId="34" applyFont="1" applyFill="1" applyBorder="1" applyAlignment="1" applyProtection="1">
      <alignment horizontal="center" vertical="center"/>
    </xf>
    <xf numFmtId="0" fontId="35" fillId="21" borderId="12" xfId="0" applyFont="1" applyFill="1" applyBorder="1" applyAlignment="1" applyProtection="1">
      <alignment horizontal="left" vertical="center" wrapText="1" indent="1"/>
    </xf>
    <xf numFmtId="0" fontId="35" fillId="21" borderId="12" xfId="0" applyFont="1" applyFill="1" applyBorder="1" applyAlignment="1" applyProtection="1">
      <alignment vertical="center"/>
    </xf>
    <xf numFmtId="0" fontId="37" fillId="21" borderId="0" xfId="0" applyNumberFormat="1" applyFont="1" applyFill="1" applyBorder="1" applyAlignment="1" applyProtection="1">
      <alignment horizontal="center" vertical="center"/>
    </xf>
    <xf numFmtId="9" fontId="47" fillId="21" borderId="0" xfId="44" applyFont="1" applyFill="1" applyBorder="1" applyAlignment="1" applyProtection="1">
      <alignment horizontal="center" vertical="center"/>
    </xf>
    <xf numFmtId="170" fontId="35" fillId="21" borderId="11" xfId="0" applyNumberFormat="1" applyFont="1" applyFill="1" applyBorder="1" applyAlignment="1" applyProtection="1">
      <alignment horizontal="center"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18">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rgb="FFFF0000"/>
        </patternFill>
      </fill>
    </dxf>
    <dxf>
      <fill>
        <patternFill>
          <bgColor theme="3"/>
        </patternFill>
      </fill>
    </dxf>
    <dxf>
      <fill>
        <patternFill>
          <bgColor rgb="FFFFC000"/>
        </patternFill>
      </fill>
    </dxf>
    <dxf>
      <fill>
        <patternFill>
          <bgColor theme="4"/>
        </patternFill>
      </fill>
    </dxf>
    <dxf>
      <fill>
        <patternFill>
          <bgColor theme="9" tint="-0.24994659260841701"/>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250825</xdr:colOff>
      <xdr:row>7</xdr:row>
      <xdr:rowOff>1587</xdr:rowOff>
    </xdr:from>
    <xdr:to>
      <xdr:col>18</xdr:col>
      <xdr:colOff>82550</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575733</xdr:colOff>
      <xdr:row>20</xdr:row>
      <xdr:rowOff>84667</xdr:rowOff>
    </xdr:from>
    <xdr:to>
      <xdr:col>11</xdr:col>
      <xdr:colOff>541868</xdr:colOff>
      <xdr:row>46</xdr:row>
      <xdr:rowOff>118534</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575733" y="3471334"/>
          <a:ext cx="6858002" cy="4436533"/>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558799</xdr:colOff>
      <xdr:row>47</xdr:row>
      <xdr:rowOff>75141</xdr:rowOff>
    </xdr:from>
    <xdr:to>
      <xdr:col>11</xdr:col>
      <xdr:colOff>585257</xdr:colOff>
      <xdr:row>71</xdr:row>
      <xdr:rowOff>146049</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558799" y="8033808"/>
          <a:ext cx="6918325" cy="4134908"/>
        </a:xfrm>
        <a:prstGeom prst="wedgeRectCallout">
          <a:avLst>
            <a:gd name="adj1" fmla="val 19904"/>
            <a:gd name="adj2" fmla="val -48972"/>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175683</xdr:colOff>
      <xdr:row>52</xdr:row>
      <xdr:rowOff>81493</xdr:rowOff>
    </xdr:from>
    <xdr:to>
      <xdr:col>11</xdr:col>
      <xdr:colOff>61383</xdr:colOff>
      <xdr:row>70</xdr:row>
      <xdr:rowOff>16934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2216" y="8886826"/>
          <a:ext cx="6151034" cy="2983441"/>
        </a:xfrm>
        <a:prstGeom prst="rect">
          <a:avLst/>
        </a:prstGeom>
      </xdr:spPr>
    </xdr:pic>
    <xdr:clientData/>
  </xdr:twoCellAnchor>
  <xdr:twoCellAnchor>
    <xdr:from>
      <xdr:col>0</xdr:col>
      <xdr:colOff>550334</xdr:colOff>
      <xdr:row>2</xdr:row>
      <xdr:rowOff>42332</xdr:rowOff>
    </xdr:from>
    <xdr:to>
      <xdr:col>6</xdr:col>
      <xdr:colOff>296333</xdr:colOff>
      <xdr:row>12</xdr:row>
      <xdr:rowOff>118532</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31D5E9B2-B312-48C2-BF12-1492B5FD2685}"/>
            </a:ext>
          </a:extLst>
        </xdr:cNvPr>
        <xdr:cNvSpPr txBox="1"/>
      </xdr:nvSpPr>
      <xdr:spPr>
        <a:xfrm>
          <a:off x="550334" y="380999"/>
          <a:ext cx="3505199" cy="1769533"/>
        </a:xfrm>
        <a:prstGeom prst="wedgeRectCallout">
          <a:avLst>
            <a:gd name="adj1" fmla="val 25342"/>
            <a:gd name="adj2" fmla="val 48936"/>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900" spc="20" baseline="0">
              <a:solidFill>
                <a:schemeClr val="tx1">
                  <a:lumMod val="50000"/>
                  <a:lumOff val="50000"/>
                </a:schemeClr>
              </a:solidFill>
              <a:effectLst/>
              <a:latin typeface="Century Gothic" panose="020B0502020202020204" pitchFamily="34" charset="0"/>
              <a:ea typeface="+mn-ea"/>
              <a:cs typeface="+mn-cs"/>
            </a:rPr>
            <a:t>Group 05</a:t>
          </a:r>
        </a:p>
        <a:p>
          <a:r>
            <a:rPr lang="en-US" sz="900" spc="20" baseline="0">
              <a:solidFill>
                <a:schemeClr val="tx1">
                  <a:lumMod val="50000"/>
                  <a:lumOff val="50000"/>
                </a:schemeClr>
              </a:solidFill>
              <a:effectLst/>
              <a:latin typeface="Century Gothic" panose="020B0502020202020204" pitchFamily="34" charset="0"/>
              <a:ea typeface="+mn-ea"/>
              <a:cs typeface="+mn-cs"/>
            </a:rPr>
            <a:t>Members:</a:t>
          </a:r>
        </a:p>
        <a:p>
          <a:r>
            <a:rPr lang="en-US" sz="900" spc="20" baseline="0">
              <a:solidFill>
                <a:schemeClr val="tx1">
                  <a:lumMod val="50000"/>
                  <a:lumOff val="50000"/>
                </a:schemeClr>
              </a:solidFill>
              <a:effectLst/>
              <a:latin typeface="Century Gothic" panose="020B0502020202020204" pitchFamily="34" charset="0"/>
              <a:ea typeface="+mn-ea"/>
              <a:cs typeface="+mn-cs"/>
            </a:rPr>
            <a:t>Banguilan, Dave Emilson S.</a:t>
          </a:r>
        </a:p>
        <a:p>
          <a:r>
            <a:rPr lang="en-US" sz="900" spc="20" baseline="0">
              <a:solidFill>
                <a:schemeClr val="tx1">
                  <a:lumMod val="50000"/>
                  <a:lumOff val="50000"/>
                </a:schemeClr>
              </a:solidFill>
              <a:effectLst/>
              <a:latin typeface="Century Gothic" panose="020B0502020202020204" pitchFamily="34" charset="0"/>
              <a:ea typeface="+mn-ea"/>
              <a:cs typeface="+mn-cs"/>
            </a:rPr>
            <a:t>Paquibol III, Ernesto M.</a:t>
          </a:r>
        </a:p>
        <a:p>
          <a:endParaRPr lang="en-US" sz="900" spc="20" baseline="0">
            <a:solidFill>
              <a:schemeClr val="tx1">
                <a:lumMod val="50000"/>
                <a:lumOff val="50000"/>
              </a:schemeClr>
            </a:solidFill>
            <a:effectLst/>
            <a:latin typeface="Century Gothic" panose="020B0502020202020204" pitchFamily="34" charset="0"/>
            <a:ea typeface="+mn-ea"/>
            <a:cs typeface="+mn-cs"/>
          </a:endParaRPr>
        </a:p>
      </xdr:txBody>
    </xdr:sp>
    <xdr:clientData fPrintsWithSheet="0"/>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B1:BY57"/>
  <sheetViews>
    <sheetView showGridLines="0" tabSelected="1" zoomScale="90" zoomScaleNormal="90" workbookViewId="0">
      <selection activeCell="C34" sqref="C34"/>
    </sheetView>
  </sheetViews>
  <sheetFormatPr defaultColWidth="9.33203125" defaultRowHeight="13.2" outlineLevelRow="1" x14ac:dyDescent="0.25"/>
  <cols>
    <col min="1" max="1" width="3.44140625" style="1" customWidth="1"/>
    <col min="2" max="2" width="3" style="1" customWidth="1"/>
    <col min="3" max="3" width="20.33203125" style="2" customWidth="1"/>
    <col min="4" max="4" width="10.109375" style="3" customWidth="1"/>
    <col min="5" max="5" width="10.6640625" style="4" customWidth="1"/>
    <col min="6" max="6" width="10.6640625" style="3" customWidth="1"/>
    <col min="7" max="7" width="12" style="3" customWidth="1"/>
    <col min="8" max="8" width="10.5546875" style="3" customWidth="1"/>
    <col min="9" max="9" width="14.33203125" style="3" customWidth="1"/>
    <col min="10" max="10" width="1.109375" style="3" customWidth="1"/>
    <col min="11" max="30" width="3.5546875" style="3" customWidth="1"/>
    <col min="31" max="40" width="3.33203125" style="3" customWidth="1"/>
    <col min="41" max="53" width="3.109375" style="1" customWidth="1"/>
    <col min="54" max="16384" width="9.33203125" style="1"/>
  </cols>
  <sheetData>
    <row r="1" spans="2:41" ht="16.95" customHeight="1" x14ac:dyDescent="0.25"/>
    <row r="2" spans="2:41" ht="17.7"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78" t="s">
        <v>34</v>
      </c>
      <c r="D3" s="78"/>
      <c r="E3" s="78"/>
      <c r="F3" s="78"/>
      <c r="G3" s="78"/>
      <c r="H3" s="78"/>
      <c r="I3" s="78"/>
      <c r="J3" s="9"/>
      <c r="K3" s="57"/>
      <c r="L3" s="58" t="s">
        <v>24</v>
      </c>
      <c r="M3" s="10"/>
      <c r="N3" s="10"/>
      <c r="O3" s="43"/>
      <c r="P3" s="10"/>
      <c r="Q3" s="59"/>
      <c r="R3" s="58" t="s">
        <v>16</v>
      </c>
      <c r="S3" s="10"/>
      <c r="T3" s="10"/>
      <c r="U3" s="10"/>
      <c r="V3" s="9"/>
      <c r="W3" s="9"/>
      <c r="X3" s="9"/>
      <c r="Y3" s="9"/>
      <c r="Z3" s="9"/>
      <c r="AA3" s="9"/>
      <c r="AB3" s="9"/>
      <c r="AC3" s="9"/>
      <c r="AD3" s="9"/>
      <c r="AE3" s="9"/>
      <c r="AF3" s="9"/>
      <c r="AG3" s="56"/>
      <c r="AH3" s="56"/>
      <c r="AI3" s="56"/>
      <c r="AJ3" s="56"/>
      <c r="AK3" s="56"/>
      <c r="AL3" s="56"/>
      <c r="AM3" s="56"/>
      <c r="AN3" s="56"/>
      <c r="AO3" s="5"/>
    </row>
    <row r="4" spans="2:41" ht="23.7" customHeight="1" x14ac:dyDescent="0.25">
      <c r="B4" s="5"/>
      <c r="C4" s="78"/>
      <c r="D4" s="78"/>
      <c r="E4" s="78"/>
      <c r="F4" s="78"/>
      <c r="G4" s="78"/>
      <c r="H4" s="78"/>
      <c r="I4" s="78"/>
      <c r="J4" s="11"/>
      <c r="K4" s="42"/>
      <c r="L4" s="42"/>
      <c r="M4" s="42"/>
      <c r="N4" s="42"/>
      <c r="O4" s="42"/>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17"/>
      <c r="D5" s="18"/>
      <c r="E5" s="19"/>
      <c r="F5" s="20"/>
      <c r="G5" s="21"/>
      <c r="H5" s="21"/>
      <c r="I5" s="21"/>
      <c r="J5" s="25"/>
      <c r="K5" s="80">
        <f>CHOOSE(WEEKDAY(D6+(H6-1)*7),5,4,3,2,1,0,6)+D6+(H6-1)*7</f>
        <v>43798</v>
      </c>
      <c r="L5" s="80"/>
      <c r="M5" s="80"/>
      <c r="N5" s="80"/>
      <c r="O5" s="80"/>
      <c r="P5" s="80">
        <f>K5+7</f>
        <v>43805</v>
      </c>
      <c r="Q5" s="80"/>
      <c r="R5" s="80"/>
      <c r="S5" s="80"/>
      <c r="T5" s="80"/>
      <c r="U5" s="80">
        <f>P5+7</f>
        <v>43812</v>
      </c>
      <c r="V5" s="80"/>
      <c r="W5" s="80"/>
      <c r="X5" s="80"/>
      <c r="Y5" s="80"/>
      <c r="Z5" s="80">
        <f>U5+7</f>
        <v>43819</v>
      </c>
      <c r="AA5" s="80"/>
      <c r="AB5" s="80"/>
      <c r="AC5" s="80"/>
      <c r="AD5" s="80"/>
      <c r="AE5" s="80">
        <f>Z5+7</f>
        <v>43826</v>
      </c>
      <c r="AF5" s="80"/>
      <c r="AG5" s="80"/>
      <c r="AH5" s="80"/>
      <c r="AI5" s="80"/>
      <c r="AJ5" s="80">
        <f>AE5+7</f>
        <v>43833</v>
      </c>
      <c r="AK5" s="80"/>
      <c r="AL5" s="80"/>
      <c r="AM5" s="80"/>
      <c r="AN5" s="80"/>
      <c r="AO5" s="5"/>
    </row>
    <row r="6" spans="2:41" ht="19.5" customHeight="1" x14ac:dyDescent="0.25">
      <c r="B6" s="5"/>
      <c r="C6" s="62" t="s">
        <v>1</v>
      </c>
      <c r="D6" s="79">
        <v>43796</v>
      </c>
      <c r="E6" s="79"/>
      <c r="F6" s="82" t="s">
        <v>23</v>
      </c>
      <c r="G6" s="82"/>
      <c r="H6" s="47">
        <v>1</v>
      </c>
      <c r="I6" s="60"/>
      <c r="J6" s="34"/>
      <c r="K6" s="81"/>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5"/>
    </row>
    <row r="7" spans="2:41" ht="6.45" customHeight="1" x14ac:dyDescent="0.25">
      <c r="B7" s="5"/>
      <c r="C7" s="23"/>
      <c r="D7" s="24"/>
      <c r="E7" s="24"/>
      <c r="F7" s="24"/>
      <c r="G7" s="22"/>
      <c r="H7" s="22">
        <v>2</v>
      </c>
      <c r="I7" s="22"/>
      <c r="J7" s="34"/>
      <c r="K7" s="81"/>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5"/>
    </row>
    <row r="8" spans="2:41" ht="30" customHeight="1" x14ac:dyDescent="0.25">
      <c r="B8" s="5"/>
      <c r="C8" s="44" t="s">
        <v>6</v>
      </c>
      <c r="D8" s="45" t="s">
        <v>7</v>
      </c>
      <c r="E8" s="46" t="s">
        <v>8</v>
      </c>
      <c r="F8" s="46" t="s">
        <v>9</v>
      </c>
      <c r="G8" s="61" t="s">
        <v>10</v>
      </c>
      <c r="H8" s="46" t="s">
        <v>11</v>
      </c>
      <c r="I8" s="40" t="s">
        <v>12</v>
      </c>
      <c r="J8" s="26"/>
      <c r="K8" s="33">
        <f t="shared" ref="K8:N8" si="0">L8-1</f>
        <v>43794</v>
      </c>
      <c r="L8" s="31">
        <f t="shared" si="0"/>
        <v>43795</v>
      </c>
      <c r="M8" s="31">
        <f t="shared" si="0"/>
        <v>43796</v>
      </c>
      <c r="N8" s="31">
        <f t="shared" si="0"/>
        <v>43797</v>
      </c>
      <c r="O8" s="31">
        <f>K5</f>
        <v>43798</v>
      </c>
      <c r="P8" s="31">
        <f>WORKDAY(O8,1)</f>
        <v>43801</v>
      </c>
      <c r="Q8" s="31">
        <f t="shared" ref="Q8:AN8" si="1">WORKDAY(P8,1)</f>
        <v>43802</v>
      </c>
      <c r="R8" s="31">
        <f t="shared" si="1"/>
        <v>43803</v>
      </c>
      <c r="S8" s="31">
        <f t="shared" si="1"/>
        <v>43804</v>
      </c>
      <c r="T8" s="31">
        <f t="shared" si="1"/>
        <v>43805</v>
      </c>
      <c r="U8" s="31">
        <f t="shared" si="1"/>
        <v>43808</v>
      </c>
      <c r="V8" s="31">
        <f t="shared" si="1"/>
        <v>43809</v>
      </c>
      <c r="W8" s="31">
        <f t="shared" si="1"/>
        <v>43810</v>
      </c>
      <c r="X8" s="31">
        <f t="shared" si="1"/>
        <v>43811</v>
      </c>
      <c r="Y8" s="31">
        <f t="shared" si="1"/>
        <v>43812</v>
      </c>
      <c r="Z8" s="31">
        <f t="shared" si="1"/>
        <v>43815</v>
      </c>
      <c r="AA8" s="31">
        <f t="shared" si="1"/>
        <v>43816</v>
      </c>
      <c r="AB8" s="31">
        <f t="shared" si="1"/>
        <v>43817</v>
      </c>
      <c r="AC8" s="31">
        <f t="shared" si="1"/>
        <v>43818</v>
      </c>
      <c r="AD8" s="31">
        <f t="shared" si="1"/>
        <v>43819</v>
      </c>
      <c r="AE8" s="31">
        <f t="shared" si="1"/>
        <v>43822</v>
      </c>
      <c r="AF8" s="31">
        <f t="shared" si="1"/>
        <v>43823</v>
      </c>
      <c r="AG8" s="31">
        <f t="shared" si="1"/>
        <v>43824</v>
      </c>
      <c r="AH8" s="31">
        <f t="shared" si="1"/>
        <v>43825</v>
      </c>
      <c r="AI8" s="31">
        <f t="shared" si="1"/>
        <v>43826</v>
      </c>
      <c r="AJ8" s="31">
        <f t="shared" si="1"/>
        <v>43829</v>
      </c>
      <c r="AK8" s="31">
        <f t="shared" si="1"/>
        <v>43830</v>
      </c>
      <c r="AL8" s="31">
        <f t="shared" si="1"/>
        <v>43831</v>
      </c>
      <c r="AM8" s="31">
        <f t="shared" si="1"/>
        <v>43832</v>
      </c>
      <c r="AN8" s="31">
        <f t="shared" si="1"/>
        <v>43833</v>
      </c>
      <c r="AO8" s="5"/>
    </row>
    <row r="9" spans="2:41" ht="16.95" customHeight="1" x14ac:dyDescent="0.25">
      <c r="B9" s="5"/>
      <c r="C9" s="83"/>
      <c r="D9" s="83"/>
      <c r="E9" s="83"/>
      <c r="F9" s="83"/>
      <c r="G9" s="83"/>
      <c r="H9" s="83"/>
      <c r="I9" s="83"/>
      <c r="J9" s="26"/>
      <c r="K9" s="29" t="str">
        <f>CHOOSE(WEEKDAY(K8,1),"S","M","T","W","T","F","S")</f>
        <v>M</v>
      </c>
      <c r="L9" s="30" t="str">
        <f t="shared" ref="L9:AD9" si="2">CHOOSE(WEEKDAY(L8,1),"S","M","T","W","T","F","S")</f>
        <v>T</v>
      </c>
      <c r="M9" s="30" t="str">
        <f t="shared" si="2"/>
        <v>W</v>
      </c>
      <c r="N9" s="30" t="str">
        <f t="shared" si="2"/>
        <v>T</v>
      </c>
      <c r="O9" s="30" t="str">
        <f t="shared" si="2"/>
        <v>F</v>
      </c>
      <c r="P9" s="30" t="str">
        <f t="shared" si="2"/>
        <v>M</v>
      </c>
      <c r="Q9" s="30" t="str">
        <f t="shared" si="2"/>
        <v>T</v>
      </c>
      <c r="R9" s="30" t="str">
        <f t="shared" si="2"/>
        <v>W</v>
      </c>
      <c r="S9" s="30" t="str">
        <f t="shared" si="2"/>
        <v>T</v>
      </c>
      <c r="T9" s="30" t="str">
        <f t="shared" si="2"/>
        <v>F</v>
      </c>
      <c r="U9" s="30" t="str">
        <f t="shared" si="2"/>
        <v>M</v>
      </c>
      <c r="V9" s="30" t="str">
        <f t="shared" si="2"/>
        <v>T</v>
      </c>
      <c r="W9" s="30" t="str">
        <f t="shared" si="2"/>
        <v>W</v>
      </c>
      <c r="X9" s="30" t="str">
        <f t="shared" si="2"/>
        <v>T</v>
      </c>
      <c r="Y9" s="30" t="str">
        <f t="shared" si="2"/>
        <v>F</v>
      </c>
      <c r="Z9" s="30" t="str">
        <f t="shared" si="2"/>
        <v>M</v>
      </c>
      <c r="AA9" s="30" t="str">
        <f t="shared" si="2"/>
        <v>T</v>
      </c>
      <c r="AB9" s="30" t="str">
        <f t="shared" si="2"/>
        <v>W</v>
      </c>
      <c r="AC9" s="30" t="str">
        <f t="shared" si="2"/>
        <v>T</v>
      </c>
      <c r="AD9" s="30" t="str">
        <f t="shared" si="2"/>
        <v>F</v>
      </c>
      <c r="AE9" s="30" t="str">
        <f t="shared" ref="AE9" si="3">CHOOSE(WEEKDAY(AE8,1),"S","M","T","W","T","F","S")</f>
        <v>M</v>
      </c>
      <c r="AF9" s="30" t="str">
        <f t="shared" ref="AF9" si="4">CHOOSE(WEEKDAY(AF8,1),"S","M","T","W","T","F","S")</f>
        <v>T</v>
      </c>
      <c r="AG9" s="30" t="str">
        <f t="shared" ref="AG9" si="5">CHOOSE(WEEKDAY(AG8,1),"S","M","T","W","T","F","S")</f>
        <v>W</v>
      </c>
      <c r="AH9" s="30" t="str">
        <f t="shared" ref="AH9" si="6">CHOOSE(WEEKDAY(AH8,1),"S","M","T","W","T","F","S")</f>
        <v>T</v>
      </c>
      <c r="AI9" s="30" t="str">
        <f t="shared" ref="AI9" si="7">CHOOSE(WEEKDAY(AI8,1),"S","M","T","W","T","F","S")</f>
        <v>F</v>
      </c>
      <c r="AJ9" s="30" t="str">
        <f t="shared" ref="AJ9" si="8">CHOOSE(WEEKDAY(AJ8,1),"S","M","T","W","T","F","S")</f>
        <v>M</v>
      </c>
      <c r="AK9" s="30" t="str">
        <f t="shared" ref="AK9" si="9">CHOOSE(WEEKDAY(AK8,1),"S","M","T","W","T","F","S")</f>
        <v>T</v>
      </c>
      <c r="AL9" s="30" t="str">
        <f t="shared" ref="AL9" si="10">CHOOSE(WEEKDAY(AL8,1),"S","M","T","W","T","F","S")</f>
        <v>W</v>
      </c>
      <c r="AM9" s="30" t="str">
        <f t="shared" ref="AM9" si="11">CHOOSE(WEEKDAY(AM8,1),"S","M","T","W","T","F","S")</f>
        <v>T</v>
      </c>
      <c r="AN9" s="30" t="str">
        <f t="shared" ref="AN9" si="12">CHOOSE(WEEKDAY(AN8,1),"S","M","T","W","T","F","S")</f>
        <v>F</v>
      </c>
      <c r="AO9" s="5"/>
    </row>
    <row r="10" spans="2:41" ht="19.5" customHeight="1" x14ac:dyDescent="0.25">
      <c r="B10" s="5"/>
      <c r="C10" s="39" t="s">
        <v>0</v>
      </c>
      <c r="D10" s="40"/>
      <c r="E10" s="41">
        <v>43796</v>
      </c>
      <c r="F10" s="41">
        <v>43858</v>
      </c>
      <c r="G10" s="52" t="str">
        <f>IF(OR(E10="",F10=""),"",NETWORKDAYS(E10,F10)&amp; " day(s)")</f>
        <v>45 day(s)</v>
      </c>
      <c r="H10" s="48"/>
      <c r="I10" s="53">
        <f>AVERAGE(I12:I29)</f>
        <v>0.54545454545454541</v>
      </c>
      <c r="J10" s="26"/>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5"/>
    </row>
    <row r="11" spans="2:41" ht="16.8" x14ac:dyDescent="0.25">
      <c r="B11" s="5"/>
      <c r="C11" s="38" t="s">
        <v>2</v>
      </c>
      <c r="D11" s="32"/>
      <c r="E11" s="35">
        <v>43796</v>
      </c>
      <c r="F11" s="35">
        <v>43802</v>
      </c>
      <c r="G11" s="49" t="str">
        <f>IF(OR(E11="",F11=""),"",NETWORKDAYS(E11,F11)&amp; " day(s)")</f>
        <v>5 day(s)</v>
      </c>
      <c r="H11" s="49"/>
      <c r="I11" s="54"/>
      <c r="J11" s="27"/>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5"/>
    </row>
    <row r="12" spans="2:41" ht="16.8" outlineLevel="1" x14ac:dyDescent="0.25">
      <c r="B12" s="5"/>
      <c r="C12" s="13" t="s">
        <v>25</v>
      </c>
      <c r="D12" s="14" t="s">
        <v>21</v>
      </c>
      <c r="E12" s="12">
        <v>43796</v>
      </c>
      <c r="F12" s="12">
        <v>43802</v>
      </c>
      <c r="G12" s="50" t="str">
        <f>IF(OR(E12=0,F12=0),"",NETWORKDAYS(E12,F12)&amp; " day(s)")</f>
        <v>5 day(s)</v>
      </c>
      <c r="H12" s="51"/>
      <c r="I12" s="55">
        <v>0.1</v>
      </c>
      <c r="J12" s="28"/>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16.8" outlineLevel="1" x14ac:dyDescent="0.25">
      <c r="B13" s="5"/>
      <c r="C13" s="13" t="s">
        <v>26</v>
      </c>
      <c r="D13" s="14" t="s">
        <v>21</v>
      </c>
      <c r="E13" s="12">
        <v>43796</v>
      </c>
      <c r="F13" s="12">
        <v>43802</v>
      </c>
      <c r="G13" s="50" t="str">
        <f>IF(OR(E13=0,F13=0),"",NETWORKDAYS(E13,F13)&amp; " day(s)")</f>
        <v>5 day(s)</v>
      </c>
      <c r="H13" s="51"/>
      <c r="I13" s="55">
        <v>0.2</v>
      </c>
      <c r="J13" s="28"/>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6.8" outlineLevel="1" x14ac:dyDescent="0.25">
      <c r="B14" s="5"/>
      <c r="C14" s="13" t="s">
        <v>27</v>
      </c>
      <c r="D14" s="14" t="s">
        <v>22</v>
      </c>
      <c r="E14" s="12">
        <v>43796</v>
      </c>
      <c r="F14" s="12">
        <v>43802</v>
      </c>
      <c r="G14" s="50" t="str">
        <f>IF(OR(E14=0,F14=0),"",NETWORKDAYS(E14,F14)&amp; " day(s)")</f>
        <v>5 day(s)</v>
      </c>
      <c r="H14" s="51"/>
      <c r="I14" s="55">
        <v>0.5</v>
      </c>
      <c r="J14" s="28"/>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16.8" outlineLevel="1" x14ac:dyDescent="0.25">
      <c r="B15" s="5"/>
      <c r="C15" s="13"/>
      <c r="D15" s="14"/>
      <c r="E15" s="12"/>
      <c r="F15" s="12"/>
      <c r="G15" s="50"/>
      <c r="H15" s="51"/>
      <c r="I15" s="55"/>
      <c r="J15" s="28"/>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5"/>
    </row>
    <row r="16" spans="2:41" ht="16.8" x14ac:dyDescent="0.25">
      <c r="B16" s="5"/>
      <c r="C16" s="38" t="s">
        <v>3</v>
      </c>
      <c r="D16" s="32"/>
      <c r="E16" s="35">
        <v>43803</v>
      </c>
      <c r="F16" s="35">
        <v>43816</v>
      </c>
      <c r="G16" s="49" t="str">
        <f>IF(OR(E16="",F16=""),"",NETWORKDAYS(E16,F16)&amp; " day(s)")</f>
        <v>10 day(s)</v>
      </c>
      <c r="H16" s="49"/>
      <c r="I16" s="54"/>
      <c r="J16" s="27"/>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5"/>
    </row>
    <row r="17" spans="2:41" ht="16.8" outlineLevel="1" x14ac:dyDescent="0.25">
      <c r="B17" s="5"/>
      <c r="C17" s="13" t="s">
        <v>29</v>
      </c>
      <c r="D17" s="14" t="s">
        <v>22</v>
      </c>
      <c r="E17" s="12">
        <v>43273</v>
      </c>
      <c r="F17" s="12">
        <v>43278</v>
      </c>
      <c r="G17" s="50" t="str">
        <f>IF(OR(E17=0,F17=0),"",NETWORKDAYS(E17,F17)&amp; " day(s)")</f>
        <v>4 day(s)</v>
      </c>
      <c r="H17" s="51"/>
      <c r="I17" s="55">
        <v>0.7</v>
      </c>
      <c r="J17" s="28"/>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5"/>
    </row>
    <row r="18" spans="2:41" ht="16.8" outlineLevel="1" x14ac:dyDescent="0.25">
      <c r="B18" s="5"/>
      <c r="C18" s="13"/>
      <c r="D18" s="14"/>
      <c r="E18" s="12"/>
      <c r="F18" s="12"/>
      <c r="G18" s="50"/>
      <c r="H18" s="51"/>
      <c r="I18" s="55"/>
      <c r="J18" s="28"/>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41" ht="16.8" x14ac:dyDescent="0.25">
      <c r="B19" s="5"/>
      <c r="C19" s="38" t="s">
        <v>4</v>
      </c>
      <c r="D19" s="32"/>
      <c r="E19" s="35">
        <v>43817</v>
      </c>
      <c r="F19" s="35">
        <v>43830</v>
      </c>
      <c r="G19" s="49" t="str">
        <f>IF(OR(E19="",F19=""),"",NETWORKDAYS(E19,F19)&amp; " day(s)")</f>
        <v>10 day(s)</v>
      </c>
      <c r="H19" s="49"/>
      <c r="I19" s="54"/>
      <c r="J19" s="27"/>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5"/>
    </row>
    <row r="20" spans="2:41" ht="16.8" hidden="1" outlineLevel="1" x14ac:dyDescent="0.25">
      <c r="B20" s="5"/>
      <c r="C20" s="13" t="s">
        <v>13</v>
      </c>
      <c r="D20" s="14" t="s">
        <v>20</v>
      </c>
      <c r="E20" s="12">
        <v>43313</v>
      </c>
      <c r="F20" s="12">
        <v>43319</v>
      </c>
      <c r="G20" s="50" t="str">
        <f>IF(OR(E20=0,F20=0),"",NETWORKDAYS(E20,F20)&amp; " day(s)")</f>
        <v>5 day(s)</v>
      </c>
      <c r="H20" s="51" t="s">
        <v>18</v>
      </c>
      <c r="I20" s="55">
        <v>0.7</v>
      </c>
      <c r="J20" s="28"/>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5"/>
    </row>
    <row r="21" spans="2:41" ht="16.8" hidden="1" outlineLevel="1" x14ac:dyDescent="0.25">
      <c r="B21" s="5"/>
      <c r="C21" s="13" t="s">
        <v>14</v>
      </c>
      <c r="D21" s="14" t="s">
        <v>21</v>
      </c>
      <c r="E21" s="12">
        <v>43317</v>
      </c>
      <c r="F21" s="12">
        <v>43322</v>
      </c>
      <c r="G21" s="50" t="str">
        <f>IF(OR(E21=0,F21=0),"",NETWORKDAYS(E21,F21)&amp; " day(s)")</f>
        <v>5 day(s)</v>
      </c>
      <c r="H21" s="51" t="s">
        <v>19</v>
      </c>
      <c r="I21" s="55">
        <v>0.8</v>
      </c>
      <c r="J21" s="28"/>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5"/>
    </row>
    <row r="22" spans="2:41" ht="16.8" hidden="1" outlineLevel="1" x14ac:dyDescent="0.25">
      <c r="B22" s="5"/>
      <c r="C22" s="13" t="s">
        <v>15</v>
      </c>
      <c r="D22" s="14" t="s">
        <v>21</v>
      </c>
      <c r="E22" s="12">
        <v>43324</v>
      </c>
      <c r="F22" s="12">
        <v>43340</v>
      </c>
      <c r="G22" s="50" t="str">
        <f>IF(OR(E22=0,F22=0),"",NETWORKDAYS(E22,F22)&amp; " day(s)")</f>
        <v>12 day(s)</v>
      </c>
      <c r="H22" s="51" t="s">
        <v>17</v>
      </c>
      <c r="I22" s="55">
        <v>0.9</v>
      </c>
      <c r="J22" s="28"/>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5"/>
    </row>
    <row r="23" spans="2:41" ht="16.8" hidden="1" outlineLevel="1" x14ac:dyDescent="0.25">
      <c r="B23" s="5"/>
      <c r="C23" s="13"/>
      <c r="D23" s="14"/>
      <c r="E23" s="12"/>
      <c r="F23" s="12"/>
      <c r="G23" s="50"/>
      <c r="H23" s="51"/>
      <c r="I23" s="55"/>
      <c r="J23" s="28"/>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5"/>
    </row>
    <row r="24" spans="2:41" ht="16.8" outlineLevel="1" x14ac:dyDescent="0.25">
      <c r="B24" s="5"/>
      <c r="C24" s="87" t="s">
        <v>30</v>
      </c>
      <c r="D24" s="88" t="s">
        <v>22</v>
      </c>
      <c r="E24" s="12">
        <v>43817</v>
      </c>
      <c r="F24" s="12">
        <v>43830</v>
      </c>
      <c r="G24" s="89" t="s">
        <v>32</v>
      </c>
      <c r="H24" s="51"/>
      <c r="I24" s="90">
        <v>0.7</v>
      </c>
      <c r="J24" s="28"/>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5"/>
    </row>
    <row r="25" spans="2:41" ht="16.8" outlineLevel="1" x14ac:dyDescent="0.25">
      <c r="B25" s="5"/>
      <c r="C25" s="87"/>
      <c r="D25" s="88"/>
      <c r="E25" s="12"/>
      <c r="F25" s="12"/>
      <c r="G25" s="89"/>
      <c r="H25" s="51"/>
      <c r="I25" s="90"/>
      <c r="J25" s="28"/>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5"/>
    </row>
    <row r="26" spans="2:41" ht="16.8" x14ac:dyDescent="0.25">
      <c r="B26" s="5"/>
      <c r="C26" s="38" t="s">
        <v>5</v>
      </c>
      <c r="D26" s="32"/>
      <c r="E26" s="35">
        <v>43831</v>
      </c>
      <c r="F26" s="35">
        <v>43844</v>
      </c>
      <c r="G26" s="49" t="str">
        <f>IF(OR(E26="",F26=""),"",NETWORKDAYS(E26,F26)&amp; " day(s)")</f>
        <v>10 day(s)</v>
      </c>
      <c r="H26" s="49"/>
      <c r="I26" s="54"/>
      <c r="J26" s="27"/>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5"/>
    </row>
    <row r="27" spans="2:41" ht="16.8" hidden="1" outlineLevel="1" x14ac:dyDescent="0.25">
      <c r="B27" s="5"/>
      <c r="C27" s="13" t="s">
        <v>13</v>
      </c>
      <c r="D27" s="14" t="s">
        <v>20</v>
      </c>
      <c r="E27" s="12">
        <v>43344</v>
      </c>
      <c r="F27" s="12">
        <v>43348</v>
      </c>
      <c r="G27" s="50" t="str">
        <f>IF(OR(E27=0,F27=0),"",NETWORKDAYS(E27,F27)&amp; " day(s)")</f>
        <v>3 day(s)</v>
      </c>
      <c r="H27" s="51" t="s">
        <v>19</v>
      </c>
      <c r="I27" s="55">
        <v>1</v>
      </c>
      <c r="J27" s="28"/>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5"/>
    </row>
    <row r="28" spans="2:41" ht="16.8" hidden="1" outlineLevel="1" x14ac:dyDescent="0.25">
      <c r="B28" s="5"/>
      <c r="C28" s="13" t="s">
        <v>14</v>
      </c>
      <c r="D28" s="14" t="s">
        <v>21</v>
      </c>
      <c r="E28" s="12">
        <v>43358</v>
      </c>
      <c r="F28" s="12">
        <v>43366</v>
      </c>
      <c r="G28" s="50" t="str">
        <f>IF(OR(E28=0,F28=0),"",NETWORKDAYS(E28,F28)&amp; " day(s)")</f>
        <v>5 day(s)</v>
      </c>
      <c r="H28" s="51" t="s">
        <v>18</v>
      </c>
      <c r="I28" s="55">
        <v>0.15</v>
      </c>
      <c r="J28" s="28"/>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5"/>
    </row>
    <row r="29" spans="2:41" ht="16.8" hidden="1" outlineLevel="1" x14ac:dyDescent="0.25">
      <c r="B29" s="5"/>
      <c r="C29" s="13" t="s">
        <v>15</v>
      </c>
      <c r="D29" s="14" t="s">
        <v>20</v>
      </c>
      <c r="E29" s="12">
        <v>43372</v>
      </c>
      <c r="F29" s="12">
        <v>43380</v>
      </c>
      <c r="G29" s="50" t="str">
        <f>IF(OR(E29=0,F29=0),"",NETWORKDAYS(E29,F29)&amp; " day(s)")</f>
        <v>5 day(s)</v>
      </c>
      <c r="H29" s="51" t="s">
        <v>17</v>
      </c>
      <c r="I29" s="55">
        <v>0.25</v>
      </c>
      <c r="J29" s="28"/>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5"/>
    </row>
    <row r="30" spans="2:41" ht="16.8" hidden="1" outlineLevel="1" x14ac:dyDescent="0.25">
      <c r="B30" s="5"/>
      <c r="C30" s="13"/>
      <c r="D30" s="14"/>
      <c r="E30" s="16"/>
      <c r="F30" s="16"/>
      <c r="G30" s="50"/>
      <c r="H30" s="51"/>
      <c r="I30" s="55"/>
      <c r="J30" s="28"/>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5"/>
    </row>
    <row r="31" spans="2:41" ht="16.8" outlineLevel="1" x14ac:dyDescent="0.25">
      <c r="B31" s="5"/>
      <c r="C31" s="87" t="s">
        <v>31</v>
      </c>
      <c r="D31" s="88" t="s">
        <v>22</v>
      </c>
      <c r="E31" s="91">
        <v>43831</v>
      </c>
      <c r="F31" s="91">
        <v>43844</v>
      </c>
      <c r="G31" s="89" t="s">
        <v>32</v>
      </c>
      <c r="H31" s="51"/>
      <c r="I31" s="90">
        <v>0.7</v>
      </c>
      <c r="J31" s="28"/>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5"/>
    </row>
    <row r="32" spans="2:41" ht="16.8" outlineLevel="1" x14ac:dyDescent="0.25">
      <c r="B32" s="5"/>
      <c r="C32" s="87"/>
      <c r="D32" s="88"/>
      <c r="E32" s="16"/>
      <c r="F32" s="16"/>
      <c r="G32" s="89"/>
      <c r="H32" s="51"/>
      <c r="I32" s="90"/>
      <c r="J32" s="28"/>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5"/>
    </row>
    <row r="33" spans="2:77" ht="16.8" outlineLevel="1" x14ac:dyDescent="0.25">
      <c r="B33" s="5"/>
      <c r="C33" s="38" t="s">
        <v>28</v>
      </c>
      <c r="D33" s="32"/>
      <c r="E33" s="35">
        <v>43845</v>
      </c>
      <c r="F33" s="35">
        <v>43858</v>
      </c>
      <c r="G33" s="49" t="str">
        <f>IF(OR(E33="",F33=""),"",NETWORKDAYS(E33,F33)&amp; " day(s)")</f>
        <v>10 day(s)</v>
      </c>
      <c r="H33" s="49"/>
      <c r="I33" s="54"/>
      <c r="J33" s="27"/>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5"/>
    </row>
    <row r="34" spans="2:77" ht="16.8" outlineLevel="1" x14ac:dyDescent="0.25">
      <c r="B34" s="5"/>
      <c r="C34" s="87" t="s">
        <v>33</v>
      </c>
      <c r="D34" s="88" t="s">
        <v>22</v>
      </c>
      <c r="E34" s="91">
        <v>43845</v>
      </c>
      <c r="F34" s="91">
        <v>43858</v>
      </c>
      <c r="G34" s="89" t="s">
        <v>32</v>
      </c>
      <c r="H34" s="51"/>
      <c r="I34" s="90">
        <v>1</v>
      </c>
      <c r="J34" s="28"/>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5"/>
    </row>
    <row r="35" spans="2:77" s="63" customFormat="1" ht="17.399999999999999" thickBot="1" x14ac:dyDescent="0.3">
      <c r="B35" s="5"/>
      <c r="C35" s="87"/>
      <c r="D35" s="88"/>
      <c r="E35" s="16"/>
      <c r="F35" s="16"/>
      <c r="G35" s="89"/>
      <c r="H35" s="51"/>
      <c r="I35" s="90"/>
      <c r="J35" s="28"/>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5"/>
      <c r="BY35" s="64"/>
    </row>
    <row r="36" spans="2:77" s="70" customFormat="1" ht="30" customHeight="1" thickBot="1" x14ac:dyDescent="0.3">
      <c r="B36" s="84"/>
      <c r="C36" s="85"/>
      <c r="D36" s="85"/>
      <c r="E36" s="85"/>
      <c r="F36" s="85"/>
      <c r="G36" s="85"/>
      <c r="H36" s="85"/>
      <c r="I36" s="86"/>
      <c r="K36" s="75"/>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7"/>
      <c r="AX36" s="71"/>
      <c r="AY36" s="71"/>
      <c r="AZ36" s="71"/>
      <c r="BA36" s="71"/>
      <c r="BB36" s="71"/>
      <c r="BC36" s="71"/>
      <c r="BD36" s="71"/>
      <c r="BE36" s="71"/>
    </row>
    <row r="37" spans="2:77" s="63" customFormat="1" ht="32.4" customHeight="1" x14ac:dyDescent="0.25">
      <c r="B37" s="74"/>
      <c r="C37" s="74"/>
      <c r="D37" s="74"/>
      <c r="E37" s="74"/>
      <c r="F37" s="74"/>
      <c r="G37" s="74"/>
      <c r="H37" s="74"/>
      <c r="I37" s="74"/>
      <c r="J37" s="68"/>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68"/>
      <c r="AQ37" s="68"/>
      <c r="AR37" s="68"/>
      <c r="AS37" s="68"/>
      <c r="AT37" s="68"/>
      <c r="AU37" s="68"/>
      <c r="AV37" s="68"/>
      <c r="AW37" s="68"/>
      <c r="AX37" s="68"/>
      <c r="AY37" s="68"/>
      <c r="AZ37" s="68"/>
      <c r="BY37" s="64"/>
    </row>
    <row r="38" spans="2:77" s="63" customFormat="1" ht="16.2" x14ac:dyDescent="0.25">
      <c r="B38" s="65"/>
      <c r="C38" s="66"/>
      <c r="D38" s="66"/>
      <c r="E38" s="67"/>
      <c r="F38" s="67"/>
      <c r="G38" s="67"/>
      <c r="H38" s="67"/>
      <c r="I38" s="67"/>
      <c r="J38" s="67"/>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BY38" s="64"/>
    </row>
    <row r="39" spans="2:77" s="63" customFormat="1" ht="16.2" x14ac:dyDescent="0.25">
      <c r="B39" s="65"/>
      <c r="C39" s="66"/>
      <c r="D39" s="66"/>
      <c r="E39" s="67"/>
      <c r="F39" s="67"/>
      <c r="G39" s="67"/>
      <c r="H39" s="67"/>
      <c r="I39" s="67"/>
      <c r="J39" s="67"/>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BY39" s="64"/>
    </row>
    <row r="40" spans="2:77" s="63" customFormat="1" ht="16.2" x14ac:dyDescent="0.25">
      <c r="B40" s="65"/>
      <c r="C40" s="66"/>
      <c r="D40" s="66"/>
      <c r="E40" s="67"/>
      <c r="F40" s="67"/>
      <c r="G40" s="67"/>
      <c r="H40" s="67"/>
      <c r="I40" s="67"/>
      <c r="J40" s="67"/>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BY40" s="64"/>
    </row>
    <row r="41" spans="2:77" s="63" customFormat="1" ht="16.2" x14ac:dyDescent="0.25">
      <c r="B41" s="65"/>
      <c r="C41" s="66"/>
      <c r="D41" s="66"/>
      <c r="E41" s="67"/>
      <c r="F41" s="67"/>
      <c r="G41" s="67"/>
      <c r="H41" s="67"/>
      <c r="I41" s="67"/>
      <c r="J41" s="67"/>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BY41" s="64"/>
    </row>
    <row r="42" spans="2:77" s="63" customFormat="1" ht="16.2" x14ac:dyDescent="0.25">
      <c r="B42" s="65"/>
      <c r="C42" s="66"/>
      <c r="D42" s="66"/>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BY42" s="64"/>
    </row>
    <row r="43" spans="2:77" s="63" customFormat="1" ht="16.2" x14ac:dyDescent="0.25">
      <c r="B43" s="65"/>
      <c r="C43" s="66"/>
      <c r="D43" s="66"/>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BY43" s="64"/>
    </row>
    <row r="44" spans="2:77" s="63" customFormat="1" ht="16.2" x14ac:dyDescent="0.25">
      <c r="B44" s="65"/>
      <c r="C44" s="66"/>
      <c r="D44" s="66"/>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BY44" s="64"/>
    </row>
    <row r="45" spans="2:77" s="63" customFormat="1" ht="16.2" x14ac:dyDescent="0.25">
      <c r="B45" s="65"/>
      <c r="C45" s="66"/>
      <c r="D45" s="66"/>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BY45" s="64"/>
    </row>
    <row r="46" spans="2:77" s="63" customFormat="1" ht="16.2" x14ac:dyDescent="0.25">
      <c r="B46" s="65"/>
      <c r="C46" s="66"/>
      <c r="D46" s="66"/>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BY46" s="64"/>
    </row>
    <row r="47" spans="2:77" s="63" customFormat="1" ht="16.2" x14ac:dyDescent="0.25">
      <c r="B47" s="65"/>
      <c r="C47" s="66"/>
      <c r="D47" s="66"/>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BY47" s="64"/>
    </row>
    <row r="48" spans="2:77" s="63" customFormat="1" ht="16.2" x14ac:dyDescent="0.25">
      <c r="B48" s="65"/>
      <c r="C48" s="66"/>
      <c r="D48" s="66"/>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BY48" s="64"/>
    </row>
    <row r="49" spans="2:77" s="63" customFormat="1" ht="16.2" x14ac:dyDescent="0.25">
      <c r="B49" s="65"/>
      <c r="C49" s="66"/>
      <c r="D49" s="66"/>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BY49" s="64"/>
    </row>
    <row r="50" spans="2:77" s="63" customFormat="1" ht="16.2" x14ac:dyDescent="0.25">
      <c r="B50" s="65"/>
      <c r="C50" s="66"/>
      <c r="D50" s="66"/>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BY50" s="64"/>
    </row>
    <row r="51" spans="2:77" s="63" customFormat="1" ht="16.2" x14ac:dyDescent="0.25">
      <c r="B51" s="65"/>
      <c r="C51" s="66"/>
      <c r="D51" s="66"/>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BY51" s="64"/>
    </row>
    <row r="52" spans="2:77" s="63" customFormat="1" ht="16.2" x14ac:dyDescent="0.25">
      <c r="B52" s="65"/>
      <c r="C52" s="66"/>
      <c r="D52" s="66"/>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BY52" s="64"/>
    </row>
    <row r="53" spans="2:77" s="63" customFormat="1" ht="16.2" x14ac:dyDescent="0.25">
      <c r="B53" s="65"/>
      <c r="C53" s="66"/>
      <c r="D53" s="66"/>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BY53" s="64"/>
    </row>
    <row r="54" spans="2:77" s="63" customFormat="1" ht="16.2" x14ac:dyDescent="0.25">
      <c r="B54" s="65"/>
      <c r="C54" s="66"/>
      <c r="D54" s="66"/>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BY54" s="64"/>
    </row>
    <row r="55" spans="2:77" s="63" customFormat="1" ht="16.2" x14ac:dyDescent="0.25">
      <c r="B55" s="65"/>
      <c r="C55" s="66"/>
      <c r="D55" s="66"/>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BY55" s="64"/>
    </row>
    <row r="56" spans="2:77" s="63" customFormat="1" ht="16.2" x14ac:dyDescent="0.25">
      <c r="B56" s="65"/>
      <c r="C56" s="66"/>
      <c r="D56" s="66"/>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BY56" s="64"/>
    </row>
    <row r="57" spans="2:77" s="63" customFormat="1" ht="50.4" customHeight="1" x14ac:dyDescent="0.25">
      <c r="B57" s="65"/>
      <c r="C57" s="66"/>
      <c r="D57" s="66"/>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BY57" s="64"/>
    </row>
  </sheetData>
  <sheetProtection formatCells="0" formatColumns="0" formatRows="0" insertRows="0" deleteRows="0"/>
  <mergeCells count="14">
    <mergeCell ref="K37:AO41"/>
    <mergeCell ref="B37:I37"/>
    <mergeCell ref="K36:AO36"/>
    <mergeCell ref="C3:I4"/>
    <mergeCell ref="D6:E6"/>
    <mergeCell ref="K5:O7"/>
    <mergeCell ref="F6:G6"/>
    <mergeCell ref="C9:I9"/>
    <mergeCell ref="AJ5:AN7"/>
    <mergeCell ref="P5:T7"/>
    <mergeCell ref="U5:Y7"/>
    <mergeCell ref="Z5:AD7"/>
    <mergeCell ref="AE5:AI7"/>
    <mergeCell ref="B36:I36"/>
  </mergeCells>
  <phoneticPr fontId="2" type="noConversion"/>
  <conditionalFormatting sqref="K8:AN8">
    <cfRule type="expression" dxfId="17" priority="156">
      <formula>$K$8=TODAY()</formula>
    </cfRule>
  </conditionalFormatting>
  <conditionalFormatting sqref="I10:I32">
    <cfRule type="dataBar" priority="37">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H32">
    <cfRule type="cellIs" dxfId="2" priority="33" stopIfTrue="1" operator="equal">
      <formula>"Yellow"</formula>
    </cfRule>
    <cfRule type="cellIs" dxfId="1" priority="34" stopIfTrue="1" operator="equal">
      <formula>"Green"</formula>
    </cfRule>
    <cfRule type="cellIs" dxfId="0" priority="35" stopIfTrue="1" operator="equal">
      <formula>"Red"</formula>
    </cfRule>
  </conditionalFormatting>
  <conditionalFormatting sqref="K11:AN35">
    <cfRule type="expression" dxfId="16" priority="157">
      <formula>AND($I11&gt;5%, $E11&lt;=K$8,ROUNDDOWN(NETWORKDAYS($E11,$F11)*$I11,0)+$E11+1&gt;=K$8)</formula>
    </cfRule>
    <cfRule type="expression" dxfId="15" priority="158">
      <formula>AND(NOT(ISBLANK($E11)),$E11&lt;=K$8,$F11&gt;=K$8)</formula>
    </cfRule>
  </conditionalFormatting>
  <conditionalFormatting sqref="H33">
    <cfRule type="cellIs" dxfId="14" priority="13" stopIfTrue="1" operator="equal">
      <formula>"Yellow"</formula>
    </cfRule>
    <cfRule type="cellIs" dxfId="13" priority="14" stopIfTrue="1" operator="equal">
      <formula>"Green"</formula>
    </cfRule>
    <cfRule type="cellIs" dxfId="12" priority="15" stopIfTrue="1" operator="equal">
      <formula>"Red"</formula>
    </cfRule>
  </conditionalFormatting>
  <conditionalFormatting sqref="I33">
    <cfRule type="dataBar" priority="16">
      <dataBar>
        <cfvo type="num" val="0"/>
        <cfvo type="num" val="1"/>
        <color theme="9" tint="-0.249977111117893"/>
      </dataBar>
      <extLst>
        <ext xmlns:x14="http://schemas.microsoft.com/office/spreadsheetml/2009/9/main" uri="{B025F937-C7B1-47D3-B67F-A62EFF666E3E}">
          <x14:id>{B000EE27-EF51-4610-8DED-8750BD723C92}</x14:id>
        </ext>
      </extLst>
    </cfRule>
  </conditionalFormatting>
  <conditionalFormatting sqref="I34">
    <cfRule type="dataBar" priority="10">
      <dataBar>
        <cfvo type="num" val="0"/>
        <cfvo type="num" val="1"/>
        <color theme="9" tint="-0.249977111117893"/>
      </dataBar>
      <extLst>
        <ext xmlns:x14="http://schemas.microsoft.com/office/spreadsheetml/2009/9/main" uri="{B025F937-C7B1-47D3-B67F-A62EFF666E3E}">
          <x14:id>{F8017439-F376-4E02-B260-FBA5762047B7}</x14:id>
        </ext>
      </extLst>
    </cfRule>
  </conditionalFormatting>
  <conditionalFormatting sqref="H34">
    <cfRule type="cellIs" dxfId="11" priority="7" stopIfTrue="1" operator="equal">
      <formula>"Yellow"</formula>
    </cfRule>
    <cfRule type="cellIs" dxfId="10" priority="8" stopIfTrue="1" operator="equal">
      <formula>"Green"</formula>
    </cfRule>
    <cfRule type="cellIs" dxfId="9" priority="9" stopIfTrue="1" operator="equal">
      <formula>"Red"</formula>
    </cfRule>
  </conditionalFormatting>
  <conditionalFormatting sqref="I35">
    <cfRule type="dataBar" priority="4">
      <dataBar>
        <cfvo type="num" val="0"/>
        <cfvo type="num" val="1"/>
        <color theme="9" tint="-0.249977111117893"/>
      </dataBar>
      <extLst>
        <ext xmlns:x14="http://schemas.microsoft.com/office/spreadsheetml/2009/9/main" uri="{B025F937-C7B1-47D3-B67F-A62EFF666E3E}">
          <x14:id>{49DBFE58-B46D-4836-B8CC-051984961CFE}</x14:id>
        </ext>
      </extLst>
    </cfRule>
  </conditionalFormatting>
  <conditionalFormatting sqref="H35">
    <cfRule type="cellIs" dxfId="8" priority="1" stopIfTrue="1" operator="equal">
      <formula>"Yellow"</formula>
    </cfRule>
    <cfRule type="cellIs" dxfId="7" priority="2" stopIfTrue="1" operator="equal">
      <formula>"Green"</formula>
    </cfRule>
    <cfRule type="cellIs" dxfId="6" priority="3" stopIfTrue="1" operator="equal">
      <formula>"Red"</formula>
    </cfRule>
  </conditionalFormatting>
  <dataValidations count="2">
    <dataValidation type="list" allowBlank="1" showInputMessage="1" showErrorMessage="1" sqref="D12:D14 D17 D20:D22 D27:D29" xr:uid="{00000000-0002-0000-0000-000000000000}">
      <formula1>"Low, Medium,High"</formula1>
    </dataValidation>
    <dataValidation type="list" allowBlank="1" showInputMessage="1" showErrorMessage="1" sqref="H12:H14 H17 H20:H22 H27:H29" xr:uid="{00000000-0002-0000-0000-000001000000}">
      <formula1>"Red, Yellow,Green"</formula1>
    </dataValidation>
  </dataValidations>
  <pageMargins left="0.25" right="0.25" top="0.5" bottom="0.5" header="0.5" footer="0.25"/>
  <pageSetup scale="61"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I10:I32</xm:sqref>
        </x14:conditionalFormatting>
        <x14:conditionalFormatting xmlns:xm="http://schemas.microsoft.com/office/excel/2006/main">
          <x14:cfRule type="dataBar" id="{B000EE27-EF51-4610-8DED-8750BD723C92}">
            <x14:dataBar minLength="0" maxLength="100" gradient="0" direction="leftToRight">
              <x14:cfvo type="num">
                <xm:f>0</xm:f>
              </x14:cfvo>
              <x14:cfvo type="num">
                <xm:f>1</xm:f>
              </x14:cfvo>
              <x14:negativeFillColor rgb="FFFF0000"/>
              <x14:axisColor rgb="FF000000"/>
            </x14:dataBar>
          </x14:cfRule>
          <xm:sqref>I33</xm:sqref>
        </x14:conditionalFormatting>
        <x14:conditionalFormatting xmlns:xm="http://schemas.microsoft.com/office/excel/2006/main">
          <x14:cfRule type="dataBar" id="{F8017439-F376-4E02-B260-FBA5762047B7}">
            <x14:dataBar minLength="0" maxLength="100" gradient="0" direction="leftToRight">
              <x14:cfvo type="num">
                <xm:f>0</xm:f>
              </x14:cfvo>
              <x14:cfvo type="num">
                <xm:f>1</xm:f>
              </x14:cfvo>
              <x14:negativeFillColor rgb="FFFF0000"/>
              <x14:axisColor rgb="FF000000"/>
            </x14:dataBar>
          </x14:cfRule>
          <xm:sqref>I34</xm:sqref>
        </x14:conditionalFormatting>
        <x14:conditionalFormatting xmlns:xm="http://schemas.microsoft.com/office/excel/2006/main">
          <x14:cfRule type="dataBar" id="{49DBFE58-B46D-4836-B8CC-051984961CFE}">
            <x14:dataBar minLength="0" maxLength="100" gradient="0" direction="leftToRight">
              <x14:cfvo type="num">
                <xm:f>0</xm:f>
              </x14:cfvo>
              <x14:cfvo type="num">
                <xm:f>1</xm:f>
              </x14:cfvo>
              <x14:negativeFillColor rgb="FFFF0000"/>
              <x14:axisColor rgb="FF000000"/>
            </x14:dataBar>
          </x14:cfRule>
          <xm:sqref>I35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F17" sqref="F17"/>
    </sheetView>
  </sheetViews>
  <sheetFormatPr defaultColWidth="9.109375" defaultRowHeight="13.2" x14ac:dyDescent="0.25"/>
  <cols>
    <col min="1" max="16384" width="9.109375" style="69"/>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Sprint Gantt Chart</vt:lpstr>
      <vt:lpstr>About</vt:lpstr>
      <vt:lpstr>'Sprint Gantt Chart'!prevWBS</vt:lpstr>
      <vt:lpstr>'Sprint Gantt Chart'!Print_Area</vt:lpstr>
      <vt:lpstr>'Sprint Gantt Chart'!Print_Titles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2018-07-12T14:52:49Z</dcterms:created>
  <dcterms:modified xsi:type="dcterms:W3CDTF">2019-11-27T09:38:59Z</dcterms:modified>
</cp:coreProperties>
</file>