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749" activeTab="3"/>
  </bookViews>
  <sheets>
    <sheet name="Map" sheetId="26" r:id="rId1"/>
    <sheet name="Scenic" sheetId="30" r:id="rId2"/>
    <sheet name="Audio" sheetId="31" r:id="rId3"/>
    <sheet name="Module" sheetId="32" r:id="rId4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32"/>
  <c r="H9"/>
  <c r="H11"/>
  <c r="H8"/>
  <c r="H7"/>
  <c r="H6"/>
  <c r="H5"/>
  <c r="H4"/>
  <c r="H3"/>
  <c r="F4" i="31" l="1"/>
  <c r="F5"/>
  <c r="F3"/>
  <c r="E3"/>
  <c r="E5"/>
  <c r="D5"/>
  <c r="E4" i="30" l="1"/>
  <c r="G4"/>
  <c r="E5"/>
  <c r="G5"/>
  <c r="E6"/>
  <c r="G6"/>
  <c r="E7"/>
  <c r="G7"/>
  <c r="E8"/>
  <c r="G8"/>
  <c r="E9"/>
  <c r="G9"/>
  <c r="E11"/>
  <c r="G11"/>
  <c r="E10"/>
  <c r="G10"/>
  <c r="E3"/>
  <c r="G3"/>
  <c r="H3" i="26"/>
</calcChain>
</file>

<file path=xl/sharedStrings.xml><?xml version="1.0" encoding="utf-8"?>
<sst xmlns="http://schemas.openxmlformats.org/spreadsheetml/2006/main" count="103" uniqueCount="75">
  <si>
    <t>Image</t>
    <phoneticPr fontId="3" type="noConversion"/>
  </si>
  <si>
    <t>ID</t>
    <phoneticPr fontId="5" type="noConversion"/>
  </si>
  <si>
    <t>Name</t>
    <phoneticPr fontId="5" type="noConversion"/>
  </si>
  <si>
    <t>编号</t>
    <phoneticPr fontId="5" type="noConversion"/>
  </si>
  <si>
    <t>Xml</t>
    <phoneticPr fontId="3" type="noConversion"/>
  </si>
  <si>
    <t>图片</t>
    <phoneticPr fontId="3" type="noConversion"/>
  </si>
  <si>
    <t>文字</t>
    <phoneticPr fontId="3" type="noConversion"/>
  </si>
  <si>
    <t>名字</t>
    <phoneticPr fontId="5" type="noConversion"/>
  </si>
  <si>
    <t>Text</t>
    <phoneticPr fontId="3" type="noConversion"/>
  </si>
  <si>
    <t>省份编码</t>
    <phoneticPr fontId="3" type="noConversion"/>
  </si>
  <si>
    <t>省份名称</t>
    <phoneticPr fontId="3" type="noConversion"/>
  </si>
  <si>
    <t>城市编码</t>
    <phoneticPr fontId="3" type="noConversion"/>
  </si>
  <si>
    <t>城市名称</t>
    <phoneticPr fontId="3" type="noConversion"/>
  </si>
  <si>
    <t>江苏</t>
    <phoneticPr fontId="3" type="noConversion"/>
  </si>
  <si>
    <t>南京</t>
    <phoneticPr fontId="3" type="noConversion"/>
  </si>
  <si>
    <t>地图编码</t>
    <phoneticPr fontId="9" type="noConversion"/>
  </si>
  <si>
    <t>中山陵</t>
    <phoneticPr fontId="9" type="noConversion"/>
  </si>
  <si>
    <t>总统府</t>
    <phoneticPr fontId="9" type="noConversion"/>
  </si>
  <si>
    <t>夫子庙</t>
    <phoneticPr fontId="9" type="noConversion"/>
  </si>
  <si>
    <t>瞻园</t>
    <phoneticPr fontId="9" type="noConversion"/>
  </si>
  <si>
    <t>玄武湖公园</t>
    <phoneticPr fontId="9" type="noConversion"/>
  </si>
  <si>
    <t>明孝陵</t>
    <phoneticPr fontId="9" type="noConversion"/>
  </si>
  <si>
    <t>美龄宫</t>
    <phoneticPr fontId="9" type="noConversion"/>
  </si>
  <si>
    <t>栖霞山</t>
    <phoneticPr fontId="9" type="noConversion"/>
  </si>
  <si>
    <t>南京大屠杀纪念馆</t>
    <phoneticPr fontId="9" type="noConversion"/>
  </si>
  <si>
    <t>MapID</t>
    <phoneticPr fontId="9" type="noConversion"/>
  </si>
  <si>
    <t>Texture/Map/Scenic</t>
    <phoneticPr fontId="9" type="noConversion"/>
  </si>
  <si>
    <t>江苏01</t>
    <phoneticPr fontId="3" type="noConversion"/>
  </si>
  <si>
    <t>Remote</t>
  </si>
  <si>
    <t>输出</t>
    <phoneticPr fontId="3" type="noConversion"/>
  </si>
  <si>
    <t>类别</t>
    <phoneticPr fontId="5" type="noConversion"/>
  </si>
  <si>
    <t>Remote</t>
    <phoneticPr fontId="9" type="noConversion"/>
  </si>
  <si>
    <t>编号</t>
  </si>
  <si>
    <t>ID</t>
    <phoneticPr fontId="9" type="noConversion"/>
  </si>
  <si>
    <t>ProvinceID</t>
    <phoneticPr fontId="3" type="noConversion"/>
  </si>
  <si>
    <t>ProvinceName</t>
    <phoneticPr fontId="3" type="noConversion"/>
  </si>
  <si>
    <t>CityID</t>
    <phoneticPr fontId="3" type="noConversion"/>
  </si>
  <si>
    <t>CityName</t>
    <phoneticPr fontId="3" type="noConversion"/>
  </si>
  <si>
    <t>Welcome</t>
    <phoneticPr fontId="9" type="noConversion"/>
  </si>
  <si>
    <t>WangZheRongYao</t>
    <phoneticPr fontId="9" type="noConversion"/>
  </si>
  <si>
    <t>欢迎音效</t>
    <phoneticPr fontId="9" type="noConversion"/>
  </si>
  <si>
    <t>Xml</t>
    <phoneticPr fontId="5" type="noConversion"/>
  </si>
  <si>
    <t>存储位置</t>
    <phoneticPr fontId="5" type="noConversion"/>
  </si>
  <si>
    <t>描述</t>
    <phoneticPr fontId="5" type="noConversion"/>
  </si>
  <si>
    <t>路径</t>
    <phoneticPr fontId="5" type="noConversion"/>
  </si>
  <si>
    <t>输出</t>
    <phoneticPr fontId="5" type="noConversion"/>
  </si>
  <si>
    <t>Type</t>
    <phoneticPr fontId="5" type="noConversion"/>
  </si>
  <si>
    <t>Storage</t>
    <phoneticPr fontId="5" type="noConversion"/>
  </si>
  <si>
    <t>Des</t>
    <phoneticPr fontId="5" type="noConversion"/>
  </si>
  <si>
    <t>Path</t>
    <phoneticPr fontId="5" type="noConversion"/>
  </si>
  <si>
    <t>名称</t>
    <phoneticPr fontId="5" type="noConversion"/>
  </si>
  <si>
    <t>Enable</t>
    <phoneticPr fontId="3" type="noConversion"/>
  </si>
  <si>
    <t>Image</t>
    <phoneticPr fontId="3" type="noConversion"/>
  </si>
  <si>
    <t>模块名字</t>
    <phoneticPr fontId="5" type="noConversion"/>
  </si>
  <si>
    <t>模块描述</t>
    <phoneticPr fontId="5" type="noConversion"/>
  </si>
  <si>
    <t>文件名字</t>
    <phoneticPr fontId="5" type="noConversion"/>
  </si>
  <si>
    <t>文件类型</t>
    <phoneticPr fontId="5" type="noConversion"/>
  </si>
  <si>
    <t>文件路径</t>
    <phoneticPr fontId="5" type="noConversion"/>
  </si>
  <si>
    <t>Module</t>
    <phoneticPr fontId="5" type="noConversion"/>
  </si>
  <si>
    <t>FileName</t>
    <phoneticPr fontId="5" type="noConversion"/>
  </si>
  <si>
    <t>FileType</t>
    <phoneticPr fontId="5" type="noConversion"/>
  </si>
  <si>
    <t>FilePath</t>
    <phoneticPr fontId="5" type="noConversion"/>
  </si>
  <si>
    <t>Image</t>
    <phoneticPr fontId="9" type="noConversion"/>
  </si>
  <si>
    <t>Xml</t>
    <phoneticPr fontId="9" type="noConversion"/>
  </si>
  <si>
    <t>是否启用</t>
    <phoneticPr fontId="5" type="noConversion"/>
  </si>
  <si>
    <t>Cycling/View/</t>
    <phoneticPr fontId="3" type="noConversion"/>
  </si>
  <si>
    <t>nanjing_bg</t>
  </si>
  <si>
    <t>coord</t>
  </si>
  <si>
    <t>location1</t>
    <phoneticPr fontId="9" type="noConversion"/>
  </si>
  <si>
    <t>location2</t>
  </si>
  <si>
    <t>location3</t>
  </si>
  <si>
    <t>Cycling</t>
    <phoneticPr fontId="9" type="noConversion"/>
  </si>
  <si>
    <t>骑行游戏</t>
    <phoneticPr fontId="9" type="noConversion"/>
  </si>
  <si>
    <t>path01</t>
  </si>
  <si>
    <t>path02</t>
  </si>
</sst>
</file>

<file path=xl/styles.xml><?xml version="1.0" encoding="utf-8"?>
<styleSheet xmlns="http://schemas.openxmlformats.org/spreadsheetml/2006/main">
  <numFmts count="1">
    <numFmt numFmtId="176" formatCode="yyyy/mm/dd\ hh:mm"/>
  </numFmts>
  <fonts count="12"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  <font>
      <i/>
      <sz val="10"/>
      <color theme="4" tint="-0.249977111117893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  <font>
      <sz val="10"/>
      <name val="等线"/>
      <family val="4"/>
      <charset val="134"/>
      <scheme val="minor"/>
    </font>
    <font>
      <sz val="9"/>
      <name val="等线"/>
      <charset val="134"/>
      <scheme val="minor"/>
    </font>
    <font>
      <i/>
      <sz val="10"/>
      <name val="等线"/>
      <family val="4"/>
      <charset val="134"/>
      <scheme val="minor"/>
    </font>
    <font>
      <sz val="10"/>
      <color theme="1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176" fontId="10" fillId="3" borderId="0" xfId="0" applyNumberFormat="1" applyFont="1" applyFill="1" applyAlignment="1">
      <alignment horizontal="left" vertical="center"/>
    </xf>
    <xf numFmtId="0" fontId="8" fillId="3" borderId="0" xfId="0" applyFont="1" applyFill="1"/>
    <xf numFmtId="0" fontId="11" fillId="0" borderId="0" xfId="0" applyFont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left"/>
    </xf>
  </cellXfs>
  <cellStyles count="4">
    <cellStyle name="常规" xfId="0" builtinId="0"/>
    <cellStyle name="常规 2" xfId="2"/>
    <cellStyle name="常规 2 2" xfId="1"/>
    <cellStyle name="常规 2 2 2" xfId="3"/>
  </cellStyles>
  <dxfs count="2"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A2" sqref="A1:A2"/>
    </sheetView>
  </sheetViews>
  <sheetFormatPr defaultColWidth="9" defaultRowHeight="12"/>
  <cols>
    <col min="1" max="1" width="6.75" style="6" bestFit="1" customWidth="1"/>
    <col min="2" max="2" width="6.5" style="6" bestFit="1" customWidth="1"/>
    <col min="3" max="3" width="10.25" style="6" bestFit="1" customWidth="1"/>
    <col min="4" max="4" width="12.25" style="6" bestFit="1" customWidth="1"/>
    <col min="5" max="6" width="8.5" style="6" bestFit="1" customWidth="1"/>
    <col min="7" max="7" width="9" style="6"/>
    <col min="8" max="8" width="50.625" style="6" customWidth="1"/>
    <col min="9" max="16384" width="9" style="6"/>
  </cols>
  <sheetData>
    <row r="1" spans="1:19" s="5" customFormat="1">
      <c r="A1" s="1" t="s">
        <v>3</v>
      </c>
      <c r="B1" s="1" t="s">
        <v>7</v>
      </c>
      <c r="C1" s="1" t="s">
        <v>9</v>
      </c>
      <c r="D1" s="1" t="s">
        <v>10</v>
      </c>
      <c r="E1" s="1" t="s">
        <v>11</v>
      </c>
      <c r="F1" s="1" t="s">
        <v>12</v>
      </c>
      <c r="G1" s="3"/>
      <c r="H1" s="2" t="s">
        <v>29</v>
      </c>
      <c r="I1" s="1"/>
      <c r="J1" s="1"/>
      <c r="K1" s="1"/>
      <c r="L1" s="1"/>
      <c r="M1" s="1"/>
      <c r="N1" s="1"/>
      <c r="O1" s="1"/>
      <c r="P1" s="1"/>
      <c r="Q1" s="4"/>
      <c r="R1" s="1"/>
      <c r="S1" s="1"/>
    </row>
    <row r="2" spans="1:19">
      <c r="A2" s="6" t="s">
        <v>1</v>
      </c>
      <c r="B2" s="6" t="s">
        <v>2</v>
      </c>
      <c r="C2" s="6" t="s">
        <v>34</v>
      </c>
      <c r="D2" s="6" t="s">
        <v>35</v>
      </c>
      <c r="E2" s="6" t="s">
        <v>36</v>
      </c>
      <c r="F2" s="6" t="s">
        <v>37</v>
      </c>
      <c r="H2" s="6" t="s">
        <v>41</v>
      </c>
    </row>
    <row r="3" spans="1:19">
      <c r="A3" s="6">
        <v>320101</v>
      </c>
      <c r="B3" s="6" t="s">
        <v>27</v>
      </c>
      <c r="C3" s="6">
        <v>32</v>
      </c>
      <c r="D3" s="6" t="s">
        <v>13</v>
      </c>
      <c r="E3" s="6">
        <v>3201</v>
      </c>
      <c r="F3" s="6" t="s">
        <v>14</v>
      </c>
      <c r="H3" s="6" t="str">
        <f>"&lt;Map ID="""&amp;A3&amp;""" Name="""&amp;B3&amp;""" ProvinceID="""&amp;C3&amp;""" ProvinceName="""&amp;D3&amp;""" CityID="""&amp;E3&amp;""" CityName="""&amp;F3&amp;""" /&gt;"</f>
        <v>&lt;Map ID="320101" Name="江苏01" ProvinceID="32" ProvinceName="江苏" CityID="3201" CityName="南京" /&gt;</v>
      </c>
    </row>
  </sheetData>
  <phoneticPr fontId="3" type="noConversion"/>
  <conditionalFormatting sqref="P1">
    <cfRule type="cellIs" dxfId="1" priority="7" operator="equal">
      <formula>"否"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pane xSplit="2" ySplit="2" topLeftCell="C3" activePane="bottomRight" state="frozen"/>
      <selection activeCell="C222" sqref="C222:C228"/>
      <selection pane="topRight" activeCell="C222" sqref="C222:C228"/>
      <selection pane="bottomLeft" activeCell="C222" sqref="C222:C228"/>
      <selection pane="bottomRight" activeCell="G2" sqref="G2"/>
    </sheetView>
  </sheetViews>
  <sheetFormatPr defaultColWidth="9" defaultRowHeight="12"/>
  <cols>
    <col min="1" max="1" width="8.5" style="6" bestFit="1" customWidth="1"/>
    <col min="2" max="2" width="15" style="6" bestFit="1" customWidth="1"/>
    <col min="3" max="3" width="8.5" style="6" bestFit="1" customWidth="1"/>
    <col min="4" max="4" width="18" style="8" bestFit="1" customWidth="1"/>
    <col min="5" max="5" width="23" style="8" customWidth="1"/>
    <col min="6" max="6" width="0.875" style="6" customWidth="1"/>
    <col min="7" max="7" width="93.625" style="6" bestFit="1" customWidth="1"/>
    <col min="8" max="16384" width="9" style="6"/>
  </cols>
  <sheetData>
    <row r="1" spans="1:18" s="5" customFormat="1">
      <c r="A1" s="1" t="s">
        <v>32</v>
      </c>
      <c r="B1" s="1" t="s">
        <v>7</v>
      </c>
      <c r="C1" s="1" t="s">
        <v>15</v>
      </c>
      <c r="D1" s="2" t="s">
        <v>5</v>
      </c>
      <c r="E1" s="2" t="s">
        <v>6</v>
      </c>
      <c r="F1" s="10"/>
      <c r="G1" s="2" t="s">
        <v>29</v>
      </c>
      <c r="H1" s="1"/>
      <c r="I1" s="1"/>
      <c r="J1" s="1"/>
      <c r="K1" s="1"/>
      <c r="L1" s="1"/>
      <c r="M1" s="1"/>
      <c r="N1" s="1"/>
      <c r="O1" s="1"/>
      <c r="P1" s="4"/>
      <c r="Q1" s="1"/>
      <c r="R1" s="1"/>
    </row>
    <row r="2" spans="1:18">
      <c r="A2" s="6" t="s">
        <v>33</v>
      </c>
      <c r="B2" s="6" t="s">
        <v>2</v>
      </c>
      <c r="C2" s="6" t="s">
        <v>25</v>
      </c>
      <c r="D2" s="7" t="s">
        <v>0</v>
      </c>
      <c r="E2" s="7" t="s">
        <v>8</v>
      </c>
      <c r="F2" s="11"/>
      <c r="G2" s="7" t="s">
        <v>4</v>
      </c>
    </row>
    <row r="3" spans="1:18">
      <c r="A3" s="6">
        <v>32010101</v>
      </c>
      <c r="B3" s="6" t="s">
        <v>16</v>
      </c>
      <c r="C3" s="6">
        <v>320101</v>
      </c>
      <c r="D3" s="8" t="s">
        <v>26</v>
      </c>
      <c r="E3" s="8" t="str">
        <f>B3&amp;"介绍"</f>
        <v>中山陵介绍</v>
      </c>
      <c r="F3" s="11"/>
      <c r="G3" s="6" t="str">
        <f>"&lt;Scenic ID="""&amp;A3&amp;""" Name="""&amp;B3&amp;""" MapID="""&amp;C3&amp;""" Image="""&amp;D3&amp;""" Text="""&amp;E3&amp;""" /&gt;"</f>
        <v>&lt;Scenic ID="32010101" Name="中山陵" MapID="320101" Image="Texture/Map/Scenic" Text="中山陵介绍" /&gt;</v>
      </c>
    </row>
    <row r="4" spans="1:18">
      <c r="A4" s="6">
        <v>32010102</v>
      </c>
      <c r="B4" s="6" t="s">
        <v>17</v>
      </c>
      <c r="C4" s="6">
        <v>320101</v>
      </c>
      <c r="D4" s="8" t="s">
        <v>26</v>
      </c>
      <c r="E4" s="8" t="str">
        <f t="shared" ref="E4:E10" si="0">B4&amp;"介绍"</f>
        <v>总统府介绍</v>
      </c>
      <c r="F4" s="11"/>
      <c r="G4" s="6" t="str">
        <f t="shared" ref="G4:G10" si="1">"&lt;Scenic ID="""&amp;A4&amp;""" Name="""&amp;B4&amp;""" MapID="""&amp;C4&amp;""" Image="""&amp;D4&amp;""" Text="""&amp;E4&amp;""" /&gt;"</f>
        <v>&lt;Scenic ID="32010102" Name="总统府" MapID="320101" Image="Texture/Map/Scenic" Text="总统府介绍" /&gt;</v>
      </c>
    </row>
    <row r="5" spans="1:18">
      <c r="A5" s="6">
        <v>32010103</v>
      </c>
      <c r="B5" s="6" t="s">
        <v>18</v>
      </c>
      <c r="C5" s="6">
        <v>320101</v>
      </c>
      <c r="D5" s="8" t="s">
        <v>26</v>
      </c>
      <c r="E5" s="8" t="str">
        <f t="shared" si="0"/>
        <v>夫子庙介绍</v>
      </c>
      <c r="F5" s="11"/>
      <c r="G5" s="6" t="str">
        <f t="shared" si="1"/>
        <v>&lt;Scenic ID="32010103" Name="夫子庙" MapID="320101" Image="Texture/Map/Scenic" Text="夫子庙介绍" /&gt;</v>
      </c>
    </row>
    <row r="6" spans="1:18">
      <c r="A6" s="6">
        <v>32010104</v>
      </c>
      <c r="B6" s="6" t="s">
        <v>19</v>
      </c>
      <c r="C6" s="6">
        <v>320101</v>
      </c>
      <c r="D6" s="8" t="s">
        <v>26</v>
      </c>
      <c r="E6" s="8" t="str">
        <f t="shared" si="0"/>
        <v>瞻园介绍</v>
      </c>
      <c r="F6" s="11"/>
      <c r="G6" s="6" t="str">
        <f t="shared" si="1"/>
        <v>&lt;Scenic ID="32010104" Name="瞻园" MapID="320101" Image="Texture/Map/Scenic" Text="瞻园介绍" /&gt;</v>
      </c>
    </row>
    <row r="7" spans="1:18">
      <c r="A7" s="6">
        <v>32010105</v>
      </c>
      <c r="B7" s="6" t="s">
        <v>20</v>
      </c>
      <c r="C7" s="6">
        <v>320101</v>
      </c>
      <c r="D7" s="8" t="s">
        <v>26</v>
      </c>
      <c r="E7" s="8" t="str">
        <f t="shared" si="0"/>
        <v>玄武湖公园介绍</v>
      </c>
      <c r="F7" s="11"/>
      <c r="G7" s="6" t="str">
        <f t="shared" si="1"/>
        <v>&lt;Scenic ID="32010105" Name="玄武湖公园" MapID="320101" Image="Texture/Map/Scenic" Text="玄武湖公园介绍" /&gt;</v>
      </c>
    </row>
    <row r="8" spans="1:18">
      <c r="A8" s="6">
        <v>32010106</v>
      </c>
      <c r="B8" s="6" t="s">
        <v>21</v>
      </c>
      <c r="C8" s="6">
        <v>320101</v>
      </c>
      <c r="D8" s="8" t="s">
        <v>26</v>
      </c>
      <c r="E8" s="8" t="str">
        <f t="shared" si="0"/>
        <v>明孝陵介绍</v>
      </c>
      <c r="F8" s="11"/>
      <c r="G8" s="6" t="str">
        <f t="shared" si="1"/>
        <v>&lt;Scenic ID="32010106" Name="明孝陵" MapID="320101" Image="Texture/Map/Scenic" Text="明孝陵介绍" /&gt;</v>
      </c>
    </row>
    <row r="9" spans="1:18">
      <c r="A9" s="6">
        <v>32010107</v>
      </c>
      <c r="B9" s="6" t="s">
        <v>22</v>
      </c>
      <c r="C9" s="6">
        <v>320101</v>
      </c>
      <c r="D9" s="8" t="s">
        <v>26</v>
      </c>
      <c r="E9" s="8" t="str">
        <f t="shared" si="0"/>
        <v>美龄宫介绍</v>
      </c>
      <c r="F9" s="11"/>
      <c r="G9" s="6" t="str">
        <f t="shared" si="1"/>
        <v>&lt;Scenic ID="32010107" Name="美龄宫" MapID="320101" Image="Texture/Map/Scenic" Text="美龄宫介绍" /&gt;</v>
      </c>
    </row>
    <row r="10" spans="1:18">
      <c r="A10" s="6">
        <v>32010108</v>
      </c>
      <c r="B10" s="6" t="s">
        <v>24</v>
      </c>
      <c r="C10" s="6">
        <v>320101</v>
      </c>
      <c r="D10" s="8" t="s">
        <v>26</v>
      </c>
      <c r="E10" s="8" t="str">
        <f t="shared" si="0"/>
        <v>南京大屠杀纪念馆介绍</v>
      </c>
      <c r="F10" s="11"/>
      <c r="G10" s="6" t="str">
        <f t="shared" si="1"/>
        <v>&lt;Scenic ID="32010108" Name="南京大屠杀纪念馆" MapID="320101" Image="Texture/Map/Scenic" Text="南京大屠杀纪念馆介绍" /&gt;</v>
      </c>
    </row>
    <row r="11" spans="1:18">
      <c r="A11" s="6">
        <v>32010109</v>
      </c>
      <c r="B11" s="6" t="s">
        <v>23</v>
      </c>
      <c r="C11" s="6">
        <v>320101</v>
      </c>
      <c r="D11" s="8" t="s">
        <v>26</v>
      </c>
      <c r="E11" s="8" t="str">
        <f>B11&amp;"介绍"</f>
        <v>栖霞山介绍</v>
      </c>
      <c r="F11" s="11"/>
      <c r="G11" s="6" t="str">
        <f>"&lt;Scenic ID="""&amp;A11&amp;""" Name="""&amp;B11&amp;""" MapID="""&amp;C11&amp;""" Image="""&amp;D11&amp;""" Text="""&amp;E11&amp;""" /&gt;"</f>
        <v>&lt;Scenic ID="32010109" Name="栖霞山" MapID="320101" Image="Texture/Map/Scenic" Text="栖霞山介绍" /&gt;</v>
      </c>
    </row>
    <row r="12" spans="1:18">
      <c r="F12" s="11"/>
    </row>
    <row r="13" spans="1:18">
      <c r="F13" s="11"/>
    </row>
    <row r="14" spans="1:18">
      <c r="D14" s="9"/>
      <c r="E14" s="9"/>
      <c r="F14" s="11"/>
    </row>
    <row r="15" spans="1:18">
      <c r="D15" s="9"/>
      <c r="E15" s="9"/>
      <c r="F15" s="11"/>
    </row>
    <row r="16" spans="1:18">
      <c r="D16" s="9"/>
      <c r="E16" s="9"/>
      <c r="F16" s="11"/>
    </row>
    <row r="17" spans="4:6">
      <c r="D17" s="9"/>
      <c r="E17" s="9"/>
      <c r="F17" s="11"/>
    </row>
    <row r="18" spans="4:6">
      <c r="D18" s="9"/>
      <c r="E18" s="9"/>
      <c r="F18" s="11"/>
    </row>
    <row r="19" spans="4:6">
      <c r="D19" s="9"/>
      <c r="E19" s="9"/>
      <c r="F19" s="11"/>
    </row>
    <row r="20" spans="4:6">
      <c r="D20" s="9"/>
      <c r="E20" s="9"/>
      <c r="F20" s="11"/>
    </row>
    <row r="21" spans="4:6">
      <c r="D21" s="9"/>
      <c r="E21" s="9"/>
      <c r="F21" s="11"/>
    </row>
    <row r="22" spans="4:6">
      <c r="D22" s="9"/>
      <c r="E22" s="9"/>
      <c r="F22" s="11"/>
    </row>
    <row r="23" spans="4:6">
      <c r="D23" s="9"/>
      <c r="E23" s="9"/>
      <c r="F23" s="11"/>
    </row>
    <row r="24" spans="4:6">
      <c r="F24" s="11"/>
    </row>
    <row r="25" spans="4:6">
      <c r="F25" s="11"/>
    </row>
    <row r="26" spans="4:6">
      <c r="F26" s="11"/>
    </row>
    <row r="27" spans="4:6">
      <c r="F27" s="11"/>
    </row>
    <row r="28" spans="4:6">
      <c r="F28" s="11"/>
    </row>
    <row r="29" spans="4:6">
      <c r="F29" s="11"/>
    </row>
  </sheetData>
  <phoneticPr fontId="9" type="noConversion"/>
  <conditionalFormatting sqref="O1">
    <cfRule type="cellIs" dxfId="0" priority="1" operator="equal">
      <formula>"否"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XFD1048576"/>
    </sheetView>
  </sheetViews>
  <sheetFormatPr defaultRowHeight="12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16384" width="9" style="12"/>
  </cols>
  <sheetData>
    <row r="1" spans="1:6">
      <c r="A1" s="16" t="s">
        <v>30</v>
      </c>
      <c r="B1" s="1" t="s">
        <v>50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1:6">
      <c r="A2" s="18" t="s">
        <v>46</v>
      </c>
      <c r="B2" s="6" t="s">
        <v>2</v>
      </c>
      <c r="C2" s="6" t="s">
        <v>47</v>
      </c>
      <c r="D2" s="6" t="s">
        <v>48</v>
      </c>
      <c r="E2" s="6" t="s">
        <v>49</v>
      </c>
      <c r="F2" s="6" t="s">
        <v>41</v>
      </c>
    </row>
    <row r="3" spans="1:6">
      <c r="A3" s="17">
        <v>1</v>
      </c>
      <c r="B3" s="12" t="s">
        <v>38</v>
      </c>
      <c r="C3" s="12" t="s">
        <v>31</v>
      </c>
      <c r="D3" s="13" t="s">
        <v>40</v>
      </c>
      <c r="E3" s="15" t="str">
        <f>IF(A3="1","&lt;Sound="""&amp;B3&amp;""" Storage="""&amp;C3&amp;""" Dec="""&amp;D3&amp;"""&gt;",IF(A3="2","  &lt;Clip SoundPath="""&amp;E3&amp;""" /&gt;",IF(A3="3"," /Sound&gt;","")))</f>
        <v/>
      </c>
      <c r="F3" s="12" t="str">
        <f>IF(A3=1,"&lt;Audio Name="""&amp;B3&amp;""" Storage="""&amp;C3&amp;""" Des="""&amp;D3&amp;"""&gt;",IF(A3=2,"  &lt;File Path="""&amp;E3&amp;""" /&gt;",IF(A3=3,"&lt;/Audio&gt;","")))</f>
        <v>&lt;Audio Name="Welcome" Storage="Remote" Des="欢迎音效"&gt;</v>
      </c>
    </row>
    <row r="4" spans="1:6">
      <c r="A4" s="17">
        <v>2</v>
      </c>
      <c r="C4" s="12" t="s">
        <v>28</v>
      </c>
      <c r="E4" s="14" t="s">
        <v>39</v>
      </c>
      <c r="F4" s="12" t="str">
        <f t="shared" ref="F4:F5" si="0">IF(A4=1,"&lt;Audio Name="""&amp;B4&amp;""" Storage="""&amp;C4&amp;""" Des="""&amp;D4&amp;"""&gt;",IF(A4=2,"  &lt;File Path="""&amp;E4&amp;""" /&gt;",IF(A4=3,"&lt;/Audio&gt;","")))</f>
        <v xml:space="preserve">  &lt;File Path="WangZheRongYao" /&gt;</v>
      </c>
    </row>
    <row r="5" spans="1:6">
      <c r="A5" s="17">
        <v>3</v>
      </c>
      <c r="C5" s="12" t="s">
        <v>28</v>
      </c>
      <c r="D5" s="12" t="str">
        <f>IF(ISERROR(FIND("Des=",#REF!))=FALSE,MID(#REF!,FIND("Des=""",#REF!)+5,FIND("""&gt;",#REF!)-FIND("Des=""",#REF!)-5),"")</f>
        <v/>
      </c>
      <c r="E5" s="12" t="str">
        <f>IF(ISERROR(FIND("&lt;Clip",#REF!))=FALSE,MID(#REF!,FIND("SoundPath=""",#REF!)+11,FIND(""" /&gt;",#REF!)-FIND("SoundPath=""",#REF!)-11),"")</f>
        <v/>
      </c>
      <c r="F5" s="12" t="str">
        <f t="shared" si="0"/>
        <v>&lt;/Audio&gt;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1"/>
  <sheetViews>
    <sheetView tabSelected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2" sqref="A12"/>
    </sheetView>
  </sheetViews>
  <sheetFormatPr defaultRowHeight="12"/>
  <cols>
    <col min="1" max="1" width="5.25" style="17" bestFit="1" customWidth="1"/>
    <col min="2" max="2" width="21.875" style="12" customWidth="1"/>
    <col min="3" max="3" width="9" style="12"/>
    <col min="4" max="4" width="18.25" style="12" customWidth="1"/>
    <col min="5" max="5" width="22.625" style="12" customWidth="1"/>
    <col min="6" max="6" width="14.375" style="12" bestFit="1" customWidth="1"/>
    <col min="7" max="7" width="8.875" style="12" bestFit="1" customWidth="1"/>
    <col min="8" max="16384" width="9" style="12"/>
  </cols>
  <sheetData>
    <row r="1" spans="1:8">
      <c r="A1" s="16" t="s">
        <v>30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64</v>
      </c>
      <c r="H1" s="1" t="s">
        <v>45</v>
      </c>
    </row>
    <row r="2" spans="1:8">
      <c r="A2" s="18"/>
      <c r="B2" s="6" t="s">
        <v>58</v>
      </c>
      <c r="C2" s="6" t="s">
        <v>48</v>
      </c>
      <c r="D2" s="6" t="s">
        <v>59</v>
      </c>
      <c r="E2" s="6" t="s">
        <v>60</v>
      </c>
      <c r="F2" s="6" t="s">
        <v>61</v>
      </c>
      <c r="G2" s="12" t="s">
        <v>51</v>
      </c>
      <c r="H2" s="12" t="s">
        <v>63</v>
      </c>
    </row>
    <row r="3" spans="1:8">
      <c r="A3" s="17">
        <v>1</v>
      </c>
      <c r="B3" s="12" t="s">
        <v>71</v>
      </c>
      <c r="C3" s="12" t="s">
        <v>72</v>
      </c>
      <c r="D3" s="13"/>
      <c r="E3" s="15"/>
      <c r="H3" s="12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Name="Cycling" Desc="骑行游戏"&gt;</v>
      </c>
    </row>
    <row r="4" spans="1:8">
      <c r="A4" s="17">
        <v>2</v>
      </c>
      <c r="D4" s="12" t="s">
        <v>66</v>
      </c>
      <c r="E4" s="14" t="s">
        <v>62</v>
      </c>
      <c r="F4" s="12" t="s">
        <v>65</v>
      </c>
      <c r="G4" s="12">
        <v>1</v>
      </c>
      <c r="H4" s="12" t="str">
        <f t="shared" ref="H4:H8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Name="nanjing_bg" Path="Cycling/View/nanjing_bg" Type="Image" Enable="1" /&gt;</v>
      </c>
    </row>
    <row r="5" spans="1:8">
      <c r="A5" s="17">
        <v>2</v>
      </c>
      <c r="D5" s="12" t="s">
        <v>67</v>
      </c>
      <c r="E5" s="12" t="s">
        <v>52</v>
      </c>
      <c r="F5" s="12" t="s">
        <v>65</v>
      </c>
      <c r="G5" s="12">
        <v>1</v>
      </c>
      <c r="H5" s="12" t="str">
        <f t="shared" si="0"/>
        <v xml:space="preserve">  &lt;File Name="coord" Path="Cycling/View/coord" Type="Image" Enable="1" /&gt;</v>
      </c>
    </row>
    <row r="6" spans="1:8">
      <c r="A6" s="17">
        <v>2</v>
      </c>
      <c r="D6" s="12" t="s">
        <v>68</v>
      </c>
      <c r="E6" s="12" t="s">
        <v>52</v>
      </c>
      <c r="F6" s="12" t="s">
        <v>65</v>
      </c>
      <c r="G6" s="12">
        <v>1</v>
      </c>
      <c r="H6" s="12" t="str">
        <f t="shared" si="0"/>
        <v xml:space="preserve">  &lt;File Name="location1" Path="Cycling/View/location1" Type="Image" Enable="1" /&gt;</v>
      </c>
    </row>
    <row r="7" spans="1:8">
      <c r="A7" s="17">
        <v>2</v>
      </c>
      <c r="D7" s="12" t="s">
        <v>69</v>
      </c>
      <c r="E7" s="12" t="s">
        <v>52</v>
      </c>
      <c r="F7" s="12" t="s">
        <v>65</v>
      </c>
      <c r="G7" s="12">
        <v>1</v>
      </c>
      <c r="H7" s="12" t="str">
        <f t="shared" si="0"/>
        <v xml:space="preserve">  &lt;File Name="location2" Path="Cycling/View/location2" Type="Image" Enable="1" /&gt;</v>
      </c>
    </row>
    <row r="8" spans="1:8">
      <c r="A8" s="17">
        <v>2</v>
      </c>
      <c r="D8" s="12" t="s">
        <v>70</v>
      </c>
      <c r="E8" s="12" t="s">
        <v>52</v>
      </c>
      <c r="F8" s="12" t="s">
        <v>65</v>
      </c>
      <c r="G8" s="12">
        <v>1</v>
      </c>
      <c r="H8" s="12" t="str">
        <f t="shared" si="0"/>
        <v xml:space="preserve">  &lt;File Name="location3" Path="Cycling/View/location3" Type="Image" Enable="1" /&gt;</v>
      </c>
    </row>
    <row r="9" spans="1:8">
      <c r="A9" s="17">
        <v>2</v>
      </c>
      <c r="D9" s="12" t="s">
        <v>73</v>
      </c>
      <c r="E9" s="12" t="s">
        <v>0</v>
      </c>
      <c r="F9" s="12" t="s">
        <v>65</v>
      </c>
      <c r="G9" s="12">
        <v>1</v>
      </c>
      <c r="H9" s="12" t="str">
        <f t="shared" ref="H9:H10" si="1">IF(A9=1,"&lt;Module Name="""&amp;B9&amp;""" Desc="""&amp;C9&amp;"""&gt;",IF(A9=2,"  &lt;File Name="""&amp;D9&amp;""" Path="""&amp;F9&amp;D9&amp;""" Type="""&amp;E9&amp;""" Enable="""&amp;G9&amp;""" /&gt;",IF(A9=3,"&lt;/Module&gt;","")))</f>
        <v xml:space="preserve">  &lt;File Name="path01" Path="Cycling/View/path01" Type="Image" Enable="1" /&gt;</v>
      </c>
    </row>
    <row r="10" spans="1:8">
      <c r="A10" s="17">
        <v>2</v>
      </c>
      <c r="D10" s="12" t="s">
        <v>74</v>
      </c>
      <c r="E10" s="12" t="s">
        <v>0</v>
      </c>
      <c r="F10" s="12" t="s">
        <v>65</v>
      </c>
      <c r="G10" s="12">
        <v>1</v>
      </c>
      <c r="H10" s="12" t="str">
        <f t="shared" si="1"/>
        <v xml:space="preserve">  &lt;File Name="path02" Path="Cycling/View/path02" Type="Image" Enable="1" /&gt;</v>
      </c>
    </row>
    <row r="11" spans="1:8">
      <c r="A11" s="17">
        <v>3</v>
      </c>
      <c r="H11" s="12" t="str">
        <f t="shared" ref="H11" si="2">IF(A11=1,"&lt;Module Name="""&amp;B11&amp;""" Desc="""&amp;C11&amp;"""&gt;",IF(A11=2,"  &lt;File Name="""&amp;D11&amp;""" Path="""&amp;F11&amp;D11&amp;""" Type="""&amp;E11&amp;""" Enable="""&amp;G11&amp;""" /&gt;",IF(A11=3,"&lt;/Module&gt;","")))</f>
        <v>&lt;/Module&gt;</v>
      </c>
    </row>
  </sheetData>
  <phoneticPr fontId="9" type="noConversion"/>
  <dataValidations count="2">
    <dataValidation type="list" allowBlank="1" showInputMessage="1" showErrorMessage="1" sqref="E4:E1048576">
      <formula1>"Imag,Spine"</formula1>
    </dataValidation>
    <dataValidation type="list" allowBlank="1" showInputMessage="1" showErrorMessage="1" sqref="G3:G1048576">
      <formula1>"0,1"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Map</vt:lpstr>
      <vt:lpstr>Scenic</vt:lpstr>
      <vt:lpstr>Audio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2021-01-30T00:31:34Z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