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465" windowWidth="20730" windowHeight="11760" tabRatio="749" activeTab="1"/>
  </bookViews>
  <sheets>
    <sheet name="Item" sheetId="33" r:id="rId1"/>
    <sheet name="Module" sheetId="32" r:id="rId2"/>
    <sheet name="Audio" sheetId="31" r:id="rId3"/>
    <sheet name="Map" sheetId="26" r:id="rId4"/>
    <sheet name="Scenic" sheetId="30" r:id="rId5"/>
    <sheet name="Card" sheetId="34" r:id="rId6"/>
    <sheet name="Test" sheetId="38" r:id="rId7"/>
    <sheet name="Question" sheetId="35" r:id="rId8"/>
    <sheet name="TestScheme" sheetId="36" r:id="rId9"/>
  </sheet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7" i="32"/>
  <c r="J78"/>
  <c r="J79"/>
  <c r="J80"/>
  <c r="J81"/>
  <c r="J82"/>
  <c r="J83"/>
  <c r="J84"/>
  <c r="J85"/>
  <c r="J86"/>
  <c r="J87"/>
  <c r="J88"/>
  <c r="J89"/>
  <c r="J90"/>
  <c r="J91"/>
  <c r="J92"/>
  <c r="J93"/>
  <c r="J94"/>
  <c r="J56"/>
  <c r="J57"/>
  <c r="J58"/>
  <c r="J59"/>
  <c r="J60"/>
  <c r="J61"/>
  <c r="D4" i="30"/>
  <c r="D5"/>
  <c r="D6"/>
  <c r="D7"/>
  <c r="D8"/>
  <c r="D9"/>
  <c r="D10"/>
  <c r="D11"/>
  <c r="D12"/>
  <c r="D13"/>
  <c r="D14"/>
  <c r="D15"/>
  <c r="D16"/>
  <c r="D17"/>
  <c r="D3"/>
  <c r="F9" i="36"/>
  <c r="K8" i="35"/>
  <c r="G4" i="36"/>
  <c r="G5"/>
  <c r="G3"/>
  <c r="C4"/>
  <c r="C5"/>
  <c r="C3"/>
  <c r="D4" i="38"/>
  <c r="D5"/>
  <c r="D6"/>
  <c r="D7"/>
  <c r="D8"/>
  <c r="D9"/>
  <c r="D10"/>
  <c r="D11"/>
  <c r="D12"/>
  <c r="D13"/>
  <c r="D14"/>
  <c r="D15"/>
  <c r="D16"/>
  <c r="D17"/>
  <c r="D3"/>
  <c r="H4" i="34"/>
  <c r="H5"/>
  <c r="H6"/>
  <c r="H7"/>
  <c r="H8"/>
  <c r="H9"/>
  <c r="H10"/>
  <c r="H11"/>
  <c r="H12"/>
  <c r="H13"/>
  <c r="H14"/>
  <c r="H15"/>
  <c r="H16"/>
  <c r="H17"/>
  <c r="H3"/>
  <c r="M4" i="26"/>
  <c r="M3"/>
  <c r="J42" i="32"/>
  <c r="J43"/>
  <c r="J44"/>
  <c r="J45"/>
  <c r="J46"/>
  <c r="J41"/>
  <c r="F4" i="34"/>
  <c r="F5"/>
  <c r="F6"/>
  <c r="F7"/>
  <c r="F8"/>
  <c r="F9"/>
  <c r="F10"/>
  <c r="F11"/>
  <c r="F12"/>
  <c r="F13"/>
  <c r="F14"/>
  <c r="F15"/>
  <c r="F16"/>
  <c r="F17"/>
  <c r="F3"/>
  <c r="J67" i="32"/>
  <c r="J68"/>
  <c r="J69"/>
  <c r="J70"/>
  <c r="J71"/>
  <c r="J72"/>
  <c r="J73"/>
  <c r="J74"/>
  <c r="J75"/>
  <c r="J76"/>
  <c r="C5" i="33"/>
  <c r="A5"/>
  <c r="F5"/>
  <c r="C6"/>
  <c r="A6"/>
  <c r="F6"/>
  <c r="C7"/>
  <c r="A7"/>
  <c r="F7" s="1"/>
  <c r="C8"/>
  <c r="A8"/>
  <c r="F8" s="1"/>
  <c r="C9"/>
  <c r="A9"/>
  <c r="F9"/>
  <c r="C10"/>
  <c r="A10"/>
  <c r="F10"/>
  <c r="C11"/>
  <c r="A11"/>
  <c r="F11" s="1"/>
  <c r="C12"/>
  <c r="A12"/>
  <c r="F12" s="1"/>
  <c r="A4"/>
  <c r="F4" s="1"/>
  <c r="C4"/>
  <c r="F3"/>
  <c r="J95" i="32"/>
  <c r="J32"/>
  <c r="J33"/>
  <c r="J34"/>
  <c r="J35"/>
  <c r="J36"/>
  <c r="J37"/>
  <c r="J38"/>
  <c r="J39"/>
  <c r="J40"/>
  <c r="J28"/>
  <c r="J31"/>
  <c r="J47"/>
  <c r="J48"/>
  <c r="J49"/>
  <c r="J50"/>
  <c r="J51"/>
  <c r="J52"/>
  <c r="J53"/>
  <c r="J54"/>
  <c r="J55"/>
  <c r="J62"/>
  <c r="J63"/>
  <c r="J64"/>
  <c r="J65"/>
  <c r="J66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9"/>
  <c r="J3"/>
  <c r="J30"/>
  <c r="F4" i="31" l="1"/>
  <c r="F5"/>
  <c r="F3"/>
  <c r="E3"/>
  <c r="E5"/>
  <c r="D5"/>
</calcChain>
</file>

<file path=xl/comments1.xml><?xml version="1.0" encoding="utf-8"?>
<comments xmlns="http://schemas.openxmlformats.org/spreadsheetml/2006/main">
  <authors>
    <author>XiTongTianDi</author>
    <author>Volcano fish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金币
</t>
        </r>
        <r>
          <rPr>
            <b/>
            <sz val="9"/>
            <color indexed="81"/>
            <rFont val="Tahoma"/>
            <family val="2"/>
          </rPr>
          <t>20-</t>
        </r>
        <r>
          <rPr>
            <b/>
            <sz val="9"/>
            <color indexed="81"/>
            <rFont val="宋体"/>
            <family val="3"/>
            <charset val="134"/>
          </rPr>
          <t xml:space="preserve">卡片
</t>
        </r>
        <r>
          <rPr>
            <b/>
            <sz val="9"/>
            <color indexed="81"/>
            <rFont val="Tahoma"/>
            <family val="2"/>
          </rPr>
          <t>21-</t>
        </r>
        <r>
          <rPr>
            <b/>
            <sz val="9"/>
            <color indexed="81"/>
            <rFont val="宋体"/>
            <family val="3"/>
            <charset val="134"/>
          </rPr>
          <t>配饰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>
      <text>
        <r>
          <rPr>
            <b/>
            <sz val="9"/>
            <color indexed="81"/>
            <rFont val="Tahoma"/>
            <family val="2"/>
          </rPr>
          <t xml:space="preserve">Sprite - </t>
        </r>
        <r>
          <rPr>
            <b/>
            <sz val="9"/>
            <color indexed="81"/>
            <rFont val="宋体"/>
            <family val="3"/>
            <charset val="134"/>
          </rPr>
          <t xml:space="preserve">用Image显示，后缀名为.png
Texture1 - 用RawImage显示，后缀名为.png
Texture2 - 用RawImage显示，后缀名.ab
</t>
        </r>
      </text>
    </comment>
  </commentList>
</comments>
</file>

<file path=xl/comments2.xml><?xml version="1.0" encoding="utf-8"?>
<comments xmlns="http://schemas.openxmlformats.org/spreadsheetml/2006/main">
  <authors>
    <author>Volcano fish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 xml:space="preserve">Sprite - </t>
        </r>
        <r>
          <rPr>
            <b/>
            <sz val="9"/>
            <color indexed="81"/>
            <rFont val="宋体"/>
            <family val="3"/>
            <charset val="134"/>
          </rPr>
          <t xml:space="preserve">用Image显示，后缀名为.png
Texture1 - 用RawImage显示，后缀名为.png
Texture2 - 用RawImage显示，后缀名.ab
</t>
        </r>
      </text>
    </comment>
  </commentList>
</comments>
</file>

<file path=xl/comments3.xml><?xml version="1.0" encoding="utf-8"?>
<comments xmlns="http://schemas.openxmlformats.org/spreadsheetml/2006/main">
  <authors>
    <author>XiTongTianDi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01-</t>
        </r>
        <r>
          <rPr>
            <b/>
            <sz val="9"/>
            <color indexed="81"/>
            <rFont val="宋体"/>
            <family val="3"/>
            <charset val="134"/>
          </rPr>
          <t xml:space="preserve">景点卡
</t>
        </r>
        <r>
          <rPr>
            <b/>
            <sz val="9"/>
            <color indexed="81"/>
            <rFont val="Tahoma"/>
            <family val="2"/>
          </rPr>
          <t>02-</t>
        </r>
        <r>
          <rPr>
            <b/>
            <sz val="9"/>
            <color indexed="81"/>
            <rFont val="宋体"/>
            <family val="3"/>
            <charset val="134"/>
          </rPr>
          <t xml:space="preserve">随机卡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b/>
            <sz val="9"/>
            <color indexed="81"/>
            <rFont val="宋体"/>
            <family val="3"/>
            <charset val="134"/>
          </rPr>
          <t>种类编码共</t>
        </r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宋体"/>
            <family val="3"/>
            <charset val="134"/>
          </rPr>
          <t xml:space="preserve">位：
</t>
        </r>
        <r>
          <rPr>
            <b/>
            <sz val="9"/>
            <color indexed="81"/>
            <rFont val="Tahoma"/>
            <family val="2"/>
          </rPr>
          <t>1.</t>
        </r>
        <r>
          <rPr>
            <b/>
            <sz val="9"/>
            <color indexed="81"/>
            <rFont val="宋体"/>
            <family val="3"/>
            <charset val="134"/>
          </rPr>
          <t>前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位代表某个模块或者某个游戏，如</t>
        </r>
        <r>
          <rPr>
            <b/>
            <sz val="9"/>
            <color indexed="81"/>
            <rFont val="Tahoma"/>
            <family val="2"/>
          </rPr>
          <t>01</t>
        </r>
        <r>
          <rPr>
            <b/>
            <sz val="9"/>
            <color indexed="81"/>
            <rFont val="宋体"/>
            <family val="3"/>
            <charset val="134"/>
          </rPr>
          <t xml:space="preserve">代表骑行游戏
</t>
        </r>
        <r>
          <rPr>
            <b/>
            <sz val="9"/>
            <color indexed="81"/>
            <rFont val="Tahoma"/>
            <family val="2"/>
          </rPr>
          <t>2.</t>
        </r>
        <r>
          <rPr>
            <b/>
            <sz val="9"/>
            <color indexed="81"/>
            <rFont val="宋体"/>
            <family val="3"/>
            <charset val="134"/>
          </rPr>
          <t>后面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>位代表某个知识领域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C8" authorId="0">
      <text>
        <r>
          <rPr>
            <b/>
            <sz val="9"/>
            <color indexed="81"/>
            <rFont val="宋体"/>
            <family val="3"/>
            <charset val="134"/>
          </rPr>
          <t>每种难度的题目比例，之间用英文逗号隔开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" authorId="0">
      <text>
        <r>
          <rPr>
            <b/>
            <sz val="9"/>
            <color indexed="81"/>
            <rFont val="宋体"/>
            <family val="3"/>
            <charset val="134"/>
          </rPr>
          <t>多个题目分类，之间用英文逗号隔开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宋体"/>
            <family val="3"/>
            <charset val="134"/>
          </rPr>
          <t>每种难度的分值，之间用英文逗号隔开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<sst xmlns="http://schemas.openxmlformats.org/spreadsheetml/2006/main" count="659" uniqueCount="323">
  <si>
    <t>Image</t>
    <phoneticPr fontId="4" type="noConversion"/>
  </si>
  <si>
    <t>ID</t>
    <phoneticPr fontId="6" type="noConversion"/>
  </si>
  <si>
    <t>Name</t>
    <phoneticPr fontId="6" type="noConversion"/>
  </si>
  <si>
    <t>编号</t>
    <phoneticPr fontId="6" type="noConversion"/>
  </si>
  <si>
    <t>Xml</t>
    <phoneticPr fontId="4" type="noConversion"/>
  </si>
  <si>
    <t>图片</t>
    <phoneticPr fontId="4" type="noConversion"/>
  </si>
  <si>
    <t>文字</t>
    <phoneticPr fontId="4" type="noConversion"/>
  </si>
  <si>
    <t>名字</t>
    <phoneticPr fontId="6" type="noConversion"/>
  </si>
  <si>
    <t>Text</t>
    <phoneticPr fontId="4" type="noConversion"/>
  </si>
  <si>
    <t>省份编码</t>
    <phoneticPr fontId="4" type="noConversion"/>
  </si>
  <si>
    <t>省份名称</t>
    <phoneticPr fontId="4" type="noConversion"/>
  </si>
  <si>
    <t>城市编码</t>
    <phoneticPr fontId="4" type="noConversion"/>
  </si>
  <si>
    <t>城市名称</t>
    <phoneticPr fontId="4" type="noConversion"/>
  </si>
  <si>
    <t>江苏</t>
    <phoneticPr fontId="4" type="noConversion"/>
  </si>
  <si>
    <t>南京</t>
    <phoneticPr fontId="4" type="noConversion"/>
  </si>
  <si>
    <t>地图编码</t>
    <phoneticPr fontId="10" type="noConversion"/>
  </si>
  <si>
    <t>中山陵</t>
    <phoneticPr fontId="10" type="noConversion"/>
  </si>
  <si>
    <t>总统府</t>
    <phoneticPr fontId="10" type="noConversion"/>
  </si>
  <si>
    <t>夫子庙</t>
    <phoneticPr fontId="10" type="noConversion"/>
  </si>
  <si>
    <t>瞻园</t>
    <phoneticPr fontId="10" type="noConversion"/>
  </si>
  <si>
    <t>玄武湖公园</t>
    <phoneticPr fontId="10" type="noConversion"/>
  </si>
  <si>
    <t>明孝陵</t>
    <phoneticPr fontId="10" type="noConversion"/>
  </si>
  <si>
    <t>美龄宫</t>
    <phoneticPr fontId="10" type="noConversion"/>
  </si>
  <si>
    <t>栖霞山</t>
    <phoneticPr fontId="10" type="noConversion"/>
  </si>
  <si>
    <t>南京大屠杀纪念馆</t>
    <phoneticPr fontId="10" type="noConversion"/>
  </si>
  <si>
    <t>MapID</t>
    <phoneticPr fontId="10" type="noConversion"/>
  </si>
  <si>
    <t>江苏01</t>
    <phoneticPr fontId="4" type="noConversion"/>
  </si>
  <si>
    <t>Remote</t>
  </si>
  <si>
    <t>输出</t>
    <phoneticPr fontId="4" type="noConversion"/>
  </si>
  <si>
    <t>类别</t>
    <phoneticPr fontId="6" type="noConversion"/>
  </si>
  <si>
    <t>Remote</t>
    <phoneticPr fontId="10" type="noConversion"/>
  </si>
  <si>
    <t>编号</t>
  </si>
  <si>
    <t>ID</t>
    <phoneticPr fontId="10" type="noConversion"/>
  </si>
  <si>
    <t>ProvinceID</t>
    <phoneticPr fontId="4" type="noConversion"/>
  </si>
  <si>
    <t>ProvinceName</t>
    <phoneticPr fontId="4" type="noConversion"/>
  </si>
  <si>
    <t>CityID</t>
    <phoneticPr fontId="4" type="noConversion"/>
  </si>
  <si>
    <t>CityName</t>
    <phoneticPr fontId="4" type="noConversion"/>
  </si>
  <si>
    <t>Welcome</t>
    <phoneticPr fontId="10" type="noConversion"/>
  </si>
  <si>
    <t>WangZheRongYao</t>
    <phoneticPr fontId="10" type="noConversion"/>
  </si>
  <si>
    <t>欢迎音效</t>
    <phoneticPr fontId="10" type="noConversion"/>
  </si>
  <si>
    <t>Xml</t>
    <phoneticPr fontId="6" type="noConversion"/>
  </si>
  <si>
    <t>存储位置</t>
    <phoneticPr fontId="6" type="noConversion"/>
  </si>
  <si>
    <t>描述</t>
    <phoneticPr fontId="6" type="noConversion"/>
  </si>
  <si>
    <t>路径</t>
    <phoneticPr fontId="6" type="noConversion"/>
  </si>
  <si>
    <t>输出</t>
    <phoneticPr fontId="6" type="noConversion"/>
  </si>
  <si>
    <t>Type</t>
    <phoneticPr fontId="6" type="noConversion"/>
  </si>
  <si>
    <t>Storage</t>
    <phoneticPr fontId="6" type="noConversion"/>
  </si>
  <si>
    <t>Des</t>
    <phoneticPr fontId="6" type="noConversion"/>
  </si>
  <si>
    <t>Path</t>
    <phoneticPr fontId="6" type="noConversion"/>
  </si>
  <si>
    <t>名称</t>
    <phoneticPr fontId="6" type="noConversion"/>
  </si>
  <si>
    <t>Enable</t>
    <phoneticPr fontId="4" type="noConversion"/>
  </si>
  <si>
    <t>模块名字</t>
    <phoneticPr fontId="6" type="noConversion"/>
  </si>
  <si>
    <t>模块描述</t>
    <phoneticPr fontId="6" type="noConversion"/>
  </si>
  <si>
    <t>文件名字</t>
    <phoneticPr fontId="6" type="noConversion"/>
  </si>
  <si>
    <t>文件路径</t>
    <phoneticPr fontId="6" type="noConversion"/>
  </si>
  <si>
    <t>Module</t>
    <phoneticPr fontId="6" type="noConversion"/>
  </si>
  <si>
    <t>FileName</t>
    <phoneticPr fontId="6" type="noConversion"/>
  </si>
  <si>
    <t>Xml</t>
    <phoneticPr fontId="10" type="noConversion"/>
  </si>
  <si>
    <t>是否启用</t>
    <phoneticPr fontId="6" type="noConversion"/>
  </si>
  <si>
    <t>Cycling/View/</t>
    <phoneticPr fontId="4" type="noConversion"/>
  </si>
  <si>
    <t>coord</t>
  </si>
  <si>
    <t>Cycling</t>
    <phoneticPr fontId="10" type="noConversion"/>
  </si>
  <si>
    <t>骑行游戏</t>
    <phoneticPr fontId="10" type="noConversion"/>
  </si>
  <si>
    <t>Sprite</t>
  </si>
  <si>
    <t>Single</t>
  </si>
  <si>
    <t>Package</t>
  </si>
  <si>
    <t>ImagePath</t>
    <phoneticPr fontId="6" type="noConversion"/>
  </si>
  <si>
    <t>Assetbundle包</t>
    <phoneticPr fontId="10" type="noConversion"/>
  </si>
  <si>
    <t>AB</t>
    <phoneticPr fontId="10" type="noConversion"/>
  </si>
  <si>
    <t>Texture2</t>
  </si>
  <si>
    <t>Common</t>
    <phoneticPr fontId="10" type="noConversion"/>
  </si>
  <si>
    <t>公共资源</t>
    <phoneticPr fontId="10" type="noConversion"/>
  </si>
  <si>
    <t>app-icon-avatar-a001</t>
  </si>
  <si>
    <t>app-icon-avatar-a002</t>
  </si>
  <si>
    <t>app-icon-avatar-a003</t>
  </si>
  <si>
    <t>app-icon-avatar-a004</t>
  </si>
  <si>
    <t>app-icon-avatar-a005</t>
  </si>
  <si>
    <t>app-icon-avatar-a006</t>
  </si>
  <si>
    <t>app-icon-avatar-a007</t>
  </si>
  <si>
    <t>app-icon-avatar-a008</t>
  </si>
  <si>
    <t>app-icon-avatar-a009</t>
  </si>
  <si>
    <t>app-icon-avatar-a010</t>
  </si>
  <si>
    <t>app-icon-avatar-a011</t>
  </si>
  <si>
    <t>app-icon-avatar-a012</t>
  </si>
  <si>
    <t>app-icon-avatar-a013</t>
  </si>
  <si>
    <t>app-icon-avatar-a014</t>
  </si>
  <si>
    <t>app-icon-avatar-p0001</t>
  </si>
  <si>
    <t>app-icon-avatar-p0002</t>
  </si>
  <si>
    <t>app-icon-avatar-p0003</t>
  </si>
  <si>
    <t>app-icon-avatar-p0004</t>
  </si>
  <si>
    <t>app-icon-avatar-p0005</t>
  </si>
  <si>
    <t>app-icon-avatar-p0006</t>
  </si>
  <si>
    <t>app-icon-avatar-p0007</t>
  </si>
  <si>
    <t>app-icon-avatar-p0008</t>
  </si>
  <si>
    <t>app-icon-avatar-p0009</t>
  </si>
  <si>
    <t>app-icon-avatar-p0010</t>
  </si>
  <si>
    <t>Common/Avatar/</t>
    <phoneticPr fontId="10" type="noConversion"/>
  </si>
  <si>
    <t>back</t>
  </si>
  <si>
    <t>book</t>
  </si>
  <si>
    <t>coin_border</t>
  </si>
  <si>
    <t>go</t>
  </si>
  <si>
    <t>hp_border</t>
  </si>
  <si>
    <t>pop_border1</t>
  </si>
  <si>
    <t>pop_border2</t>
  </si>
  <si>
    <t>progress</t>
  </si>
  <si>
    <t>scenicspot_highlight</t>
  </si>
  <si>
    <t>scenicspot_normal</t>
  </si>
  <si>
    <t>site_highlight</t>
  </si>
  <si>
    <t>site_normal</t>
  </si>
  <si>
    <t xml:space="preserve">stars_highlight </t>
  </si>
  <si>
    <t xml:space="preserve">start_normal </t>
  </si>
  <si>
    <t>ticket _highlight</t>
  </si>
  <si>
    <t xml:space="preserve">ticket_normal </t>
  </si>
  <si>
    <t>timer</t>
  </si>
  <si>
    <t>title_border</t>
  </si>
  <si>
    <t>FileType2</t>
    <phoneticPr fontId="10" type="noConversion"/>
  </si>
  <si>
    <t>FileType1</t>
    <phoneticPr fontId="10" type="noConversion"/>
  </si>
  <si>
    <t>文件类型1</t>
    <phoneticPr fontId="10" type="noConversion"/>
  </si>
  <si>
    <t>文件类型2</t>
    <phoneticPr fontId="10" type="noConversion"/>
  </si>
  <si>
    <t>card_back1</t>
  </si>
  <si>
    <t>card_back2</t>
  </si>
  <si>
    <t>card_bg</t>
  </si>
  <si>
    <t>card_place</t>
  </si>
  <si>
    <t>card_return</t>
  </si>
  <si>
    <t>site_normal2</t>
  </si>
  <si>
    <t>bg_circle</t>
  </si>
  <si>
    <t>coord_friend</t>
  </si>
  <si>
    <t>Cycling/Site/NanJing/</t>
    <phoneticPr fontId="4" type="noConversion"/>
  </si>
  <si>
    <t>card_nanjing02</t>
    <phoneticPr fontId="10" type="noConversion"/>
  </si>
  <si>
    <t>card_nanjing03</t>
    <phoneticPr fontId="10" type="noConversion"/>
  </si>
  <si>
    <t>card_nanjing04</t>
    <phoneticPr fontId="10" type="noConversion"/>
  </si>
  <si>
    <t>card_nanjing05</t>
    <phoneticPr fontId="10" type="noConversion"/>
  </si>
  <si>
    <t>card_nanjing06</t>
    <phoneticPr fontId="10" type="noConversion"/>
  </si>
  <si>
    <t>card_nanjing07</t>
    <phoneticPr fontId="10" type="noConversion"/>
  </si>
  <si>
    <t>card_nanjing08</t>
    <phoneticPr fontId="10" type="noConversion"/>
  </si>
  <si>
    <t>card_nanjing09</t>
    <phoneticPr fontId="10" type="noConversion"/>
  </si>
  <si>
    <t>card_nanjing01</t>
    <phoneticPr fontId="10" type="noConversion"/>
  </si>
  <si>
    <t>NanJing/card_nanjing01</t>
  </si>
  <si>
    <t>NanJing/card_nanjing02</t>
  </si>
  <si>
    <t>NanJing/card_nanjing03</t>
  </si>
  <si>
    <t>NanJing/card_nanjing04</t>
  </si>
  <si>
    <t>NanJing/card_nanjing05</t>
  </si>
  <si>
    <t>NanJing/card_nanjing06</t>
  </si>
  <si>
    <t>NanJing/card_nanjing07</t>
  </si>
  <si>
    <t>NanJing/card_nanjing08</t>
  </si>
  <si>
    <t>NanJing/card_nanjing09</t>
  </si>
  <si>
    <t>arrow_panel</t>
  </si>
  <si>
    <t>bus</t>
  </si>
  <si>
    <t>coin</t>
  </si>
  <si>
    <t>cost_panel</t>
  </si>
  <si>
    <t>station_panel</t>
  </si>
  <si>
    <t>train1</t>
  </si>
  <si>
    <t>train2</t>
  </si>
  <si>
    <t>train3</t>
  </si>
  <si>
    <t>江苏02</t>
    <phoneticPr fontId="4" type="noConversion"/>
  </si>
  <si>
    <t>江苏</t>
    <phoneticPr fontId="4" type="noConversion"/>
  </si>
  <si>
    <t>镇江</t>
    <phoneticPr fontId="4" type="noConversion"/>
  </si>
  <si>
    <t>NextMap</t>
    <phoneticPr fontId="4" type="noConversion"/>
  </si>
  <si>
    <t>物品编码</t>
    <phoneticPr fontId="6" type="noConversion"/>
  </si>
  <si>
    <t>物品类型</t>
    <phoneticPr fontId="6" type="noConversion"/>
  </si>
  <si>
    <t>物品名称</t>
    <phoneticPr fontId="6" type="noConversion"/>
  </si>
  <si>
    <t>图标</t>
    <phoneticPr fontId="10" type="noConversion"/>
  </si>
  <si>
    <t>描述</t>
    <phoneticPr fontId="10" type="noConversion"/>
  </si>
  <si>
    <t>Coin</t>
    <phoneticPr fontId="10" type="noConversion"/>
  </si>
  <si>
    <t>ItemID</t>
    <phoneticPr fontId="6" type="noConversion"/>
  </si>
  <si>
    <t>ItemType</t>
    <phoneticPr fontId="6" type="noConversion"/>
  </si>
  <si>
    <t>ItemName</t>
    <phoneticPr fontId="6" type="noConversion"/>
  </si>
  <si>
    <t>ItemIcon</t>
    <phoneticPr fontId="10" type="noConversion"/>
  </si>
  <si>
    <t>ItemDesc</t>
    <phoneticPr fontId="10" type="noConversion"/>
  </si>
  <si>
    <t>ScenicID</t>
    <phoneticPr fontId="10" type="noConversion"/>
  </si>
  <si>
    <t>CardID</t>
    <phoneticPr fontId="10" type="noConversion"/>
  </si>
  <si>
    <t>CardType</t>
    <phoneticPr fontId="10" type="noConversion"/>
  </si>
  <si>
    <t>01</t>
    <phoneticPr fontId="10" type="noConversion"/>
  </si>
  <si>
    <t>卡片编码</t>
    <phoneticPr fontId="10" type="noConversion"/>
  </si>
  <si>
    <t>卡片类型</t>
    <phoneticPr fontId="10" type="noConversion"/>
  </si>
  <si>
    <t>CardName</t>
    <phoneticPr fontId="6" type="noConversion"/>
  </si>
  <si>
    <t>pay_line</t>
  </si>
  <si>
    <t>pay_panel</t>
  </si>
  <si>
    <t>pay_border</t>
  </si>
  <si>
    <t>enable_button</t>
  </si>
  <si>
    <t>disable_button</t>
  </si>
  <si>
    <t>tip_error</t>
  </si>
  <si>
    <t>地图预制体</t>
    <phoneticPr fontId="4" type="noConversion"/>
  </si>
  <si>
    <t>cycling/nanjing</t>
    <phoneticPr fontId="4" type="noConversion"/>
  </si>
  <si>
    <t>cycling/zhenjiang</t>
    <phoneticPr fontId="4" type="noConversion"/>
  </si>
  <si>
    <t>西津渡古街</t>
    <phoneticPr fontId="10" type="noConversion"/>
  </si>
  <si>
    <t>金山寺</t>
    <phoneticPr fontId="10" type="noConversion"/>
  </si>
  <si>
    <t>北固山</t>
    <phoneticPr fontId="10" type="noConversion"/>
  </si>
  <si>
    <t>焦山</t>
    <phoneticPr fontId="10" type="noConversion"/>
  </si>
  <si>
    <t>得撒石磨豆腐村</t>
    <phoneticPr fontId="10" type="noConversion"/>
  </si>
  <si>
    <t>宝华山国家森林公园</t>
    <phoneticPr fontId="10" type="noConversion"/>
  </si>
  <si>
    <t>AB</t>
  </si>
  <si>
    <t>traffic</t>
  </si>
  <si>
    <t>cycling/traffic</t>
    <phoneticPr fontId="10" type="noConversion"/>
  </si>
  <si>
    <t>城市名称拼音</t>
    <phoneticPr fontId="4" type="noConversion"/>
  </si>
  <si>
    <t>CityPinYin</t>
    <phoneticPr fontId="4" type="noConversion"/>
  </si>
  <si>
    <t>NANJING</t>
    <phoneticPr fontId="4" type="noConversion"/>
  </si>
  <si>
    <t>ZHENJIANG</t>
    <phoneticPr fontId="4" type="noConversion"/>
  </si>
  <si>
    <t>ZhenJiang/card_zhenjiang01</t>
    <phoneticPr fontId="10" type="noConversion"/>
  </si>
  <si>
    <t>ZhenJiang/card_zhenjiang02</t>
  </si>
  <si>
    <t>ZhenJiang/card_zhenjiang03</t>
  </si>
  <si>
    <t>ZhenJiang/card_zhenjiang04</t>
  </si>
  <si>
    <t>ZhenJiang/card_zhenjiang05</t>
  </si>
  <si>
    <t>ZhenJiang/card_zhenjiang06</t>
  </si>
  <si>
    <t>card_zhenjiang01</t>
  </si>
  <si>
    <t>card_zhenjiang02</t>
  </si>
  <si>
    <t>card_zhenjiang03</t>
  </si>
  <si>
    <t>card_zhenjiang04</t>
  </si>
  <si>
    <t>card_zhenjiang05</t>
  </si>
  <si>
    <t>card_zhenjiang06</t>
  </si>
  <si>
    <t>Cycling/Site/ZhenJiang/</t>
    <phoneticPr fontId="4" type="noConversion"/>
  </si>
  <si>
    <t>下一个城市</t>
    <phoneticPr fontId="4" type="noConversion"/>
  </si>
  <si>
    <t>AxisX</t>
    <phoneticPr fontId="4" type="noConversion"/>
  </si>
  <si>
    <t>AxisY</t>
    <phoneticPr fontId="4" type="noConversion"/>
  </si>
  <si>
    <t>横坐标</t>
    <phoneticPr fontId="4" type="noConversion"/>
  </si>
  <si>
    <t>纵坐标</t>
    <phoneticPr fontId="4" type="noConversion"/>
  </si>
  <si>
    <t>Url</t>
    <phoneticPr fontId="10" type="noConversion"/>
  </si>
  <si>
    <t>https://baike.baidu.com/item/%E4%B8%AD%E5%B1%B1%E9%99%B5/246397</t>
    <phoneticPr fontId="15" type="noConversion"/>
  </si>
  <si>
    <t>https://baike.baidu.com/item/%E5%8D%97%E4%BA%AC%E6%80%BB%E7%BB%9F%E5%BA%9C/3027343?fromtitle=%E6%80%BB%E7%BB%9F%E5%BA%9C&amp;fromid=18727656</t>
    <phoneticPr fontId="15" type="noConversion"/>
  </si>
  <si>
    <t>https://baike.baidu.com/item/%E5%8D%97%E4%BA%AC%E5%A4%AB%E5%AD%90%E5%BA%99/510169?fromtitle=%E5%A4%AB%E5%AD%90%E5%BA%99&amp;fromid=978934</t>
    <phoneticPr fontId="15" type="noConversion"/>
  </si>
  <si>
    <t>https://baike.baidu.com/item/%E8%A9%B9%E5%9B%AD</t>
    <phoneticPr fontId="15" type="noConversion"/>
  </si>
  <si>
    <t>https://baike.baidu.com/item/%E7%8E%84%E6%AD%A6%E6%B9%96?fromtitle=%E7%8E%84%E6%AD%A6%E6%B9%96%E5%85%AC%E5%9B%AD&amp;fromid=217739</t>
    <phoneticPr fontId="15" type="noConversion"/>
  </si>
  <si>
    <t>https://baike.baidu.com/item/%E6%98%8E%E5%AD%9D%E9%99%B5/751826</t>
    <phoneticPr fontId="15" type="noConversion"/>
  </si>
  <si>
    <t>https://baike.baidu.com/item/%E5%9B%BD%E6%B0%91%E6%94%BF%E5%BA%9C%E4%B8%BB%E5%B8%AD%E5%AE%98%E9%82%B8%E6%97%A7%E5%9D%80?fromtitle=%E7%BE%8E%E9%BE%84%E5%AE%AB&amp;fromid=1173649</t>
    <phoneticPr fontId="15" type="noConversion"/>
  </si>
  <si>
    <t>https://baike.baidu.com/item/%E4%BE%B5%E5%8D%8E%E6%97%A5%E5%86%9B%E5%8D%97%E4%BA%AC%E5%A4%A7%E5%B1%A0%E6%9D%80%E9%81%87%E9%9A%BE%E5%90%8C%E8%83%9E%E7%BA%AA%E5%BF%B5%E9%A6%86</t>
    <phoneticPr fontId="15" type="noConversion"/>
  </si>
  <si>
    <t>https://baike.baidu.com/item/%E6%A0%96%E9%9C%9E%E5%B1%B1/151842</t>
    <phoneticPr fontId="15" type="noConversion"/>
  </si>
  <si>
    <t>https://baike.baidu.com/item/%E8%A5%BF%E6%B4%A5%E6%B8%A1%E5%8F%A4%E8%A1%97/3265815?fr=aladdin</t>
    <phoneticPr fontId="15" type="noConversion"/>
  </si>
  <si>
    <t>https://baike.baidu.com/item/%E9%87%91%E5%B1%B1%E5%AF%BA/3942</t>
    <phoneticPr fontId="15" type="noConversion"/>
  </si>
  <si>
    <t>https://baike.baidu.com/item/%E5%8C%97%E5%9B%BA%E5%B1%B1/625922</t>
  </si>
  <si>
    <t>https://baike.baidu.com/item/%E7%84%A6%E5%B1%B1%E9%A3%8E%E6%99%AF%E5%8C%BA/7985811?fromtitle=%E7%84%A6%E5%B1%B1&amp;fromid=922275</t>
    <phoneticPr fontId="15" type="noConversion"/>
  </si>
  <si>
    <t>https://baike.baidu.com/item/%E6%B1%9F%E8%8B%8F%E5%AE%9D%E5%8D%8E%E5%B1%B1%E5%9B%BD%E5%AE%B6%E6%A3%AE%E6%9E%97%E5%85%AC%E5%9B%AD?fromtitle=%E5%AE%9D%E5%8D%8E%E5%B1%B1%E5%9B%BD%E5%AE%B6%E6%A3%AE%E6%9E%97%E5%85%AC%E5%9B%AD&amp;fromid=10566126</t>
    <phoneticPr fontId="15" type="noConversion"/>
  </si>
  <si>
    <t>题目例子</t>
    <phoneticPr fontId="15" type="noConversion"/>
  </si>
  <si>
    <t>编号</t>
    <phoneticPr fontId="15" type="noConversion"/>
  </si>
  <si>
    <t>分类</t>
    <phoneticPr fontId="15" type="noConversion"/>
  </si>
  <si>
    <t>题目</t>
    <phoneticPr fontId="15" type="noConversion"/>
  </si>
  <si>
    <t>选项A</t>
    <phoneticPr fontId="15" type="noConversion"/>
  </si>
  <si>
    <t>选项B</t>
    <phoneticPr fontId="15" type="noConversion"/>
  </si>
  <si>
    <t>选项C</t>
    <phoneticPr fontId="15" type="noConversion"/>
  </si>
  <si>
    <t>选项D</t>
    <phoneticPr fontId="15" type="noConversion"/>
  </si>
  <si>
    <t>正确答案</t>
    <phoneticPr fontId="15" type="noConversion"/>
  </si>
  <si>
    <t>难易</t>
    <phoneticPr fontId="15" type="noConversion"/>
  </si>
  <si>
    <t>说明</t>
    <phoneticPr fontId="15" type="noConversion"/>
  </si>
  <si>
    <t>00000001</t>
    <phoneticPr fontId="15" type="noConversion"/>
  </si>
  <si>
    <t>01001</t>
    <phoneticPr fontId="15" type="noConversion"/>
  </si>
  <si>
    <t>江苏省的省会是哪个城市？</t>
    <phoneticPr fontId="15" type="noConversion"/>
  </si>
  <si>
    <t>南京</t>
    <phoneticPr fontId="15" type="noConversion"/>
  </si>
  <si>
    <t>苏州</t>
    <phoneticPr fontId="15" type="noConversion"/>
  </si>
  <si>
    <t>徐州</t>
    <phoneticPr fontId="15" type="noConversion"/>
  </si>
  <si>
    <t>扬州</t>
    <phoneticPr fontId="15" type="noConversion"/>
  </si>
  <si>
    <t>A</t>
    <phoneticPr fontId="15" type="noConversion"/>
  </si>
  <si>
    <t>0</t>
    <phoneticPr fontId="15" type="noConversion"/>
  </si>
  <si>
    <t>地理知识，普通单选题</t>
    <phoneticPr fontId="15" type="noConversion"/>
  </si>
  <si>
    <t>00000002</t>
  </si>
  <si>
    <t>01002</t>
    <phoneticPr fontId="15" type="noConversion"/>
  </si>
  <si>
    <t>满族是由女真族发展来的？</t>
    <phoneticPr fontId="15" type="noConversion"/>
  </si>
  <si>
    <t>错误</t>
    <phoneticPr fontId="15" type="noConversion"/>
  </si>
  <si>
    <t>正确</t>
    <phoneticPr fontId="15" type="noConversion"/>
  </si>
  <si>
    <t>B</t>
    <phoneticPr fontId="15" type="noConversion"/>
  </si>
  <si>
    <t>1</t>
    <phoneticPr fontId="15" type="noConversion"/>
  </si>
  <si>
    <t>历史知识，判断题变单选题</t>
    <phoneticPr fontId="15" type="noConversion"/>
  </si>
  <si>
    <t>00000003</t>
  </si>
  <si>
    <t>01003</t>
    <phoneticPr fontId="15" type="noConversion"/>
  </si>
  <si>
    <t>人类的味觉有哪些？①甜②酸③苦④辣</t>
    <phoneticPr fontId="15" type="noConversion"/>
  </si>
  <si>
    <t>①②</t>
    <phoneticPr fontId="15" type="noConversion"/>
  </si>
  <si>
    <t>②③</t>
    <phoneticPr fontId="15" type="noConversion"/>
  </si>
  <si>
    <t>①②③</t>
    <phoneticPr fontId="15" type="noConversion"/>
  </si>
  <si>
    <t>②③④</t>
    <phoneticPr fontId="15" type="noConversion"/>
  </si>
  <si>
    <t>C</t>
    <phoneticPr fontId="15" type="noConversion"/>
  </si>
  <si>
    <t>2</t>
    <phoneticPr fontId="15" type="noConversion"/>
  </si>
  <si>
    <t>科学小常识，多选题变单选题</t>
    <phoneticPr fontId="15" type="noConversion"/>
  </si>
  <si>
    <t>备注</t>
    <phoneticPr fontId="15" type="noConversion"/>
  </si>
  <si>
    <t>题目分类</t>
    <phoneticPr fontId="15" type="noConversion"/>
  </si>
  <si>
    <t>难易程度</t>
    <phoneticPr fontId="15" type="noConversion"/>
  </si>
  <si>
    <t>种类编码</t>
    <phoneticPr fontId="15" type="noConversion"/>
  </si>
  <si>
    <t>种类名称</t>
    <phoneticPr fontId="15" type="noConversion"/>
  </si>
  <si>
    <t>编码</t>
    <phoneticPr fontId="15" type="noConversion"/>
  </si>
  <si>
    <t>难易等级</t>
    <phoneticPr fontId="15" type="noConversion"/>
  </si>
  <si>
    <t>地理知识</t>
    <phoneticPr fontId="15" type="noConversion"/>
  </si>
  <si>
    <t>简单</t>
    <phoneticPr fontId="15" type="noConversion"/>
  </si>
  <si>
    <t>01002</t>
  </si>
  <si>
    <t>历史知识</t>
    <phoneticPr fontId="15" type="noConversion"/>
  </si>
  <si>
    <t>一般</t>
    <phoneticPr fontId="15" type="noConversion"/>
  </si>
  <si>
    <t>01003</t>
  </si>
  <si>
    <t>科学小常识</t>
    <phoneticPr fontId="15" type="noConversion"/>
  </si>
  <si>
    <t>困难</t>
    <phoneticPr fontId="15" type="noConversion"/>
  </si>
  <si>
    <t>题目数量</t>
    <phoneticPr fontId="15" type="noConversion"/>
  </si>
  <si>
    <t>出题方案</t>
    <phoneticPr fontId="15" type="noConversion"/>
  </si>
  <si>
    <t>题目来源</t>
    <phoneticPr fontId="15" type="noConversion"/>
  </si>
  <si>
    <t>分值设定</t>
    <phoneticPr fontId="15" type="noConversion"/>
  </si>
  <si>
    <t>001</t>
    <phoneticPr fontId="15" type="noConversion"/>
  </si>
  <si>
    <t>3</t>
    <phoneticPr fontId="15" type="noConversion"/>
  </si>
  <si>
    <t>01001,01002,01003</t>
    <phoneticPr fontId="15" type="noConversion"/>
  </si>
  <si>
    <t>2,5,8</t>
    <phoneticPr fontId="15" type="noConversion"/>
  </si>
  <si>
    <t>出题方案</t>
    <phoneticPr fontId="6" type="noConversion"/>
  </si>
  <si>
    <t>TestScheme</t>
    <phoneticPr fontId="6" type="noConversion"/>
  </si>
  <si>
    <t>从这里开始</t>
    <phoneticPr fontId="10" type="noConversion"/>
  </si>
  <si>
    <t>输出</t>
    <phoneticPr fontId="15" type="noConversion"/>
  </si>
  <si>
    <t>输出</t>
    <phoneticPr fontId="15" type="noConversion"/>
  </si>
  <si>
    <t>0.3#0.3#0.4</t>
    <phoneticPr fontId="15" type="noConversion"/>
  </si>
  <si>
    <t>方案编码</t>
    <phoneticPr fontId="15" type="noConversion"/>
  </si>
  <si>
    <t>20010001</t>
    <phoneticPr fontId="10" type="noConversion"/>
  </si>
  <si>
    <t>20010002</t>
  </si>
  <si>
    <t>20010003</t>
  </si>
  <si>
    <t>20010004</t>
  </si>
  <si>
    <t>20010005</t>
  </si>
  <si>
    <t>20010006</t>
  </si>
  <si>
    <t>20010007</t>
  </si>
  <si>
    <t>20010008</t>
  </si>
  <si>
    <t>20010009</t>
  </si>
  <si>
    <t>20010010</t>
  </si>
  <si>
    <t>20010011</t>
  </si>
  <si>
    <t>20010012</t>
  </si>
  <si>
    <t>20010013</t>
  </si>
  <si>
    <t>20010014</t>
  </si>
  <si>
    <t>20010015</t>
  </si>
  <si>
    <t>cloud_01</t>
    <phoneticPr fontId="10" type="noConversion"/>
  </si>
  <si>
    <t>cloud_02</t>
  </si>
  <si>
    <t>cloud_03</t>
  </si>
  <si>
    <t>cloud_04</t>
  </si>
  <si>
    <t>circle_1</t>
  </si>
  <si>
    <t>circle_2</t>
  </si>
  <si>
    <t>treasure_box</t>
  </si>
  <si>
    <t>random_event</t>
  </si>
</sst>
</file>

<file path=xl/styles.xml><?xml version="1.0" encoding="utf-8"?>
<styleSheet xmlns="http://schemas.openxmlformats.org/spreadsheetml/2006/main">
  <numFmts count="1">
    <numFmt numFmtId="176" formatCode="yyyy/mm/dd\ hh:mm"/>
  </numFmts>
  <fonts count="19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i/>
      <sz val="10"/>
      <color theme="4" tint="-0.249977111117893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sz val="10"/>
      <name val="等线"/>
      <family val="4"/>
      <charset val="134"/>
      <scheme val="minor"/>
    </font>
    <font>
      <sz val="9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9"/>
      <name val="等线"/>
      <family val="2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10"/>
      <color theme="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35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176" fontId="7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/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1" fillId="0" borderId="0" xfId="0" applyFont="1"/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49" fontId="8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17" fillId="0" borderId="0" xfId="4" applyFont="1">
      <alignment vertical="center"/>
    </xf>
    <xf numFmtId="49" fontId="18" fillId="3" borderId="2" xfId="4" applyNumberFormat="1" applyFont="1" applyFill="1" applyBorder="1">
      <alignment vertical="center"/>
    </xf>
    <xf numFmtId="49" fontId="17" fillId="0" borderId="0" xfId="4" applyNumberFormat="1" applyFont="1">
      <alignment vertical="center"/>
    </xf>
    <xf numFmtId="49" fontId="17" fillId="0" borderId="0" xfId="4" applyNumberFormat="1" applyFont="1" applyAlignment="1">
      <alignment horizontal="center" vertical="center"/>
    </xf>
    <xf numFmtId="49" fontId="17" fillId="0" borderId="2" xfId="4" applyNumberFormat="1" applyFont="1" applyBorder="1">
      <alignment vertical="center"/>
    </xf>
    <xf numFmtId="0" fontId="17" fillId="0" borderId="2" xfId="4" applyNumberFormat="1" applyFont="1" applyBorder="1">
      <alignment vertical="center"/>
    </xf>
    <xf numFmtId="0" fontId="18" fillId="3" borderId="2" xfId="4" applyNumberFormat="1" applyFont="1" applyFill="1" applyBorder="1">
      <alignment vertical="center"/>
    </xf>
    <xf numFmtId="0" fontId="17" fillId="0" borderId="0" xfId="4" applyNumberFormat="1" applyFont="1">
      <alignment vertical="center"/>
    </xf>
    <xf numFmtId="49" fontId="16" fillId="0" borderId="1" xfId="4" applyNumberFormat="1" applyFont="1" applyBorder="1" applyAlignment="1">
      <alignment horizontal="center" vertical="center"/>
    </xf>
    <xf numFmtId="49" fontId="18" fillId="3" borderId="2" xfId="4" applyNumberFormat="1" applyFont="1" applyFill="1" applyBorder="1" applyAlignment="1">
      <alignment horizontal="center" vertical="center"/>
    </xf>
    <xf numFmtId="49" fontId="18" fillId="3" borderId="3" xfId="4" applyNumberFormat="1" applyFont="1" applyFill="1" applyBorder="1" applyAlignment="1">
      <alignment horizontal="center" vertical="center"/>
    </xf>
    <xf numFmtId="49" fontId="18" fillId="3" borderId="4" xfId="4" applyNumberFormat="1" applyFont="1" applyFill="1" applyBorder="1" applyAlignment="1">
      <alignment horizontal="center" vertical="center"/>
    </xf>
    <xf numFmtId="49" fontId="18" fillId="3" borderId="5" xfId="4" applyNumberFormat="1" applyFont="1" applyFill="1" applyBorder="1" applyAlignment="1">
      <alignment horizontal="center" vertical="center"/>
    </xf>
  </cellXfs>
  <cellStyles count="5">
    <cellStyle name="常规" xfId="0" builtinId="0"/>
    <cellStyle name="常规 2" xfId="2"/>
    <cellStyle name="常规 2 2" xfId="1"/>
    <cellStyle name="常规 2 2 2" xfId="3"/>
    <cellStyle name="常规 3" xfId="4"/>
  </cellStyles>
  <dxfs count="7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baike.baidu.com/item/%E6%A0%96%E9%9C%9E%E5%B1%B1/151842" TargetMode="External"/><Relationship Id="rId13" Type="http://schemas.openxmlformats.org/officeDocument/2006/relationships/hyperlink" Target="https://baike.baidu.com/item/%E6%B1%9F%E8%8B%8F%E5%AE%9D%E5%8D%8E%E5%B1%B1%E5%9B%BD%E5%AE%B6%E6%A3%AE%E6%9E%97%E5%85%AC%E5%9B%AD?fromtitle=%E5%AE%9D%E5%8D%8E%E5%B1%B1%E5%9B%BD%E5%AE%B6%E6%A3%AE%E6%9E%97%E5%85%AC%E5%9B%AD&amp;fromid=10566126" TargetMode="External"/><Relationship Id="rId3" Type="http://schemas.openxmlformats.org/officeDocument/2006/relationships/hyperlink" Target="https://baike.baidu.com/item/%E5%8D%97%E4%BA%AC%E6%80%BB%E7%BB%9F%E5%BA%9C/3027343?fromtitle=%E6%80%BB%E7%BB%9F%E5%BA%9C&amp;fromid=18727656" TargetMode="External"/><Relationship Id="rId7" Type="http://schemas.openxmlformats.org/officeDocument/2006/relationships/hyperlink" Target="https://baike.baidu.com/item/%E6%98%8E%E5%AD%9D%E9%99%B5/751826" TargetMode="External"/><Relationship Id="rId12" Type="http://schemas.openxmlformats.org/officeDocument/2006/relationships/hyperlink" Target="https://baike.baidu.com/item/%E7%84%A6%E5%B1%B1%E9%A3%8E%E6%99%AF%E5%8C%BA/7985811?fromtitle=%E7%84%A6%E5%B1%B1&amp;fromid=922275" TargetMode="External"/><Relationship Id="rId2" Type="http://schemas.openxmlformats.org/officeDocument/2006/relationships/hyperlink" Target="https://baike.baidu.com/item/%E5%9B%BD%E6%B0%91%E6%94%BF%E5%BA%9C%E4%B8%BB%E5%B8%AD%E5%AE%98%E9%82%B8%E6%97%A7%E5%9D%80?fromtitle=%E7%BE%8E%E9%BE%84%E5%AE%AB&amp;fromid=1173649" TargetMode="External"/><Relationship Id="rId16" Type="http://schemas.openxmlformats.org/officeDocument/2006/relationships/comments" Target="../comments3.xml"/><Relationship Id="rId1" Type="http://schemas.openxmlformats.org/officeDocument/2006/relationships/hyperlink" Target="https://baike.baidu.com/item/%E4%B8%AD%E5%B1%B1%E9%99%B5/246397" TargetMode="External"/><Relationship Id="rId6" Type="http://schemas.openxmlformats.org/officeDocument/2006/relationships/hyperlink" Target="https://baike.baidu.com/item/%E7%8E%84%E6%AD%A6%E6%B9%96?fromtitle=%E7%8E%84%E6%AD%A6%E6%B9%96%E5%85%AC%E5%9B%AD&amp;fromid=217739" TargetMode="External"/><Relationship Id="rId11" Type="http://schemas.openxmlformats.org/officeDocument/2006/relationships/hyperlink" Target="https://baike.baidu.com/item/%E9%87%91%E5%B1%B1%E5%AF%BA/3942" TargetMode="External"/><Relationship Id="rId5" Type="http://schemas.openxmlformats.org/officeDocument/2006/relationships/hyperlink" Target="https://baike.baidu.com/item/%E8%A9%B9%E5%9B%AD" TargetMode="External"/><Relationship Id="rId15" Type="http://schemas.openxmlformats.org/officeDocument/2006/relationships/vmlDrawing" Target="../drawings/vmlDrawing3.vml"/><Relationship Id="rId10" Type="http://schemas.openxmlformats.org/officeDocument/2006/relationships/hyperlink" Target="https://baike.baidu.com/item/%E8%A5%BF%E6%B4%A5%E6%B8%A1%E5%8F%A4%E8%A1%97/3265815?fr=aladdin" TargetMode="External"/><Relationship Id="rId4" Type="http://schemas.openxmlformats.org/officeDocument/2006/relationships/hyperlink" Target="https://baike.baidu.com/item/%E5%8D%97%E4%BA%AC%E5%A4%AB%E5%AD%90%E5%BA%99/510169?fromtitle=%E5%A4%AB%E5%AD%90%E5%BA%99&amp;fromid=978934" TargetMode="External"/><Relationship Id="rId9" Type="http://schemas.openxmlformats.org/officeDocument/2006/relationships/hyperlink" Target="https://baike.baidu.com/item/%E4%BE%B5%E5%8D%8E%E6%97%A5%E5%86%9B%E5%8D%97%E4%BA%AC%E5%A4%A7%E5%B1%A0%E6%9D%80%E9%81%87%E9%9A%BE%E5%90%8C%E8%83%9E%E7%BA%AA%E5%BF%B5%E9%A6%86" TargetMode="External"/><Relationship Id="rId14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A13" sqref="A13"/>
    </sheetView>
  </sheetViews>
  <sheetFormatPr defaultRowHeight="12"/>
  <cols>
    <col min="1" max="1" width="8.5" style="20" bestFit="1" customWidth="1"/>
    <col min="2" max="2" width="8.5" style="10" bestFit="1" customWidth="1"/>
    <col min="3" max="3" width="22.875" style="10" bestFit="1" customWidth="1"/>
    <col min="4" max="5" width="9.375" style="10" bestFit="1" customWidth="1"/>
    <col min="6" max="16384" width="9" style="10"/>
  </cols>
  <sheetData>
    <row r="1" spans="1:6">
      <c r="A1" s="21" t="s">
        <v>158</v>
      </c>
      <c r="B1" s="21" t="s">
        <v>159</v>
      </c>
      <c r="C1" s="21" t="s">
        <v>160</v>
      </c>
      <c r="D1" s="21" t="s">
        <v>161</v>
      </c>
      <c r="E1" s="21" t="s">
        <v>162</v>
      </c>
      <c r="F1" s="21" t="s">
        <v>44</v>
      </c>
    </row>
    <row r="2" spans="1:6">
      <c r="A2" s="16" t="s">
        <v>164</v>
      </c>
      <c r="B2" s="6" t="s">
        <v>165</v>
      </c>
      <c r="C2" s="6" t="s">
        <v>166</v>
      </c>
      <c r="D2" s="6" t="s">
        <v>167</v>
      </c>
      <c r="E2" s="6" t="s">
        <v>168</v>
      </c>
      <c r="F2" s="10" t="s">
        <v>57</v>
      </c>
    </row>
    <row r="3" spans="1:6">
      <c r="A3" s="16">
        <v>10000</v>
      </c>
      <c r="B3" s="6">
        <v>10</v>
      </c>
      <c r="C3" s="6" t="s">
        <v>163</v>
      </c>
      <c r="E3" s="6"/>
      <c r="F3" s="10" t="str">
        <f>"&lt;Item ItemID="""&amp;A3&amp;""" ItemType="""&amp;B3&amp;""" ItemName="""&amp;C3&amp;""" ItemIcon="""&amp;D3&amp;""" ItemDesc="""&amp;E3&amp;""" /&gt;"</f>
        <v>&lt;Item ItemID="10000" ItemType="10" ItemName="Coin" ItemIcon="" ItemDesc="" /&gt;</v>
      </c>
    </row>
    <row r="4" spans="1:6">
      <c r="A4" s="19" t="str">
        <f>Card!A3</f>
        <v>20010001</v>
      </c>
      <c r="B4" s="6">
        <v>20</v>
      </c>
      <c r="C4" s="6" t="str">
        <f>Card!C3</f>
        <v>中山陵</v>
      </c>
      <c r="E4" s="12"/>
      <c r="F4" s="10" t="str">
        <f>"&lt;Item ItemID="""&amp;A4&amp;""" ItemType="""&amp;B4&amp;""" ItemName="""&amp;C4&amp;""" ItemIcon="""&amp;D4&amp;""" ItemDesc="""&amp;E4&amp;""" /&gt;"</f>
        <v>&lt;Item ItemID="20010001" ItemType="20" ItemName="中山陵" ItemIcon="" ItemDesc="" /&gt;</v>
      </c>
    </row>
    <row r="5" spans="1:6">
      <c r="A5" s="19" t="str">
        <f>Card!A4</f>
        <v>20010002</v>
      </c>
      <c r="B5" s="6">
        <v>20</v>
      </c>
      <c r="C5" s="6" t="str">
        <f>Card!C4</f>
        <v>总统府</v>
      </c>
      <c r="E5" s="12"/>
      <c r="F5" s="10" t="str">
        <f t="shared" ref="F5:F12" si="0">"&lt;Item ItemID="""&amp;A5&amp;""" ItemType="""&amp;B5&amp;""" ItemName="""&amp;C5&amp;""" ItemIcon="""&amp;D5&amp;""" ItemDesc="""&amp;E5&amp;""" /&gt;"</f>
        <v>&lt;Item ItemID="20010002" ItemType="20" ItemName="总统府" ItemIcon="" ItemDesc="" /&gt;</v>
      </c>
    </row>
    <row r="6" spans="1:6">
      <c r="A6" s="19" t="str">
        <f>Card!A5</f>
        <v>20010003</v>
      </c>
      <c r="B6" s="6">
        <v>20</v>
      </c>
      <c r="C6" s="6" t="str">
        <f>Card!C5</f>
        <v>夫子庙</v>
      </c>
      <c r="E6" s="12"/>
      <c r="F6" s="10" t="str">
        <f t="shared" si="0"/>
        <v>&lt;Item ItemID="20010003" ItemType="20" ItemName="夫子庙" ItemIcon="" ItemDesc="" /&gt;</v>
      </c>
    </row>
    <row r="7" spans="1:6">
      <c r="A7" s="19" t="str">
        <f>Card!A6</f>
        <v>20010004</v>
      </c>
      <c r="B7" s="6">
        <v>20</v>
      </c>
      <c r="C7" s="6" t="str">
        <f>Card!C6</f>
        <v>瞻园</v>
      </c>
      <c r="E7" s="12"/>
      <c r="F7" s="10" t="str">
        <f t="shared" si="0"/>
        <v>&lt;Item ItemID="20010004" ItemType="20" ItemName="瞻园" ItemIcon="" ItemDesc="" /&gt;</v>
      </c>
    </row>
    <row r="8" spans="1:6">
      <c r="A8" s="19" t="str">
        <f>Card!A7</f>
        <v>20010005</v>
      </c>
      <c r="B8" s="6">
        <v>20</v>
      </c>
      <c r="C8" s="6" t="str">
        <f>Card!C7</f>
        <v>玄武湖公园</v>
      </c>
      <c r="E8" s="12"/>
      <c r="F8" s="10" t="str">
        <f t="shared" si="0"/>
        <v>&lt;Item ItemID="20010005" ItemType="20" ItemName="玄武湖公园" ItemIcon="" ItemDesc="" /&gt;</v>
      </c>
    </row>
    <row r="9" spans="1:6">
      <c r="A9" s="19" t="str">
        <f>Card!A8</f>
        <v>20010006</v>
      </c>
      <c r="B9" s="6">
        <v>20</v>
      </c>
      <c r="C9" s="6" t="str">
        <f>Card!C8</f>
        <v>明孝陵</v>
      </c>
      <c r="E9" s="12"/>
      <c r="F9" s="10" t="str">
        <f t="shared" si="0"/>
        <v>&lt;Item ItemID="20010006" ItemType="20" ItemName="明孝陵" ItemIcon="" ItemDesc="" /&gt;</v>
      </c>
    </row>
    <row r="10" spans="1:6">
      <c r="A10" s="19" t="str">
        <f>Card!A9</f>
        <v>20010007</v>
      </c>
      <c r="B10" s="6">
        <v>20</v>
      </c>
      <c r="C10" s="6" t="str">
        <f>Card!C9</f>
        <v>美龄宫</v>
      </c>
      <c r="E10" s="12"/>
      <c r="F10" s="10" t="str">
        <f t="shared" si="0"/>
        <v>&lt;Item ItemID="20010007" ItemType="20" ItemName="美龄宫" ItemIcon="" ItemDesc="" /&gt;</v>
      </c>
    </row>
    <row r="11" spans="1:6">
      <c r="A11" s="19" t="str">
        <f>Card!A10</f>
        <v>20010008</v>
      </c>
      <c r="B11" s="6">
        <v>20</v>
      </c>
      <c r="C11" s="6" t="str">
        <f>Card!C10</f>
        <v>南京大屠杀纪念馆</v>
      </c>
      <c r="E11" s="12"/>
      <c r="F11" s="10" t="str">
        <f t="shared" si="0"/>
        <v>&lt;Item ItemID="20010008" ItemType="20" ItemName="南京大屠杀纪念馆" ItemIcon="" ItemDesc="" /&gt;</v>
      </c>
    </row>
    <row r="12" spans="1:6">
      <c r="A12" s="19" t="str">
        <f>Card!A11</f>
        <v>20010009</v>
      </c>
      <c r="B12" s="6">
        <v>20</v>
      </c>
      <c r="C12" s="6" t="str">
        <f>Card!C11</f>
        <v>栖霞山</v>
      </c>
      <c r="E12" s="12"/>
      <c r="F12" s="10" t="str">
        <f t="shared" si="0"/>
        <v>&lt;Item ItemID="20010009" ItemType="20" ItemName="栖霞山" ItemIcon="" ItemDesc="" /&gt;</v>
      </c>
    </row>
  </sheetData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5"/>
  <sheetViews>
    <sheetView tabSelected="1" workbookViewId="0">
      <pane xSplit="3" ySplit="2" topLeftCell="D69" activePane="bottomRight" state="frozen"/>
      <selection pane="topRight" activeCell="D1" sqref="D1"/>
      <selection pane="bottomLeft" activeCell="A3" sqref="A3"/>
      <selection pane="bottomRight" activeCell="A96" sqref="A96"/>
    </sheetView>
  </sheetViews>
  <sheetFormatPr defaultRowHeight="12"/>
  <cols>
    <col min="1" max="1" width="5.25" style="15" bestFit="1" customWidth="1"/>
    <col min="2" max="3" width="8.5" style="10" bestFit="1" customWidth="1"/>
    <col min="4" max="4" width="22.875" style="10" bestFit="1" customWidth="1"/>
    <col min="5" max="6" width="9.375" style="10" bestFit="1" customWidth="1"/>
    <col min="7" max="7" width="22.875" style="10" bestFit="1" customWidth="1"/>
    <col min="8" max="8" width="15.125" style="10" bestFit="1" customWidth="1"/>
    <col min="9" max="9" width="8.5" style="15" bestFit="1" customWidth="1"/>
    <col min="10" max="16384" width="9" style="10"/>
  </cols>
  <sheetData>
    <row r="1" spans="1:10">
      <c r="A1" s="14" t="s">
        <v>29</v>
      </c>
      <c r="B1" s="1" t="s">
        <v>51</v>
      </c>
      <c r="C1" s="1" t="s">
        <v>52</v>
      </c>
      <c r="D1" s="1" t="s">
        <v>53</v>
      </c>
      <c r="E1" s="1" t="s">
        <v>117</v>
      </c>
      <c r="F1" s="1" t="s">
        <v>118</v>
      </c>
      <c r="G1" s="1" t="s">
        <v>54</v>
      </c>
      <c r="H1" s="1" t="s">
        <v>67</v>
      </c>
      <c r="I1" s="14" t="s">
        <v>58</v>
      </c>
      <c r="J1" s="1" t="s">
        <v>44</v>
      </c>
    </row>
    <row r="2" spans="1:10">
      <c r="A2" s="17"/>
      <c r="B2" s="6" t="s">
        <v>55</v>
      </c>
      <c r="C2" s="6" t="s">
        <v>47</v>
      </c>
      <c r="D2" s="6" t="s">
        <v>56</v>
      </c>
      <c r="E2" s="6" t="s">
        <v>116</v>
      </c>
      <c r="F2" s="6" t="s">
        <v>115</v>
      </c>
      <c r="G2" s="6" t="s">
        <v>66</v>
      </c>
      <c r="H2" s="6" t="s">
        <v>68</v>
      </c>
      <c r="I2" s="15" t="s">
        <v>50</v>
      </c>
      <c r="J2" s="10" t="s">
        <v>57</v>
      </c>
    </row>
    <row r="3" spans="1:10">
      <c r="A3" s="17">
        <v>1</v>
      </c>
      <c r="B3" s="6" t="s">
        <v>70</v>
      </c>
      <c r="C3" s="6" t="s">
        <v>71</v>
      </c>
      <c r="D3" s="6"/>
      <c r="F3" s="6"/>
      <c r="G3" s="6"/>
      <c r="H3" s="6"/>
      <c r="J3" s="10" t="str">
        <f>IF(A3=1,"&lt;Module Name="""&amp;B3&amp;""" Desc="""&amp;C3&amp;"""&gt;",IF(E3="Package","  &lt;Image Name="""&amp;D3&amp;""" FileType="""&amp;F3&amp;""" AB="""&amp;H3&amp;""" Enable="""&amp;I3&amp;""" /&gt;",IF(E3="Single","  &lt;Image Name="""&amp;D3&amp;""" FileType="""&amp;F3&amp;""" Path="""&amp;G3&amp;D3&amp;""" Enable="""&amp;I3&amp;""" /&gt;", IF(A3=4,"&lt;/Module&gt;",""))))</f>
        <v>&lt;Module Name="Common" Desc="公共资源"&gt;</v>
      </c>
    </row>
    <row r="4" spans="1:10">
      <c r="A4" s="17">
        <v>3</v>
      </c>
      <c r="B4" s="6"/>
      <c r="C4" s="6"/>
      <c r="D4" s="6" t="s">
        <v>72</v>
      </c>
      <c r="E4" s="10" t="s">
        <v>64</v>
      </c>
      <c r="F4" s="12" t="s">
        <v>63</v>
      </c>
      <c r="G4" s="6" t="s">
        <v>96</v>
      </c>
      <c r="H4" s="6"/>
      <c r="I4" s="15">
        <v>1</v>
      </c>
      <c r="J4" s="10" t="str">
        <f t="shared" ref="J4:J29" si="0">IF(A4=1,"&lt;Module Name="""&amp;B4&amp;""" Desc="""&amp;C4&amp;"""&gt;",IF(E4="Package","  &lt;Image Name="""&amp;D4&amp;""" FileType="""&amp;F4&amp;""" AB="""&amp;H4&amp;""" Enable="""&amp;I4&amp;""" /&gt;",IF(E4="Single","  &lt;Image Name="""&amp;D4&amp;""" FileType="""&amp;F4&amp;""" Path="""&amp;G4&amp;D4&amp;""" Enable="""&amp;I4&amp;""" /&gt;", IF(A4=4,"&lt;/Module&gt;",""))))</f>
        <v xml:space="preserve">  &lt;Image Name="app-icon-avatar-a001" FileType="Sprite" Path="Common/Avatar/app-icon-avatar-a001" Enable="1" /&gt;</v>
      </c>
    </row>
    <row r="5" spans="1:10">
      <c r="A5" s="17">
        <v>3</v>
      </c>
      <c r="B5" s="6"/>
      <c r="C5" s="6"/>
      <c r="D5" s="6" t="s">
        <v>73</v>
      </c>
      <c r="E5" s="10" t="s">
        <v>64</v>
      </c>
      <c r="F5" s="12" t="s">
        <v>63</v>
      </c>
      <c r="G5" s="6" t="s">
        <v>96</v>
      </c>
      <c r="H5" s="6"/>
      <c r="I5" s="15">
        <v>1</v>
      </c>
      <c r="J5" s="10" t="str">
        <f t="shared" si="0"/>
        <v xml:space="preserve">  &lt;Image Name="app-icon-avatar-a002" FileType="Sprite" Path="Common/Avatar/app-icon-avatar-a002" Enable="1" /&gt;</v>
      </c>
    </row>
    <row r="6" spans="1:10">
      <c r="A6" s="17">
        <v>3</v>
      </c>
      <c r="B6" s="6"/>
      <c r="C6" s="6"/>
      <c r="D6" s="6" t="s">
        <v>74</v>
      </c>
      <c r="E6" s="10" t="s">
        <v>64</v>
      </c>
      <c r="F6" s="12" t="s">
        <v>63</v>
      </c>
      <c r="G6" s="6" t="s">
        <v>96</v>
      </c>
      <c r="H6" s="6"/>
      <c r="I6" s="15">
        <v>1</v>
      </c>
      <c r="J6" s="10" t="str">
        <f t="shared" si="0"/>
        <v xml:space="preserve">  &lt;Image Name="app-icon-avatar-a003" FileType="Sprite" Path="Common/Avatar/app-icon-avatar-a003" Enable="1" /&gt;</v>
      </c>
    </row>
    <row r="7" spans="1:10">
      <c r="A7" s="17">
        <v>3</v>
      </c>
      <c r="B7" s="6"/>
      <c r="C7" s="6"/>
      <c r="D7" s="6" t="s">
        <v>75</v>
      </c>
      <c r="E7" s="10" t="s">
        <v>64</v>
      </c>
      <c r="F7" s="12" t="s">
        <v>63</v>
      </c>
      <c r="G7" s="6" t="s">
        <v>96</v>
      </c>
      <c r="H7" s="6"/>
      <c r="I7" s="15">
        <v>1</v>
      </c>
      <c r="J7" s="10" t="str">
        <f t="shared" si="0"/>
        <v xml:space="preserve">  &lt;Image Name="app-icon-avatar-a004" FileType="Sprite" Path="Common/Avatar/app-icon-avatar-a004" Enable="1" /&gt;</v>
      </c>
    </row>
    <row r="8" spans="1:10">
      <c r="A8" s="17">
        <v>3</v>
      </c>
      <c r="B8" s="6"/>
      <c r="C8" s="6"/>
      <c r="D8" s="6" t="s">
        <v>76</v>
      </c>
      <c r="E8" s="10" t="s">
        <v>64</v>
      </c>
      <c r="F8" s="12" t="s">
        <v>63</v>
      </c>
      <c r="G8" s="6" t="s">
        <v>96</v>
      </c>
      <c r="H8" s="6"/>
      <c r="I8" s="15">
        <v>1</v>
      </c>
      <c r="J8" s="10" t="str">
        <f t="shared" si="0"/>
        <v xml:space="preserve">  &lt;Image Name="app-icon-avatar-a005" FileType="Sprite" Path="Common/Avatar/app-icon-avatar-a005" Enable="1" /&gt;</v>
      </c>
    </row>
    <row r="9" spans="1:10">
      <c r="A9" s="17">
        <v>3</v>
      </c>
      <c r="B9" s="6"/>
      <c r="C9" s="6"/>
      <c r="D9" s="6" t="s">
        <v>77</v>
      </c>
      <c r="E9" s="10" t="s">
        <v>64</v>
      </c>
      <c r="F9" s="12" t="s">
        <v>63</v>
      </c>
      <c r="G9" s="6" t="s">
        <v>96</v>
      </c>
      <c r="H9" s="6"/>
      <c r="I9" s="15">
        <v>1</v>
      </c>
      <c r="J9" s="10" t="str">
        <f t="shared" si="0"/>
        <v xml:space="preserve">  &lt;Image Name="app-icon-avatar-a006" FileType="Sprite" Path="Common/Avatar/app-icon-avatar-a006" Enable="1" /&gt;</v>
      </c>
    </row>
    <row r="10" spans="1:10">
      <c r="A10" s="17">
        <v>3</v>
      </c>
      <c r="B10" s="6"/>
      <c r="C10" s="6"/>
      <c r="D10" s="6" t="s">
        <v>78</v>
      </c>
      <c r="E10" s="10" t="s">
        <v>64</v>
      </c>
      <c r="F10" s="12" t="s">
        <v>63</v>
      </c>
      <c r="G10" s="6" t="s">
        <v>96</v>
      </c>
      <c r="H10" s="6"/>
      <c r="I10" s="15">
        <v>1</v>
      </c>
      <c r="J10" s="10" t="str">
        <f t="shared" si="0"/>
        <v xml:space="preserve">  &lt;Image Name="app-icon-avatar-a007" FileType="Sprite" Path="Common/Avatar/app-icon-avatar-a007" Enable="1" /&gt;</v>
      </c>
    </row>
    <row r="11" spans="1:10">
      <c r="A11" s="17">
        <v>3</v>
      </c>
      <c r="B11" s="6"/>
      <c r="C11" s="6"/>
      <c r="D11" s="6" t="s">
        <v>79</v>
      </c>
      <c r="E11" s="10" t="s">
        <v>64</v>
      </c>
      <c r="F11" s="12" t="s">
        <v>63</v>
      </c>
      <c r="G11" s="6" t="s">
        <v>96</v>
      </c>
      <c r="H11" s="6"/>
      <c r="I11" s="15">
        <v>1</v>
      </c>
      <c r="J11" s="10" t="str">
        <f t="shared" si="0"/>
        <v xml:space="preserve">  &lt;Image Name="app-icon-avatar-a008" FileType="Sprite" Path="Common/Avatar/app-icon-avatar-a008" Enable="1" /&gt;</v>
      </c>
    </row>
    <row r="12" spans="1:10">
      <c r="A12" s="17">
        <v>3</v>
      </c>
      <c r="B12" s="6"/>
      <c r="C12" s="6"/>
      <c r="D12" s="6" t="s">
        <v>80</v>
      </c>
      <c r="E12" s="10" t="s">
        <v>64</v>
      </c>
      <c r="F12" s="12" t="s">
        <v>63</v>
      </c>
      <c r="G12" s="6" t="s">
        <v>96</v>
      </c>
      <c r="H12" s="6"/>
      <c r="I12" s="15">
        <v>1</v>
      </c>
      <c r="J12" s="10" t="str">
        <f t="shared" si="0"/>
        <v xml:space="preserve">  &lt;Image Name="app-icon-avatar-a009" FileType="Sprite" Path="Common/Avatar/app-icon-avatar-a009" Enable="1" /&gt;</v>
      </c>
    </row>
    <row r="13" spans="1:10">
      <c r="A13" s="17">
        <v>3</v>
      </c>
      <c r="B13" s="6"/>
      <c r="C13" s="6"/>
      <c r="D13" s="6" t="s">
        <v>81</v>
      </c>
      <c r="E13" s="10" t="s">
        <v>64</v>
      </c>
      <c r="F13" s="12" t="s">
        <v>63</v>
      </c>
      <c r="G13" s="6" t="s">
        <v>96</v>
      </c>
      <c r="H13" s="6"/>
      <c r="I13" s="15">
        <v>1</v>
      </c>
      <c r="J13" s="10" t="str">
        <f t="shared" si="0"/>
        <v xml:space="preserve">  &lt;Image Name="app-icon-avatar-a010" FileType="Sprite" Path="Common/Avatar/app-icon-avatar-a010" Enable="1" /&gt;</v>
      </c>
    </row>
    <row r="14" spans="1:10">
      <c r="A14" s="17">
        <v>3</v>
      </c>
      <c r="B14" s="6"/>
      <c r="C14" s="6"/>
      <c r="D14" s="6" t="s">
        <v>82</v>
      </c>
      <c r="E14" s="10" t="s">
        <v>64</v>
      </c>
      <c r="F14" s="12" t="s">
        <v>63</v>
      </c>
      <c r="G14" s="6" t="s">
        <v>96</v>
      </c>
      <c r="H14" s="6"/>
      <c r="I14" s="15">
        <v>1</v>
      </c>
      <c r="J14" s="10" t="str">
        <f t="shared" si="0"/>
        <v xml:space="preserve">  &lt;Image Name="app-icon-avatar-a011" FileType="Sprite" Path="Common/Avatar/app-icon-avatar-a011" Enable="1" /&gt;</v>
      </c>
    </row>
    <row r="15" spans="1:10">
      <c r="A15" s="17">
        <v>3</v>
      </c>
      <c r="B15" s="6"/>
      <c r="C15" s="6"/>
      <c r="D15" s="6" t="s">
        <v>83</v>
      </c>
      <c r="E15" s="10" t="s">
        <v>64</v>
      </c>
      <c r="F15" s="12" t="s">
        <v>63</v>
      </c>
      <c r="G15" s="6" t="s">
        <v>96</v>
      </c>
      <c r="H15" s="6"/>
      <c r="I15" s="15">
        <v>1</v>
      </c>
      <c r="J15" s="10" t="str">
        <f t="shared" si="0"/>
        <v xml:space="preserve">  &lt;Image Name="app-icon-avatar-a012" FileType="Sprite" Path="Common/Avatar/app-icon-avatar-a012" Enable="1" /&gt;</v>
      </c>
    </row>
    <row r="16" spans="1:10">
      <c r="A16" s="17">
        <v>3</v>
      </c>
      <c r="B16" s="6"/>
      <c r="C16" s="6"/>
      <c r="D16" s="6" t="s">
        <v>84</v>
      </c>
      <c r="E16" s="10" t="s">
        <v>64</v>
      </c>
      <c r="F16" s="12" t="s">
        <v>63</v>
      </c>
      <c r="G16" s="6" t="s">
        <v>96</v>
      </c>
      <c r="H16" s="6"/>
      <c r="I16" s="15">
        <v>1</v>
      </c>
      <c r="J16" s="10" t="str">
        <f t="shared" si="0"/>
        <v xml:space="preserve">  &lt;Image Name="app-icon-avatar-a013" FileType="Sprite" Path="Common/Avatar/app-icon-avatar-a013" Enable="1" /&gt;</v>
      </c>
    </row>
    <row r="17" spans="1:10">
      <c r="A17" s="17">
        <v>3</v>
      </c>
      <c r="B17" s="6"/>
      <c r="C17" s="6"/>
      <c r="D17" s="6" t="s">
        <v>85</v>
      </c>
      <c r="E17" s="10" t="s">
        <v>64</v>
      </c>
      <c r="F17" s="12" t="s">
        <v>63</v>
      </c>
      <c r="G17" s="6" t="s">
        <v>96</v>
      </c>
      <c r="H17" s="6"/>
      <c r="I17" s="15">
        <v>1</v>
      </c>
      <c r="J17" s="10" t="str">
        <f t="shared" si="0"/>
        <v xml:space="preserve">  &lt;Image Name="app-icon-avatar-a014" FileType="Sprite" Path="Common/Avatar/app-icon-avatar-a014" Enable="1" /&gt;</v>
      </c>
    </row>
    <row r="18" spans="1:10">
      <c r="A18" s="17">
        <v>3</v>
      </c>
      <c r="B18" s="6"/>
      <c r="C18" s="6"/>
      <c r="D18" s="6" t="s">
        <v>86</v>
      </c>
      <c r="E18" s="10" t="s">
        <v>64</v>
      </c>
      <c r="F18" s="12" t="s">
        <v>63</v>
      </c>
      <c r="G18" s="6" t="s">
        <v>96</v>
      </c>
      <c r="H18" s="6"/>
      <c r="I18" s="15">
        <v>1</v>
      </c>
      <c r="J18" s="10" t="str">
        <f t="shared" si="0"/>
        <v xml:space="preserve">  &lt;Image Name="app-icon-avatar-p0001" FileType="Sprite" Path="Common/Avatar/app-icon-avatar-p0001" Enable="1" /&gt;</v>
      </c>
    </row>
    <row r="19" spans="1:10">
      <c r="A19" s="17">
        <v>3</v>
      </c>
      <c r="B19" s="6"/>
      <c r="C19" s="6"/>
      <c r="D19" s="6" t="s">
        <v>87</v>
      </c>
      <c r="E19" s="10" t="s">
        <v>64</v>
      </c>
      <c r="F19" s="12" t="s">
        <v>63</v>
      </c>
      <c r="G19" s="6" t="s">
        <v>96</v>
      </c>
      <c r="H19" s="6"/>
      <c r="I19" s="15">
        <v>1</v>
      </c>
      <c r="J19" s="10" t="str">
        <f t="shared" si="0"/>
        <v xml:space="preserve">  &lt;Image Name="app-icon-avatar-p0002" FileType="Sprite" Path="Common/Avatar/app-icon-avatar-p0002" Enable="1" /&gt;</v>
      </c>
    </row>
    <row r="20" spans="1:10">
      <c r="A20" s="17">
        <v>3</v>
      </c>
      <c r="B20" s="6"/>
      <c r="C20" s="6"/>
      <c r="D20" s="6" t="s">
        <v>88</v>
      </c>
      <c r="E20" s="10" t="s">
        <v>64</v>
      </c>
      <c r="F20" s="12" t="s">
        <v>63</v>
      </c>
      <c r="G20" s="6" t="s">
        <v>96</v>
      </c>
      <c r="H20" s="6"/>
      <c r="I20" s="15">
        <v>1</v>
      </c>
      <c r="J20" s="10" t="str">
        <f t="shared" si="0"/>
        <v xml:space="preserve">  &lt;Image Name="app-icon-avatar-p0003" FileType="Sprite" Path="Common/Avatar/app-icon-avatar-p0003" Enable="1" /&gt;</v>
      </c>
    </row>
    <row r="21" spans="1:10">
      <c r="A21" s="17">
        <v>3</v>
      </c>
      <c r="B21" s="6"/>
      <c r="C21" s="6"/>
      <c r="D21" s="6" t="s">
        <v>89</v>
      </c>
      <c r="E21" s="10" t="s">
        <v>64</v>
      </c>
      <c r="F21" s="12" t="s">
        <v>63</v>
      </c>
      <c r="G21" s="6" t="s">
        <v>96</v>
      </c>
      <c r="H21" s="6"/>
      <c r="I21" s="15">
        <v>1</v>
      </c>
      <c r="J21" s="10" t="str">
        <f t="shared" si="0"/>
        <v xml:space="preserve">  &lt;Image Name="app-icon-avatar-p0004" FileType="Sprite" Path="Common/Avatar/app-icon-avatar-p0004" Enable="1" /&gt;</v>
      </c>
    </row>
    <row r="22" spans="1:10">
      <c r="A22" s="17">
        <v>3</v>
      </c>
      <c r="B22" s="6"/>
      <c r="C22" s="6"/>
      <c r="D22" s="6" t="s">
        <v>90</v>
      </c>
      <c r="E22" s="10" t="s">
        <v>64</v>
      </c>
      <c r="F22" s="12" t="s">
        <v>63</v>
      </c>
      <c r="G22" s="6" t="s">
        <v>96</v>
      </c>
      <c r="H22" s="6"/>
      <c r="I22" s="15">
        <v>1</v>
      </c>
      <c r="J22" s="10" t="str">
        <f t="shared" si="0"/>
        <v xml:space="preserve">  &lt;Image Name="app-icon-avatar-p0005" FileType="Sprite" Path="Common/Avatar/app-icon-avatar-p0005" Enable="1" /&gt;</v>
      </c>
    </row>
    <row r="23" spans="1:10">
      <c r="A23" s="17">
        <v>3</v>
      </c>
      <c r="B23" s="6"/>
      <c r="C23" s="6"/>
      <c r="D23" s="6" t="s">
        <v>91</v>
      </c>
      <c r="E23" s="10" t="s">
        <v>64</v>
      </c>
      <c r="F23" s="12" t="s">
        <v>63</v>
      </c>
      <c r="G23" s="6" t="s">
        <v>96</v>
      </c>
      <c r="H23" s="6"/>
      <c r="I23" s="15">
        <v>1</v>
      </c>
      <c r="J23" s="10" t="str">
        <f t="shared" si="0"/>
        <v xml:space="preserve">  &lt;Image Name="app-icon-avatar-p0006" FileType="Sprite" Path="Common/Avatar/app-icon-avatar-p0006" Enable="1" /&gt;</v>
      </c>
    </row>
    <row r="24" spans="1:10">
      <c r="A24" s="17">
        <v>3</v>
      </c>
      <c r="B24" s="6"/>
      <c r="C24" s="6"/>
      <c r="D24" s="6" t="s">
        <v>92</v>
      </c>
      <c r="E24" s="10" t="s">
        <v>64</v>
      </c>
      <c r="F24" s="12" t="s">
        <v>63</v>
      </c>
      <c r="G24" s="6" t="s">
        <v>96</v>
      </c>
      <c r="H24" s="6"/>
      <c r="I24" s="15">
        <v>1</v>
      </c>
      <c r="J24" s="10" t="str">
        <f t="shared" si="0"/>
        <v xml:space="preserve">  &lt;Image Name="app-icon-avatar-p0007" FileType="Sprite" Path="Common/Avatar/app-icon-avatar-p0007" Enable="1" /&gt;</v>
      </c>
    </row>
    <row r="25" spans="1:10">
      <c r="A25" s="17">
        <v>3</v>
      </c>
      <c r="B25" s="6"/>
      <c r="C25" s="6"/>
      <c r="D25" s="6" t="s">
        <v>93</v>
      </c>
      <c r="E25" s="10" t="s">
        <v>64</v>
      </c>
      <c r="F25" s="12" t="s">
        <v>63</v>
      </c>
      <c r="G25" s="6" t="s">
        <v>96</v>
      </c>
      <c r="H25" s="6"/>
      <c r="I25" s="15">
        <v>1</v>
      </c>
      <c r="J25" s="10" t="str">
        <f t="shared" si="0"/>
        <v xml:space="preserve">  &lt;Image Name="app-icon-avatar-p0008" FileType="Sprite" Path="Common/Avatar/app-icon-avatar-p0008" Enable="1" /&gt;</v>
      </c>
    </row>
    <row r="26" spans="1:10">
      <c r="A26" s="17">
        <v>3</v>
      </c>
      <c r="B26" s="6"/>
      <c r="C26" s="6"/>
      <c r="D26" s="6" t="s">
        <v>94</v>
      </c>
      <c r="E26" s="10" t="s">
        <v>64</v>
      </c>
      <c r="F26" s="12" t="s">
        <v>63</v>
      </c>
      <c r="G26" s="6" t="s">
        <v>96</v>
      </c>
      <c r="H26" s="6"/>
      <c r="I26" s="15">
        <v>1</v>
      </c>
      <c r="J26" s="10" t="str">
        <f t="shared" si="0"/>
        <v xml:space="preserve">  &lt;Image Name="app-icon-avatar-p0009" FileType="Sprite" Path="Common/Avatar/app-icon-avatar-p0009" Enable="1" /&gt;</v>
      </c>
    </row>
    <row r="27" spans="1:10">
      <c r="A27" s="17">
        <v>3</v>
      </c>
      <c r="B27" s="6"/>
      <c r="C27" s="6"/>
      <c r="D27" s="6" t="s">
        <v>95</v>
      </c>
      <c r="E27" s="10" t="s">
        <v>64</v>
      </c>
      <c r="F27" s="12" t="s">
        <v>63</v>
      </c>
      <c r="G27" s="6" t="s">
        <v>96</v>
      </c>
      <c r="H27" s="6"/>
      <c r="I27" s="15">
        <v>1</v>
      </c>
      <c r="J27" s="10" t="str">
        <f t="shared" si="0"/>
        <v xml:space="preserve">  &lt;Image Name="app-icon-avatar-p0010" FileType="Sprite" Path="Common/Avatar/app-icon-avatar-p0010" Enable="1" /&gt;</v>
      </c>
    </row>
    <row r="28" spans="1:10">
      <c r="A28" s="17">
        <v>3</v>
      </c>
      <c r="B28" s="6"/>
      <c r="C28" s="6"/>
      <c r="D28" s="6" t="s">
        <v>125</v>
      </c>
      <c r="E28" s="10" t="s">
        <v>64</v>
      </c>
      <c r="F28" s="12" t="s">
        <v>63</v>
      </c>
      <c r="G28" s="6" t="s">
        <v>96</v>
      </c>
      <c r="H28" s="6"/>
      <c r="I28" s="15">
        <v>1</v>
      </c>
      <c r="J28" s="10" t="str">
        <f t="shared" ref="J28" si="1">IF(A28=1,"&lt;Module Name="""&amp;B28&amp;""" Desc="""&amp;C28&amp;"""&gt;",IF(E28="Package","  &lt;Image Name="""&amp;D28&amp;""" FileType="""&amp;F28&amp;""" AB="""&amp;H28&amp;""" Enable="""&amp;I28&amp;""" /&gt;",IF(E28="Single","  &lt;Image Name="""&amp;D28&amp;""" FileType="""&amp;F28&amp;""" Path="""&amp;G28&amp;D28&amp;""" Enable="""&amp;I28&amp;""" /&gt;", IF(A28=4,"&lt;/Module&gt;",""))))</f>
        <v xml:space="preserve">  &lt;Image Name="bg_circle" FileType="Sprite" Path="Common/Avatar/bg_circle" Enable="1" /&gt;</v>
      </c>
    </row>
    <row r="29" spans="1:10">
      <c r="A29" s="17">
        <v>4</v>
      </c>
      <c r="B29" s="6"/>
      <c r="C29" s="6"/>
      <c r="D29" s="6"/>
      <c r="F29" s="6"/>
      <c r="G29" s="6"/>
      <c r="H29" s="6"/>
      <c r="J29" s="10" t="str">
        <f t="shared" si="0"/>
        <v>&lt;/Module&gt;</v>
      </c>
    </row>
    <row r="30" spans="1:10">
      <c r="A30" s="15">
        <v>1</v>
      </c>
      <c r="B30" s="10" t="s">
        <v>61</v>
      </c>
      <c r="C30" s="10" t="s">
        <v>62</v>
      </c>
      <c r="D30" s="11"/>
      <c r="F30" s="13"/>
      <c r="J30" s="10" t="str">
        <f>IF(A30=1,"&lt;Module Name="""&amp;B30&amp;""" Desc="""&amp;C30&amp;"""&gt;",IF(E30="Package","  &lt;Image Name="""&amp;D30&amp;""" FileType="""&amp;F30&amp;""" AB="""&amp;H30&amp;""" Enable="""&amp;I30&amp;""" /&gt;",IF(E30="Single","  &lt;Image Name="""&amp;D30&amp;""" FileType="""&amp;F30&amp;""" Path="""&amp;G30&amp;D30&amp;""" Enable="""&amp;I30&amp;""" /&gt;", IF(A30=4,"&lt;/Module&gt;",""))))</f>
        <v>&lt;Module Name="Cycling" Desc="骑行游戏"&gt;</v>
      </c>
    </row>
    <row r="31" spans="1:10">
      <c r="A31" s="15">
        <v>2</v>
      </c>
      <c r="D31" s="10" t="s">
        <v>192</v>
      </c>
      <c r="E31" s="10" t="s">
        <v>65</v>
      </c>
      <c r="F31" s="12" t="s">
        <v>69</v>
      </c>
      <c r="H31" s="10" t="s">
        <v>193</v>
      </c>
      <c r="I31" s="15">
        <v>1</v>
      </c>
      <c r="J31" s="10" t="str">
        <f t="shared" ref="J31:J66" si="2">IF(A31=1,"&lt;Module Name="""&amp;B31&amp;""" Desc="""&amp;C31&amp;"""&gt;",IF(E31="Package","  &lt;Image Name="""&amp;D31&amp;""" FileType="""&amp;F31&amp;""" AB="""&amp;H31&amp;""" Enable="""&amp;I31&amp;""" /&gt;",IF(E31="Single","  &lt;Image Name="""&amp;D31&amp;""" FileType="""&amp;F31&amp;""" Path="""&amp;G31&amp;D31&amp;""" Enable="""&amp;I31&amp;""" /&gt;", IF(A31=4,"&lt;/Module&gt;",""))))</f>
        <v xml:space="preserve">  &lt;Image Name="traffic" FileType="Texture2" AB="cycling/traffic" Enable="1" /&gt;</v>
      </c>
    </row>
    <row r="32" spans="1:10">
      <c r="A32" s="15">
        <v>3</v>
      </c>
      <c r="D32" s="10" t="s">
        <v>136</v>
      </c>
      <c r="E32" s="10" t="s">
        <v>64</v>
      </c>
      <c r="F32" s="12" t="s">
        <v>63</v>
      </c>
      <c r="G32" s="10" t="s">
        <v>127</v>
      </c>
      <c r="I32" s="15">
        <v>1</v>
      </c>
      <c r="J32" s="10" t="str">
        <f t="shared" si="2"/>
        <v xml:space="preserve">  &lt;Image Name="card_nanjing01" FileType="Sprite" Path="Cycling/Site/NanJing/card_nanjing01" Enable="1" /&gt;</v>
      </c>
    </row>
    <row r="33" spans="1:10">
      <c r="A33" s="15">
        <v>3</v>
      </c>
      <c r="D33" s="10" t="s">
        <v>128</v>
      </c>
      <c r="E33" s="10" t="s">
        <v>64</v>
      </c>
      <c r="F33" s="12" t="s">
        <v>63</v>
      </c>
      <c r="G33" s="10" t="s">
        <v>127</v>
      </c>
      <c r="I33" s="15">
        <v>1</v>
      </c>
      <c r="J33" s="10" t="str">
        <f t="shared" si="2"/>
        <v xml:space="preserve">  &lt;Image Name="card_nanjing02" FileType="Sprite" Path="Cycling/Site/NanJing/card_nanjing02" Enable="1" /&gt;</v>
      </c>
    </row>
    <row r="34" spans="1:10">
      <c r="A34" s="15">
        <v>3</v>
      </c>
      <c r="D34" s="10" t="s">
        <v>129</v>
      </c>
      <c r="E34" s="10" t="s">
        <v>64</v>
      </c>
      <c r="F34" s="12" t="s">
        <v>63</v>
      </c>
      <c r="G34" s="10" t="s">
        <v>127</v>
      </c>
      <c r="I34" s="15">
        <v>1</v>
      </c>
      <c r="J34" s="10" t="str">
        <f t="shared" si="2"/>
        <v xml:space="preserve">  &lt;Image Name="card_nanjing03" FileType="Sprite" Path="Cycling/Site/NanJing/card_nanjing03" Enable="1" /&gt;</v>
      </c>
    </row>
    <row r="35" spans="1:10">
      <c r="A35" s="15">
        <v>3</v>
      </c>
      <c r="D35" s="10" t="s">
        <v>130</v>
      </c>
      <c r="E35" s="10" t="s">
        <v>64</v>
      </c>
      <c r="F35" s="12" t="s">
        <v>63</v>
      </c>
      <c r="G35" s="10" t="s">
        <v>127</v>
      </c>
      <c r="I35" s="15">
        <v>1</v>
      </c>
      <c r="J35" s="10" t="str">
        <f t="shared" si="2"/>
        <v xml:space="preserve">  &lt;Image Name="card_nanjing04" FileType="Sprite" Path="Cycling/Site/NanJing/card_nanjing04" Enable="1" /&gt;</v>
      </c>
    </row>
    <row r="36" spans="1:10">
      <c r="A36" s="15">
        <v>3</v>
      </c>
      <c r="D36" s="10" t="s">
        <v>131</v>
      </c>
      <c r="E36" s="10" t="s">
        <v>64</v>
      </c>
      <c r="F36" s="12" t="s">
        <v>63</v>
      </c>
      <c r="G36" s="10" t="s">
        <v>127</v>
      </c>
      <c r="I36" s="15">
        <v>1</v>
      </c>
      <c r="J36" s="10" t="str">
        <f t="shared" si="2"/>
        <v xml:space="preserve">  &lt;Image Name="card_nanjing05" FileType="Sprite" Path="Cycling/Site/NanJing/card_nanjing05" Enable="1" /&gt;</v>
      </c>
    </row>
    <row r="37" spans="1:10">
      <c r="A37" s="15">
        <v>3</v>
      </c>
      <c r="D37" s="10" t="s">
        <v>132</v>
      </c>
      <c r="E37" s="10" t="s">
        <v>64</v>
      </c>
      <c r="F37" s="12" t="s">
        <v>63</v>
      </c>
      <c r="G37" s="10" t="s">
        <v>127</v>
      </c>
      <c r="I37" s="15">
        <v>1</v>
      </c>
      <c r="J37" s="10" t="str">
        <f t="shared" si="2"/>
        <v xml:space="preserve">  &lt;Image Name="card_nanjing06" FileType="Sprite" Path="Cycling/Site/NanJing/card_nanjing06" Enable="1" /&gt;</v>
      </c>
    </row>
    <row r="38" spans="1:10">
      <c r="A38" s="15">
        <v>3</v>
      </c>
      <c r="D38" s="10" t="s">
        <v>133</v>
      </c>
      <c r="E38" s="10" t="s">
        <v>64</v>
      </c>
      <c r="F38" s="12" t="s">
        <v>63</v>
      </c>
      <c r="G38" s="10" t="s">
        <v>127</v>
      </c>
      <c r="I38" s="15">
        <v>1</v>
      </c>
      <c r="J38" s="10" t="str">
        <f t="shared" si="2"/>
        <v xml:space="preserve">  &lt;Image Name="card_nanjing07" FileType="Sprite" Path="Cycling/Site/NanJing/card_nanjing07" Enable="1" /&gt;</v>
      </c>
    </row>
    <row r="39" spans="1:10">
      <c r="A39" s="15">
        <v>3</v>
      </c>
      <c r="D39" s="10" t="s">
        <v>134</v>
      </c>
      <c r="E39" s="10" t="s">
        <v>64</v>
      </c>
      <c r="F39" s="12" t="s">
        <v>63</v>
      </c>
      <c r="G39" s="10" t="s">
        <v>127</v>
      </c>
      <c r="I39" s="15">
        <v>1</v>
      </c>
      <c r="J39" s="10" t="str">
        <f t="shared" si="2"/>
        <v xml:space="preserve">  &lt;Image Name="card_nanjing08" FileType="Sprite" Path="Cycling/Site/NanJing/card_nanjing08" Enable="1" /&gt;</v>
      </c>
    </row>
    <row r="40" spans="1:10">
      <c r="A40" s="15">
        <v>3</v>
      </c>
      <c r="D40" s="10" t="s">
        <v>135</v>
      </c>
      <c r="E40" s="10" t="s">
        <v>64</v>
      </c>
      <c r="F40" s="12" t="s">
        <v>63</v>
      </c>
      <c r="G40" s="10" t="s">
        <v>127</v>
      </c>
      <c r="I40" s="15">
        <v>1</v>
      </c>
      <c r="J40" s="10" t="str">
        <f t="shared" si="2"/>
        <v xml:space="preserve">  &lt;Image Name="card_nanjing09" FileType="Sprite" Path="Cycling/Site/NanJing/card_nanjing09" Enable="1" /&gt;</v>
      </c>
    </row>
    <row r="41" spans="1:10">
      <c r="A41" s="15">
        <v>3</v>
      </c>
      <c r="D41" s="10" t="s">
        <v>204</v>
      </c>
      <c r="E41" s="10" t="s">
        <v>64</v>
      </c>
      <c r="F41" s="12" t="s">
        <v>63</v>
      </c>
      <c r="G41" s="10" t="s">
        <v>210</v>
      </c>
      <c r="I41" s="15">
        <v>1</v>
      </c>
      <c r="J41" s="10" t="str">
        <f t="shared" ref="J41" si="3">IF(A41=1,"&lt;Module Name="""&amp;B41&amp;""" Desc="""&amp;C41&amp;"""&gt;",IF(E41="Package","  &lt;Image Name="""&amp;D41&amp;""" FileType="""&amp;F41&amp;""" AB="""&amp;H41&amp;""" Enable="""&amp;I41&amp;""" /&gt;",IF(E41="Single","  &lt;Image Name="""&amp;D41&amp;""" FileType="""&amp;F41&amp;""" Path="""&amp;G41&amp;D41&amp;""" Enable="""&amp;I41&amp;""" /&gt;", IF(A41=4,"&lt;/Module&gt;",""))))</f>
        <v xml:space="preserve">  &lt;Image Name="card_zhenjiang01" FileType="Sprite" Path="Cycling/Site/ZhenJiang/card_zhenjiang01" Enable="1" /&gt;</v>
      </c>
    </row>
    <row r="42" spans="1:10">
      <c r="A42" s="15">
        <v>3</v>
      </c>
      <c r="D42" s="10" t="s">
        <v>205</v>
      </c>
      <c r="E42" s="10" t="s">
        <v>64</v>
      </c>
      <c r="F42" s="12" t="s">
        <v>63</v>
      </c>
      <c r="G42" s="10" t="s">
        <v>210</v>
      </c>
      <c r="I42" s="15">
        <v>1</v>
      </c>
      <c r="J42" s="10" t="str">
        <f t="shared" ref="J42:J46" si="4">IF(A42=1,"&lt;Module Name="""&amp;B42&amp;""" Desc="""&amp;C42&amp;"""&gt;",IF(E42="Package","  &lt;Image Name="""&amp;D42&amp;""" FileType="""&amp;F42&amp;""" AB="""&amp;H42&amp;""" Enable="""&amp;I42&amp;""" /&gt;",IF(E42="Single","  &lt;Image Name="""&amp;D42&amp;""" FileType="""&amp;F42&amp;""" Path="""&amp;G42&amp;D42&amp;""" Enable="""&amp;I42&amp;""" /&gt;", IF(A42=4,"&lt;/Module&gt;",""))))</f>
        <v xml:space="preserve">  &lt;Image Name="card_zhenjiang02" FileType="Sprite" Path="Cycling/Site/ZhenJiang/card_zhenjiang02" Enable="1" /&gt;</v>
      </c>
    </row>
    <row r="43" spans="1:10">
      <c r="A43" s="15">
        <v>3</v>
      </c>
      <c r="D43" s="10" t="s">
        <v>206</v>
      </c>
      <c r="E43" s="10" t="s">
        <v>64</v>
      </c>
      <c r="F43" s="12" t="s">
        <v>63</v>
      </c>
      <c r="G43" s="10" t="s">
        <v>210</v>
      </c>
      <c r="I43" s="15">
        <v>1</v>
      </c>
      <c r="J43" s="10" t="str">
        <f t="shared" si="4"/>
        <v xml:space="preserve">  &lt;Image Name="card_zhenjiang03" FileType="Sprite" Path="Cycling/Site/ZhenJiang/card_zhenjiang03" Enable="1" /&gt;</v>
      </c>
    </row>
    <row r="44" spans="1:10">
      <c r="A44" s="15">
        <v>3</v>
      </c>
      <c r="D44" s="10" t="s">
        <v>207</v>
      </c>
      <c r="E44" s="10" t="s">
        <v>64</v>
      </c>
      <c r="F44" s="12" t="s">
        <v>63</v>
      </c>
      <c r="G44" s="10" t="s">
        <v>210</v>
      </c>
      <c r="I44" s="15">
        <v>1</v>
      </c>
      <c r="J44" s="10" t="str">
        <f t="shared" si="4"/>
        <v xml:space="preserve">  &lt;Image Name="card_zhenjiang04" FileType="Sprite" Path="Cycling/Site/ZhenJiang/card_zhenjiang04" Enable="1" /&gt;</v>
      </c>
    </row>
    <row r="45" spans="1:10">
      <c r="A45" s="15">
        <v>3</v>
      </c>
      <c r="D45" s="10" t="s">
        <v>208</v>
      </c>
      <c r="E45" s="10" t="s">
        <v>64</v>
      </c>
      <c r="F45" s="12" t="s">
        <v>63</v>
      </c>
      <c r="G45" s="10" t="s">
        <v>210</v>
      </c>
      <c r="I45" s="15">
        <v>1</v>
      </c>
      <c r="J45" s="10" t="str">
        <f t="shared" si="4"/>
        <v xml:space="preserve">  &lt;Image Name="card_zhenjiang05" FileType="Sprite" Path="Cycling/Site/ZhenJiang/card_zhenjiang05" Enable="1" /&gt;</v>
      </c>
    </row>
    <row r="46" spans="1:10">
      <c r="A46" s="15">
        <v>3</v>
      </c>
      <c r="D46" s="10" t="s">
        <v>209</v>
      </c>
      <c r="E46" s="10" t="s">
        <v>64</v>
      </c>
      <c r="F46" s="12" t="s">
        <v>63</v>
      </c>
      <c r="G46" s="10" t="s">
        <v>210</v>
      </c>
      <c r="I46" s="15">
        <v>1</v>
      </c>
      <c r="J46" s="10" t="str">
        <f t="shared" si="4"/>
        <v xml:space="preserve">  &lt;Image Name="card_zhenjiang06" FileType="Sprite" Path="Cycling/Site/ZhenJiang/card_zhenjiang06" Enable="1" /&gt;</v>
      </c>
    </row>
    <row r="47" spans="1:10">
      <c r="A47" s="15">
        <v>3</v>
      </c>
      <c r="D47" s="10" t="s">
        <v>146</v>
      </c>
      <c r="E47" s="10" t="s">
        <v>64</v>
      </c>
      <c r="F47" s="12" t="s">
        <v>63</v>
      </c>
      <c r="G47" s="10" t="s">
        <v>59</v>
      </c>
      <c r="I47" s="15">
        <v>1</v>
      </c>
      <c r="J47" s="10" t="str">
        <f t="shared" si="2"/>
        <v xml:space="preserve">  &lt;Image Name="arrow_panel" FileType="Sprite" Path="Cycling/View/arrow_panel" Enable="1" /&gt;</v>
      </c>
    </row>
    <row r="48" spans="1:10">
      <c r="A48" s="15">
        <v>3</v>
      </c>
      <c r="D48" s="10" t="s">
        <v>97</v>
      </c>
      <c r="E48" s="10" t="s">
        <v>64</v>
      </c>
      <c r="F48" s="12" t="s">
        <v>63</v>
      </c>
      <c r="G48" s="10" t="s">
        <v>59</v>
      </c>
      <c r="I48" s="15">
        <v>1</v>
      </c>
      <c r="J48" s="10" t="str">
        <f t="shared" si="2"/>
        <v xml:space="preserve">  &lt;Image Name="back" FileType="Sprite" Path="Cycling/View/back" Enable="1" /&gt;</v>
      </c>
    </row>
    <row r="49" spans="1:10">
      <c r="A49" s="15">
        <v>3</v>
      </c>
      <c r="D49" s="10" t="s">
        <v>98</v>
      </c>
      <c r="E49" s="10" t="s">
        <v>64</v>
      </c>
      <c r="F49" s="12" t="s">
        <v>63</v>
      </c>
      <c r="G49" s="10" t="s">
        <v>59</v>
      </c>
      <c r="I49" s="15">
        <v>1</v>
      </c>
      <c r="J49" s="10" t="str">
        <f t="shared" si="2"/>
        <v xml:space="preserve">  &lt;Image Name="book" FileType="Sprite" Path="Cycling/View/book" Enable="1" /&gt;</v>
      </c>
    </row>
    <row r="50" spans="1:10">
      <c r="A50" s="15">
        <v>3</v>
      </c>
      <c r="D50" s="10" t="s">
        <v>147</v>
      </c>
      <c r="E50" s="10" t="s">
        <v>64</v>
      </c>
      <c r="F50" s="12" t="s">
        <v>63</v>
      </c>
      <c r="G50" s="10" t="s">
        <v>59</v>
      </c>
      <c r="I50" s="15">
        <v>1</v>
      </c>
      <c r="J50" s="10" t="str">
        <f t="shared" si="2"/>
        <v xml:space="preserve">  &lt;Image Name="bus" FileType="Sprite" Path="Cycling/View/bus" Enable="1" /&gt;</v>
      </c>
    </row>
    <row r="51" spans="1:10">
      <c r="A51" s="15">
        <v>3</v>
      </c>
      <c r="D51" s="10" t="s">
        <v>119</v>
      </c>
      <c r="E51" s="10" t="s">
        <v>64</v>
      </c>
      <c r="F51" s="12" t="s">
        <v>63</v>
      </c>
      <c r="G51" s="10" t="s">
        <v>59</v>
      </c>
      <c r="I51" s="15">
        <v>1</v>
      </c>
      <c r="J51" s="10" t="str">
        <f t="shared" si="2"/>
        <v xml:space="preserve">  &lt;Image Name="card_back1" FileType="Sprite" Path="Cycling/View/card_back1" Enable="1" /&gt;</v>
      </c>
    </row>
    <row r="52" spans="1:10">
      <c r="A52" s="15">
        <v>3</v>
      </c>
      <c r="D52" s="10" t="s">
        <v>120</v>
      </c>
      <c r="E52" s="10" t="s">
        <v>64</v>
      </c>
      <c r="F52" s="12" t="s">
        <v>63</v>
      </c>
      <c r="G52" s="10" t="s">
        <v>59</v>
      </c>
      <c r="I52" s="15">
        <v>1</v>
      </c>
      <c r="J52" s="10" t="str">
        <f t="shared" si="2"/>
        <v xml:space="preserve">  &lt;Image Name="card_back2" FileType="Sprite" Path="Cycling/View/card_back2" Enable="1" /&gt;</v>
      </c>
    </row>
    <row r="53" spans="1:10">
      <c r="A53" s="15">
        <v>3</v>
      </c>
      <c r="D53" s="10" t="s">
        <v>121</v>
      </c>
      <c r="E53" s="10" t="s">
        <v>64</v>
      </c>
      <c r="F53" s="12" t="s">
        <v>63</v>
      </c>
      <c r="G53" s="10" t="s">
        <v>59</v>
      </c>
      <c r="I53" s="15">
        <v>1</v>
      </c>
      <c r="J53" s="10" t="str">
        <f t="shared" si="2"/>
        <v xml:space="preserve">  &lt;Image Name="card_bg" FileType="Sprite" Path="Cycling/View/card_bg" Enable="1" /&gt;</v>
      </c>
    </row>
    <row r="54" spans="1:10">
      <c r="A54" s="15">
        <v>3</v>
      </c>
      <c r="D54" s="10" t="s">
        <v>122</v>
      </c>
      <c r="E54" s="10" t="s">
        <v>64</v>
      </c>
      <c r="F54" s="12" t="s">
        <v>63</v>
      </c>
      <c r="G54" s="10" t="s">
        <v>59</v>
      </c>
      <c r="I54" s="15">
        <v>1</v>
      </c>
      <c r="J54" s="10" t="str">
        <f t="shared" si="2"/>
        <v xml:space="preserve">  &lt;Image Name="card_place" FileType="Sprite" Path="Cycling/View/card_place" Enable="1" /&gt;</v>
      </c>
    </row>
    <row r="55" spans="1:10">
      <c r="A55" s="15">
        <v>3</v>
      </c>
      <c r="D55" s="10" t="s">
        <v>123</v>
      </c>
      <c r="E55" s="10" t="s">
        <v>64</v>
      </c>
      <c r="F55" s="12" t="s">
        <v>63</v>
      </c>
      <c r="G55" s="10" t="s">
        <v>59</v>
      </c>
      <c r="I55" s="15">
        <v>1</v>
      </c>
      <c r="J55" s="10" t="str">
        <f t="shared" si="2"/>
        <v xml:space="preserve">  &lt;Image Name="card_return" FileType="Sprite" Path="Cycling/View/card_return" Enable="1" /&gt;</v>
      </c>
    </row>
    <row r="56" spans="1:10">
      <c r="A56" s="15">
        <v>3</v>
      </c>
      <c r="D56" s="10" t="s">
        <v>319</v>
      </c>
      <c r="E56" s="10" t="s">
        <v>64</v>
      </c>
      <c r="F56" s="12" t="s">
        <v>63</v>
      </c>
      <c r="G56" s="10" t="s">
        <v>59</v>
      </c>
      <c r="I56" s="15">
        <v>1</v>
      </c>
      <c r="J56" s="10" t="str">
        <f t="shared" ref="J56:J57" si="5">IF(A56=1,"&lt;Module Name="""&amp;B56&amp;""" Desc="""&amp;C56&amp;"""&gt;",IF(E56="Package","  &lt;Image Name="""&amp;D56&amp;""" FileType="""&amp;F56&amp;""" AB="""&amp;H56&amp;""" Enable="""&amp;I56&amp;""" /&gt;",IF(E56="Single","  &lt;Image Name="""&amp;D56&amp;""" FileType="""&amp;F56&amp;""" Path="""&amp;G56&amp;D56&amp;""" Enable="""&amp;I56&amp;""" /&gt;", IF(A56=4,"&lt;/Module&gt;",""))))</f>
        <v xml:space="preserve">  &lt;Image Name="circle_1" FileType="Sprite" Path="Cycling/View/circle_1" Enable="1" /&gt;</v>
      </c>
    </row>
    <row r="57" spans="1:10">
      <c r="A57" s="15">
        <v>3</v>
      </c>
      <c r="D57" s="10" t="s">
        <v>320</v>
      </c>
      <c r="E57" s="10" t="s">
        <v>64</v>
      </c>
      <c r="F57" s="12" t="s">
        <v>63</v>
      </c>
      <c r="G57" s="10" t="s">
        <v>59</v>
      </c>
      <c r="I57" s="15">
        <v>1</v>
      </c>
      <c r="J57" s="10" t="str">
        <f t="shared" si="5"/>
        <v xml:space="preserve">  &lt;Image Name="circle_2" FileType="Sprite" Path="Cycling/View/circle_2" Enable="1" /&gt;</v>
      </c>
    </row>
    <row r="58" spans="1:10">
      <c r="A58" s="15">
        <v>3</v>
      </c>
      <c r="D58" s="10" t="s">
        <v>315</v>
      </c>
      <c r="E58" s="10" t="s">
        <v>64</v>
      </c>
      <c r="F58" s="12" t="s">
        <v>63</v>
      </c>
      <c r="G58" s="10" t="s">
        <v>59</v>
      </c>
      <c r="I58" s="15">
        <v>1</v>
      </c>
      <c r="J58" s="10" t="str">
        <f t="shared" ref="J58:J61" si="6">IF(A58=1,"&lt;Module Name="""&amp;B58&amp;""" Desc="""&amp;C58&amp;"""&gt;",IF(E58="Package","  &lt;Image Name="""&amp;D58&amp;""" FileType="""&amp;F58&amp;""" AB="""&amp;H58&amp;""" Enable="""&amp;I58&amp;""" /&gt;",IF(E58="Single","  &lt;Image Name="""&amp;D58&amp;""" FileType="""&amp;F58&amp;""" Path="""&amp;G58&amp;D58&amp;""" Enable="""&amp;I58&amp;""" /&gt;", IF(A58=4,"&lt;/Module&gt;",""))))</f>
        <v xml:space="preserve">  &lt;Image Name="cloud_01" FileType="Sprite" Path="Cycling/View/cloud_01" Enable="1" /&gt;</v>
      </c>
    </row>
    <row r="59" spans="1:10">
      <c r="A59" s="15">
        <v>3</v>
      </c>
      <c r="D59" s="10" t="s">
        <v>316</v>
      </c>
      <c r="E59" s="10" t="s">
        <v>64</v>
      </c>
      <c r="F59" s="12" t="s">
        <v>63</v>
      </c>
      <c r="G59" s="10" t="s">
        <v>59</v>
      </c>
      <c r="I59" s="15">
        <v>1</v>
      </c>
      <c r="J59" s="10" t="str">
        <f t="shared" si="6"/>
        <v xml:space="preserve">  &lt;Image Name="cloud_02" FileType="Sprite" Path="Cycling/View/cloud_02" Enable="1" /&gt;</v>
      </c>
    </row>
    <row r="60" spans="1:10">
      <c r="A60" s="15">
        <v>3</v>
      </c>
      <c r="D60" s="10" t="s">
        <v>317</v>
      </c>
      <c r="E60" s="10" t="s">
        <v>64</v>
      </c>
      <c r="F60" s="12" t="s">
        <v>63</v>
      </c>
      <c r="G60" s="10" t="s">
        <v>59</v>
      </c>
      <c r="I60" s="15">
        <v>1</v>
      </c>
      <c r="J60" s="10" t="str">
        <f t="shared" si="6"/>
        <v xml:space="preserve">  &lt;Image Name="cloud_03" FileType="Sprite" Path="Cycling/View/cloud_03" Enable="1" /&gt;</v>
      </c>
    </row>
    <row r="61" spans="1:10">
      <c r="A61" s="15">
        <v>3</v>
      </c>
      <c r="D61" s="10" t="s">
        <v>318</v>
      </c>
      <c r="E61" s="10" t="s">
        <v>64</v>
      </c>
      <c r="F61" s="12" t="s">
        <v>63</v>
      </c>
      <c r="G61" s="10" t="s">
        <v>59</v>
      </c>
      <c r="I61" s="15">
        <v>1</v>
      </c>
      <c r="J61" s="10" t="str">
        <f t="shared" si="6"/>
        <v xml:space="preserve">  &lt;Image Name="cloud_04" FileType="Sprite" Path="Cycling/View/cloud_04" Enable="1" /&gt;</v>
      </c>
    </row>
    <row r="62" spans="1:10">
      <c r="A62" s="15">
        <v>3</v>
      </c>
      <c r="D62" s="10" t="s">
        <v>148</v>
      </c>
      <c r="E62" s="10" t="s">
        <v>64</v>
      </c>
      <c r="F62" s="12" t="s">
        <v>63</v>
      </c>
      <c r="G62" s="10" t="s">
        <v>59</v>
      </c>
      <c r="I62" s="15">
        <v>1</v>
      </c>
      <c r="J62" s="10" t="str">
        <f t="shared" si="2"/>
        <v xml:space="preserve">  &lt;Image Name="coin" FileType="Sprite" Path="Cycling/View/coin" Enable="1" /&gt;</v>
      </c>
    </row>
    <row r="63" spans="1:10">
      <c r="A63" s="15">
        <v>3</v>
      </c>
      <c r="D63" s="10" t="s">
        <v>99</v>
      </c>
      <c r="E63" s="10" t="s">
        <v>64</v>
      </c>
      <c r="F63" s="12" t="s">
        <v>63</v>
      </c>
      <c r="G63" s="10" t="s">
        <v>59</v>
      </c>
      <c r="I63" s="15">
        <v>1</v>
      </c>
      <c r="J63" s="10" t="str">
        <f t="shared" si="2"/>
        <v xml:space="preserve">  &lt;Image Name="coin_border" FileType="Sprite" Path="Cycling/View/coin_border" Enable="1" /&gt;</v>
      </c>
    </row>
    <row r="64" spans="1:10">
      <c r="A64" s="15">
        <v>3</v>
      </c>
      <c r="D64" s="10" t="s">
        <v>60</v>
      </c>
      <c r="E64" s="10" t="s">
        <v>64</v>
      </c>
      <c r="F64" s="12" t="s">
        <v>63</v>
      </c>
      <c r="G64" s="10" t="s">
        <v>59</v>
      </c>
      <c r="I64" s="15">
        <v>1</v>
      </c>
      <c r="J64" s="10" t="str">
        <f t="shared" si="2"/>
        <v xml:space="preserve">  &lt;Image Name="coord" FileType="Sprite" Path="Cycling/View/coord" Enable="1" /&gt;</v>
      </c>
    </row>
    <row r="65" spans="1:10">
      <c r="A65" s="15">
        <v>3</v>
      </c>
      <c r="D65" s="10" t="s">
        <v>126</v>
      </c>
      <c r="E65" s="10" t="s">
        <v>64</v>
      </c>
      <c r="F65" s="12" t="s">
        <v>63</v>
      </c>
      <c r="G65" s="10" t="s">
        <v>59</v>
      </c>
      <c r="I65" s="15">
        <v>1</v>
      </c>
      <c r="J65" s="10" t="str">
        <f t="shared" si="2"/>
        <v xml:space="preserve">  &lt;Image Name="coord_friend" FileType="Sprite" Path="Cycling/View/coord_friend" Enable="1" /&gt;</v>
      </c>
    </row>
    <row r="66" spans="1:10">
      <c r="A66" s="15">
        <v>3</v>
      </c>
      <c r="D66" s="10" t="s">
        <v>149</v>
      </c>
      <c r="E66" s="10" t="s">
        <v>64</v>
      </c>
      <c r="F66" s="12" t="s">
        <v>63</v>
      </c>
      <c r="G66" s="10" t="s">
        <v>59</v>
      </c>
      <c r="I66" s="15">
        <v>1</v>
      </c>
      <c r="J66" s="10" t="str">
        <f t="shared" si="2"/>
        <v xml:space="preserve">  &lt;Image Name="cost_panel" FileType="Sprite" Path="Cycling/View/cost_panel" Enable="1" /&gt;</v>
      </c>
    </row>
    <row r="67" spans="1:10">
      <c r="A67" s="15">
        <v>3</v>
      </c>
      <c r="D67" s="10" t="s">
        <v>180</v>
      </c>
      <c r="E67" s="10" t="s">
        <v>64</v>
      </c>
      <c r="F67" s="12" t="s">
        <v>63</v>
      </c>
      <c r="G67" s="10" t="s">
        <v>59</v>
      </c>
      <c r="I67" s="15">
        <v>1</v>
      </c>
      <c r="J67" s="10" t="str">
        <f t="shared" ref="J67:J89" si="7">IF(A67=1,"&lt;Module Name="""&amp;B67&amp;""" Desc="""&amp;C67&amp;"""&gt;",IF(E67="Package","  &lt;Image Name="""&amp;D67&amp;""" FileType="""&amp;F67&amp;""" AB="""&amp;H67&amp;""" Enable="""&amp;I67&amp;""" /&gt;",IF(E67="Single","  &lt;Image Name="""&amp;D67&amp;""" FileType="""&amp;F67&amp;""" Path="""&amp;G67&amp;D67&amp;""" Enable="""&amp;I67&amp;""" /&gt;", IF(A67=4,"&lt;/Module&gt;",""))))</f>
        <v xml:space="preserve">  &lt;Image Name="disable_button" FileType="Sprite" Path="Cycling/View/disable_button" Enable="1" /&gt;</v>
      </c>
    </row>
    <row r="68" spans="1:10">
      <c r="A68" s="15">
        <v>3</v>
      </c>
      <c r="D68" s="10" t="s">
        <v>179</v>
      </c>
      <c r="E68" s="10" t="s">
        <v>64</v>
      </c>
      <c r="F68" s="12" t="s">
        <v>63</v>
      </c>
      <c r="G68" s="10" t="s">
        <v>59</v>
      </c>
      <c r="I68" s="15">
        <v>1</v>
      </c>
      <c r="J68" s="10" t="str">
        <f t="shared" si="7"/>
        <v xml:space="preserve">  &lt;Image Name="enable_button" FileType="Sprite" Path="Cycling/View/enable_button" Enable="1" /&gt;</v>
      </c>
    </row>
    <row r="69" spans="1:10">
      <c r="A69" s="15">
        <v>3</v>
      </c>
      <c r="D69" s="10" t="s">
        <v>100</v>
      </c>
      <c r="E69" s="10" t="s">
        <v>64</v>
      </c>
      <c r="F69" s="12" t="s">
        <v>63</v>
      </c>
      <c r="G69" s="10" t="s">
        <v>59</v>
      </c>
      <c r="I69" s="15">
        <v>1</v>
      </c>
      <c r="J69" s="10" t="str">
        <f t="shared" si="7"/>
        <v xml:space="preserve">  &lt;Image Name="go" FileType="Sprite" Path="Cycling/View/go" Enable="1" /&gt;</v>
      </c>
    </row>
    <row r="70" spans="1:10">
      <c r="A70" s="15">
        <v>3</v>
      </c>
      <c r="D70" s="10" t="s">
        <v>101</v>
      </c>
      <c r="E70" s="10" t="s">
        <v>64</v>
      </c>
      <c r="F70" s="12" t="s">
        <v>63</v>
      </c>
      <c r="G70" s="10" t="s">
        <v>59</v>
      </c>
      <c r="I70" s="15">
        <v>1</v>
      </c>
      <c r="J70" s="10" t="str">
        <f t="shared" si="7"/>
        <v xml:space="preserve">  &lt;Image Name="hp_border" FileType="Sprite" Path="Cycling/View/hp_border" Enable="1" /&gt;</v>
      </c>
    </row>
    <row r="71" spans="1:10">
      <c r="A71" s="15">
        <v>3</v>
      </c>
      <c r="D71" s="10" t="s">
        <v>178</v>
      </c>
      <c r="E71" s="10" t="s">
        <v>64</v>
      </c>
      <c r="F71" s="12" t="s">
        <v>63</v>
      </c>
      <c r="G71" s="10" t="s">
        <v>59</v>
      </c>
      <c r="I71" s="15">
        <v>1</v>
      </c>
      <c r="J71" s="10" t="str">
        <f t="shared" si="7"/>
        <v xml:space="preserve">  &lt;Image Name="pay_border" FileType="Sprite" Path="Cycling/View/pay_border" Enable="1" /&gt;</v>
      </c>
    </row>
    <row r="72" spans="1:10">
      <c r="A72" s="15">
        <v>3</v>
      </c>
      <c r="D72" s="10" t="s">
        <v>177</v>
      </c>
      <c r="E72" s="10" t="s">
        <v>64</v>
      </c>
      <c r="F72" s="12" t="s">
        <v>63</v>
      </c>
      <c r="G72" s="10" t="s">
        <v>59</v>
      </c>
      <c r="I72" s="15">
        <v>1</v>
      </c>
      <c r="J72" s="10" t="str">
        <f t="shared" si="7"/>
        <v xml:space="preserve">  &lt;Image Name="pay_panel" FileType="Sprite" Path="Cycling/View/pay_panel" Enable="1" /&gt;</v>
      </c>
    </row>
    <row r="73" spans="1:10">
      <c r="A73" s="15">
        <v>3</v>
      </c>
      <c r="D73" s="10" t="s">
        <v>176</v>
      </c>
      <c r="E73" s="10" t="s">
        <v>64</v>
      </c>
      <c r="F73" s="12" t="s">
        <v>63</v>
      </c>
      <c r="G73" s="10" t="s">
        <v>59</v>
      </c>
      <c r="I73" s="15">
        <v>1</v>
      </c>
      <c r="J73" s="10" t="str">
        <f t="shared" si="7"/>
        <v xml:space="preserve">  &lt;Image Name="pay_line" FileType="Sprite" Path="Cycling/View/pay_line" Enable="1" /&gt;</v>
      </c>
    </row>
    <row r="74" spans="1:10">
      <c r="A74" s="15">
        <v>3</v>
      </c>
      <c r="D74" s="10" t="s">
        <v>102</v>
      </c>
      <c r="E74" s="10" t="s">
        <v>64</v>
      </c>
      <c r="F74" s="12" t="s">
        <v>63</v>
      </c>
      <c r="G74" s="10" t="s">
        <v>59</v>
      </c>
      <c r="I74" s="15">
        <v>1</v>
      </c>
      <c r="J74" s="10" t="str">
        <f t="shared" si="7"/>
        <v xml:space="preserve">  &lt;Image Name="pop_border1" FileType="Sprite" Path="Cycling/View/pop_border1" Enable="1" /&gt;</v>
      </c>
    </row>
    <row r="75" spans="1:10">
      <c r="A75" s="15">
        <v>3</v>
      </c>
      <c r="D75" s="10" t="s">
        <v>103</v>
      </c>
      <c r="E75" s="10" t="s">
        <v>64</v>
      </c>
      <c r="F75" s="12" t="s">
        <v>63</v>
      </c>
      <c r="G75" s="10" t="s">
        <v>59</v>
      </c>
      <c r="I75" s="15">
        <v>1</v>
      </c>
      <c r="J75" s="10" t="str">
        <f t="shared" si="7"/>
        <v xml:space="preserve">  &lt;Image Name="pop_border2" FileType="Sprite" Path="Cycling/View/pop_border2" Enable="1" /&gt;</v>
      </c>
    </row>
    <row r="76" spans="1:10">
      <c r="A76" s="15">
        <v>3</v>
      </c>
      <c r="D76" s="10" t="s">
        <v>104</v>
      </c>
      <c r="E76" s="10" t="s">
        <v>64</v>
      </c>
      <c r="F76" s="12" t="s">
        <v>63</v>
      </c>
      <c r="G76" s="10" t="s">
        <v>59</v>
      </c>
      <c r="I76" s="15">
        <v>1</v>
      </c>
      <c r="J76" s="10" t="str">
        <f t="shared" si="7"/>
        <v xml:space="preserve">  &lt;Image Name="progress" FileType="Sprite" Path="Cycling/View/progress" Enable="1" /&gt;</v>
      </c>
    </row>
    <row r="77" spans="1:10">
      <c r="A77" s="15">
        <v>3</v>
      </c>
      <c r="D77" s="10" t="s">
        <v>322</v>
      </c>
      <c r="E77" s="10" t="s">
        <v>64</v>
      </c>
      <c r="F77" s="12" t="s">
        <v>63</v>
      </c>
      <c r="G77" s="10" t="s">
        <v>59</v>
      </c>
      <c r="I77" s="15">
        <v>1</v>
      </c>
      <c r="J77" s="10" t="str">
        <f t="shared" ref="J77:J94" si="8">IF(A77=1,"&lt;Module Name="""&amp;B77&amp;""" Desc="""&amp;C77&amp;"""&gt;",IF(E77="Package","  &lt;Image Name="""&amp;D77&amp;""" FileType="""&amp;F77&amp;""" AB="""&amp;H77&amp;""" Enable="""&amp;I77&amp;""" /&gt;",IF(E77="Single","  &lt;Image Name="""&amp;D77&amp;""" FileType="""&amp;F77&amp;""" Path="""&amp;G77&amp;D77&amp;""" Enable="""&amp;I77&amp;""" /&gt;", IF(A77=4,"&lt;/Module&gt;",""))))</f>
        <v xml:space="preserve">  &lt;Image Name="random_event" FileType="Sprite" Path="Cycling/View/random_event" Enable="1" /&gt;</v>
      </c>
    </row>
    <row r="78" spans="1:10">
      <c r="A78" s="15">
        <v>3</v>
      </c>
      <c r="D78" s="10" t="s">
        <v>105</v>
      </c>
      <c r="E78" s="10" t="s">
        <v>64</v>
      </c>
      <c r="F78" s="12" t="s">
        <v>63</v>
      </c>
      <c r="G78" s="10" t="s">
        <v>59</v>
      </c>
      <c r="I78" s="15">
        <v>1</v>
      </c>
      <c r="J78" s="10" t="str">
        <f t="shared" si="8"/>
        <v xml:space="preserve">  &lt;Image Name="scenicspot_highlight" FileType="Sprite" Path="Cycling/View/scenicspot_highlight" Enable="1" /&gt;</v>
      </c>
    </row>
    <row r="79" spans="1:10">
      <c r="A79" s="15">
        <v>3</v>
      </c>
      <c r="D79" s="10" t="s">
        <v>106</v>
      </c>
      <c r="E79" s="10" t="s">
        <v>64</v>
      </c>
      <c r="F79" s="12" t="s">
        <v>63</v>
      </c>
      <c r="G79" s="10" t="s">
        <v>59</v>
      </c>
      <c r="I79" s="15">
        <v>1</v>
      </c>
      <c r="J79" s="10" t="str">
        <f t="shared" si="8"/>
        <v xml:space="preserve">  &lt;Image Name="scenicspot_normal" FileType="Sprite" Path="Cycling/View/scenicspot_normal" Enable="1" /&gt;</v>
      </c>
    </row>
    <row r="80" spans="1:10">
      <c r="A80" s="15">
        <v>3</v>
      </c>
      <c r="D80" s="10" t="s">
        <v>107</v>
      </c>
      <c r="E80" s="10" t="s">
        <v>64</v>
      </c>
      <c r="F80" s="12" t="s">
        <v>63</v>
      </c>
      <c r="G80" s="10" t="s">
        <v>59</v>
      </c>
      <c r="I80" s="15">
        <v>1</v>
      </c>
      <c r="J80" s="10" t="str">
        <f t="shared" si="8"/>
        <v xml:space="preserve">  &lt;Image Name="site_highlight" FileType="Sprite" Path="Cycling/View/site_highlight" Enable="1" /&gt;</v>
      </c>
    </row>
    <row r="81" spans="1:10">
      <c r="A81" s="15">
        <v>3</v>
      </c>
      <c r="D81" s="10" t="s">
        <v>108</v>
      </c>
      <c r="E81" s="10" t="s">
        <v>64</v>
      </c>
      <c r="F81" s="12" t="s">
        <v>63</v>
      </c>
      <c r="G81" s="10" t="s">
        <v>59</v>
      </c>
      <c r="I81" s="15">
        <v>1</v>
      </c>
      <c r="J81" s="10" t="str">
        <f t="shared" si="8"/>
        <v xml:space="preserve">  &lt;Image Name="site_normal" FileType="Sprite" Path="Cycling/View/site_normal" Enable="1" /&gt;</v>
      </c>
    </row>
    <row r="82" spans="1:10">
      <c r="A82" s="15">
        <v>3</v>
      </c>
      <c r="D82" s="10" t="s">
        <v>124</v>
      </c>
      <c r="E82" s="10" t="s">
        <v>64</v>
      </c>
      <c r="F82" s="12" t="s">
        <v>63</v>
      </c>
      <c r="G82" s="10" t="s">
        <v>59</v>
      </c>
      <c r="I82" s="15">
        <v>1</v>
      </c>
      <c r="J82" s="10" t="str">
        <f t="shared" si="8"/>
        <v xml:space="preserve">  &lt;Image Name="site_normal2" FileType="Sprite" Path="Cycling/View/site_normal2" Enable="1" /&gt;</v>
      </c>
    </row>
    <row r="83" spans="1:10">
      <c r="A83" s="15">
        <v>3</v>
      </c>
      <c r="D83" s="10" t="s">
        <v>109</v>
      </c>
      <c r="E83" s="10" t="s">
        <v>64</v>
      </c>
      <c r="F83" s="12" t="s">
        <v>63</v>
      </c>
      <c r="G83" s="10" t="s">
        <v>59</v>
      </c>
      <c r="I83" s="15">
        <v>1</v>
      </c>
      <c r="J83" s="10" t="str">
        <f t="shared" si="8"/>
        <v xml:space="preserve">  &lt;Image Name="stars_highlight " FileType="Sprite" Path="Cycling/View/stars_highlight " Enable="1" /&gt;</v>
      </c>
    </row>
    <row r="84" spans="1:10">
      <c r="A84" s="15">
        <v>3</v>
      </c>
      <c r="D84" s="10" t="s">
        <v>110</v>
      </c>
      <c r="E84" s="10" t="s">
        <v>64</v>
      </c>
      <c r="F84" s="12" t="s">
        <v>63</v>
      </c>
      <c r="G84" s="10" t="s">
        <v>59</v>
      </c>
      <c r="I84" s="15">
        <v>1</v>
      </c>
      <c r="J84" s="10" t="str">
        <f t="shared" si="8"/>
        <v xml:space="preserve">  &lt;Image Name="start_normal " FileType="Sprite" Path="Cycling/View/start_normal " Enable="1" /&gt;</v>
      </c>
    </row>
    <row r="85" spans="1:10">
      <c r="A85" s="15">
        <v>3</v>
      </c>
      <c r="D85" s="10" t="s">
        <v>150</v>
      </c>
      <c r="E85" s="10" t="s">
        <v>64</v>
      </c>
      <c r="F85" s="12" t="s">
        <v>63</v>
      </c>
      <c r="G85" s="10" t="s">
        <v>59</v>
      </c>
      <c r="I85" s="15">
        <v>1</v>
      </c>
      <c r="J85" s="10" t="str">
        <f t="shared" si="8"/>
        <v xml:space="preserve">  &lt;Image Name="station_panel" FileType="Sprite" Path="Cycling/View/station_panel" Enable="1" /&gt;</v>
      </c>
    </row>
    <row r="86" spans="1:10">
      <c r="A86" s="15">
        <v>3</v>
      </c>
      <c r="D86" s="10" t="s">
        <v>111</v>
      </c>
      <c r="E86" s="10" t="s">
        <v>64</v>
      </c>
      <c r="F86" s="12" t="s">
        <v>63</v>
      </c>
      <c r="G86" s="10" t="s">
        <v>59</v>
      </c>
      <c r="I86" s="15">
        <v>1</v>
      </c>
      <c r="J86" s="10" t="str">
        <f t="shared" si="8"/>
        <v xml:space="preserve">  &lt;Image Name="ticket _highlight" FileType="Sprite" Path="Cycling/View/ticket _highlight" Enable="1" /&gt;</v>
      </c>
    </row>
    <row r="87" spans="1:10">
      <c r="A87" s="15">
        <v>3</v>
      </c>
      <c r="D87" s="10" t="s">
        <v>112</v>
      </c>
      <c r="E87" s="10" t="s">
        <v>64</v>
      </c>
      <c r="F87" s="12" t="s">
        <v>63</v>
      </c>
      <c r="G87" s="10" t="s">
        <v>59</v>
      </c>
      <c r="I87" s="15">
        <v>1</v>
      </c>
      <c r="J87" s="10" t="str">
        <f t="shared" si="8"/>
        <v xml:space="preserve">  &lt;Image Name="ticket_normal " FileType="Sprite" Path="Cycling/View/ticket_normal " Enable="1" /&gt;</v>
      </c>
    </row>
    <row r="88" spans="1:10">
      <c r="A88" s="15">
        <v>3</v>
      </c>
      <c r="D88" s="10" t="s">
        <v>113</v>
      </c>
      <c r="E88" s="10" t="s">
        <v>64</v>
      </c>
      <c r="F88" s="12" t="s">
        <v>63</v>
      </c>
      <c r="G88" s="10" t="s">
        <v>59</v>
      </c>
      <c r="I88" s="15">
        <v>1</v>
      </c>
      <c r="J88" s="10" t="str">
        <f t="shared" si="8"/>
        <v xml:space="preserve">  &lt;Image Name="timer" FileType="Sprite" Path="Cycling/View/timer" Enable="1" /&gt;</v>
      </c>
    </row>
    <row r="89" spans="1:10">
      <c r="A89" s="15">
        <v>3</v>
      </c>
      <c r="D89" s="10" t="s">
        <v>181</v>
      </c>
      <c r="E89" s="10" t="s">
        <v>64</v>
      </c>
      <c r="F89" s="12" t="s">
        <v>63</v>
      </c>
      <c r="G89" s="10" t="s">
        <v>59</v>
      </c>
      <c r="I89" s="15">
        <v>1</v>
      </c>
      <c r="J89" s="10" t="str">
        <f t="shared" si="8"/>
        <v xml:space="preserve">  &lt;Image Name="tip_error" FileType="Sprite" Path="Cycling/View/tip_error" Enable="1" /&gt;</v>
      </c>
    </row>
    <row r="90" spans="1:10">
      <c r="A90" s="15">
        <v>3</v>
      </c>
      <c r="D90" s="10" t="s">
        <v>114</v>
      </c>
      <c r="E90" s="10" t="s">
        <v>64</v>
      </c>
      <c r="F90" s="12" t="s">
        <v>63</v>
      </c>
      <c r="G90" s="10" t="s">
        <v>59</v>
      </c>
      <c r="I90" s="15">
        <v>1</v>
      </c>
      <c r="J90" s="10" t="str">
        <f t="shared" si="8"/>
        <v xml:space="preserve">  &lt;Image Name="title_border" FileType="Sprite" Path="Cycling/View/title_border" Enable="1" /&gt;</v>
      </c>
    </row>
    <row r="91" spans="1:10">
      <c r="A91" s="15">
        <v>3</v>
      </c>
      <c r="D91" s="10" t="s">
        <v>151</v>
      </c>
      <c r="E91" s="10" t="s">
        <v>64</v>
      </c>
      <c r="F91" s="12" t="s">
        <v>63</v>
      </c>
      <c r="G91" s="10" t="s">
        <v>59</v>
      </c>
      <c r="I91" s="15">
        <v>1</v>
      </c>
      <c r="J91" s="10" t="str">
        <f t="shared" si="8"/>
        <v xml:space="preserve">  &lt;Image Name="train1" FileType="Sprite" Path="Cycling/View/train1" Enable="1" /&gt;</v>
      </c>
    </row>
    <row r="92" spans="1:10">
      <c r="A92" s="15">
        <v>3</v>
      </c>
      <c r="D92" s="10" t="s">
        <v>152</v>
      </c>
      <c r="E92" s="10" t="s">
        <v>64</v>
      </c>
      <c r="F92" s="12" t="s">
        <v>63</v>
      </c>
      <c r="G92" s="10" t="s">
        <v>59</v>
      </c>
      <c r="I92" s="15">
        <v>1</v>
      </c>
      <c r="J92" s="10" t="str">
        <f t="shared" si="8"/>
        <v xml:space="preserve">  &lt;Image Name="train2" FileType="Sprite" Path="Cycling/View/train2" Enable="1" /&gt;</v>
      </c>
    </row>
    <row r="93" spans="1:10">
      <c r="A93" s="15">
        <v>3</v>
      </c>
      <c r="D93" s="10" t="s">
        <v>153</v>
      </c>
      <c r="E93" s="10" t="s">
        <v>64</v>
      </c>
      <c r="F93" s="12" t="s">
        <v>63</v>
      </c>
      <c r="G93" s="10" t="s">
        <v>59</v>
      </c>
      <c r="I93" s="15">
        <v>1</v>
      </c>
      <c r="J93" s="10" t="str">
        <f t="shared" si="8"/>
        <v xml:space="preserve">  &lt;Image Name="train3" FileType="Sprite" Path="Cycling/View/train3" Enable="1" /&gt;</v>
      </c>
    </row>
    <row r="94" spans="1:10">
      <c r="A94" s="15">
        <v>3</v>
      </c>
      <c r="D94" s="10" t="s">
        <v>321</v>
      </c>
      <c r="E94" s="10" t="s">
        <v>64</v>
      </c>
      <c r="F94" s="12" t="s">
        <v>63</v>
      </c>
      <c r="G94" s="10" t="s">
        <v>59</v>
      </c>
      <c r="I94" s="15">
        <v>1</v>
      </c>
      <c r="J94" s="10" t="str">
        <f t="shared" si="8"/>
        <v xml:space="preserve">  &lt;Image Name="treasure_box" FileType="Sprite" Path="Cycling/View/treasure_box" Enable="1" /&gt;</v>
      </c>
    </row>
    <row r="95" spans="1:10">
      <c r="A95" s="15">
        <v>4</v>
      </c>
      <c r="J95" s="10" t="str">
        <f t="shared" ref="J90:J95" si="9">IF(A95=1,"&lt;Module Name="""&amp;B95&amp;""" Desc="""&amp;C95&amp;"""&gt;",IF(E95="Package","  &lt;Image Name="""&amp;D95&amp;""" FileType="""&amp;F95&amp;""" AB="""&amp;H95&amp;""" Enable="""&amp;I95&amp;""" /&gt;",IF(E95="Single","  &lt;Image Name="""&amp;D95&amp;""" FileType="""&amp;F95&amp;""" Path="""&amp;G95&amp;D95&amp;""" Enable="""&amp;I95&amp;""" /&gt;", IF(A95=4,"&lt;/Module&gt;",""))))</f>
        <v>&lt;/Module&gt;</v>
      </c>
    </row>
  </sheetData>
  <phoneticPr fontId="10" type="noConversion"/>
  <conditionalFormatting sqref="A1:A1048576">
    <cfRule type="cellIs" dxfId="2" priority="1" operator="equal">
      <formula>2</formula>
    </cfRule>
  </conditionalFormatting>
  <dataValidations count="3">
    <dataValidation type="list" allowBlank="1" showInputMessage="1" showErrorMessage="1" sqref="I30:I1048576">
      <formula1>"0,1"</formula1>
    </dataValidation>
    <dataValidation type="list" allowBlank="1" showInputMessage="1" showErrorMessage="1" sqref="F4:F28 F30:F1048576">
      <formula1>"Sprite,Texture1,Texture2,Spine"</formula1>
    </dataValidation>
    <dataValidation type="list" allowBlank="1" showInputMessage="1" showErrorMessage="1" sqref="E3:E1048576">
      <formula1>"Single,Package"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6" sqref="A6"/>
    </sheetView>
  </sheetViews>
  <sheetFormatPr defaultRowHeight="12"/>
  <cols>
    <col min="1" max="1" width="5.25" style="15" bestFit="1" customWidth="1"/>
    <col min="2" max="2" width="21.875" style="10" customWidth="1"/>
    <col min="3" max="3" width="9" style="10"/>
    <col min="4" max="4" width="18.25" style="10" customWidth="1"/>
    <col min="5" max="5" width="22.625" style="10" customWidth="1"/>
    <col min="6" max="16384" width="9" style="10"/>
  </cols>
  <sheetData>
    <row r="1" spans="1:6">
      <c r="A1" s="14" t="s">
        <v>29</v>
      </c>
      <c r="B1" s="1" t="s">
        <v>49</v>
      </c>
      <c r="C1" s="1" t="s">
        <v>41</v>
      </c>
      <c r="D1" s="1" t="s">
        <v>42</v>
      </c>
      <c r="E1" s="1" t="s">
        <v>43</v>
      </c>
      <c r="F1" s="1" t="s">
        <v>44</v>
      </c>
    </row>
    <row r="2" spans="1:6">
      <c r="A2" s="16" t="s">
        <v>45</v>
      </c>
      <c r="B2" s="6" t="s">
        <v>2</v>
      </c>
      <c r="C2" s="6" t="s">
        <v>46</v>
      </c>
      <c r="D2" s="6" t="s">
        <v>47</v>
      </c>
      <c r="E2" s="6" t="s">
        <v>48</v>
      </c>
      <c r="F2" s="6" t="s">
        <v>40</v>
      </c>
    </row>
    <row r="3" spans="1:6">
      <c r="A3" s="15">
        <v>1</v>
      </c>
      <c r="B3" s="10" t="s">
        <v>37</v>
      </c>
      <c r="C3" s="10" t="s">
        <v>30</v>
      </c>
      <c r="D3" s="11" t="s">
        <v>39</v>
      </c>
      <c r="E3" s="13" t="str">
        <f>IF(A3="1","&lt;Sound="""&amp;B3&amp;""" Storage="""&amp;C3&amp;""" Dec="""&amp;D3&amp;"""&gt;",IF(A3="2","  &lt;Clip SoundPath="""&amp;E3&amp;""" /&gt;",IF(A3="3"," /Sound&gt;","")))</f>
        <v/>
      </c>
      <c r="F3" s="10" t="str">
        <f>IF(A3=1,"&lt;Audio Name="""&amp;B3&amp;""" Storage="""&amp;C3&amp;""" Des="""&amp;D3&amp;"""&gt;",IF(A3=2,"  &lt;File Path="""&amp;E3&amp;""" /&gt;",IF(A3=3,"&lt;/Audio&gt;","")))</f>
        <v>&lt;Audio Name="Welcome" Storage="Remote" Des="欢迎音效"&gt;</v>
      </c>
    </row>
    <row r="4" spans="1:6">
      <c r="A4" s="15">
        <v>2</v>
      </c>
      <c r="C4" s="10" t="s">
        <v>27</v>
      </c>
      <c r="E4" s="12" t="s">
        <v>38</v>
      </c>
      <c r="F4" s="10" t="str">
        <f t="shared" ref="F4:F5" si="0">IF(A4=1,"&lt;Audio Name="""&amp;B4&amp;""" Storage="""&amp;C4&amp;""" Des="""&amp;D4&amp;"""&gt;",IF(A4=2,"  &lt;File Path="""&amp;E4&amp;""" /&gt;",IF(A4=3,"&lt;/Audio&gt;","")))</f>
        <v xml:space="preserve">  &lt;File Path="WangZheRongYao" /&gt;</v>
      </c>
    </row>
    <row r="5" spans="1:6">
      <c r="A5" s="15">
        <v>3</v>
      </c>
      <c r="C5" s="10" t="s">
        <v>27</v>
      </c>
      <c r="D5" s="10" t="str">
        <f>IF(ISERROR(FIND("Des=",#REF!))=FALSE,MID(#REF!,FIND("Des=""",#REF!)+5,FIND("""&gt;",#REF!)-FIND("Des=""",#REF!)-5),"")</f>
        <v/>
      </c>
      <c r="E5" s="10" t="str">
        <f>IF(ISERROR(FIND("&lt;Clip",#REF!))=FALSE,MID(#REF!,FIND("SoundPath=""",#REF!)+11,FIND(""" /&gt;",#REF!)-FIND("SoundPath=""",#REF!)-11),"")</f>
        <v/>
      </c>
      <c r="F5" s="10" t="str">
        <f t="shared" si="0"/>
        <v>&lt;/Audio&gt;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4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I4" sqref="I4"/>
    </sheetView>
  </sheetViews>
  <sheetFormatPr defaultColWidth="9" defaultRowHeight="12"/>
  <cols>
    <col min="1" max="1" width="6.75" style="6" bestFit="1" customWidth="1"/>
    <col min="2" max="2" width="6.5" style="6" bestFit="1" customWidth="1"/>
    <col min="3" max="3" width="10.25" style="6" bestFit="1" customWidth="1"/>
    <col min="4" max="4" width="12.25" style="6" bestFit="1" customWidth="1"/>
    <col min="5" max="6" width="8.5" style="6" bestFit="1" customWidth="1"/>
    <col min="7" max="7" width="8.5" style="6" customWidth="1"/>
    <col min="8" max="8" width="17.125" style="6" bestFit="1" customWidth="1"/>
    <col min="9" max="9" width="10.125" style="6" bestFit="1" customWidth="1"/>
    <col min="10" max="11" width="8.5" style="6" customWidth="1"/>
    <col min="12" max="12" width="9" style="6"/>
    <col min="13" max="13" width="50.625" style="6" customWidth="1"/>
    <col min="14" max="16384" width="9" style="6"/>
  </cols>
  <sheetData>
    <row r="1" spans="1:24" s="5" customFormat="1">
      <c r="A1" s="1" t="s">
        <v>3</v>
      </c>
      <c r="B1" s="1" t="s">
        <v>7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194</v>
      </c>
      <c r="H1" s="1" t="s">
        <v>182</v>
      </c>
      <c r="I1" s="1" t="s">
        <v>211</v>
      </c>
      <c r="J1" s="1" t="s">
        <v>214</v>
      </c>
      <c r="K1" s="1" t="s">
        <v>215</v>
      </c>
      <c r="L1" s="3"/>
      <c r="M1" s="2" t="s">
        <v>28</v>
      </c>
      <c r="N1" s="1"/>
      <c r="O1" s="1"/>
      <c r="P1" s="1"/>
      <c r="Q1" s="1"/>
      <c r="R1" s="1"/>
      <c r="S1" s="1"/>
      <c r="T1" s="1"/>
      <c r="U1" s="1"/>
      <c r="V1" s="4"/>
      <c r="W1" s="1"/>
      <c r="X1" s="1"/>
    </row>
    <row r="2" spans="1:24">
      <c r="A2" s="6" t="s">
        <v>1</v>
      </c>
      <c r="B2" s="6" t="s">
        <v>2</v>
      </c>
      <c r="C2" s="6" t="s">
        <v>33</v>
      </c>
      <c r="D2" s="6" t="s">
        <v>34</v>
      </c>
      <c r="E2" s="6" t="s">
        <v>35</v>
      </c>
      <c r="F2" s="6" t="s">
        <v>36</v>
      </c>
      <c r="G2" s="6" t="s">
        <v>195</v>
      </c>
      <c r="H2" s="6" t="s">
        <v>191</v>
      </c>
      <c r="I2" s="6" t="s">
        <v>157</v>
      </c>
      <c r="J2" s="6" t="s">
        <v>212</v>
      </c>
      <c r="K2" s="6" t="s">
        <v>213</v>
      </c>
      <c r="M2" s="6" t="s">
        <v>40</v>
      </c>
    </row>
    <row r="3" spans="1:24">
      <c r="A3" s="6">
        <v>3201</v>
      </c>
      <c r="B3" s="6" t="s">
        <v>26</v>
      </c>
      <c r="C3" s="6">
        <v>32</v>
      </c>
      <c r="D3" s="6" t="s">
        <v>13</v>
      </c>
      <c r="E3" s="6">
        <v>3201</v>
      </c>
      <c r="F3" s="6" t="s">
        <v>14</v>
      </c>
      <c r="G3" s="6" t="s">
        <v>196</v>
      </c>
      <c r="H3" s="6" t="s">
        <v>183</v>
      </c>
      <c r="I3" s="6">
        <v>3202</v>
      </c>
      <c r="J3" s="6">
        <v>17</v>
      </c>
      <c r="K3" s="6">
        <v>14</v>
      </c>
      <c r="M3" s="6" t="str">
        <f>"&lt;Map ID="""&amp;A3&amp;""" Name="""&amp;B3&amp;""" ProvinceID="""&amp;C3&amp;""" ProvinceName="""&amp;D3&amp;""" CityID="""&amp;E3&amp;""" CityName="""&amp;F3&amp;""" CityPinYin="""&amp;G3&amp;""" AB="""&amp;H3&amp;""" NextMap="""&amp;I3&amp;""" AxisX="""&amp;J3&amp;""" AxisY="""&amp;K3&amp;""" /&gt;"</f>
        <v>&lt;Map ID="3201" Name="江苏01" ProvinceID="32" ProvinceName="江苏" CityID="3201" CityName="南京" CityPinYin="NANJING" AB="cycling/nanjing" NextMap="3202" AxisX="17" AxisY="14" /&gt;</v>
      </c>
    </row>
    <row r="4" spans="1:24">
      <c r="A4" s="6">
        <v>3202</v>
      </c>
      <c r="B4" s="6" t="s">
        <v>154</v>
      </c>
      <c r="C4" s="6">
        <v>32</v>
      </c>
      <c r="D4" s="6" t="s">
        <v>155</v>
      </c>
      <c r="E4" s="6">
        <v>3202</v>
      </c>
      <c r="F4" s="6" t="s">
        <v>156</v>
      </c>
      <c r="G4" s="6" t="s">
        <v>197</v>
      </c>
      <c r="H4" s="6" t="s">
        <v>184</v>
      </c>
      <c r="J4" s="6">
        <v>18</v>
      </c>
      <c r="K4" s="6">
        <v>15</v>
      </c>
      <c r="M4" s="6" t="str">
        <f>"&lt;Map ID="""&amp;A4&amp;""" Name="""&amp;B4&amp;""" ProvinceID="""&amp;C4&amp;""" ProvinceName="""&amp;D4&amp;""" CityID="""&amp;E4&amp;""" CityName="""&amp;F4&amp;""" CityPinYin="""&amp;G4&amp;""" AB="""&amp;H4&amp;""" NextMap="""&amp;I4&amp;""" AxisX="""&amp;J4&amp;""" AxisY="""&amp;K4&amp;""" /&gt;"</f>
        <v>&lt;Map ID="3202" Name="江苏02" ProvinceID="32" ProvinceName="江苏" CityID="3202" CityName="镇江" CityPinYin="ZHENJIANG" AB="cycling/zhenjiang" NextMap="" AxisX="18" AxisY="15" /&gt;</v>
      </c>
    </row>
  </sheetData>
  <phoneticPr fontId="4" type="noConversion"/>
  <conditionalFormatting sqref="U1">
    <cfRule type="cellIs" dxfId="6" priority="7" operator="equal">
      <formula>"否"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7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D3" sqref="D3"/>
    </sheetView>
  </sheetViews>
  <sheetFormatPr defaultColWidth="9" defaultRowHeight="12"/>
  <cols>
    <col min="1" max="1" width="6.75" style="6" bestFit="1" customWidth="1"/>
    <col min="2" max="2" width="16.75" style="6" bestFit="1" customWidth="1"/>
    <col min="3" max="3" width="8.5" style="6" bestFit="1" customWidth="1"/>
    <col min="4" max="4" width="93.625" style="6" bestFit="1" customWidth="1"/>
    <col min="5" max="16384" width="9" style="6"/>
  </cols>
  <sheetData>
    <row r="1" spans="1:15" s="5" customFormat="1">
      <c r="A1" s="1" t="s">
        <v>31</v>
      </c>
      <c r="B1" s="1" t="s">
        <v>7</v>
      </c>
      <c r="C1" s="1" t="s">
        <v>15</v>
      </c>
      <c r="D1" s="2" t="s">
        <v>28</v>
      </c>
      <c r="E1" s="1"/>
      <c r="F1" s="1"/>
      <c r="G1" s="1"/>
      <c r="H1" s="1"/>
      <c r="I1" s="1"/>
      <c r="J1" s="1"/>
      <c r="K1" s="1"/>
      <c r="L1" s="1"/>
      <c r="M1" s="4"/>
      <c r="N1" s="1"/>
      <c r="O1" s="1"/>
    </row>
    <row r="2" spans="1:15">
      <c r="A2" s="6" t="s">
        <v>32</v>
      </c>
      <c r="B2" s="6" t="s">
        <v>2</v>
      </c>
      <c r="C2" s="6" t="s">
        <v>25</v>
      </c>
      <c r="D2" s="7" t="s">
        <v>4</v>
      </c>
    </row>
    <row r="3" spans="1:15">
      <c r="A3" s="6">
        <v>320101</v>
      </c>
      <c r="B3" s="6" t="s">
        <v>16</v>
      </c>
      <c r="C3" s="6">
        <v>3201</v>
      </c>
      <c r="D3" s="6" t="str">
        <f>"&lt;Scenic ID="""&amp;A3&amp;""" Name="""&amp;B3&amp;""" MapID="""&amp;C3&amp;""" /&gt;"</f>
        <v>&lt;Scenic ID="320101" Name="中山陵" MapID="3201" /&gt;</v>
      </c>
    </row>
    <row r="4" spans="1:15">
      <c r="A4" s="6">
        <v>320102</v>
      </c>
      <c r="B4" s="6" t="s">
        <v>17</v>
      </c>
      <c r="C4" s="6">
        <v>3201</v>
      </c>
      <c r="D4" s="6" t="str">
        <f t="shared" ref="D4:D17" si="0">"&lt;Scenic ID="""&amp;A4&amp;""" Name="""&amp;B4&amp;""" MapID="""&amp;C4&amp;""" /&gt;"</f>
        <v>&lt;Scenic ID="320102" Name="总统府" MapID="3201" /&gt;</v>
      </c>
    </row>
    <row r="5" spans="1:15">
      <c r="A5" s="6">
        <v>320103</v>
      </c>
      <c r="B5" s="6" t="s">
        <v>18</v>
      </c>
      <c r="C5" s="6">
        <v>3201</v>
      </c>
      <c r="D5" s="6" t="str">
        <f t="shared" si="0"/>
        <v>&lt;Scenic ID="320103" Name="夫子庙" MapID="3201" /&gt;</v>
      </c>
    </row>
    <row r="6" spans="1:15">
      <c r="A6" s="6">
        <v>320104</v>
      </c>
      <c r="B6" s="6" t="s">
        <v>19</v>
      </c>
      <c r="C6" s="6">
        <v>3201</v>
      </c>
      <c r="D6" s="6" t="str">
        <f t="shared" si="0"/>
        <v>&lt;Scenic ID="320104" Name="瞻园" MapID="3201" /&gt;</v>
      </c>
    </row>
    <row r="7" spans="1:15">
      <c r="A7" s="6">
        <v>320105</v>
      </c>
      <c r="B7" s="6" t="s">
        <v>20</v>
      </c>
      <c r="C7" s="6">
        <v>3201</v>
      </c>
      <c r="D7" s="6" t="str">
        <f t="shared" si="0"/>
        <v>&lt;Scenic ID="320105" Name="玄武湖公园" MapID="3201" /&gt;</v>
      </c>
    </row>
    <row r="8" spans="1:15">
      <c r="A8" s="6">
        <v>320106</v>
      </c>
      <c r="B8" s="6" t="s">
        <v>21</v>
      </c>
      <c r="C8" s="6">
        <v>3201</v>
      </c>
      <c r="D8" s="6" t="str">
        <f t="shared" si="0"/>
        <v>&lt;Scenic ID="320106" Name="明孝陵" MapID="3201" /&gt;</v>
      </c>
    </row>
    <row r="9" spans="1:15">
      <c r="A9" s="6">
        <v>320107</v>
      </c>
      <c r="B9" s="6" t="s">
        <v>22</v>
      </c>
      <c r="C9" s="6">
        <v>3201</v>
      </c>
      <c r="D9" s="6" t="str">
        <f t="shared" si="0"/>
        <v>&lt;Scenic ID="320107" Name="美龄宫" MapID="3201" /&gt;</v>
      </c>
    </row>
    <row r="10" spans="1:15">
      <c r="A10" s="6">
        <v>320108</v>
      </c>
      <c r="B10" s="6" t="s">
        <v>24</v>
      </c>
      <c r="C10" s="6">
        <v>3201</v>
      </c>
      <c r="D10" s="6" t="str">
        <f t="shared" si="0"/>
        <v>&lt;Scenic ID="320108" Name="南京大屠杀纪念馆" MapID="3201" /&gt;</v>
      </c>
    </row>
    <row r="11" spans="1:15">
      <c r="A11" s="6">
        <v>320109</v>
      </c>
      <c r="B11" s="6" t="s">
        <v>23</v>
      </c>
      <c r="C11" s="6">
        <v>3201</v>
      </c>
      <c r="D11" s="6" t="str">
        <f t="shared" si="0"/>
        <v>&lt;Scenic ID="320109" Name="栖霞山" MapID="3201" /&gt;</v>
      </c>
    </row>
    <row r="12" spans="1:15">
      <c r="A12" s="6">
        <v>320201</v>
      </c>
      <c r="B12" s="6" t="s">
        <v>185</v>
      </c>
      <c r="C12" s="6">
        <v>3202</v>
      </c>
      <c r="D12" s="6" t="str">
        <f t="shared" si="0"/>
        <v>&lt;Scenic ID="320201" Name="西津渡古街" MapID="3202" /&gt;</v>
      </c>
    </row>
    <row r="13" spans="1:15">
      <c r="A13" s="6">
        <v>320202</v>
      </c>
      <c r="B13" s="6" t="s">
        <v>186</v>
      </c>
      <c r="C13" s="6">
        <v>3202</v>
      </c>
      <c r="D13" s="6" t="str">
        <f t="shared" si="0"/>
        <v>&lt;Scenic ID="320202" Name="金山寺" MapID="3202" /&gt;</v>
      </c>
    </row>
    <row r="14" spans="1:15">
      <c r="A14" s="6">
        <v>320203</v>
      </c>
      <c r="B14" s="6" t="s">
        <v>187</v>
      </c>
      <c r="C14" s="6">
        <v>3202</v>
      </c>
      <c r="D14" s="6" t="str">
        <f t="shared" si="0"/>
        <v>&lt;Scenic ID="320203" Name="北固山" MapID="3202" /&gt;</v>
      </c>
    </row>
    <row r="15" spans="1:15">
      <c r="A15" s="6">
        <v>320204</v>
      </c>
      <c r="B15" s="6" t="s">
        <v>188</v>
      </c>
      <c r="C15" s="6">
        <v>3202</v>
      </c>
      <c r="D15" s="6" t="str">
        <f t="shared" si="0"/>
        <v>&lt;Scenic ID="320204" Name="焦山" MapID="3202" /&gt;</v>
      </c>
    </row>
    <row r="16" spans="1:15">
      <c r="A16" s="6">
        <v>320205</v>
      </c>
      <c r="B16" s="6" t="s">
        <v>189</v>
      </c>
      <c r="C16" s="6">
        <v>3202</v>
      </c>
      <c r="D16" s="6" t="str">
        <f t="shared" si="0"/>
        <v>&lt;Scenic ID="320205" Name="得撒石磨豆腐村" MapID="3202" /&gt;</v>
      </c>
    </row>
    <row r="17" spans="1:4">
      <c r="A17" s="6">
        <v>320206</v>
      </c>
      <c r="B17" s="6" t="s">
        <v>190</v>
      </c>
      <c r="C17" s="6">
        <v>3202</v>
      </c>
      <c r="D17" s="6" t="str">
        <f t="shared" si="0"/>
        <v>&lt;Scenic ID="320206" Name="宝华山国家森林公园" MapID="3202" /&gt;</v>
      </c>
    </row>
  </sheetData>
  <phoneticPr fontId="10" type="noConversion"/>
  <conditionalFormatting sqref="L1">
    <cfRule type="cellIs" dxfId="5" priority="1" operator="equal">
      <formula>"否"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20"/>
  <sheetViews>
    <sheetView workbookViewId="0">
      <pane xSplit="4" ySplit="2" topLeftCell="E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A3" sqref="A3:A17"/>
    </sheetView>
  </sheetViews>
  <sheetFormatPr defaultColWidth="9" defaultRowHeight="12"/>
  <cols>
    <col min="1" max="1" width="8.5" style="18" bestFit="1" customWidth="1"/>
    <col min="2" max="2" width="9" style="18"/>
    <col min="3" max="3" width="15" style="6" bestFit="1" customWidth="1"/>
    <col min="4" max="4" width="8.5" style="6" bestFit="1" customWidth="1"/>
    <col min="5" max="5" width="34.5" style="8" bestFit="1" customWidth="1"/>
    <col min="6" max="7" width="23" style="8" customWidth="1"/>
    <col min="8" max="8" width="93.625" style="6" bestFit="1" customWidth="1"/>
    <col min="9" max="16384" width="9" style="6"/>
  </cols>
  <sheetData>
    <row r="1" spans="1:19" s="5" customFormat="1">
      <c r="A1" s="1" t="s">
        <v>173</v>
      </c>
      <c r="B1" s="1" t="s">
        <v>174</v>
      </c>
      <c r="C1" s="1" t="s">
        <v>7</v>
      </c>
      <c r="D1" s="1" t="s">
        <v>31</v>
      </c>
      <c r="E1" s="2" t="s">
        <v>5</v>
      </c>
      <c r="F1" s="2" t="s">
        <v>6</v>
      </c>
      <c r="G1" s="2" t="s">
        <v>216</v>
      </c>
      <c r="H1" s="2" t="s">
        <v>28</v>
      </c>
      <c r="I1" s="1"/>
      <c r="J1" s="1"/>
      <c r="K1" s="1"/>
      <c r="L1" s="1"/>
      <c r="M1" s="1"/>
      <c r="N1" s="1"/>
      <c r="O1" s="1"/>
      <c r="P1" s="1"/>
      <c r="Q1" s="4"/>
      <c r="R1" s="1"/>
      <c r="S1" s="1"/>
    </row>
    <row r="2" spans="1:19">
      <c r="A2" s="19" t="s">
        <v>170</v>
      </c>
      <c r="B2" s="19" t="s">
        <v>171</v>
      </c>
      <c r="C2" s="16" t="s">
        <v>175</v>
      </c>
      <c r="D2" s="16" t="s">
        <v>169</v>
      </c>
      <c r="E2" s="7" t="s">
        <v>0</v>
      </c>
      <c r="F2" s="7" t="s">
        <v>8</v>
      </c>
      <c r="G2" s="7" t="s">
        <v>216</v>
      </c>
      <c r="H2" s="7" t="s">
        <v>4</v>
      </c>
    </row>
    <row r="3" spans="1:19">
      <c r="A3" s="18" t="s">
        <v>300</v>
      </c>
      <c r="B3" s="18" t="s">
        <v>172</v>
      </c>
      <c r="C3" s="6" t="s">
        <v>16</v>
      </c>
      <c r="D3" s="6">
        <v>320101</v>
      </c>
      <c r="E3" s="10" t="s">
        <v>137</v>
      </c>
      <c r="F3" s="8" t="str">
        <f>C3&amp;"介绍"</f>
        <v>中山陵介绍</v>
      </c>
      <c r="G3" s="8" t="s">
        <v>217</v>
      </c>
      <c r="H3" s="6" t="str">
        <f>"&lt;Card CardID="""&amp;A3&amp;""" CardType="""&amp;B3&amp;""" CardName="""&amp;C3&amp;""" ScenicID="""&amp;D3&amp;""" Image="""&amp;E3&amp;""" Text="""&amp;F3&amp;""" Url="""&amp;G3&amp;""" /&gt;"</f>
        <v>&lt;Card CardID="20010001" CardType="01" CardName="中山陵" ScenicID="320101" Image="NanJing/card_nanjing01" Text="中山陵介绍" Url="https://baike.baidu.com/item/%E4%B8%AD%E5%B1%B1%E9%99%B5/246397" /&gt;</v>
      </c>
    </row>
    <row r="4" spans="1:19">
      <c r="A4" s="18" t="s">
        <v>301</v>
      </c>
      <c r="B4" s="18" t="s">
        <v>172</v>
      </c>
      <c r="C4" s="6" t="s">
        <v>17</v>
      </c>
      <c r="D4" s="6">
        <v>320102</v>
      </c>
      <c r="E4" s="10" t="s">
        <v>138</v>
      </c>
      <c r="F4" s="8" t="str">
        <f t="shared" ref="F4:F17" si="0">C4&amp;"介绍"</f>
        <v>总统府介绍</v>
      </c>
      <c r="G4" s="8" t="s">
        <v>218</v>
      </c>
      <c r="H4" s="6" t="str">
        <f t="shared" ref="H4:H17" si="1">"&lt;Card CardID="""&amp;A4&amp;""" CardType="""&amp;B4&amp;""" CardName="""&amp;C4&amp;""" ScenicID="""&amp;D4&amp;""" Image="""&amp;E4&amp;""" Text="""&amp;F4&amp;""" Url="""&amp;G4&amp;""" /&gt;"</f>
        <v>&lt;Card CardID="20010002" CardType="01" CardName="总统府" ScenicID="320102" Image="NanJing/card_nanjing02" Text="总统府介绍" Url="https://baike.baidu.com/item/%E5%8D%97%E4%BA%AC%E6%80%BB%E7%BB%9F%E5%BA%9C/3027343?fromtitle=%E6%80%BB%E7%BB%9F%E5%BA%9C&amp;fromid=18727656" /&gt;</v>
      </c>
    </row>
    <row r="5" spans="1:19">
      <c r="A5" s="18" t="s">
        <v>302</v>
      </c>
      <c r="B5" s="18" t="s">
        <v>172</v>
      </c>
      <c r="C5" s="6" t="s">
        <v>18</v>
      </c>
      <c r="D5" s="6">
        <v>320103</v>
      </c>
      <c r="E5" s="10" t="s">
        <v>139</v>
      </c>
      <c r="F5" s="8" t="str">
        <f t="shared" si="0"/>
        <v>夫子庙介绍</v>
      </c>
      <c r="G5" s="8" t="s">
        <v>219</v>
      </c>
      <c r="H5" s="6" t="str">
        <f t="shared" si="1"/>
        <v>&lt;Card CardID="20010003" CardType="01" CardName="夫子庙" ScenicID="320103" Image="NanJing/card_nanjing03" Text="夫子庙介绍" Url="https://baike.baidu.com/item/%E5%8D%97%E4%BA%AC%E5%A4%AB%E5%AD%90%E5%BA%99/510169?fromtitle=%E5%A4%AB%E5%AD%90%E5%BA%99&amp;fromid=978934" /&gt;</v>
      </c>
    </row>
    <row r="6" spans="1:19">
      <c r="A6" s="18" t="s">
        <v>303</v>
      </c>
      <c r="B6" s="18" t="s">
        <v>172</v>
      </c>
      <c r="C6" s="6" t="s">
        <v>19</v>
      </c>
      <c r="D6" s="6">
        <v>320104</v>
      </c>
      <c r="E6" s="10" t="s">
        <v>140</v>
      </c>
      <c r="F6" s="8" t="str">
        <f t="shared" si="0"/>
        <v>瞻园介绍</v>
      </c>
      <c r="G6" s="8" t="s">
        <v>220</v>
      </c>
      <c r="H6" s="6" t="str">
        <f t="shared" si="1"/>
        <v>&lt;Card CardID="20010004" CardType="01" CardName="瞻园" ScenicID="320104" Image="NanJing/card_nanjing04" Text="瞻园介绍" Url="https://baike.baidu.com/item/%E8%A9%B9%E5%9B%AD" /&gt;</v>
      </c>
    </row>
    <row r="7" spans="1:19">
      <c r="A7" s="18" t="s">
        <v>304</v>
      </c>
      <c r="B7" s="18" t="s">
        <v>172</v>
      </c>
      <c r="C7" s="6" t="s">
        <v>20</v>
      </c>
      <c r="D7" s="6">
        <v>320105</v>
      </c>
      <c r="E7" s="10" t="s">
        <v>141</v>
      </c>
      <c r="F7" s="8" t="str">
        <f t="shared" si="0"/>
        <v>玄武湖公园介绍</v>
      </c>
      <c r="G7" s="8" t="s">
        <v>221</v>
      </c>
      <c r="H7" s="6" t="str">
        <f t="shared" si="1"/>
        <v>&lt;Card CardID="20010005" CardType="01" CardName="玄武湖公园" ScenicID="320105" Image="NanJing/card_nanjing05" Text="玄武湖公园介绍" Url="https://baike.baidu.com/item/%E7%8E%84%E6%AD%A6%E6%B9%96?fromtitle=%E7%8E%84%E6%AD%A6%E6%B9%96%E5%85%AC%E5%9B%AD&amp;fromid=217739" /&gt;</v>
      </c>
    </row>
    <row r="8" spans="1:19">
      <c r="A8" s="18" t="s">
        <v>305</v>
      </c>
      <c r="B8" s="18" t="s">
        <v>172</v>
      </c>
      <c r="C8" s="6" t="s">
        <v>21</v>
      </c>
      <c r="D8" s="6">
        <v>320106</v>
      </c>
      <c r="E8" s="10" t="s">
        <v>142</v>
      </c>
      <c r="F8" s="8" t="str">
        <f t="shared" si="0"/>
        <v>明孝陵介绍</v>
      </c>
      <c r="G8" s="8" t="s">
        <v>222</v>
      </c>
      <c r="H8" s="6" t="str">
        <f t="shared" si="1"/>
        <v>&lt;Card CardID="20010006" CardType="01" CardName="明孝陵" ScenicID="320106" Image="NanJing/card_nanjing06" Text="明孝陵介绍" Url="https://baike.baidu.com/item/%E6%98%8E%E5%AD%9D%E9%99%B5/751826" /&gt;</v>
      </c>
    </row>
    <row r="9" spans="1:19">
      <c r="A9" s="18" t="s">
        <v>306</v>
      </c>
      <c r="B9" s="18" t="s">
        <v>172</v>
      </c>
      <c r="C9" s="6" t="s">
        <v>22</v>
      </c>
      <c r="D9" s="6">
        <v>320107</v>
      </c>
      <c r="E9" s="10" t="s">
        <v>143</v>
      </c>
      <c r="F9" s="8" t="str">
        <f t="shared" si="0"/>
        <v>美龄宫介绍</v>
      </c>
      <c r="G9" s="8" t="s">
        <v>223</v>
      </c>
      <c r="H9" s="6" t="str">
        <f t="shared" si="1"/>
        <v>&lt;Card CardID="20010007" CardType="01" CardName="美龄宫" ScenicID="320107" Image="NanJing/card_nanjing07" Text="美龄宫介绍" Url="https://baike.baidu.com/item/%E5%9B%BD%E6%B0%91%E6%94%BF%E5%BA%9C%E4%B8%BB%E5%B8%AD%E5%AE%98%E9%82%B8%E6%97%A7%E5%9D%80?fromtitle=%E7%BE%8E%E9%BE%84%E5%AE%AB&amp;fromid=1173649" /&gt;</v>
      </c>
    </row>
    <row r="10" spans="1:19">
      <c r="A10" s="18" t="s">
        <v>307</v>
      </c>
      <c r="B10" s="18" t="s">
        <v>172</v>
      </c>
      <c r="C10" s="6" t="s">
        <v>24</v>
      </c>
      <c r="D10" s="6">
        <v>320108</v>
      </c>
      <c r="E10" s="10" t="s">
        <v>144</v>
      </c>
      <c r="F10" s="8" t="str">
        <f t="shared" si="0"/>
        <v>南京大屠杀纪念馆介绍</v>
      </c>
      <c r="G10" s="8" t="s">
        <v>224</v>
      </c>
      <c r="H10" s="6" t="str">
        <f t="shared" si="1"/>
        <v>&lt;Card CardID="20010008" CardType="01" CardName="南京大屠杀纪念馆" ScenicID="320108" Image="NanJing/card_nanjing08" Text="南京大屠杀纪念馆介绍" Url="https://baike.baidu.com/item/%E4%BE%B5%E5%8D%8E%E6%97%A5%E5%86%9B%E5%8D%97%E4%BA%AC%E5%A4%A7%E5%B1%A0%E6%9D%80%E9%81%87%E9%9A%BE%E5%90%8C%E8%83%9E%E7%BA%AA%E5%BF%B5%E9%A6%86" /&gt;</v>
      </c>
    </row>
    <row r="11" spans="1:19">
      <c r="A11" s="18" t="s">
        <v>308</v>
      </c>
      <c r="B11" s="18" t="s">
        <v>172</v>
      </c>
      <c r="C11" s="6" t="s">
        <v>23</v>
      </c>
      <c r="D11" s="6">
        <v>320109</v>
      </c>
      <c r="E11" s="10" t="s">
        <v>145</v>
      </c>
      <c r="F11" s="8" t="str">
        <f t="shared" si="0"/>
        <v>栖霞山介绍</v>
      </c>
      <c r="G11" s="8" t="s">
        <v>225</v>
      </c>
      <c r="H11" s="6" t="str">
        <f t="shared" si="1"/>
        <v>&lt;Card CardID="20010009" CardType="01" CardName="栖霞山" ScenicID="320109" Image="NanJing/card_nanjing09" Text="栖霞山介绍" Url="https://baike.baidu.com/item/%E6%A0%96%E9%9C%9E%E5%B1%B1/151842" /&gt;</v>
      </c>
    </row>
    <row r="12" spans="1:19">
      <c r="A12" s="18" t="s">
        <v>309</v>
      </c>
      <c r="B12" s="18" t="s">
        <v>172</v>
      </c>
      <c r="C12" s="6" t="s">
        <v>185</v>
      </c>
      <c r="D12" s="6">
        <v>320201</v>
      </c>
      <c r="E12" s="10" t="s">
        <v>198</v>
      </c>
      <c r="F12" s="8" t="str">
        <f t="shared" si="0"/>
        <v>西津渡古街介绍</v>
      </c>
      <c r="G12" s="8" t="s">
        <v>226</v>
      </c>
      <c r="H12" s="6" t="str">
        <f t="shared" si="1"/>
        <v>&lt;Card CardID="20010010" CardType="01" CardName="西津渡古街" ScenicID="320201" Image="ZhenJiang/card_zhenjiang01" Text="西津渡古街介绍" Url="https://baike.baidu.com/item/%E8%A5%BF%E6%B4%A5%E6%B8%A1%E5%8F%A4%E8%A1%97/3265815?fr=aladdin" /&gt;</v>
      </c>
    </row>
    <row r="13" spans="1:19">
      <c r="A13" s="18" t="s">
        <v>310</v>
      </c>
      <c r="B13" s="18" t="s">
        <v>172</v>
      </c>
      <c r="C13" s="6" t="s">
        <v>186</v>
      </c>
      <c r="D13" s="6">
        <v>320202</v>
      </c>
      <c r="E13" s="10" t="s">
        <v>199</v>
      </c>
      <c r="F13" s="8" t="str">
        <f t="shared" si="0"/>
        <v>金山寺介绍</v>
      </c>
      <c r="G13" s="8" t="s">
        <v>227</v>
      </c>
      <c r="H13" s="6" t="str">
        <f t="shared" si="1"/>
        <v>&lt;Card CardID="20010011" CardType="01" CardName="金山寺" ScenicID="320202" Image="ZhenJiang/card_zhenjiang02" Text="金山寺介绍" Url="https://baike.baidu.com/item/%E9%87%91%E5%B1%B1%E5%AF%BA/3942" /&gt;</v>
      </c>
    </row>
    <row r="14" spans="1:19">
      <c r="A14" s="18" t="s">
        <v>311</v>
      </c>
      <c r="B14" s="18" t="s">
        <v>172</v>
      </c>
      <c r="C14" s="6" t="s">
        <v>187</v>
      </c>
      <c r="D14" s="6">
        <v>320203</v>
      </c>
      <c r="E14" s="10" t="s">
        <v>200</v>
      </c>
      <c r="F14" s="8" t="str">
        <f t="shared" si="0"/>
        <v>北固山介绍</v>
      </c>
      <c r="G14" s="8" t="s">
        <v>228</v>
      </c>
      <c r="H14" s="6" t="str">
        <f t="shared" si="1"/>
        <v>&lt;Card CardID="20010012" CardType="01" CardName="北固山" ScenicID="320203" Image="ZhenJiang/card_zhenjiang03" Text="北固山介绍" Url="https://baike.baidu.com/item/%E5%8C%97%E5%9B%BA%E5%B1%B1/625922" /&gt;</v>
      </c>
    </row>
    <row r="15" spans="1:19">
      <c r="A15" s="18" t="s">
        <v>312</v>
      </c>
      <c r="B15" s="18" t="s">
        <v>172</v>
      </c>
      <c r="C15" s="6" t="s">
        <v>188</v>
      </c>
      <c r="D15" s="6">
        <v>320204</v>
      </c>
      <c r="E15" s="10" t="s">
        <v>201</v>
      </c>
      <c r="F15" s="8" t="str">
        <f t="shared" si="0"/>
        <v>焦山介绍</v>
      </c>
      <c r="G15" s="8" t="s">
        <v>229</v>
      </c>
      <c r="H15" s="6" t="str">
        <f t="shared" si="1"/>
        <v>&lt;Card CardID="20010013" CardType="01" CardName="焦山" ScenicID="320204" Image="ZhenJiang/card_zhenjiang04" Text="焦山介绍" Url="https://baike.baidu.com/item/%E7%84%A6%E5%B1%B1%E9%A3%8E%E6%99%AF%E5%8C%BA/7985811?fromtitle=%E7%84%A6%E5%B1%B1&amp;fromid=922275" /&gt;</v>
      </c>
    </row>
    <row r="16" spans="1:19">
      <c r="A16" s="18" t="s">
        <v>313</v>
      </c>
      <c r="B16" s="18" t="s">
        <v>172</v>
      </c>
      <c r="C16" s="6" t="s">
        <v>189</v>
      </c>
      <c r="D16" s="6">
        <v>320205</v>
      </c>
      <c r="E16" s="10" t="s">
        <v>202</v>
      </c>
      <c r="F16" s="8" t="str">
        <f t="shared" si="0"/>
        <v>得撒石磨豆腐村介绍</v>
      </c>
      <c r="H16" s="6" t="str">
        <f t="shared" si="1"/>
        <v>&lt;Card CardID="20010014" CardType="01" CardName="得撒石磨豆腐村" ScenicID="320205" Image="ZhenJiang/card_zhenjiang05" Text="得撒石磨豆腐村介绍" Url="" /&gt;</v>
      </c>
    </row>
    <row r="17" spans="1:8">
      <c r="A17" s="18" t="s">
        <v>314</v>
      </c>
      <c r="B17" s="18" t="s">
        <v>172</v>
      </c>
      <c r="C17" s="6" t="s">
        <v>190</v>
      </c>
      <c r="D17" s="6">
        <v>320206</v>
      </c>
      <c r="E17" s="10" t="s">
        <v>203</v>
      </c>
      <c r="F17" s="8" t="str">
        <f t="shared" si="0"/>
        <v>宝华山国家森林公园介绍</v>
      </c>
      <c r="G17" s="8" t="s">
        <v>230</v>
      </c>
      <c r="H17" s="6" t="str">
        <f t="shared" si="1"/>
        <v>&lt;Card CardID="20010015" CardType="01" CardName="宝华山国家森林公园" ScenicID="320206" Image="ZhenJiang/card_zhenjiang06" Text="宝华山国家森林公园介绍" Url="https://baike.baidu.com/item/%E6%B1%9F%E8%8B%8F%E5%AE%9D%E5%8D%8E%E5%B1%B1%E5%9B%BD%E5%AE%B6%E6%A3%AE%E6%9E%97%E5%85%AC%E5%9B%AD?fromtitle=%E5%AE%9D%E5%8D%8E%E5%B1%B1%E5%9B%BD%E5%AE%B6%E6%A3%AE%E6%9E%97%E5%85%AC%E5%9B%AD&amp;fromid=10566126" /&gt;</v>
      </c>
    </row>
    <row r="18" spans="1:8">
      <c r="E18" s="9"/>
      <c r="F18" s="9"/>
      <c r="G18" s="9"/>
    </row>
    <row r="19" spans="1:8">
      <c r="E19" s="9"/>
      <c r="F19" s="9"/>
      <c r="G19" s="9"/>
    </row>
    <row r="20" spans="1:8">
      <c r="E20" s="9"/>
      <c r="F20" s="9"/>
      <c r="G20" s="9"/>
    </row>
  </sheetData>
  <phoneticPr fontId="10" type="noConversion"/>
  <conditionalFormatting sqref="P1">
    <cfRule type="cellIs" dxfId="4" priority="1" operator="equal">
      <formula>"否"</formula>
    </cfRule>
  </conditionalFormatting>
  <hyperlinks>
    <hyperlink ref="G3" r:id="rId1"/>
    <hyperlink ref="G9" r:id="rId2"/>
    <hyperlink ref="G4" r:id="rId3"/>
    <hyperlink ref="G5" r:id="rId4"/>
    <hyperlink ref="G6" r:id="rId5"/>
    <hyperlink ref="G7" r:id="rId6"/>
    <hyperlink ref="G8" r:id="rId7"/>
    <hyperlink ref="G11" r:id="rId8"/>
    <hyperlink ref="G10" r:id="rId9"/>
    <hyperlink ref="G12" r:id="rId10"/>
    <hyperlink ref="G13" r:id="rId11"/>
    <hyperlink ref="G15" r:id="rId12"/>
    <hyperlink ref="G17" r:id="rId13"/>
  </hyperlinks>
  <pageMargins left="0.7" right="0.7" top="0.75" bottom="0.75" header="0.3" footer="0.3"/>
  <pageSetup paperSize="9" orientation="portrait" r:id="rId14"/>
  <legacyDrawing r:id="rId15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7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A19" sqref="A19"/>
    </sheetView>
  </sheetViews>
  <sheetFormatPr defaultColWidth="9" defaultRowHeight="12"/>
  <cols>
    <col min="1" max="1" width="6.75" style="6" bestFit="1" customWidth="1"/>
    <col min="2" max="2" width="10.25" style="6" bestFit="1" customWidth="1"/>
    <col min="3" max="3" width="8.5" style="6" bestFit="1" customWidth="1"/>
    <col min="4" max="4" width="93.625" style="6" bestFit="1" customWidth="1"/>
    <col min="5" max="16384" width="9" style="6"/>
  </cols>
  <sheetData>
    <row r="1" spans="1:15" s="5" customFormat="1">
      <c r="A1" s="1" t="s">
        <v>31</v>
      </c>
      <c r="B1" s="1" t="s">
        <v>293</v>
      </c>
      <c r="C1" s="1" t="s">
        <v>15</v>
      </c>
      <c r="D1" s="2" t="s">
        <v>28</v>
      </c>
      <c r="E1" s="1"/>
      <c r="F1" s="1"/>
      <c r="G1" s="1"/>
      <c r="H1" s="1"/>
      <c r="I1" s="1"/>
      <c r="J1" s="1"/>
      <c r="K1" s="1"/>
      <c r="L1" s="1"/>
      <c r="M1" s="4"/>
      <c r="N1" s="1"/>
      <c r="O1" s="1"/>
    </row>
    <row r="2" spans="1:15">
      <c r="A2" s="6" t="s">
        <v>32</v>
      </c>
      <c r="B2" s="6" t="s">
        <v>294</v>
      </c>
      <c r="C2" s="6" t="s">
        <v>25</v>
      </c>
      <c r="D2" s="7" t="s">
        <v>4</v>
      </c>
    </row>
    <row r="3" spans="1:15">
      <c r="A3" s="6">
        <v>320101</v>
      </c>
      <c r="B3" s="24" t="s">
        <v>289</v>
      </c>
      <c r="C3" s="6">
        <v>3201</v>
      </c>
      <c r="D3" s="6" t="str">
        <f>"&lt;Scenic ID="""&amp;A3&amp;""" TestScheme="""&amp;B3&amp;""" MapID="""&amp;C3&amp;""" /&gt;"</f>
        <v>&lt;Scenic ID="320101" TestScheme="001" MapID="3201" /&gt;</v>
      </c>
    </row>
    <row r="4" spans="1:15">
      <c r="A4" s="6">
        <v>320102</v>
      </c>
      <c r="B4" s="24" t="s">
        <v>289</v>
      </c>
      <c r="C4" s="6">
        <v>3201</v>
      </c>
      <c r="D4" s="6" t="str">
        <f t="shared" ref="D4:D17" si="0">"&lt;Scenic ID="""&amp;A4&amp;""" TestScheme="""&amp;B4&amp;""" MapID="""&amp;C4&amp;""" /&gt;"</f>
        <v>&lt;Scenic ID="320102" TestScheme="001" MapID="3201" /&gt;</v>
      </c>
    </row>
    <row r="5" spans="1:15">
      <c r="A5" s="6">
        <v>320103</v>
      </c>
      <c r="B5" s="24" t="s">
        <v>289</v>
      </c>
      <c r="C5" s="6">
        <v>3201</v>
      </c>
      <c r="D5" s="6" t="str">
        <f t="shared" si="0"/>
        <v>&lt;Scenic ID="320103" TestScheme="001" MapID="3201" /&gt;</v>
      </c>
    </row>
    <row r="6" spans="1:15">
      <c r="A6" s="6">
        <v>320104</v>
      </c>
      <c r="B6" s="24" t="s">
        <v>289</v>
      </c>
      <c r="C6" s="6">
        <v>3201</v>
      </c>
      <c r="D6" s="6" t="str">
        <f t="shared" si="0"/>
        <v>&lt;Scenic ID="320104" TestScheme="001" MapID="3201" /&gt;</v>
      </c>
    </row>
    <row r="7" spans="1:15">
      <c r="A7" s="6">
        <v>320105</v>
      </c>
      <c r="B7" s="24" t="s">
        <v>289</v>
      </c>
      <c r="C7" s="6">
        <v>3201</v>
      </c>
      <c r="D7" s="6" t="str">
        <f t="shared" si="0"/>
        <v>&lt;Scenic ID="320105" TestScheme="001" MapID="3201" /&gt;</v>
      </c>
    </row>
    <row r="8" spans="1:15">
      <c r="A8" s="6">
        <v>320106</v>
      </c>
      <c r="B8" s="24" t="s">
        <v>289</v>
      </c>
      <c r="C8" s="6">
        <v>3201</v>
      </c>
      <c r="D8" s="6" t="str">
        <f t="shared" si="0"/>
        <v>&lt;Scenic ID="320106" TestScheme="001" MapID="3201" /&gt;</v>
      </c>
    </row>
    <row r="9" spans="1:15">
      <c r="A9" s="6">
        <v>320107</v>
      </c>
      <c r="B9" s="24" t="s">
        <v>289</v>
      </c>
      <c r="C9" s="6">
        <v>3201</v>
      </c>
      <c r="D9" s="6" t="str">
        <f t="shared" si="0"/>
        <v>&lt;Scenic ID="320107" TestScheme="001" MapID="3201" /&gt;</v>
      </c>
    </row>
    <row r="10" spans="1:15">
      <c r="A10" s="6">
        <v>320108</v>
      </c>
      <c r="B10" s="24" t="s">
        <v>289</v>
      </c>
      <c r="C10" s="6">
        <v>3201</v>
      </c>
      <c r="D10" s="6" t="str">
        <f t="shared" si="0"/>
        <v>&lt;Scenic ID="320108" TestScheme="001" MapID="3201" /&gt;</v>
      </c>
    </row>
    <row r="11" spans="1:15">
      <c r="A11" s="6">
        <v>320109</v>
      </c>
      <c r="B11" s="24" t="s">
        <v>289</v>
      </c>
      <c r="C11" s="6">
        <v>3201</v>
      </c>
      <c r="D11" s="6" t="str">
        <f t="shared" si="0"/>
        <v>&lt;Scenic ID="320109" TestScheme="001" MapID="3201" /&gt;</v>
      </c>
    </row>
    <row r="12" spans="1:15">
      <c r="A12" s="6">
        <v>320201</v>
      </c>
      <c r="B12" s="24" t="s">
        <v>289</v>
      </c>
      <c r="C12" s="6">
        <v>3202</v>
      </c>
      <c r="D12" s="6" t="str">
        <f t="shared" si="0"/>
        <v>&lt;Scenic ID="320201" TestScheme="001" MapID="3202" /&gt;</v>
      </c>
    </row>
    <row r="13" spans="1:15">
      <c r="A13" s="6">
        <v>320202</v>
      </c>
      <c r="B13" s="24" t="s">
        <v>289</v>
      </c>
      <c r="C13" s="6">
        <v>3202</v>
      </c>
      <c r="D13" s="6" t="str">
        <f t="shared" si="0"/>
        <v>&lt;Scenic ID="320202" TestScheme="001" MapID="3202" /&gt;</v>
      </c>
    </row>
    <row r="14" spans="1:15">
      <c r="A14" s="6">
        <v>320203</v>
      </c>
      <c r="B14" s="24" t="s">
        <v>289</v>
      </c>
      <c r="C14" s="6">
        <v>3202</v>
      </c>
      <c r="D14" s="6" t="str">
        <f t="shared" si="0"/>
        <v>&lt;Scenic ID="320203" TestScheme="001" MapID="3202" /&gt;</v>
      </c>
    </row>
    <row r="15" spans="1:15">
      <c r="A15" s="6">
        <v>320204</v>
      </c>
      <c r="B15" s="24" t="s">
        <v>289</v>
      </c>
      <c r="C15" s="6">
        <v>3202</v>
      </c>
      <c r="D15" s="6" t="str">
        <f t="shared" si="0"/>
        <v>&lt;Scenic ID="320204" TestScheme="001" MapID="3202" /&gt;</v>
      </c>
    </row>
    <row r="16" spans="1:15">
      <c r="A16" s="6">
        <v>320205</v>
      </c>
      <c r="B16" s="24" t="s">
        <v>289</v>
      </c>
      <c r="C16" s="6">
        <v>3202</v>
      </c>
      <c r="D16" s="6" t="str">
        <f t="shared" si="0"/>
        <v>&lt;Scenic ID="320205" TestScheme="001" MapID="3202" /&gt;</v>
      </c>
    </row>
    <row r="17" spans="1:4">
      <c r="A17" s="6">
        <v>320206</v>
      </c>
      <c r="B17" s="24" t="s">
        <v>289</v>
      </c>
      <c r="C17" s="6">
        <v>3202</v>
      </c>
      <c r="D17" s="6" t="str">
        <f t="shared" si="0"/>
        <v>&lt;Scenic ID="320206" TestScheme="001" MapID="3202" /&gt;</v>
      </c>
    </row>
  </sheetData>
  <phoneticPr fontId="10" type="noConversion"/>
  <conditionalFormatting sqref="L1">
    <cfRule type="cellIs" dxfId="3" priority="1" operator="equal">
      <formula>"否"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"/>
  <sheetViews>
    <sheetView topLeftCell="B1" workbookViewId="0">
      <selection activeCell="K8" sqref="K8"/>
    </sheetView>
  </sheetViews>
  <sheetFormatPr defaultRowHeight="12"/>
  <cols>
    <col min="1" max="2" width="9" style="24"/>
    <col min="3" max="3" width="57" style="24" customWidth="1"/>
    <col min="4" max="9" width="9" style="24"/>
    <col min="10" max="10" width="25.125" style="22" customWidth="1"/>
    <col min="11" max="16384" width="9" style="22"/>
  </cols>
  <sheetData>
    <row r="1" spans="1:11">
      <c r="A1" s="30" t="s">
        <v>231</v>
      </c>
      <c r="B1" s="30"/>
      <c r="C1" s="30"/>
      <c r="D1" s="30"/>
      <c r="E1" s="30"/>
      <c r="F1" s="30"/>
      <c r="G1" s="30"/>
      <c r="H1" s="30"/>
      <c r="I1" s="30"/>
    </row>
    <row r="2" spans="1:11">
      <c r="A2" s="23" t="s">
        <v>232</v>
      </c>
      <c r="B2" s="23" t="s">
        <v>233</v>
      </c>
      <c r="C2" s="23" t="s">
        <v>234</v>
      </c>
      <c r="D2" s="23" t="s">
        <v>235</v>
      </c>
      <c r="E2" s="23" t="s">
        <v>236</v>
      </c>
      <c r="F2" s="23" t="s">
        <v>237</v>
      </c>
      <c r="G2" s="23" t="s">
        <v>238</v>
      </c>
      <c r="H2" s="23" t="s">
        <v>239</v>
      </c>
      <c r="I2" s="23" t="s">
        <v>240</v>
      </c>
      <c r="J2" s="23" t="s">
        <v>241</v>
      </c>
    </row>
    <row r="3" spans="1:11">
      <c r="A3" s="24" t="s">
        <v>242</v>
      </c>
      <c r="B3" s="24" t="s">
        <v>243</v>
      </c>
      <c r="C3" s="24" t="s">
        <v>244</v>
      </c>
      <c r="D3" s="24" t="s">
        <v>245</v>
      </c>
      <c r="E3" s="24" t="s">
        <v>246</v>
      </c>
      <c r="F3" s="24" t="s">
        <v>247</v>
      </c>
      <c r="G3" s="24" t="s">
        <v>248</v>
      </c>
      <c r="H3" s="25" t="s">
        <v>249</v>
      </c>
      <c r="I3" s="25" t="s">
        <v>250</v>
      </c>
      <c r="J3" s="22" t="s">
        <v>251</v>
      </c>
    </row>
    <row r="4" spans="1:11">
      <c r="A4" s="24" t="s">
        <v>252</v>
      </c>
      <c r="B4" s="24" t="s">
        <v>253</v>
      </c>
      <c r="C4" s="24" t="s">
        <v>254</v>
      </c>
      <c r="D4" s="24" t="s">
        <v>255</v>
      </c>
      <c r="E4" s="24" t="s">
        <v>256</v>
      </c>
      <c r="H4" s="25" t="s">
        <v>257</v>
      </c>
      <c r="I4" s="25" t="s">
        <v>258</v>
      </c>
      <c r="J4" s="22" t="s">
        <v>259</v>
      </c>
    </row>
    <row r="5" spans="1:11">
      <c r="A5" s="24" t="s">
        <v>260</v>
      </c>
      <c r="B5" s="24" t="s">
        <v>261</v>
      </c>
      <c r="C5" s="24" t="s">
        <v>262</v>
      </c>
      <c r="D5" s="24" t="s">
        <v>263</v>
      </c>
      <c r="E5" s="24" t="s">
        <v>264</v>
      </c>
      <c r="F5" s="24" t="s">
        <v>265</v>
      </c>
      <c r="G5" s="24" t="s">
        <v>266</v>
      </c>
      <c r="H5" s="25" t="s">
        <v>267</v>
      </c>
      <c r="I5" s="25" t="s">
        <v>268</v>
      </c>
      <c r="J5" s="22" t="s">
        <v>269</v>
      </c>
    </row>
    <row r="7" spans="1:11">
      <c r="A7" s="23" t="s">
        <v>232</v>
      </c>
      <c r="B7" s="23" t="s">
        <v>233</v>
      </c>
      <c r="C7" s="23" t="s">
        <v>234</v>
      </c>
      <c r="D7" s="23" t="s">
        <v>235</v>
      </c>
      <c r="E7" s="23" t="s">
        <v>236</v>
      </c>
      <c r="F7" s="23" t="s">
        <v>237</v>
      </c>
      <c r="G7" s="23" t="s">
        <v>238</v>
      </c>
      <c r="H7" s="23" t="s">
        <v>239</v>
      </c>
      <c r="I7" s="23" t="s">
        <v>240</v>
      </c>
      <c r="J7" s="23" t="s">
        <v>270</v>
      </c>
      <c r="K7" s="28" t="s">
        <v>297</v>
      </c>
    </row>
    <row r="8" spans="1:11">
      <c r="A8" s="24" t="s">
        <v>295</v>
      </c>
      <c r="K8" s="29" t="str">
        <f>"&lt;Question ID="""&amp;F8&amp;""" Count="""&amp;G8&amp;""" Scheme="""&amp;H8&amp;""" Source="""&amp;I8&amp;""" Score="""&amp;J8&amp;""" /&gt;"</f>
        <v>&lt;Question ID="" Count="" Scheme="" Source="" Score="" /&gt;</v>
      </c>
    </row>
  </sheetData>
  <mergeCells count="1">
    <mergeCell ref="A1:I1"/>
  </mergeCells>
  <phoneticPr fontId="10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pane ySplit="8" topLeftCell="A9" activePane="bottomLeft" state="frozen"/>
      <selection activeCell="A8" sqref="A8"/>
      <selection pane="bottomLeft" activeCell="A10" sqref="A10"/>
    </sheetView>
  </sheetViews>
  <sheetFormatPr defaultRowHeight="12"/>
  <cols>
    <col min="1" max="2" width="9" style="24"/>
    <col min="3" max="3" width="20" style="24" customWidth="1"/>
    <col min="4" max="4" width="19.75" style="24" customWidth="1"/>
    <col min="5" max="5" width="11.375" style="24" customWidth="1"/>
    <col min="6" max="6" width="9" style="29"/>
    <col min="7" max="7" width="20.25" style="22" customWidth="1"/>
    <col min="8" max="16384" width="9" style="22"/>
  </cols>
  <sheetData>
    <row r="1" spans="1:7">
      <c r="A1" s="31" t="s">
        <v>271</v>
      </c>
      <c r="B1" s="31"/>
      <c r="C1" s="31"/>
      <c r="E1" s="32" t="s">
        <v>272</v>
      </c>
      <c r="F1" s="33"/>
      <c r="G1" s="34"/>
    </row>
    <row r="2" spans="1:7">
      <c r="A2" s="26" t="s">
        <v>273</v>
      </c>
      <c r="B2" s="26" t="s">
        <v>274</v>
      </c>
      <c r="C2" s="26" t="s">
        <v>296</v>
      </c>
      <c r="E2" s="26" t="s">
        <v>275</v>
      </c>
      <c r="F2" s="27" t="s">
        <v>276</v>
      </c>
      <c r="G2" s="26" t="s">
        <v>296</v>
      </c>
    </row>
    <row r="3" spans="1:7">
      <c r="A3" s="26" t="s">
        <v>243</v>
      </c>
      <c r="B3" s="26" t="s">
        <v>277</v>
      </c>
      <c r="C3" s="27" t="str">
        <f>"&lt;QuestionType ID="""&amp;A3&amp;""" Name="""&amp;B3&amp;""" /&gt;"</f>
        <v>&lt;QuestionType ID="01001" Name="地理知识" /&gt;</v>
      </c>
      <c r="E3" s="26">
        <v>0</v>
      </c>
      <c r="F3" s="27" t="s">
        <v>278</v>
      </c>
      <c r="G3" s="27" t="str">
        <f>"&lt;Difficutly ID="""&amp;E3&amp;""" Name="""&amp;F3&amp;""" /&gt;"</f>
        <v>&lt;Difficutly ID="0" Name="简单" /&gt;</v>
      </c>
    </row>
    <row r="4" spans="1:7">
      <c r="A4" s="26" t="s">
        <v>279</v>
      </c>
      <c r="B4" s="26" t="s">
        <v>280</v>
      </c>
      <c r="C4" s="27" t="str">
        <f t="shared" ref="C4:C5" si="0">"&lt;QuestionType ID="""&amp;A4&amp;""" Name="""&amp;B4&amp;""" /&gt;"</f>
        <v>&lt;QuestionType ID="01002" Name="历史知识" /&gt;</v>
      </c>
      <c r="E4" s="26">
        <v>1</v>
      </c>
      <c r="F4" s="27" t="s">
        <v>281</v>
      </c>
      <c r="G4" s="27" t="str">
        <f t="shared" ref="G4:G5" si="1">"&lt;Difficutly ID="""&amp;E4&amp;""" Name="""&amp;F4&amp;""" /&gt;"</f>
        <v>&lt;Difficutly ID="1" Name="一般" /&gt;</v>
      </c>
    </row>
    <row r="5" spans="1:7">
      <c r="A5" s="26" t="s">
        <v>282</v>
      </c>
      <c r="B5" s="26" t="s">
        <v>283</v>
      </c>
      <c r="C5" s="27" t="str">
        <f t="shared" si="0"/>
        <v>&lt;QuestionType ID="01003" Name="科学小常识" /&gt;</v>
      </c>
      <c r="E5" s="26">
        <v>2</v>
      </c>
      <c r="F5" s="27" t="s">
        <v>284</v>
      </c>
      <c r="G5" s="27" t="str">
        <f t="shared" si="1"/>
        <v>&lt;Difficutly ID="2" Name="困难" /&gt;</v>
      </c>
    </row>
    <row r="8" spans="1:7">
      <c r="A8" s="23" t="s">
        <v>299</v>
      </c>
      <c r="B8" s="23" t="s">
        <v>285</v>
      </c>
      <c r="C8" s="23" t="s">
        <v>286</v>
      </c>
      <c r="D8" s="23" t="s">
        <v>287</v>
      </c>
      <c r="E8" s="23" t="s">
        <v>288</v>
      </c>
      <c r="F8" s="28" t="s">
        <v>297</v>
      </c>
    </row>
    <row r="9" spans="1:7">
      <c r="A9" s="24" t="s">
        <v>289</v>
      </c>
      <c r="B9" s="24" t="s">
        <v>290</v>
      </c>
      <c r="C9" s="24" t="s">
        <v>298</v>
      </c>
      <c r="D9" s="24" t="s">
        <v>291</v>
      </c>
      <c r="E9" s="24" t="s">
        <v>292</v>
      </c>
      <c r="F9" s="29" t="str">
        <f>"&lt;Scheme ID="""&amp;A9&amp;""" Count="""&amp;B9&amp;""" Matching="""&amp;C9&amp;""" Source="""&amp;D9&amp;""" Score="""&amp;E9&amp;""" /&gt;"</f>
        <v>&lt;Scheme ID="001" Count="3" Matching="0.3#0.3#0.4" Source="01001,01002,01003" Score="2,5,8" /&gt;</v>
      </c>
    </row>
  </sheetData>
  <mergeCells count="2">
    <mergeCell ref="A1:C1"/>
    <mergeCell ref="E1:G1"/>
  </mergeCells>
  <phoneticPr fontId="10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Item</vt:lpstr>
      <vt:lpstr>Module</vt:lpstr>
      <vt:lpstr>Audio</vt:lpstr>
      <vt:lpstr>Map</vt:lpstr>
      <vt:lpstr>Scenic</vt:lpstr>
      <vt:lpstr>Card</vt:lpstr>
      <vt:lpstr>Test</vt:lpstr>
      <vt:lpstr>Question</vt:lpstr>
      <vt:lpstr>TestScheme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2021-03-27T09:43:17Z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