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4244759-658D-43A8-BB0B-02C158FE553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Item" sheetId="1" r:id="rId1"/>
    <sheet name="ItemFood" sheetId="12" r:id="rId2"/>
    <sheet name="Image" sheetId="5" r:id="rId3"/>
    <sheet name="Audio" sheetId="6" r:id="rId4"/>
    <sheet name="Preview" sheetId="7" r:id="rId5"/>
    <sheet name="Ocean" sheetId="2" r:id="rId6"/>
    <sheet name="Forest" sheetId="3" r:id="rId7"/>
    <sheet name="Desert" sheetId="4" r:id="rId8"/>
    <sheet name="Rock" sheetId="8" r:id="rId9"/>
    <sheet name="Mission" sheetId="10" r:id="rId10"/>
    <sheet name="TreasureBox" sheetId="11" r:id="rId11"/>
    <sheet name="Level" sheetId="13" r:id="rId12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8" i="11" l="1"/>
  <c r="G149" i="11"/>
  <c r="G150" i="11"/>
  <c r="G151" i="11"/>
  <c r="G152" i="11"/>
  <c r="G153" i="11"/>
  <c r="G154" i="11"/>
  <c r="G155" i="11"/>
  <c r="N76" i="10"/>
  <c r="N77" i="10"/>
  <c r="N78" i="10"/>
  <c r="N79" i="10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N148" i="1"/>
  <c r="N149" i="1"/>
  <c r="N150" i="1"/>
  <c r="N151" i="1"/>
  <c r="A149" i="1"/>
  <c r="B149" i="1"/>
  <c r="C149" i="1"/>
  <c r="A150" i="1"/>
  <c r="B150" i="1"/>
  <c r="C150" i="1"/>
  <c r="A151" i="1"/>
  <c r="B151" i="1"/>
  <c r="C151" i="1"/>
  <c r="C148" i="1"/>
  <c r="B148" i="1"/>
  <c r="A148" i="1"/>
  <c r="U15" i="12"/>
  <c r="U14" i="12"/>
  <c r="U13" i="12"/>
  <c r="U12" i="12"/>
  <c r="U11" i="12"/>
  <c r="U10" i="12"/>
  <c r="U9" i="12"/>
  <c r="U8" i="12"/>
  <c r="U7" i="12"/>
  <c r="U6" i="12"/>
  <c r="U5" i="12"/>
  <c r="U4" i="12"/>
  <c r="U3" i="12"/>
  <c r="C77" i="10"/>
  <c r="C78" i="10"/>
  <c r="C79" i="10"/>
  <c r="C76" i="10"/>
  <c r="I2" i="10"/>
  <c r="H2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H52" i="10"/>
  <c r="I51" i="10"/>
  <c r="H51" i="10"/>
  <c r="I50" i="10"/>
  <c r="H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H38" i="10"/>
  <c r="I37" i="10"/>
  <c r="I36" i="10"/>
  <c r="I35" i="10"/>
  <c r="I34" i="10"/>
  <c r="I33" i="10"/>
  <c r="I32" i="10"/>
  <c r="I31" i="10"/>
  <c r="H31" i="10"/>
  <c r="I30" i="10"/>
  <c r="I29" i="10"/>
  <c r="I28" i="10"/>
  <c r="I27" i="10"/>
  <c r="I26" i="10"/>
  <c r="I25" i="10"/>
  <c r="I24" i="10"/>
  <c r="I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B5" i="10"/>
  <c r="C5" i="10"/>
  <c r="D5" i="10"/>
  <c r="E5" i="10"/>
  <c r="G5" i="10"/>
  <c r="B6" i="10"/>
  <c r="C6" i="10"/>
  <c r="D6" i="10"/>
  <c r="E6" i="10"/>
  <c r="G6" i="10"/>
  <c r="B7" i="10"/>
  <c r="C7" i="10"/>
  <c r="D7" i="10"/>
  <c r="E7" i="10"/>
  <c r="G7" i="10"/>
  <c r="B8" i="10"/>
  <c r="C8" i="10"/>
  <c r="D8" i="10"/>
  <c r="E8" i="10"/>
  <c r="G8" i="10"/>
  <c r="B9" i="10"/>
  <c r="C9" i="10"/>
  <c r="D9" i="10"/>
  <c r="E9" i="10"/>
  <c r="G9" i="10"/>
  <c r="B10" i="10"/>
  <c r="C10" i="10"/>
  <c r="D10" i="10"/>
  <c r="E10" i="10"/>
  <c r="G10" i="10"/>
  <c r="B11" i="10"/>
  <c r="C11" i="10"/>
  <c r="D11" i="10"/>
  <c r="E11" i="10"/>
  <c r="G11" i="10"/>
  <c r="B12" i="10"/>
  <c r="C12" i="10"/>
  <c r="D12" i="10"/>
  <c r="E12" i="10"/>
  <c r="G12" i="10"/>
  <c r="B13" i="10"/>
  <c r="C13" i="10"/>
  <c r="D13" i="10"/>
  <c r="E13" i="10"/>
  <c r="G13" i="10"/>
  <c r="B14" i="10"/>
  <c r="C14" i="10"/>
  <c r="D14" i="10"/>
  <c r="E14" i="10"/>
  <c r="G14" i="10"/>
  <c r="B15" i="10"/>
  <c r="C15" i="10"/>
  <c r="D15" i="10"/>
  <c r="E15" i="10"/>
  <c r="G15" i="10"/>
  <c r="B16" i="10"/>
  <c r="C16" i="10"/>
  <c r="D16" i="10"/>
  <c r="E16" i="10"/>
  <c r="G16" i="10"/>
  <c r="B17" i="10"/>
  <c r="C17" i="10"/>
  <c r="D17" i="10"/>
  <c r="E17" i="10"/>
  <c r="G17" i="10"/>
  <c r="B18" i="10"/>
  <c r="C18" i="10"/>
  <c r="D18" i="10"/>
  <c r="E18" i="10"/>
  <c r="G18" i="10"/>
  <c r="B19" i="10"/>
  <c r="C19" i="10"/>
  <c r="D19" i="10"/>
  <c r="E19" i="10"/>
  <c r="G19" i="10"/>
  <c r="B20" i="10"/>
  <c r="C20" i="10"/>
  <c r="D20" i="10"/>
  <c r="E20" i="10"/>
  <c r="G20" i="10"/>
  <c r="B21" i="10"/>
  <c r="C21" i="10"/>
  <c r="D21" i="10"/>
  <c r="E21" i="10"/>
  <c r="G21" i="10"/>
  <c r="B22" i="10"/>
  <c r="C22" i="10"/>
  <c r="D22" i="10"/>
  <c r="E22" i="10"/>
  <c r="G22" i="10"/>
  <c r="B23" i="10"/>
  <c r="C23" i="10"/>
  <c r="D23" i="10"/>
  <c r="E23" i="10"/>
  <c r="G23" i="10"/>
  <c r="B24" i="10"/>
  <c r="C24" i="10"/>
  <c r="D24" i="10"/>
  <c r="E24" i="10"/>
  <c r="G24" i="10"/>
  <c r="B25" i="10"/>
  <c r="C25" i="10"/>
  <c r="D25" i="10"/>
  <c r="E25" i="10"/>
  <c r="G25" i="10"/>
  <c r="B26" i="10"/>
  <c r="C26" i="10"/>
  <c r="D26" i="10"/>
  <c r="E26" i="10"/>
  <c r="G26" i="10"/>
  <c r="B27" i="10"/>
  <c r="C27" i="10"/>
  <c r="D27" i="10"/>
  <c r="E27" i="10"/>
  <c r="G27" i="10"/>
  <c r="B28" i="10"/>
  <c r="C28" i="10"/>
  <c r="D28" i="10"/>
  <c r="E28" i="10"/>
  <c r="G28" i="10"/>
  <c r="B29" i="10"/>
  <c r="C29" i="10"/>
  <c r="D29" i="10"/>
  <c r="E29" i="10"/>
  <c r="G29" i="10"/>
  <c r="B30" i="10"/>
  <c r="C30" i="10"/>
  <c r="D30" i="10"/>
  <c r="E30" i="10"/>
  <c r="G30" i="10"/>
  <c r="B31" i="10"/>
  <c r="C31" i="10"/>
  <c r="D31" i="10"/>
  <c r="E31" i="10"/>
  <c r="G31" i="10"/>
  <c r="B32" i="10"/>
  <c r="C32" i="10"/>
  <c r="D32" i="10"/>
  <c r="E32" i="10"/>
  <c r="G32" i="10"/>
  <c r="B33" i="10"/>
  <c r="C33" i="10"/>
  <c r="D33" i="10"/>
  <c r="E33" i="10"/>
  <c r="G33" i="10"/>
  <c r="B34" i="10"/>
  <c r="C34" i="10"/>
  <c r="D34" i="10"/>
  <c r="E34" i="10"/>
  <c r="G34" i="10"/>
  <c r="B35" i="10"/>
  <c r="C35" i="10"/>
  <c r="D35" i="10"/>
  <c r="E35" i="10"/>
  <c r="G35" i="10"/>
  <c r="B36" i="10"/>
  <c r="C36" i="10"/>
  <c r="D36" i="10"/>
  <c r="E36" i="10"/>
  <c r="G36" i="10"/>
  <c r="B37" i="10"/>
  <c r="C37" i="10"/>
  <c r="D37" i="10"/>
  <c r="E37" i="10"/>
  <c r="G37" i="10"/>
  <c r="B38" i="10"/>
  <c r="C38" i="10"/>
  <c r="D38" i="10"/>
  <c r="E38" i="10"/>
  <c r="G38" i="10"/>
  <c r="B39" i="10"/>
  <c r="C39" i="10"/>
  <c r="D39" i="10"/>
  <c r="E39" i="10"/>
  <c r="G39" i="10"/>
  <c r="B40" i="10"/>
  <c r="C40" i="10"/>
  <c r="D40" i="10"/>
  <c r="E40" i="10"/>
  <c r="G40" i="10"/>
  <c r="B41" i="10"/>
  <c r="C41" i="10"/>
  <c r="D41" i="10"/>
  <c r="E41" i="10"/>
  <c r="G41" i="10"/>
  <c r="B42" i="10"/>
  <c r="C42" i="10"/>
  <c r="D42" i="10"/>
  <c r="E42" i="10"/>
  <c r="G42" i="10"/>
  <c r="B43" i="10"/>
  <c r="C43" i="10"/>
  <c r="D43" i="10"/>
  <c r="E43" i="10"/>
  <c r="G43" i="10"/>
  <c r="B44" i="10"/>
  <c r="C44" i="10"/>
  <c r="D44" i="10"/>
  <c r="E44" i="10"/>
  <c r="G44" i="10"/>
  <c r="B45" i="10"/>
  <c r="C45" i="10"/>
  <c r="D45" i="10"/>
  <c r="E45" i="10"/>
  <c r="G45" i="10"/>
  <c r="B46" i="10"/>
  <c r="C46" i="10"/>
  <c r="D46" i="10"/>
  <c r="E46" i="10"/>
  <c r="G46" i="10"/>
  <c r="B47" i="10"/>
  <c r="C47" i="10"/>
  <c r="D47" i="10"/>
  <c r="E47" i="10"/>
  <c r="G47" i="10"/>
  <c r="B48" i="10"/>
  <c r="C48" i="10"/>
  <c r="D48" i="10"/>
  <c r="E48" i="10"/>
  <c r="G48" i="10"/>
  <c r="B49" i="10"/>
  <c r="C49" i="10"/>
  <c r="D49" i="10"/>
  <c r="E49" i="10"/>
  <c r="G49" i="10"/>
  <c r="B50" i="10"/>
  <c r="C50" i="10"/>
  <c r="D50" i="10"/>
  <c r="E50" i="10"/>
  <c r="G50" i="10"/>
  <c r="B51" i="10"/>
  <c r="C51" i="10"/>
  <c r="D51" i="10"/>
  <c r="E51" i="10"/>
  <c r="G51" i="10"/>
  <c r="B52" i="10"/>
  <c r="C52" i="10"/>
  <c r="D52" i="10"/>
  <c r="E52" i="10"/>
  <c r="G52" i="10"/>
  <c r="B53" i="10"/>
  <c r="C53" i="10"/>
  <c r="D53" i="10"/>
  <c r="E53" i="10"/>
  <c r="G53" i="10"/>
  <c r="B54" i="10"/>
  <c r="C54" i="10"/>
  <c r="D54" i="10"/>
  <c r="E54" i="10"/>
  <c r="G54" i="10"/>
  <c r="B55" i="10"/>
  <c r="C55" i="10"/>
  <c r="D55" i="10"/>
  <c r="E55" i="10"/>
  <c r="G55" i="10"/>
  <c r="B56" i="10"/>
  <c r="C56" i="10"/>
  <c r="D56" i="10"/>
  <c r="E56" i="10"/>
  <c r="G56" i="10"/>
  <c r="B57" i="10"/>
  <c r="C57" i="10"/>
  <c r="D57" i="10"/>
  <c r="E57" i="10"/>
  <c r="G57" i="10"/>
  <c r="B58" i="10"/>
  <c r="C58" i="10"/>
  <c r="D58" i="10"/>
  <c r="E58" i="10"/>
  <c r="G58" i="10"/>
  <c r="B59" i="10"/>
  <c r="C59" i="10"/>
  <c r="D59" i="10"/>
  <c r="E59" i="10"/>
  <c r="G59" i="10"/>
  <c r="B60" i="10"/>
  <c r="C60" i="10"/>
  <c r="D60" i="10"/>
  <c r="E60" i="10"/>
  <c r="G60" i="10"/>
  <c r="B61" i="10"/>
  <c r="C61" i="10"/>
  <c r="D61" i="10"/>
  <c r="E61" i="10"/>
  <c r="G61" i="10"/>
  <c r="B62" i="10"/>
  <c r="C62" i="10"/>
  <c r="D62" i="10"/>
  <c r="E62" i="10"/>
  <c r="G62" i="10"/>
  <c r="B63" i="10"/>
  <c r="C63" i="10"/>
  <c r="D63" i="10"/>
  <c r="E63" i="10"/>
  <c r="G63" i="10"/>
  <c r="B64" i="10"/>
  <c r="C64" i="10"/>
  <c r="D64" i="10"/>
  <c r="E64" i="10"/>
  <c r="G64" i="10"/>
  <c r="B65" i="10"/>
  <c r="C65" i="10"/>
  <c r="D65" i="10"/>
  <c r="E65" i="10"/>
  <c r="G65" i="10"/>
  <c r="D2" i="10"/>
  <c r="B66" i="10"/>
  <c r="C66" i="10"/>
  <c r="D66" i="10"/>
  <c r="E66" i="10"/>
  <c r="G66" i="10"/>
  <c r="B67" i="10"/>
  <c r="C67" i="10"/>
  <c r="D67" i="10"/>
  <c r="E67" i="10"/>
  <c r="G67" i="10"/>
  <c r="B68" i="10"/>
  <c r="C68" i="10"/>
  <c r="D68" i="10"/>
  <c r="E68" i="10"/>
  <c r="G68" i="10"/>
  <c r="B69" i="10"/>
  <c r="C69" i="10"/>
  <c r="D69" i="10"/>
  <c r="E69" i="10"/>
  <c r="G69" i="10"/>
  <c r="B70" i="10"/>
  <c r="C70" i="10"/>
  <c r="D70" i="10"/>
  <c r="E70" i="10"/>
  <c r="G70" i="10"/>
  <c r="B71" i="10"/>
  <c r="C71" i="10"/>
  <c r="D71" i="10"/>
  <c r="E71" i="10"/>
  <c r="G71" i="10"/>
  <c r="B72" i="10"/>
  <c r="C72" i="10"/>
  <c r="D72" i="10"/>
  <c r="E72" i="10"/>
  <c r="G72" i="10"/>
  <c r="B73" i="10"/>
  <c r="C73" i="10"/>
  <c r="D73" i="10"/>
  <c r="E73" i="10"/>
  <c r="G73" i="10"/>
  <c r="B74" i="10"/>
  <c r="C74" i="10"/>
  <c r="D74" i="10"/>
  <c r="E74" i="10"/>
  <c r="G74" i="10"/>
  <c r="B75" i="10"/>
  <c r="C75" i="10"/>
  <c r="D75" i="10"/>
  <c r="E75" i="10"/>
  <c r="G75" i="10"/>
  <c r="G4" i="10"/>
  <c r="G3" i="10"/>
  <c r="E4" i="10"/>
  <c r="E3" i="10"/>
  <c r="D4" i="10"/>
  <c r="D3" i="10"/>
  <c r="C4" i="10"/>
  <c r="C3" i="10"/>
  <c r="B4" i="10"/>
  <c r="B3" i="10"/>
  <c r="N72" i="10"/>
  <c r="N66" i="10"/>
  <c r="N61" i="10"/>
  <c r="N55" i="10"/>
  <c r="N49" i="10"/>
  <c r="N43" i="10"/>
  <c r="N37" i="10"/>
  <c r="N31" i="10"/>
  <c r="N25" i="10"/>
  <c r="N19" i="10"/>
  <c r="N13" i="10"/>
  <c r="N7" i="10"/>
  <c r="N4" i="10"/>
  <c r="N71" i="10"/>
  <c r="N2" i="10"/>
  <c r="N60" i="10"/>
  <c r="N54" i="10"/>
  <c r="N48" i="10"/>
  <c r="N42" i="10"/>
  <c r="N36" i="10"/>
  <c r="N30" i="10"/>
  <c r="N24" i="10"/>
  <c r="N18" i="10"/>
  <c r="N12" i="10"/>
  <c r="N6" i="10"/>
  <c r="N3" i="10"/>
  <c r="N73" i="10"/>
  <c r="N67" i="10"/>
  <c r="N62" i="10"/>
  <c r="N56" i="10"/>
  <c r="N50" i="10"/>
  <c r="N44" i="10"/>
  <c r="N38" i="10"/>
  <c r="N32" i="10"/>
  <c r="N26" i="10"/>
  <c r="N20" i="10"/>
  <c r="N14" i="10"/>
  <c r="N8" i="10"/>
  <c r="N68" i="10"/>
  <c r="N63" i="10"/>
  <c r="N57" i="10"/>
  <c r="N51" i="10"/>
  <c r="N45" i="10"/>
  <c r="N39" i="10"/>
  <c r="N33" i="10"/>
  <c r="N27" i="10"/>
  <c r="N21" i="10"/>
  <c r="N15" i="10"/>
  <c r="N9" i="10"/>
  <c r="N69" i="10"/>
  <c r="N64" i="10"/>
  <c r="N58" i="10"/>
  <c r="N52" i="10"/>
  <c r="N46" i="10"/>
  <c r="N40" i="10"/>
  <c r="N34" i="10"/>
  <c r="N28" i="10"/>
  <c r="N22" i="10"/>
  <c r="N16" i="10"/>
  <c r="N10" i="10"/>
  <c r="N74" i="10"/>
  <c r="N75" i="10"/>
  <c r="N70" i="10"/>
  <c r="N65" i="10"/>
  <c r="N59" i="10"/>
  <c r="N53" i="10"/>
  <c r="N47" i="10"/>
  <c r="N41" i="10"/>
  <c r="N35" i="10"/>
  <c r="N29" i="10"/>
  <c r="N23" i="10"/>
  <c r="N17" i="10"/>
  <c r="N11" i="10"/>
  <c r="N5" i="10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A3" i="1"/>
  <c r="B3" i="1"/>
  <c r="C3" i="1"/>
  <c r="D3" i="1"/>
  <c r="E3" i="1"/>
  <c r="F3" i="1"/>
  <c r="G3" i="1"/>
  <c r="H3" i="1"/>
  <c r="N3" i="1"/>
  <c r="A4" i="1"/>
  <c r="B4" i="1"/>
  <c r="C4" i="1"/>
  <c r="D4" i="1"/>
  <c r="E4" i="1"/>
  <c r="F4" i="1"/>
  <c r="G4" i="1"/>
  <c r="H4" i="1"/>
  <c r="N4" i="1"/>
  <c r="A5" i="1"/>
  <c r="B5" i="1"/>
  <c r="C5" i="1"/>
  <c r="D5" i="1"/>
  <c r="E5" i="1"/>
  <c r="F5" i="1"/>
  <c r="G5" i="1"/>
  <c r="H5" i="1"/>
  <c r="N5" i="1"/>
  <c r="A6" i="1"/>
  <c r="B6" i="1"/>
  <c r="C6" i="1"/>
  <c r="D6" i="1"/>
  <c r="E6" i="1"/>
  <c r="F6" i="1"/>
  <c r="G6" i="1"/>
  <c r="H6" i="1"/>
  <c r="N6" i="1"/>
  <c r="A7" i="1"/>
  <c r="B7" i="1"/>
  <c r="C7" i="1"/>
  <c r="D7" i="1"/>
  <c r="E7" i="1"/>
  <c r="F7" i="1"/>
  <c r="G7" i="1"/>
  <c r="H7" i="1"/>
  <c r="N7" i="1"/>
  <c r="A8" i="1"/>
  <c r="B8" i="1"/>
  <c r="C8" i="1"/>
  <c r="D8" i="1"/>
  <c r="E8" i="1"/>
  <c r="F8" i="1"/>
  <c r="G8" i="1"/>
  <c r="H8" i="1"/>
  <c r="N8" i="1"/>
  <c r="A9" i="1"/>
  <c r="B9" i="1"/>
  <c r="C9" i="1"/>
  <c r="D9" i="1"/>
  <c r="E9" i="1"/>
  <c r="F9" i="1"/>
  <c r="G9" i="1"/>
  <c r="H9" i="1"/>
  <c r="N9" i="1"/>
  <c r="A10" i="1"/>
  <c r="B10" i="1"/>
  <c r="C10" i="1"/>
  <c r="D10" i="1"/>
  <c r="E10" i="1"/>
  <c r="F10" i="1"/>
  <c r="G10" i="1"/>
  <c r="H10" i="1"/>
  <c r="N10" i="1"/>
  <c r="A11" i="1"/>
  <c r="B11" i="1"/>
  <c r="C11" i="1"/>
  <c r="D11" i="1"/>
  <c r="E11" i="1"/>
  <c r="F11" i="1"/>
  <c r="G11" i="1"/>
  <c r="H11" i="1"/>
  <c r="N11" i="1"/>
  <c r="A12" i="1"/>
  <c r="B12" i="1"/>
  <c r="C12" i="1"/>
  <c r="D12" i="1"/>
  <c r="E12" i="1"/>
  <c r="F12" i="1"/>
  <c r="G12" i="1"/>
  <c r="H12" i="1"/>
  <c r="N12" i="1"/>
  <c r="A13" i="1"/>
  <c r="B13" i="1"/>
  <c r="C13" i="1"/>
  <c r="D13" i="1"/>
  <c r="E13" i="1"/>
  <c r="F13" i="1"/>
  <c r="G13" i="1"/>
  <c r="H13" i="1"/>
  <c r="N13" i="1"/>
  <c r="A14" i="1"/>
  <c r="B14" i="1"/>
  <c r="C14" i="1"/>
  <c r="D14" i="1"/>
  <c r="E14" i="1"/>
  <c r="F14" i="1"/>
  <c r="G14" i="1"/>
  <c r="H14" i="1"/>
  <c r="N14" i="1"/>
  <c r="A15" i="1"/>
  <c r="B15" i="1"/>
  <c r="C15" i="1"/>
  <c r="D15" i="1"/>
  <c r="E15" i="1"/>
  <c r="F15" i="1"/>
  <c r="G15" i="1"/>
  <c r="H15" i="1"/>
  <c r="N15" i="1"/>
  <c r="A16" i="1"/>
  <c r="B16" i="1"/>
  <c r="C16" i="1"/>
  <c r="D16" i="1"/>
  <c r="E16" i="1"/>
  <c r="F16" i="1"/>
  <c r="G16" i="1"/>
  <c r="H16" i="1"/>
  <c r="N16" i="1"/>
  <c r="A17" i="1"/>
  <c r="B17" i="1"/>
  <c r="C17" i="1"/>
  <c r="D17" i="1"/>
  <c r="E17" i="1"/>
  <c r="F17" i="1"/>
  <c r="G17" i="1"/>
  <c r="H17" i="1"/>
  <c r="N17" i="1"/>
  <c r="A18" i="1"/>
  <c r="B18" i="1"/>
  <c r="C18" i="1"/>
  <c r="D18" i="1"/>
  <c r="E18" i="1"/>
  <c r="F18" i="1"/>
  <c r="G18" i="1"/>
  <c r="H18" i="1"/>
  <c r="N18" i="1"/>
  <c r="A19" i="1"/>
  <c r="B19" i="1"/>
  <c r="C19" i="1"/>
  <c r="D19" i="1"/>
  <c r="E19" i="1"/>
  <c r="F19" i="1"/>
  <c r="G19" i="1"/>
  <c r="H19" i="1"/>
  <c r="N19" i="1"/>
  <c r="A20" i="1"/>
  <c r="B20" i="1"/>
  <c r="C20" i="1"/>
  <c r="D20" i="1"/>
  <c r="E20" i="1"/>
  <c r="F20" i="1"/>
  <c r="G20" i="1"/>
  <c r="H20" i="1"/>
  <c r="N20" i="1"/>
  <c r="A21" i="1"/>
  <c r="B21" i="1"/>
  <c r="C21" i="1"/>
  <c r="D21" i="1"/>
  <c r="E21" i="1"/>
  <c r="F21" i="1"/>
  <c r="G21" i="1"/>
  <c r="H21" i="1"/>
  <c r="N21" i="1"/>
  <c r="A22" i="1"/>
  <c r="B22" i="1"/>
  <c r="C22" i="1"/>
  <c r="D22" i="1"/>
  <c r="E22" i="1"/>
  <c r="F22" i="1"/>
  <c r="G22" i="1"/>
  <c r="H22" i="1"/>
  <c r="N22" i="1"/>
  <c r="A23" i="1"/>
  <c r="B23" i="1"/>
  <c r="C23" i="1"/>
  <c r="D23" i="1"/>
  <c r="E23" i="1"/>
  <c r="F23" i="1"/>
  <c r="G23" i="1"/>
  <c r="H23" i="1"/>
  <c r="N23" i="1"/>
  <c r="A24" i="1"/>
  <c r="B24" i="1"/>
  <c r="C24" i="1"/>
  <c r="D24" i="1"/>
  <c r="E24" i="1"/>
  <c r="F24" i="1"/>
  <c r="G24" i="1"/>
  <c r="H24" i="1"/>
  <c r="N24" i="1"/>
  <c r="A25" i="1"/>
  <c r="B25" i="1"/>
  <c r="C25" i="1"/>
  <c r="D25" i="1"/>
  <c r="E25" i="1"/>
  <c r="F25" i="1"/>
  <c r="G25" i="1"/>
  <c r="H25" i="1"/>
  <c r="N25" i="1"/>
  <c r="A26" i="1"/>
  <c r="B26" i="1"/>
  <c r="C26" i="1"/>
  <c r="D26" i="1"/>
  <c r="E26" i="1"/>
  <c r="F26" i="1"/>
  <c r="G26" i="1"/>
  <c r="H26" i="1"/>
  <c r="N26" i="1"/>
  <c r="A27" i="1"/>
  <c r="B27" i="1"/>
  <c r="C27" i="1"/>
  <c r="D27" i="1"/>
  <c r="E27" i="1"/>
  <c r="F27" i="1"/>
  <c r="G27" i="1"/>
  <c r="H27" i="1"/>
  <c r="N27" i="1"/>
  <c r="A28" i="1"/>
  <c r="B28" i="1"/>
  <c r="C28" i="1"/>
  <c r="D28" i="1"/>
  <c r="E28" i="1"/>
  <c r="F28" i="1"/>
  <c r="G28" i="1"/>
  <c r="H28" i="1"/>
  <c r="N28" i="1"/>
  <c r="A29" i="1"/>
  <c r="B29" i="1"/>
  <c r="C29" i="1"/>
  <c r="D29" i="1"/>
  <c r="E29" i="1"/>
  <c r="F29" i="1"/>
  <c r="G29" i="1"/>
  <c r="H29" i="1"/>
  <c r="N29" i="1"/>
  <c r="A30" i="1"/>
  <c r="B30" i="1"/>
  <c r="C30" i="1"/>
  <c r="D30" i="1"/>
  <c r="E30" i="1"/>
  <c r="F30" i="1"/>
  <c r="G30" i="1"/>
  <c r="H30" i="1"/>
  <c r="N30" i="1"/>
  <c r="A31" i="1"/>
  <c r="B31" i="1"/>
  <c r="C31" i="1"/>
  <c r="D31" i="1"/>
  <c r="E31" i="1"/>
  <c r="F31" i="1"/>
  <c r="G31" i="1"/>
  <c r="H31" i="1"/>
  <c r="N31" i="1"/>
  <c r="A32" i="1"/>
  <c r="B32" i="1"/>
  <c r="C32" i="1"/>
  <c r="D32" i="1"/>
  <c r="E32" i="1"/>
  <c r="F32" i="1"/>
  <c r="G32" i="1"/>
  <c r="H32" i="1"/>
  <c r="N32" i="1"/>
  <c r="A33" i="1"/>
  <c r="B33" i="1"/>
  <c r="C33" i="1"/>
  <c r="D33" i="1"/>
  <c r="E33" i="1"/>
  <c r="F33" i="1"/>
  <c r="G33" i="1"/>
  <c r="H33" i="1"/>
  <c r="N33" i="1"/>
  <c r="A34" i="1"/>
  <c r="B34" i="1"/>
  <c r="C34" i="1"/>
  <c r="D34" i="1"/>
  <c r="E34" i="1"/>
  <c r="F34" i="1"/>
  <c r="G34" i="1"/>
  <c r="H34" i="1"/>
  <c r="N34" i="1"/>
  <c r="A35" i="1"/>
  <c r="B35" i="1"/>
  <c r="C35" i="1"/>
  <c r="D35" i="1"/>
  <c r="E35" i="1"/>
  <c r="F35" i="1"/>
  <c r="G35" i="1"/>
  <c r="H35" i="1"/>
  <c r="N35" i="1"/>
  <c r="A36" i="1"/>
  <c r="B36" i="1"/>
  <c r="C36" i="1"/>
  <c r="D36" i="1"/>
  <c r="E36" i="1"/>
  <c r="F36" i="1"/>
  <c r="G36" i="1"/>
  <c r="H36" i="1"/>
  <c r="N36" i="1"/>
  <c r="A37" i="1"/>
  <c r="B37" i="1"/>
  <c r="C37" i="1"/>
  <c r="D37" i="1"/>
  <c r="E37" i="1"/>
  <c r="F37" i="1"/>
  <c r="G37" i="1"/>
  <c r="H37" i="1"/>
  <c r="N37" i="1"/>
  <c r="A38" i="1"/>
  <c r="B38" i="1"/>
  <c r="C38" i="1"/>
  <c r="D38" i="1"/>
  <c r="E38" i="1"/>
  <c r="F38" i="1"/>
  <c r="G38" i="1"/>
  <c r="H38" i="1"/>
  <c r="N38" i="1"/>
  <c r="A39" i="1"/>
  <c r="B39" i="1"/>
  <c r="C39" i="1"/>
  <c r="D39" i="1"/>
  <c r="E39" i="1"/>
  <c r="F39" i="1"/>
  <c r="G39" i="1"/>
  <c r="H39" i="1"/>
  <c r="N39" i="1"/>
  <c r="A40" i="1"/>
  <c r="B40" i="1"/>
  <c r="C40" i="1"/>
  <c r="D40" i="1"/>
  <c r="E40" i="1"/>
  <c r="F40" i="1"/>
  <c r="G40" i="1"/>
  <c r="H40" i="1"/>
  <c r="N40" i="1"/>
  <c r="A41" i="1"/>
  <c r="B41" i="1"/>
  <c r="C41" i="1"/>
  <c r="D41" i="1"/>
  <c r="E41" i="1"/>
  <c r="F41" i="1"/>
  <c r="G41" i="1"/>
  <c r="H41" i="1"/>
  <c r="N41" i="1"/>
  <c r="A42" i="1"/>
  <c r="B42" i="1"/>
  <c r="C42" i="1"/>
  <c r="D42" i="1"/>
  <c r="E42" i="1"/>
  <c r="F42" i="1"/>
  <c r="G42" i="1"/>
  <c r="H42" i="1"/>
  <c r="N42" i="1"/>
  <c r="A43" i="1"/>
  <c r="B43" i="1"/>
  <c r="C43" i="1"/>
  <c r="D43" i="1"/>
  <c r="E43" i="1"/>
  <c r="F43" i="1"/>
  <c r="G43" i="1"/>
  <c r="H43" i="1"/>
  <c r="N43" i="1"/>
  <c r="A44" i="1"/>
  <c r="B44" i="1"/>
  <c r="C44" i="1"/>
  <c r="D44" i="1"/>
  <c r="E44" i="1"/>
  <c r="F44" i="1"/>
  <c r="G44" i="1"/>
  <c r="H44" i="1"/>
  <c r="N44" i="1"/>
  <c r="A45" i="1"/>
  <c r="B45" i="1"/>
  <c r="C45" i="1"/>
  <c r="D45" i="1"/>
  <c r="E45" i="1"/>
  <c r="F45" i="1"/>
  <c r="G45" i="1"/>
  <c r="H45" i="1"/>
  <c r="N45" i="1"/>
  <c r="A46" i="1"/>
  <c r="B46" i="1"/>
  <c r="C46" i="1"/>
  <c r="D46" i="1"/>
  <c r="E46" i="1"/>
  <c r="F46" i="1"/>
  <c r="G46" i="1"/>
  <c r="H46" i="1"/>
  <c r="N46" i="1"/>
  <c r="A47" i="1"/>
  <c r="B47" i="1"/>
  <c r="C47" i="1"/>
  <c r="D47" i="1"/>
  <c r="E47" i="1"/>
  <c r="F47" i="1"/>
  <c r="G47" i="1"/>
  <c r="H47" i="1"/>
  <c r="N47" i="1"/>
  <c r="A48" i="1"/>
  <c r="B48" i="1"/>
  <c r="C48" i="1"/>
  <c r="D48" i="1"/>
  <c r="E48" i="1"/>
  <c r="F48" i="1"/>
  <c r="G48" i="1"/>
  <c r="H48" i="1"/>
  <c r="N48" i="1"/>
  <c r="A49" i="1"/>
  <c r="B49" i="1"/>
  <c r="C49" i="1"/>
  <c r="D49" i="1"/>
  <c r="E49" i="1"/>
  <c r="F49" i="1"/>
  <c r="G49" i="1"/>
  <c r="H49" i="1"/>
  <c r="N49" i="1"/>
  <c r="A50" i="1"/>
  <c r="B50" i="1"/>
  <c r="C50" i="1"/>
  <c r="D50" i="1"/>
  <c r="E50" i="1"/>
  <c r="F50" i="1"/>
  <c r="G50" i="1"/>
  <c r="H50" i="1"/>
  <c r="N50" i="1"/>
  <c r="A51" i="1"/>
  <c r="B51" i="1"/>
  <c r="C51" i="1"/>
  <c r="D51" i="1"/>
  <c r="E51" i="1"/>
  <c r="F51" i="1"/>
  <c r="G51" i="1"/>
  <c r="H51" i="1"/>
  <c r="N51" i="1"/>
  <c r="A52" i="1"/>
  <c r="B52" i="1"/>
  <c r="C52" i="1"/>
  <c r="D52" i="1"/>
  <c r="E52" i="1"/>
  <c r="F52" i="1"/>
  <c r="G52" i="1"/>
  <c r="H52" i="1"/>
  <c r="N52" i="1"/>
  <c r="A53" i="1"/>
  <c r="B53" i="1"/>
  <c r="C53" i="1"/>
  <c r="D53" i="1"/>
  <c r="E53" i="1"/>
  <c r="F53" i="1"/>
  <c r="G53" i="1"/>
  <c r="H53" i="1"/>
  <c r="N53" i="1"/>
  <c r="A54" i="1"/>
  <c r="B54" i="1"/>
  <c r="C54" i="1"/>
  <c r="D54" i="1"/>
  <c r="E54" i="1"/>
  <c r="F54" i="1"/>
  <c r="G54" i="1"/>
  <c r="H54" i="1"/>
  <c r="N54" i="1"/>
  <c r="A55" i="1"/>
  <c r="B55" i="1"/>
  <c r="C55" i="1"/>
  <c r="D55" i="1"/>
  <c r="E55" i="1"/>
  <c r="F55" i="1"/>
  <c r="G55" i="1"/>
  <c r="H55" i="1"/>
  <c r="N55" i="1"/>
  <c r="A56" i="1"/>
  <c r="B56" i="1"/>
  <c r="C56" i="1"/>
  <c r="D56" i="1"/>
  <c r="E56" i="1"/>
  <c r="F56" i="1"/>
  <c r="G56" i="1"/>
  <c r="H56" i="1"/>
  <c r="N56" i="1"/>
  <c r="A57" i="1"/>
  <c r="B57" i="1"/>
  <c r="C57" i="1"/>
  <c r="D57" i="1"/>
  <c r="E57" i="1"/>
  <c r="F57" i="1"/>
  <c r="G57" i="1"/>
  <c r="H57" i="1"/>
  <c r="N57" i="1"/>
  <c r="A58" i="1"/>
  <c r="B58" i="1"/>
  <c r="C58" i="1"/>
  <c r="D58" i="1"/>
  <c r="E58" i="1"/>
  <c r="F58" i="1"/>
  <c r="G58" i="1"/>
  <c r="H58" i="1"/>
  <c r="N58" i="1"/>
  <c r="A59" i="1"/>
  <c r="B59" i="1"/>
  <c r="C59" i="1"/>
  <c r="D59" i="1"/>
  <c r="E59" i="1"/>
  <c r="F59" i="1"/>
  <c r="G59" i="1"/>
  <c r="H59" i="1"/>
  <c r="N59" i="1"/>
  <c r="A60" i="1"/>
  <c r="B60" i="1"/>
  <c r="C60" i="1"/>
  <c r="D60" i="1"/>
  <c r="E60" i="1"/>
  <c r="F60" i="1"/>
  <c r="G60" i="1"/>
  <c r="H60" i="1"/>
  <c r="N60" i="1"/>
  <c r="A61" i="1"/>
  <c r="B61" i="1"/>
  <c r="C61" i="1"/>
  <c r="D61" i="1"/>
  <c r="E61" i="1"/>
  <c r="F61" i="1"/>
  <c r="G61" i="1"/>
  <c r="H61" i="1"/>
  <c r="N61" i="1"/>
  <c r="A62" i="1"/>
  <c r="B62" i="1"/>
  <c r="C62" i="1"/>
  <c r="D62" i="1"/>
  <c r="E62" i="1"/>
  <c r="F62" i="1"/>
  <c r="G62" i="1"/>
  <c r="H62" i="1"/>
  <c r="N62" i="1"/>
  <c r="A63" i="1"/>
  <c r="B63" i="1"/>
  <c r="C63" i="1"/>
  <c r="D63" i="1"/>
  <c r="E63" i="1"/>
  <c r="F63" i="1"/>
  <c r="G63" i="1"/>
  <c r="H63" i="1"/>
  <c r="N63" i="1"/>
  <c r="A64" i="1"/>
  <c r="B64" i="1"/>
  <c r="C64" i="1"/>
  <c r="D64" i="1"/>
  <c r="E64" i="1"/>
  <c r="F64" i="1"/>
  <c r="G64" i="1"/>
  <c r="H64" i="1"/>
  <c r="N64" i="1"/>
  <c r="A65" i="1"/>
  <c r="B65" i="1"/>
  <c r="C65" i="1"/>
  <c r="D65" i="1"/>
  <c r="E65" i="1"/>
  <c r="F65" i="1"/>
  <c r="G65" i="1"/>
  <c r="H65" i="1"/>
  <c r="N65" i="1"/>
  <c r="A66" i="1"/>
  <c r="B66" i="1"/>
  <c r="C66" i="1"/>
  <c r="D66" i="1"/>
  <c r="E66" i="1"/>
  <c r="F66" i="1"/>
  <c r="G66" i="1"/>
  <c r="H66" i="1"/>
  <c r="N66" i="1"/>
  <c r="A67" i="1"/>
  <c r="B67" i="1"/>
  <c r="C67" i="1"/>
  <c r="D67" i="1"/>
  <c r="E67" i="1"/>
  <c r="F67" i="1"/>
  <c r="G67" i="1"/>
  <c r="H67" i="1"/>
  <c r="N67" i="1"/>
  <c r="A68" i="1"/>
  <c r="B68" i="1"/>
  <c r="C68" i="1"/>
  <c r="D68" i="1"/>
  <c r="E68" i="1"/>
  <c r="F68" i="1"/>
  <c r="G68" i="1"/>
  <c r="H68" i="1"/>
  <c r="N68" i="1"/>
  <c r="A69" i="1"/>
  <c r="B69" i="1"/>
  <c r="C69" i="1"/>
  <c r="D69" i="1"/>
  <c r="E69" i="1"/>
  <c r="F69" i="1"/>
  <c r="G69" i="1"/>
  <c r="H69" i="1"/>
  <c r="N69" i="1"/>
  <c r="A70" i="1"/>
  <c r="B70" i="1"/>
  <c r="C70" i="1"/>
  <c r="D70" i="1"/>
  <c r="E70" i="1"/>
  <c r="F70" i="1"/>
  <c r="G70" i="1"/>
  <c r="H70" i="1"/>
  <c r="N70" i="1"/>
  <c r="A71" i="1"/>
  <c r="B71" i="1"/>
  <c r="C71" i="1"/>
  <c r="D71" i="1"/>
  <c r="E71" i="1"/>
  <c r="F71" i="1"/>
  <c r="G71" i="1"/>
  <c r="H71" i="1"/>
  <c r="N71" i="1"/>
  <c r="A72" i="1"/>
  <c r="B72" i="1"/>
  <c r="C72" i="1"/>
  <c r="D72" i="1"/>
  <c r="E72" i="1"/>
  <c r="F72" i="1"/>
  <c r="G72" i="1"/>
  <c r="H72" i="1"/>
  <c r="N72" i="1"/>
  <c r="A73" i="1"/>
  <c r="B73" i="1"/>
  <c r="C73" i="1"/>
  <c r="D73" i="1"/>
  <c r="E73" i="1"/>
  <c r="F73" i="1"/>
  <c r="G73" i="1"/>
  <c r="H73" i="1"/>
  <c r="N73" i="1"/>
  <c r="A74" i="1"/>
  <c r="B74" i="1"/>
  <c r="C74" i="1"/>
  <c r="D74" i="1"/>
  <c r="E74" i="1"/>
  <c r="F74" i="1"/>
  <c r="G74" i="1"/>
  <c r="H74" i="1"/>
  <c r="N74" i="1"/>
  <c r="A75" i="1"/>
  <c r="B75" i="1"/>
  <c r="C75" i="1"/>
  <c r="D75" i="1"/>
  <c r="E75" i="1"/>
  <c r="F75" i="1"/>
  <c r="G75" i="1"/>
  <c r="H75" i="1"/>
  <c r="N75" i="1"/>
  <c r="A76" i="1"/>
  <c r="B76" i="1"/>
  <c r="C76" i="1"/>
  <c r="D76" i="1"/>
  <c r="E76" i="1"/>
  <c r="F76" i="1"/>
  <c r="G76" i="1"/>
  <c r="H76" i="1"/>
  <c r="N76" i="1"/>
  <c r="A77" i="1"/>
  <c r="B77" i="1"/>
  <c r="C77" i="1"/>
  <c r="D77" i="1"/>
  <c r="E77" i="1"/>
  <c r="F77" i="1"/>
  <c r="G77" i="1"/>
  <c r="H77" i="1"/>
  <c r="N77" i="1"/>
  <c r="A78" i="1"/>
  <c r="B78" i="1"/>
  <c r="C78" i="1"/>
  <c r="D78" i="1"/>
  <c r="E78" i="1"/>
  <c r="F78" i="1"/>
  <c r="G78" i="1"/>
  <c r="H78" i="1"/>
  <c r="N78" i="1"/>
  <c r="A79" i="1"/>
  <c r="B79" i="1"/>
  <c r="C79" i="1"/>
  <c r="D79" i="1"/>
  <c r="E79" i="1"/>
  <c r="F79" i="1"/>
  <c r="G79" i="1"/>
  <c r="H79" i="1"/>
  <c r="N79" i="1"/>
  <c r="A80" i="1"/>
  <c r="B80" i="1"/>
  <c r="C80" i="1"/>
  <c r="D80" i="1"/>
  <c r="E80" i="1"/>
  <c r="F80" i="1"/>
  <c r="G80" i="1"/>
  <c r="H80" i="1"/>
  <c r="N80" i="1"/>
  <c r="A81" i="1"/>
  <c r="B81" i="1"/>
  <c r="C81" i="1"/>
  <c r="D81" i="1"/>
  <c r="E81" i="1"/>
  <c r="F81" i="1"/>
  <c r="G81" i="1"/>
  <c r="H81" i="1"/>
  <c r="N81" i="1"/>
  <c r="A82" i="1"/>
  <c r="B82" i="1"/>
  <c r="C82" i="1"/>
  <c r="D82" i="1"/>
  <c r="E82" i="1"/>
  <c r="F82" i="1"/>
  <c r="G82" i="1"/>
  <c r="H82" i="1"/>
  <c r="N82" i="1"/>
  <c r="A83" i="1"/>
  <c r="B83" i="1"/>
  <c r="C83" i="1"/>
  <c r="D83" i="1"/>
  <c r="E83" i="1"/>
  <c r="F83" i="1"/>
  <c r="G83" i="1"/>
  <c r="H83" i="1"/>
  <c r="N83" i="1"/>
  <c r="A84" i="1"/>
  <c r="B84" i="1"/>
  <c r="C84" i="1"/>
  <c r="D84" i="1"/>
  <c r="E84" i="1"/>
  <c r="F84" i="1"/>
  <c r="G84" i="1"/>
  <c r="H84" i="1"/>
  <c r="N84" i="1"/>
  <c r="A85" i="1"/>
  <c r="B85" i="1"/>
  <c r="C85" i="1"/>
  <c r="D85" i="1"/>
  <c r="E85" i="1"/>
  <c r="F85" i="1"/>
  <c r="G85" i="1"/>
  <c r="H85" i="1"/>
  <c r="N85" i="1"/>
  <c r="A86" i="1"/>
  <c r="B86" i="1"/>
  <c r="C86" i="1"/>
  <c r="D86" i="1"/>
  <c r="E86" i="1"/>
  <c r="F86" i="1"/>
  <c r="G86" i="1"/>
  <c r="H86" i="1"/>
  <c r="N86" i="1"/>
  <c r="A87" i="1"/>
  <c r="B87" i="1"/>
  <c r="C87" i="1"/>
  <c r="D87" i="1"/>
  <c r="E87" i="1"/>
  <c r="F87" i="1"/>
  <c r="G87" i="1"/>
  <c r="H87" i="1"/>
  <c r="N87" i="1"/>
  <c r="A88" i="1"/>
  <c r="B88" i="1"/>
  <c r="C88" i="1"/>
  <c r="D88" i="1"/>
  <c r="E88" i="1"/>
  <c r="F88" i="1"/>
  <c r="G88" i="1"/>
  <c r="H88" i="1"/>
  <c r="N88" i="1"/>
  <c r="A89" i="1"/>
  <c r="B89" i="1"/>
  <c r="C89" i="1"/>
  <c r="D89" i="1"/>
  <c r="E89" i="1"/>
  <c r="F89" i="1"/>
  <c r="G89" i="1"/>
  <c r="H89" i="1"/>
  <c r="N89" i="1"/>
  <c r="A90" i="1"/>
  <c r="B90" i="1"/>
  <c r="C90" i="1"/>
  <c r="D90" i="1"/>
  <c r="E90" i="1"/>
  <c r="F90" i="1"/>
  <c r="G90" i="1"/>
  <c r="H90" i="1"/>
  <c r="N90" i="1"/>
  <c r="A91" i="1"/>
  <c r="B91" i="1"/>
  <c r="C91" i="1"/>
  <c r="D91" i="1"/>
  <c r="E91" i="1"/>
  <c r="F91" i="1"/>
  <c r="G91" i="1"/>
  <c r="H91" i="1"/>
  <c r="N91" i="1"/>
  <c r="A92" i="1"/>
  <c r="B92" i="1"/>
  <c r="C92" i="1"/>
  <c r="D92" i="1"/>
  <c r="E92" i="1"/>
  <c r="F92" i="1"/>
  <c r="G92" i="1"/>
  <c r="H92" i="1"/>
  <c r="N92" i="1"/>
  <c r="A93" i="1"/>
  <c r="B93" i="1"/>
  <c r="C93" i="1"/>
  <c r="D93" i="1"/>
  <c r="E93" i="1"/>
  <c r="F93" i="1"/>
  <c r="G93" i="1"/>
  <c r="H93" i="1"/>
  <c r="N93" i="1"/>
  <c r="A94" i="1"/>
  <c r="B94" i="1"/>
  <c r="C94" i="1"/>
  <c r="D94" i="1"/>
  <c r="E94" i="1"/>
  <c r="F94" i="1"/>
  <c r="G94" i="1"/>
  <c r="H94" i="1"/>
  <c r="N94" i="1"/>
  <c r="A95" i="1"/>
  <c r="B95" i="1"/>
  <c r="C95" i="1"/>
  <c r="D95" i="1"/>
  <c r="E95" i="1"/>
  <c r="F95" i="1"/>
  <c r="G95" i="1"/>
  <c r="H95" i="1"/>
  <c r="N95" i="1"/>
  <c r="A96" i="1"/>
  <c r="B96" i="1"/>
  <c r="C96" i="1"/>
  <c r="D96" i="1"/>
  <c r="E96" i="1"/>
  <c r="F96" i="1"/>
  <c r="G96" i="1"/>
  <c r="H96" i="1"/>
  <c r="N96" i="1"/>
  <c r="A97" i="1"/>
  <c r="B97" i="1"/>
  <c r="C97" i="1"/>
  <c r="D97" i="1"/>
  <c r="E97" i="1"/>
  <c r="F97" i="1"/>
  <c r="G97" i="1"/>
  <c r="H97" i="1"/>
  <c r="N97" i="1"/>
  <c r="A98" i="1"/>
  <c r="B98" i="1"/>
  <c r="C98" i="1"/>
  <c r="D98" i="1"/>
  <c r="E98" i="1"/>
  <c r="F98" i="1"/>
  <c r="G98" i="1"/>
  <c r="H98" i="1"/>
  <c r="N98" i="1"/>
  <c r="A99" i="1"/>
  <c r="B99" i="1"/>
  <c r="C99" i="1"/>
  <c r="D99" i="1"/>
  <c r="E99" i="1"/>
  <c r="F99" i="1"/>
  <c r="G99" i="1"/>
  <c r="H99" i="1"/>
  <c r="N99" i="1"/>
  <c r="A100" i="1"/>
  <c r="B100" i="1"/>
  <c r="C100" i="1"/>
  <c r="D100" i="1"/>
  <c r="E100" i="1"/>
  <c r="F100" i="1"/>
  <c r="G100" i="1"/>
  <c r="H100" i="1"/>
  <c r="N100" i="1"/>
  <c r="A101" i="1"/>
  <c r="B101" i="1"/>
  <c r="C101" i="1"/>
  <c r="D101" i="1"/>
  <c r="E101" i="1"/>
  <c r="F101" i="1"/>
  <c r="G101" i="1"/>
  <c r="H101" i="1"/>
  <c r="N101" i="1"/>
  <c r="A102" i="1"/>
  <c r="B102" i="1"/>
  <c r="C102" i="1"/>
  <c r="D102" i="1"/>
  <c r="E102" i="1"/>
  <c r="F102" i="1"/>
  <c r="G102" i="1"/>
  <c r="H102" i="1"/>
  <c r="N102" i="1"/>
  <c r="A103" i="1"/>
  <c r="B103" i="1"/>
  <c r="C103" i="1"/>
  <c r="D103" i="1"/>
  <c r="E103" i="1"/>
  <c r="F103" i="1"/>
  <c r="G103" i="1"/>
  <c r="H103" i="1"/>
  <c r="N103" i="1"/>
  <c r="A104" i="1"/>
  <c r="B104" i="1"/>
  <c r="C104" i="1"/>
  <c r="D104" i="1"/>
  <c r="E104" i="1"/>
  <c r="F104" i="1"/>
  <c r="G104" i="1"/>
  <c r="H104" i="1"/>
  <c r="N104" i="1"/>
  <c r="A105" i="1"/>
  <c r="B105" i="1"/>
  <c r="C105" i="1"/>
  <c r="D105" i="1"/>
  <c r="E105" i="1"/>
  <c r="F105" i="1"/>
  <c r="G105" i="1"/>
  <c r="H105" i="1"/>
  <c r="N105" i="1"/>
  <c r="A106" i="1"/>
  <c r="B106" i="1"/>
  <c r="C106" i="1"/>
  <c r="D106" i="1"/>
  <c r="E106" i="1"/>
  <c r="F106" i="1"/>
  <c r="G106" i="1"/>
  <c r="H106" i="1"/>
  <c r="N106" i="1"/>
  <c r="A107" i="1"/>
  <c r="B107" i="1"/>
  <c r="C107" i="1"/>
  <c r="D107" i="1"/>
  <c r="E107" i="1"/>
  <c r="F107" i="1"/>
  <c r="G107" i="1"/>
  <c r="H107" i="1"/>
  <c r="N107" i="1"/>
  <c r="A108" i="1"/>
  <c r="B108" i="1"/>
  <c r="C108" i="1"/>
  <c r="D108" i="1"/>
  <c r="E108" i="1"/>
  <c r="F108" i="1"/>
  <c r="G108" i="1"/>
  <c r="H108" i="1"/>
  <c r="N108" i="1"/>
  <c r="A109" i="1"/>
  <c r="B109" i="1"/>
  <c r="C109" i="1"/>
  <c r="D109" i="1"/>
  <c r="E109" i="1"/>
  <c r="F109" i="1"/>
  <c r="G109" i="1"/>
  <c r="H109" i="1"/>
  <c r="N109" i="1"/>
  <c r="A110" i="1"/>
  <c r="B110" i="1"/>
  <c r="C110" i="1"/>
  <c r="D110" i="1"/>
  <c r="E110" i="1"/>
  <c r="F110" i="1"/>
  <c r="G110" i="1"/>
  <c r="H110" i="1"/>
  <c r="N110" i="1"/>
  <c r="A111" i="1"/>
  <c r="B111" i="1"/>
  <c r="C111" i="1"/>
  <c r="D111" i="1"/>
  <c r="E111" i="1"/>
  <c r="F111" i="1"/>
  <c r="G111" i="1"/>
  <c r="H111" i="1"/>
  <c r="N111" i="1"/>
  <c r="A112" i="1"/>
  <c r="B112" i="1"/>
  <c r="C112" i="1"/>
  <c r="D112" i="1"/>
  <c r="E112" i="1"/>
  <c r="F112" i="1"/>
  <c r="G112" i="1"/>
  <c r="H112" i="1"/>
  <c r="N112" i="1"/>
  <c r="A113" i="1"/>
  <c r="B113" i="1"/>
  <c r="C113" i="1"/>
  <c r="D113" i="1"/>
  <c r="E113" i="1"/>
  <c r="F113" i="1"/>
  <c r="G113" i="1"/>
  <c r="H113" i="1"/>
  <c r="N113" i="1"/>
  <c r="A114" i="1"/>
  <c r="B114" i="1"/>
  <c r="C114" i="1"/>
  <c r="D114" i="1"/>
  <c r="E114" i="1"/>
  <c r="F114" i="1"/>
  <c r="G114" i="1"/>
  <c r="H114" i="1"/>
  <c r="N114" i="1"/>
  <c r="A115" i="1"/>
  <c r="B115" i="1"/>
  <c r="C115" i="1"/>
  <c r="D115" i="1"/>
  <c r="E115" i="1"/>
  <c r="F115" i="1"/>
  <c r="G115" i="1"/>
  <c r="H115" i="1"/>
  <c r="N115" i="1"/>
  <c r="A116" i="1"/>
  <c r="B116" i="1"/>
  <c r="C116" i="1"/>
  <c r="D116" i="1"/>
  <c r="E116" i="1"/>
  <c r="F116" i="1"/>
  <c r="G116" i="1"/>
  <c r="H116" i="1"/>
  <c r="N116" i="1"/>
  <c r="A117" i="1"/>
  <c r="B117" i="1"/>
  <c r="C117" i="1"/>
  <c r="D117" i="1"/>
  <c r="E117" i="1"/>
  <c r="F117" i="1"/>
  <c r="G117" i="1"/>
  <c r="H117" i="1"/>
  <c r="N117" i="1"/>
  <c r="A118" i="1"/>
  <c r="B118" i="1"/>
  <c r="C118" i="1"/>
  <c r="D118" i="1"/>
  <c r="E118" i="1"/>
  <c r="F118" i="1"/>
  <c r="G118" i="1"/>
  <c r="H118" i="1"/>
  <c r="N118" i="1"/>
  <c r="A119" i="1"/>
  <c r="B119" i="1"/>
  <c r="C119" i="1"/>
  <c r="D119" i="1"/>
  <c r="E119" i="1"/>
  <c r="F119" i="1"/>
  <c r="G119" i="1"/>
  <c r="H119" i="1"/>
  <c r="N119" i="1"/>
  <c r="A120" i="1"/>
  <c r="B120" i="1"/>
  <c r="C120" i="1"/>
  <c r="D120" i="1"/>
  <c r="E120" i="1"/>
  <c r="F120" i="1"/>
  <c r="G120" i="1"/>
  <c r="H120" i="1"/>
  <c r="N120" i="1"/>
  <c r="A121" i="1"/>
  <c r="B121" i="1"/>
  <c r="C121" i="1"/>
  <c r="D121" i="1"/>
  <c r="E121" i="1"/>
  <c r="F121" i="1"/>
  <c r="G121" i="1"/>
  <c r="H121" i="1"/>
  <c r="N121" i="1"/>
  <c r="A122" i="1"/>
  <c r="B122" i="1"/>
  <c r="C122" i="1"/>
  <c r="D122" i="1"/>
  <c r="E122" i="1"/>
  <c r="F122" i="1"/>
  <c r="G122" i="1"/>
  <c r="H122" i="1"/>
  <c r="N122" i="1"/>
  <c r="A123" i="1"/>
  <c r="B123" i="1"/>
  <c r="C123" i="1"/>
  <c r="D123" i="1"/>
  <c r="E123" i="1"/>
  <c r="F123" i="1"/>
  <c r="G123" i="1"/>
  <c r="H123" i="1"/>
  <c r="N123" i="1"/>
  <c r="A124" i="1"/>
  <c r="B124" i="1"/>
  <c r="C124" i="1"/>
  <c r="D124" i="1"/>
  <c r="E124" i="1"/>
  <c r="F124" i="1"/>
  <c r="G124" i="1"/>
  <c r="H124" i="1"/>
  <c r="N124" i="1"/>
  <c r="A125" i="1"/>
  <c r="B125" i="1"/>
  <c r="C125" i="1"/>
  <c r="D125" i="1"/>
  <c r="E125" i="1"/>
  <c r="F125" i="1"/>
  <c r="G125" i="1"/>
  <c r="H125" i="1"/>
  <c r="N125" i="1"/>
  <c r="A126" i="1"/>
  <c r="B126" i="1"/>
  <c r="C126" i="1"/>
  <c r="D126" i="1"/>
  <c r="E126" i="1"/>
  <c r="F126" i="1"/>
  <c r="G126" i="1"/>
  <c r="H126" i="1"/>
  <c r="N126" i="1"/>
  <c r="A127" i="1"/>
  <c r="B127" i="1"/>
  <c r="C127" i="1"/>
  <c r="D127" i="1"/>
  <c r="E127" i="1"/>
  <c r="F127" i="1"/>
  <c r="G127" i="1"/>
  <c r="H127" i="1"/>
  <c r="N127" i="1"/>
  <c r="A2" i="1"/>
  <c r="B2" i="1"/>
  <c r="C2" i="1"/>
  <c r="D2" i="1"/>
  <c r="E2" i="1"/>
  <c r="F2" i="1"/>
  <c r="G2" i="1"/>
  <c r="H2" i="1"/>
  <c r="N2" i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<sst xmlns="http://schemas.openxmlformats.org/spreadsheetml/2006/main" count="1710" uniqueCount="1230">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</sst>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3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</fills>
  <borders count="7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0" fontId="0" fillId="12" borderId="2" xfId="0" applyFill="1" applyBorder="1"/>
    <xf numFmtId="0" fontId="7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41"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7EB53"/>
      <color rgb="FF5BD4FF"/>
      <color rgb="FFC4E59F"/>
      <color rgb="FF3BABF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1048576" totalsRowShown="0" headerRowDxfId="40" dataDxfId="39">
  <autoFilter ref="A1:O1048576" xr:uid="{00000000-0009-0000-0100-000001000000}"/>
  <tableColumns count="15">
    <tableColumn id="1" xr3:uid="{00000000-0010-0000-0000-000001000000}" name="ID" dataDxfId="38"/>
    <tableColumn id="2" xr3:uid="{00000000-0010-0000-0000-000002000000}" name="Type" dataDxfId="37"/>
    <tableColumn id="3" xr3:uid="{00000000-0010-0000-0000-000003000000}" name="Name" dataDxfId="36"/>
    <tableColumn id="4" xr3:uid="{00000000-0010-0000-0000-000004000000}" name="getImage" dataDxfId="35"/>
    <tableColumn id="5" xr3:uid="{00000000-0010-0000-0000-000005000000}" name="Icon" dataDxfId="34"/>
    <tableColumn id="6" xr3:uid="{00000000-0010-0000-0000-000006000000}" name="StoryBg" dataDxfId="33"/>
    <tableColumn id="7" xr3:uid="{00000000-0010-0000-0000-000007000000}" name="AudioId" dataDxfId="32"/>
    <tableColumn id="8" xr3:uid="{00000000-0010-0000-0000-000008000000}" name="Description" dataDxfId="31"/>
    <tableColumn id="14" xr3:uid="{00000000-0010-0000-0000-00000E000000}" name="PetType" dataDxfId="30"/>
    <tableColumn id="9" xr3:uid="{00000000-0010-0000-0000-000009000000}" name="Image" dataDxfId="29"/>
    <tableColumn id="10" xr3:uid="{00000000-0010-0000-0000-00000A000000}" name="Audio" dataDxfId="28"/>
    <tableColumn id="11" xr3:uid="{00000000-0010-0000-0000-00000B000000}" name="Animation" dataDxfId="27"/>
    <tableColumn id="15" xr3:uid="{00000000-0010-0000-0000-00000F000000}" name="Preview" dataDxfId="26"/>
    <tableColumn id="12" xr3:uid="{00000000-0010-0000-0000-00000C000000}" name="输出" dataDxfId="25"/>
    <tableColumn id="13" xr3:uid="{00000000-0010-0000-0000-00000D000000}" name="输入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B1:O1048500" totalsRowShown="0" headerRowDxfId="23" dataDxfId="22">
  <autoFilter ref="B1:O1048500" xr:uid="{00000000-0009-0000-0100-000002000000}"/>
  <tableColumns count="14">
    <tableColumn id="1" xr3:uid="{00000000-0010-0000-0100-000001000000}" name="Id" dataDxfId="21"/>
    <tableColumn id="3" xr3:uid="{00000000-0010-0000-0100-000003000000}" name="Name" dataDxfId="20"/>
    <tableColumn id="4" xr3:uid="{00000000-0010-0000-0100-000004000000}" name="Background" dataDxfId="19"/>
    <tableColumn id="14" xr3:uid="{00000000-0010-0000-0100-00000E000000}" name="Model" dataDxfId="18"/>
    <tableColumn id="9" xr3:uid="{00000000-0010-0000-0100-000009000000}" name="NimIcon" dataDxfId="17"/>
    <tableColumn id="10" xr3:uid="{00000000-0010-0000-0100-00000A000000}" name="QuestId" dataDxfId="16"/>
    <tableColumn id="11" xr3:uid="{00000000-0010-0000-0100-00000B000000}" name="dailyGoalPercent" dataDxfId="15"/>
    <tableColumn id="15" xr3:uid="{00000000-0010-0000-0100-00000F000000}" name="AwardCoin" dataDxfId="14"/>
    <tableColumn id="2" xr3:uid="{00000000-0010-0000-0100-000002000000}" name="Box1 ID" dataDxfId="13"/>
    <tableColumn id="5" xr3:uid="{00000000-0010-0000-0100-000005000000}" name="Box1 Height" dataDxfId="12"/>
    <tableColumn id="6" xr3:uid="{00000000-0010-0000-0100-000006000000}" name="Box2 ID" dataDxfId="11"/>
    <tableColumn id="7" xr3:uid="{00000000-0010-0000-0100-000007000000}" name="Box2 Height" dataDxfId="10"/>
    <tableColumn id="12" xr3:uid="{00000000-0010-0000-0100-00000C000000}" name="输出" dataDxfId="9"/>
    <tableColumn id="13" xr3:uid="{00000000-0010-0000-0100-00000D000000}" name="输入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504" totalsRowShown="0" headerRowDxfId="7" dataDxfId="6">
  <autoFilter ref="B1:G1048504" xr:uid="{00000000-0009-0000-0100-000003000000}"/>
  <tableColumns count="6">
    <tableColumn id="1" xr3:uid="{00000000-0010-0000-0200-000001000000}" name="Id" dataDxfId="5"/>
    <tableColumn id="3" xr3:uid="{00000000-0010-0000-0200-000003000000}" name="Type" dataDxfId="4"/>
    <tableColumn id="4" xr3:uid="{00000000-0010-0000-0200-000004000000}" name="Name" dataDxfId="3"/>
    <tableColumn id="14" xr3:uid="{00000000-0010-0000-0200-00000E000000}" name="ItemId" dataDxfId="2"/>
    <tableColumn id="9" xr3:uid="{00000000-0010-0000-0200-000009000000}" name="Value" dataDxfId="1"/>
    <tableColumn id="12" xr3:uid="{00000000-0010-0000-0200-00000C000000}" name="输出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workbookViewId="0">
      <pane ySplit="1" topLeftCell="A134" activePane="bottomLeft" state="frozen"/>
      <selection pane="bottomLeft" activeCell="A152" sqref="A152"/>
    </sheetView>
  </sheetViews>
  <sheetFormatPr defaultColWidth="8.875" defaultRowHeight="14.25"/>
  <cols>
    <col min="1" max="1" width="8.75" style="11" bestFit="1" customWidth="1"/>
    <col min="2" max="2" width="6.625" style="11" customWidth="1"/>
    <col min="3" max="3" width="10.625" style="10" bestFit="1" customWidth="1"/>
    <col min="4" max="4" width="30.625" style="10" bestFit="1" customWidth="1"/>
    <col min="5" max="5" width="9.125" style="10" bestFit="1" customWidth="1"/>
    <col min="6" max="7" width="12.125" style="10" bestFit="1" customWidth="1"/>
    <col min="8" max="8" width="15.375" style="10" bestFit="1" customWidth="1"/>
    <col min="9" max="9" width="12.375" style="10" bestFit="1" customWidth="1"/>
    <col min="10" max="10" width="14.375" style="10" bestFit="1" customWidth="1"/>
    <col min="11" max="11" width="28.125" style="10" bestFit="1" customWidth="1"/>
    <col min="12" max="12" width="14.375" style="10" bestFit="1" customWidth="1"/>
    <col min="13" max="13" width="20" style="10" bestFit="1" customWidth="1"/>
    <col min="14" max="14" width="14.875" style="10" customWidth="1"/>
    <col min="15" max="15" width="12.625" style="10" customWidth="1"/>
    <col min="16" max="16384" width="8.875" style="10"/>
  </cols>
  <sheetData>
    <row r="1" spans="1:15" s="1" customFormat="1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4" t="s">
        <v>6</v>
      </c>
      <c r="G1" s="4" t="s">
        <v>7</v>
      </c>
      <c r="H1" s="4" t="s">
        <v>8</v>
      </c>
      <c r="I1" s="5" t="s">
        <v>329</v>
      </c>
      <c r="J1" s="2" t="s">
        <v>9</v>
      </c>
      <c r="K1" s="2" t="s">
        <v>10</v>
      </c>
      <c r="L1" s="2" t="s">
        <v>11</v>
      </c>
      <c r="M1" s="2" t="s">
        <v>583</v>
      </c>
      <c r="N1" s="1" t="s">
        <v>137</v>
      </c>
      <c r="O1" s="1" t="s">
        <v>138</v>
      </c>
    </row>
    <row r="2" spans="1:15" s="17" customFormat="1">
      <c r="A2" s="16" t="str">
        <f>MID(O2, FIND("Item Id=""", O2, 1) + 9, 5)</f>
        <v>40001</v>
      </c>
      <c r="B2" s="16" t="str">
        <f>MID(O2, FIND("Type=""", O2, 1) +6, 1)</f>
        <v>4</v>
      </c>
      <c r="C2" s="17" t="str">
        <f>MID(O2, FIND("Name=""", O2, 1) +6, 7)</f>
        <v>nim0101</v>
      </c>
      <c r="D2" s="17" t="str">
        <f>MID(O2, FIND("getImage=""", O2) +10, FIND(""" Icon=",O2)-FIND("getImage=""", O2) -10)</f>
        <v>Home_box_nim_ocean brim01 (1)</v>
      </c>
      <c r="E2" s="17" t="str">
        <f t="shared" ref="E2" si="0">MID(O2, FIND("Icon=""", O2) +6, FIND(""" StoryBg=",O2) - FIND("Icon=""", O2) - 6)</f>
        <v/>
      </c>
      <c r="F2" s="17" t="str">
        <f t="shared" ref="F2" si="1">MID(O2, FIND("StoryBg=""", O2) +9, FIND(""" AudioId=",O2) - FIND("StoryBg=""", O2) - 9)</f>
        <v/>
      </c>
      <c r="G2" s="17" t="str">
        <f t="shared" ref="G2" si="2">MID(O2, FIND("AudioId=""", O2) +9, FIND(""" Description=",O2) - FIND("AudioId=""", O2) - 9)</f>
        <v/>
      </c>
      <c r="H2" s="17" t="str">
        <f t="shared" ref="H2" si="3">MID(O2, FIND("Description=""", O2) +13,FIND("""/&gt;",O2)-FIND("Description=""", O2)-13)</f>
        <v/>
      </c>
      <c r="I2" s="17">
        <v>1</v>
      </c>
      <c r="J2" s="17" t="s">
        <v>330</v>
      </c>
      <c r="K2" s="17" t="s">
        <v>457</v>
      </c>
      <c r="L2" s="17">
        <v>40001</v>
      </c>
      <c r="M2" s="17" t="s">
        <v>711</v>
      </c>
      <c r="N2" s="17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17" t="s">
        <v>0</v>
      </c>
    </row>
    <row r="3" spans="1:15" s="17" customFormat="1">
      <c r="A3" s="16" t="str">
        <f t="shared" ref="A3:A11" si="4">MID(O3, FIND("Item Id=""", O3, 1) + 9, 5)</f>
        <v>40002</v>
      </c>
      <c r="B3" s="16" t="str">
        <f t="shared" ref="B3:B11" si="5">MID(O3, FIND("Type=""", O3, 1) +6, 1)</f>
        <v>4</v>
      </c>
      <c r="C3" s="17" t="str">
        <f t="shared" ref="C3:C11" si="6">MID(O3, FIND("Name=""", O3, 1) +6, 7)</f>
        <v>nim0102</v>
      </c>
      <c r="D3" s="17" t="str">
        <f t="shared" ref="D3:D11" si="7">MID(O3, FIND("getImage=""", O3) +10, FIND(""" Icon=",O3)-FIND("getImage=""", O3) -10)</f>
        <v>Home_box_nim_ocean brim02 (1)</v>
      </c>
      <c r="E3" s="17" t="str">
        <f t="shared" ref="E3:E11" si="8">MID(O3, FIND("Icon=""", O3) +6, FIND(""" StoryBg=",O3) - FIND("Icon=""", O3) - 6)</f>
        <v/>
      </c>
      <c r="F3" s="17" t="str">
        <f t="shared" ref="F3:F11" si="9">MID(O3, FIND("StoryBg=""", O3) +9, FIND(""" AudioId=",O3) - FIND("StoryBg=""", O3) - 9)</f>
        <v/>
      </c>
      <c r="G3" s="17" t="str">
        <f t="shared" ref="G3:G11" si="10">MID(O3, FIND("AudioId=""", O3) +9, FIND(""" Description=",O3) - FIND("AudioId=""", O3) - 9)</f>
        <v/>
      </c>
      <c r="H3" s="17" t="str">
        <f t="shared" ref="H3:H11" si="11">MID(O3, FIND("Description=""", O3) +13,FIND("""/&gt;",O3)-FIND("Description=""", O3)-13)</f>
        <v/>
      </c>
      <c r="I3" s="17">
        <v>1</v>
      </c>
      <c r="J3" s="17" t="s">
        <v>331</v>
      </c>
      <c r="K3" s="17" t="s">
        <v>458</v>
      </c>
      <c r="L3" s="17">
        <v>40002</v>
      </c>
      <c r="M3" s="17" t="s">
        <v>712</v>
      </c>
      <c r="N3" s="17" t="str">
        <f t="shared" ref="N3:N66" si="12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17" t="s">
        <v>12</v>
      </c>
    </row>
    <row r="4" spans="1:15" s="17" customFormat="1">
      <c r="A4" s="16" t="str">
        <f t="shared" si="4"/>
        <v>40003</v>
      </c>
      <c r="B4" s="16" t="str">
        <f t="shared" si="5"/>
        <v>4</v>
      </c>
      <c r="C4" s="17" t="str">
        <f t="shared" si="6"/>
        <v>nim0103</v>
      </c>
      <c r="D4" s="17" t="str">
        <f t="shared" si="7"/>
        <v>Home_box_nim_ocean brim01 (2)</v>
      </c>
      <c r="E4" s="17" t="str">
        <f t="shared" si="8"/>
        <v/>
      </c>
      <c r="F4" s="17" t="str">
        <f t="shared" si="9"/>
        <v/>
      </c>
      <c r="G4" s="17" t="str">
        <f t="shared" si="10"/>
        <v/>
      </c>
      <c r="H4" s="17" t="str">
        <f t="shared" si="11"/>
        <v/>
      </c>
      <c r="I4" s="17">
        <v>1</v>
      </c>
      <c r="J4" s="17" t="s">
        <v>339</v>
      </c>
      <c r="K4" s="17" t="s">
        <v>459</v>
      </c>
      <c r="L4" s="17">
        <v>40003</v>
      </c>
      <c r="M4" s="17" t="s">
        <v>713</v>
      </c>
      <c r="N4" s="17" t="str">
        <f t="shared" si="12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17" t="s">
        <v>13</v>
      </c>
    </row>
    <row r="5" spans="1:15" s="17" customFormat="1">
      <c r="A5" s="16" t="str">
        <f t="shared" si="4"/>
        <v>40004</v>
      </c>
      <c r="B5" s="16" t="str">
        <f t="shared" si="5"/>
        <v>4</v>
      </c>
      <c r="C5" s="17" t="str">
        <f t="shared" si="6"/>
        <v>nim0104</v>
      </c>
      <c r="D5" s="17" t="str">
        <f t="shared" si="7"/>
        <v>Home_box_nim_ocean brim02 (2)</v>
      </c>
      <c r="E5" s="17" t="str">
        <f t="shared" si="8"/>
        <v/>
      </c>
      <c r="F5" s="17" t="str">
        <f t="shared" si="9"/>
        <v/>
      </c>
      <c r="G5" s="17" t="str">
        <f t="shared" si="10"/>
        <v/>
      </c>
      <c r="H5" s="17" t="str">
        <f t="shared" si="11"/>
        <v/>
      </c>
      <c r="I5" s="17">
        <v>1</v>
      </c>
      <c r="J5" s="17" t="s">
        <v>340</v>
      </c>
      <c r="K5" s="17" t="s">
        <v>460</v>
      </c>
      <c r="L5" s="17">
        <v>40004</v>
      </c>
      <c r="M5" s="17" t="s">
        <v>714</v>
      </c>
      <c r="N5" s="17" t="str">
        <f t="shared" si="12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17" t="s">
        <v>14</v>
      </c>
    </row>
    <row r="6" spans="1:15" s="17" customFormat="1">
      <c r="A6" s="16" t="str">
        <f t="shared" si="4"/>
        <v>40005</v>
      </c>
      <c r="B6" s="16" t="str">
        <f t="shared" si="5"/>
        <v>4</v>
      </c>
      <c r="C6" s="17" t="str">
        <f t="shared" si="6"/>
        <v>nim0105</v>
      </c>
      <c r="D6" s="17" t="str">
        <f t="shared" si="7"/>
        <v>Home_box_nim_ocean brim01 (3)</v>
      </c>
      <c r="E6" s="17" t="str">
        <f t="shared" si="8"/>
        <v/>
      </c>
      <c r="F6" s="17" t="str">
        <f t="shared" si="9"/>
        <v/>
      </c>
      <c r="G6" s="17" t="str">
        <f t="shared" si="10"/>
        <v/>
      </c>
      <c r="H6" s="17" t="str">
        <f t="shared" si="11"/>
        <v/>
      </c>
      <c r="I6" s="17">
        <v>1</v>
      </c>
      <c r="J6" s="17" t="s">
        <v>341</v>
      </c>
      <c r="K6" s="17" t="s">
        <v>461</v>
      </c>
      <c r="L6" s="17">
        <v>40005</v>
      </c>
      <c r="M6" s="17" t="s">
        <v>715</v>
      </c>
      <c r="N6" s="17" t="str">
        <f t="shared" si="12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17" t="s">
        <v>15</v>
      </c>
    </row>
    <row r="7" spans="1:15" s="17" customFormat="1">
      <c r="A7" s="16" t="str">
        <f t="shared" si="4"/>
        <v>40006</v>
      </c>
      <c r="B7" s="16" t="str">
        <f t="shared" si="5"/>
        <v>4</v>
      </c>
      <c r="C7" s="17" t="str">
        <f t="shared" si="6"/>
        <v>nim0106</v>
      </c>
      <c r="D7" s="17" t="str">
        <f t="shared" si="7"/>
        <v>Home_box_nim_ocean brim02 (3)</v>
      </c>
      <c r="E7" s="17" t="str">
        <f t="shared" si="8"/>
        <v/>
      </c>
      <c r="F7" s="17" t="str">
        <f t="shared" si="9"/>
        <v/>
      </c>
      <c r="G7" s="17" t="str">
        <f t="shared" si="10"/>
        <v/>
      </c>
      <c r="H7" s="17" t="str">
        <f t="shared" si="11"/>
        <v/>
      </c>
      <c r="I7" s="17">
        <v>1</v>
      </c>
      <c r="J7" s="17" t="s">
        <v>342</v>
      </c>
      <c r="K7" s="17" t="s">
        <v>462</v>
      </c>
      <c r="L7" s="17">
        <v>40006</v>
      </c>
      <c r="M7" s="17" t="s">
        <v>716</v>
      </c>
      <c r="N7" s="17" t="str">
        <f t="shared" si="12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17" t="s">
        <v>16</v>
      </c>
    </row>
    <row r="8" spans="1:15" s="17" customFormat="1">
      <c r="A8" s="16" t="str">
        <f t="shared" si="4"/>
        <v>40007</v>
      </c>
      <c r="B8" s="16" t="str">
        <f t="shared" si="5"/>
        <v>4</v>
      </c>
      <c r="C8" s="17" t="str">
        <f t="shared" si="6"/>
        <v>nim0107</v>
      </c>
      <c r="D8" s="17" t="str">
        <f t="shared" si="7"/>
        <v>Home_box_nim_ocean brim01 (4)</v>
      </c>
      <c r="E8" s="17" t="str">
        <f t="shared" si="8"/>
        <v/>
      </c>
      <c r="F8" s="17" t="str">
        <f t="shared" si="9"/>
        <v/>
      </c>
      <c r="G8" s="17" t="str">
        <f t="shared" si="10"/>
        <v/>
      </c>
      <c r="H8" s="17" t="str">
        <f t="shared" si="11"/>
        <v/>
      </c>
      <c r="I8" s="17">
        <v>1</v>
      </c>
      <c r="J8" s="17" t="s">
        <v>343</v>
      </c>
      <c r="K8" s="17" t="s">
        <v>463</v>
      </c>
      <c r="L8" s="17">
        <v>40007</v>
      </c>
      <c r="M8" s="17" t="s">
        <v>717</v>
      </c>
      <c r="N8" s="17" t="str">
        <f t="shared" si="12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17" t="s">
        <v>17</v>
      </c>
    </row>
    <row r="9" spans="1:15" s="17" customFormat="1">
      <c r="A9" s="16" t="str">
        <f t="shared" si="4"/>
        <v>40008</v>
      </c>
      <c r="B9" s="16" t="str">
        <f t="shared" si="5"/>
        <v>4</v>
      </c>
      <c r="C9" s="17" t="str">
        <f t="shared" si="6"/>
        <v>nim0108</v>
      </c>
      <c r="D9" s="17" t="str">
        <f t="shared" si="7"/>
        <v>Home_box_nim_ocean brim02 (4)</v>
      </c>
      <c r="E9" s="17" t="str">
        <f t="shared" si="8"/>
        <v/>
      </c>
      <c r="F9" s="17" t="str">
        <f t="shared" si="9"/>
        <v/>
      </c>
      <c r="G9" s="17" t="str">
        <f t="shared" si="10"/>
        <v/>
      </c>
      <c r="H9" s="17" t="str">
        <f t="shared" si="11"/>
        <v/>
      </c>
      <c r="I9" s="17">
        <v>1</v>
      </c>
      <c r="J9" s="17" t="s">
        <v>344</v>
      </c>
      <c r="K9" s="17" t="s">
        <v>464</v>
      </c>
      <c r="L9" s="17">
        <v>40008</v>
      </c>
      <c r="M9" s="17" t="s">
        <v>718</v>
      </c>
      <c r="N9" s="17" t="str">
        <f t="shared" si="12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17" t="s">
        <v>18</v>
      </c>
    </row>
    <row r="10" spans="1:15" s="17" customFormat="1">
      <c r="A10" s="16" t="str">
        <f t="shared" si="4"/>
        <v>40009</v>
      </c>
      <c r="B10" s="16" t="str">
        <f t="shared" si="5"/>
        <v>4</v>
      </c>
      <c r="C10" s="17" t="str">
        <f t="shared" si="6"/>
        <v>nim0109</v>
      </c>
      <c r="D10" s="17" t="str">
        <f t="shared" si="7"/>
        <v>Home_box_nim_ocean brim01 (5)</v>
      </c>
      <c r="E10" s="17" t="str">
        <f t="shared" si="8"/>
        <v/>
      </c>
      <c r="F10" s="17" t="str">
        <f t="shared" si="9"/>
        <v/>
      </c>
      <c r="G10" s="17" t="str">
        <f t="shared" si="10"/>
        <v/>
      </c>
      <c r="H10" s="17" t="str">
        <f t="shared" si="11"/>
        <v/>
      </c>
      <c r="I10" s="17">
        <v>1</v>
      </c>
      <c r="J10" s="17" t="s">
        <v>345</v>
      </c>
      <c r="K10" s="17" t="s">
        <v>465</v>
      </c>
      <c r="L10" s="17">
        <v>40009</v>
      </c>
      <c r="M10" s="17" t="s">
        <v>719</v>
      </c>
      <c r="N10" s="17" t="str">
        <f t="shared" si="12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17" t="s">
        <v>19</v>
      </c>
    </row>
    <row r="11" spans="1:15" s="17" customFormat="1">
      <c r="A11" s="16" t="str">
        <f t="shared" si="4"/>
        <v>40010</v>
      </c>
      <c r="B11" s="16" t="str">
        <f t="shared" si="5"/>
        <v>4</v>
      </c>
      <c r="C11" s="17" t="str">
        <f t="shared" si="6"/>
        <v>nim0110</v>
      </c>
      <c r="D11" s="17" t="str">
        <f t="shared" si="7"/>
        <v>Home_box_nim_ocean brim02 (5)</v>
      </c>
      <c r="E11" s="17" t="str">
        <f t="shared" si="8"/>
        <v/>
      </c>
      <c r="F11" s="17" t="str">
        <f t="shared" si="9"/>
        <v/>
      </c>
      <c r="G11" s="17" t="str">
        <f t="shared" si="10"/>
        <v/>
      </c>
      <c r="H11" s="17" t="str">
        <f t="shared" si="11"/>
        <v/>
      </c>
      <c r="I11" s="17">
        <v>1</v>
      </c>
      <c r="J11" s="17" t="s">
        <v>346</v>
      </c>
      <c r="K11" s="17" t="s">
        <v>466</v>
      </c>
      <c r="L11" s="17">
        <v>40010</v>
      </c>
      <c r="M11" s="17" t="s">
        <v>720</v>
      </c>
      <c r="N11" s="17" t="str">
        <f t="shared" si="12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17" t="s">
        <v>20</v>
      </c>
    </row>
    <row r="12" spans="1:15" s="17" customFormat="1">
      <c r="A12" s="16" t="str">
        <f t="shared" ref="A12:A66" si="13">MID(O12, FIND("Item Id=""", O12, 1) + 9, 5)</f>
        <v>40011</v>
      </c>
      <c r="B12" s="16" t="str">
        <f t="shared" ref="B12:B66" si="14">MID(O12, FIND("Type=""", O12, 1) +6, 1)</f>
        <v>4</v>
      </c>
      <c r="C12" s="17" t="str">
        <f t="shared" ref="C12:C66" si="15">MID(O12, FIND("Name=""", O12, 1) +6, 7)</f>
        <v>nim0111</v>
      </c>
      <c r="D12" s="17" t="str">
        <f t="shared" ref="D12:D66" si="16">MID(O12, FIND("getImage=""", O12) +10, FIND(""" Icon=",O12)-FIND("getImage=""", O12) -10)</f>
        <v>Home_box_nim_ocean brim01 (6)</v>
      </c>
      <c r="E12" s="17" t="str">
        <f t="shared" ref="E12:E66" si="17">MID(O12, FIND("Icon=""", O12) +6, FIND(""" StoryBg=",O12) - FIND("Icon=""", O12) - 6)</f>
        <v/>
      </c>
      <c r="F12" s="17" t="str">
        <f t="shared" ref="F12:F66" si="18">MID(O12, FIND("StoryBg=""", O12) +9, FIND(""" AudioId=",O12) - FIND("StoryBg=""", O12) - 9)</f>
        <v/>
      </c>
      <c r="G12" s="17" t="str">
        <f t="shared" ref="G12:G66" si="19">MID(O12, FIND("AudioId=""", O12) +9, FIND(""" Description=",O12) - FIND("AudioId=""", O12) - 9)</f>
        <v/>
      </c>
      <c r="H12" s="17" t="str">
        <f t="shared" ref="H12:H66" si="20">MID(O12, FIND("Description=""", O12) +13,FIND("""/&gt;",O12)-FIND("Description=""", O12)-13)</f>
        <v/>
      </c>
      <c r="I12" s="17">
        <v>1</v>
      </c>
      <c r="J12" s="17" t="s">
        <v>347</v>
      </c>
      <c r="K12" s="17" t="s">
        <v>467</v>
      </c>
      <c r="L12" s="17">
        <v>40011</v>
      </c>
      <c r="M12" s="17" t="s">
        <v>721</v>
      </c>
      <c r="N12" s="17" t="str">
        <f t="shared" si="12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17" t="s">
        <v>21</v>
      </c>
    </row>
    <row r="13" spans="1:15" s="17" customFormat="1">
      <c r="A13" s="16" t="str">
        <f t="shared" si="13"/>
        <v>40012</v>
      </c>
      <c r="B13" s="16" t="str">
        <f t="shared" si="14"/>
        <v>4</v>
      </c>
      <c r="C13" s="17" t="str">
        <f t="shared" si="15"/>
        <v>nim0112</v>
      </c>
      <c r="D13" s="17" t="str">
        <f t="shared" si="16"/>
        <v>Home_box_nim_ocean brim02 (6)</v>
      </c>
      <c r="E13" s="17" t="str">
        <f t="shared" si="17"/>
        <v/>
      </c>
      <c r="F13" s="17" t="str">
        <f t="shared" si="18"/>
        <v/>
      </c>
      <c r="G13" s="17" t="str">
        <f t="shared" si="19"/>
        <v/>
      </c>
      <c r="H13" s="17" t="str">
        <f t="shared" si="20"/>
        <v/>
      </c>
      <c r="I13" s="17">
        <v>1</v>
      </c>
      <c r="J13" s="17" t="s">
        <v>348</v>
      </c>
      <c r="K13" s="17" t="s">
        <v>468</v>
      </c>
      <c r="L13" s="17">
        <v>40012</v>
      </c>
      <c r="M13" s="17" t="s">
        <v>722</v>
      </c>
      <c r="N13" s="17" t="str">
        <f t="shared" si="12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17" t="s">
        <v>22</v>
      </c>
    </row>
    <row r="14" spans="1:15" s="17" customFormat="1">
      <c r="A14" s="16" t="str">
        <f t="shared" si="13"/>
        <v>40013</v>
      </c>
      <c r="B14" s="16" t="str">
        <f t="shared" si="14"/>
        <v>4</v>
      </c>
      <c r="C14" s="17" t="str">
        <f t="shared" si="15"/>
        <v>nim0113</v>
      </c>
      <c r="D14" s="17" t="str">
        <f t="shared" si="16"/>
        <v>Home_box_nim_ocean brim01 (7)</v>
      </c>
      <c r="E14" s="17" t="str">
        <f t="shared" si="17"/>
        <v/>
      </c>
      <c r="F14" s="17" t="str">
        <f t="shared" si="18"/>
        <v/>
      </c>
      <c r="G14" s="17" t="str">
        <f t="shared" si="19"/>
        <v/>
      </c>
      <c r="H14" s="17" t="str">
        <f t="shared" si="20"/>
        <v/>
      </c>
      <c r="I14" s="17">
        <v>1</v>
      </c>
      <c r="J14" s="17" t="s">
        <v>349</v>
      </c>
      <c r="K14" s="17" t="s">
        <v>469</v>
      </c>
      <c r="L14" s="17">
        <v>40013</v>
      </c>
      <c r="M14" s="17" t="s">
        <v>723</v>
      </c>
      <c r="N14" s="17" t="str">
        <f t="shared" si="12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17" t="s">
        <v>23</v>
      </c>
    </row>
    <row r="15" spans="1:15" s="17" customFormat="1">
      <c r="A15" s="16" t="str">
        <f t="shared" si="13"/>
        <v>40014</v>
      </c>
      <c r="B15" s="16" t="str">
        <f t="shared" si="14"/>
        <v>4</v>
      </c>
      <c r="C15" s="17" t="str">
        <f t="shared" si="15"/>
        <v>nim0114</v>
      </c>
      <c r="D15" s="17" t="str">
        <f t="shared" si="16"/>
        <v>Home_box_nim_ocean brim02 (7)</v>
      </c>
      <c r="E15" s="17" t="str">
        <f t="shared" si="17"/>
        <v/>
      </c>
      <c r="F15" s="17" t="str">
        <f t="shared" si="18"/>
        <v/>
      </c>
      <c r="G15" s="17" t="str">
        <f t="shared" si="19"/>
        <v/>
      </c>
      <c r="H15" s="17" t="str">
        <f t="shared" si="20"/>
        <v/>
      </c>
      <c r="I15" s="17">
        <v>1</v>
      </c>
      <c r="J15" s="17" t="s">
        <v>350</v>
      </c>
      <c r="K15" s="17" t="s">
        <v>470</v>
      </c>
      <c r="L15" s="17">
        <v>40014</v>
      </c>
      <c r="M15" s="17" t="s">
        <v>724</v>
      </c>
      <c r="N15" s="17" t="str">
        <f t="shared" si="12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17" t="s">
        <v>24</v>
      </c>
    </row>
    <row r="16" spans="1:15" s="17" customFormat="1">
      <c r="A16" s="16" t="str">
        <f t="shared" si="13"/>
        <v>40015</v>
      </c>
      <c r="B16" s="16" t="str">
        <f t="shared" si="14"/>
        <v>4</v>
      </c>
      <c r="C16" s="17" t="str">
        <f t="shared" si="15"/>
        <v>nim0115</v>
      </c>
      <c r="D16" s="17" t="str">
        <f t="shared" si="16"/>
        <v>Home_box_nim_ocean brim01 (8)</v>
      </c>
      <c r="E16" s="17" t="str">
        <f t="shared" si="17"/>
        <v/>
      </c>
      <c r="F16" s="17" t="str">
        <f t="shared" si="18"/>
        <v/>
      </c>
      <c r="G16" s="17" t="str">
        <f t="shared" si="19"/>
        <v/>
      </c>
      <c r="H16" s="17" t="str">
        <f t="shared" si="20"/>
        <v/>
      </c>
      <c r="I16" s="17">
        <v>1</v>
      </c>
      <c r="J16" s="17" t="s">
        <v>351</v>
      </c>
      <c r="K16" s="17" t="s">
        <v>471</v>
      </c>
      <c r="L16" s="17">
        <v>40015</v>
      </c>
      <c r="M16" s="17" t="s">
        <v>725</v>
      </c>
      <c r="N16" s="17" t="str">
        <f t="shared" si="12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17" t="s">
        <v>25</v>
      </c>
    </row>
    <row r="17" spans="1:15" s="17" customFormat="1">
      <c r="A17" s="16" t="str">
        <f t="shared" si="13"/>
        <v>40016</v>
      </c>
      <c r="B17" s="16" t="str">
        <f t="shared" si="14"/>
        <v>4</v>
      </c>
      <c r="C17" s="17" t="str">
        <f t="shared" si="15"/>
        <v>nim0116</v>
      </c>
      <c r="D17" s="17" t="str">
        <f t="shared" si="16"/>
        <v>Home_box_nim_ocean brim02 (8)</v>
      </c>
      <c r="E17" s="17" t="str">
        <f t="shared" si="17"/>
        <v/>
      </c>
      <c r="F17" s="17" t="str">
        <f t="shared" si="18"/>
        <v/>
      </c>
      <c r="G17" s="17" t="str">
        <f t="shared" si="19"/>
        <v/>
      </c>
      <c r="H17" s="17" t="str">
        <f t="shared" si="20"/>
        <v/>
      </c>
      <c r="I17" s="17">
        <v>1</v>
      </c>
      <c r="J17" s="17" t="s">
        <v>352</v>
      </c>
      <c r="K17" s="17" t="s">
        <v>472</v>
      </c>
      <c r="L17" s="17">
        <v>40016</v>
      </c>
      <c r="M17" s="17" t="s">
        <v>726</v>
      </c>
      <c r="N17" s="17" t="str">
        <f t="shared" si="12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17" t="s">
        <v>26</v>
      </c>
    </row>
    <row r="18" spans="1:15" s="17" customFormat="1">
      <c r="A18" s="16" t="str">
        <f t="shared" si="13"/>
        <v>40017</v>
      </c>
      <c r="B18" s="16" t="str">
        <f t="shared" si="14"/>
        <v>4</v>
      </c>
      <c r="C18" s="17" t="str">
        <f t="shared" si="15"/>
        <v>nim0117</v>
      </c>
      <c r="D18" s="17" t="str">
        <f t="shared" si="16"/>
        <v>Home_box_nim_ocean brim01 (9)</v>
      </c>
      <c r="E18" s="17" t="str">
        <f t="shared" si="17"/>
        <v/>
      </c>
      <c r="F18" s="17" t="str">
        <f t="shared" si="18"/>
        <v/>
      </c>
      <c r="G18" s="17" t="str">
        <f t="shared" si="19"/>
        <v/>
      </c>
      <c r="H18" s="17" t="str">
        <f t="shared" si="20"/>
        <v/>
      </c>
      <c r="I18" s="17">
        <v>1</v>
      </c>
      <c r="J18" s="17" t="s">
        <v>353</v>
      </c>
      <c r="K18" s="17" t="s">
        <v>473</v>
      </c>
      <c r="L18" s="17">
        <v>40017</v>
      </c>
      <c r="M18" s="17" t="s">
        <v>727</v>
      </c>
      <c r="N18" s="17" t="str">
        <f t="shared" si="12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17" t="s">
        <v>27</v>
      </c>
    </row>
    <row r="19" spans="1:15" s="17" customFormat="1">
      <c r="A19" s="16" t="str">
        <f t="shared" si="13"/>
        <v>40018</v>
      </c>
      <c r="B19" s="16" t="str">
        <f t="shared" si="14"/>
        <v>4</v>
      </c>
      <c r="C19" s="17" t="str">
        <f t="shared" si="15"/>
        <v>nim0118</v>
      </c>
      <c r="D19" s="17" t="str">
        <f t="shared" si="16"/>
        <v>Home_box_nim_ocean brim02 (9)</v>
      </c>
      <c r="E19" s="17" t="str">
        <f t="shared" si="17"/>
        <v/>
      </c>
      <c r="F19" s="17" t="str">
        <f t="shared" si="18"/>
        <v/>
      </c>
      <c r="G19" s="17" t="str">
        <f t="shared" si="19"/>
        <v/>
      </c>
      <c r="H19" s="17" t="str">
        <f t="shared" si="20"/>
        <v/>
      </c>
      <c r="I19" s="17">
        <v>1</v>
      </c>
      <c r="J19" s="17" t="s">
        <v>354</v>
      </c>
      <c r="K19" s="17" t="s">
        <v>474</v>
      </c>
      <c r="L19" s="17">
        <v>40018</v>
      </c>
      <c r="M19" s="17" t="s">
        <v>728</v>
      </c>
      <c r="N19" s="17" t="str">
        <f t="shared" si="12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17" t="s">
        <v>28</v>
      </c>
    </row>
    <row r="20" spans="1:15" s="17" customFormat="1">
      <c r="A20" s="16" t="str">
        <f t="shared" si="13"/>
        <v>40019</v>
      </c>
      <c r="B20" s="16" t="str">
        <f t="shared" si="14"/>
        <v>4</v>
      </c>
      <c r="C20" s="17" t="str">
        <f t="shared" si="15"/>
        <v>nim0119</v>
      </c>
      <c r="D20" s="17" t="str">
        <f t="shared" si="16"/>
        <v>Home_box_nim_ocean brim01 (10)</v>
      </c>
      <c r="E20" s="17" t="str">
        <f t="shared" si="17"/>
        <v/>
      </c>
      <c r="F20" s="17" t="str">
        <f t="shared" si="18"/>
        <v/>
      </c>
      <c r="G20" s="17" t="str">
        <f t="shared" si="19"/>
        <v/>
      </c>
      <c r="H20" s="17" t="str">
        <f t="shared" si="20"/>
        <v/>
      </c>
      <c r="I20" s="17">
        <v>1</v>
      </c>
      <c r="J20" s="17" t="s">
        <v>355</v>
      </c>
      <c r="K20" s="17" t="s">
        <v>475</v>
      </c>
      <c r="L20" s="17">
        <v>40019</v>
      </c>
      <c r="M20" s="17" t="s">
        <v>729</v>
      </c>
      <c r="N20" s="17" t="str">
        <f t="shared" si="12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17" t="s">
        <v>29</v>
      </c>
    </row>
    <row r="21" spans="1:15" s="17" customFormat="1">
      <c r="A21" s="16" t="str">
        <f t="shared" si="13"/>
        <v>40020</v>
      </c>
      <c r="B21" s="16" t="str">
        <f t="shared" si="14"/>
        <v>4</v>
      </c>
      <c r="C21" s="17" t="str">
        <f t="shared" si="15"/>
        <v>nim0120</v>
      </c>
      <c r="D21" s="17" t="str">
        <f t="shared" si="16"/>
        <v>Home_box_nim_ocean brim02 (10)</v>
      </c>
      <c r="E21" s="17" t="str">
        <f t="shared" si="17"/>
        <v/>
      </c>
      <c r="F21" s="17" t="str">
        <f t="shared" si="18"/>
        <v/>
      </c>
      <c r="G21" s="17" t="str">
        <f t="shared" si="19"/>
        <v/>
      </c>
      <c r="H21" s="17" t="str">
        <f t="shared" si="20"/>
        <v/>
      </c>
      <c r="I21" s="17">
        <v>1</v>
      </c>
      <c r="J21" s="17" t="s">
        <v>356</v>
      </c>
      <c r="K21" s="17" t="s">
        <v>476</v>
      </c>
      <c r="L21" s="17">
        <v>40020</v>
      </c>
      <c r="M21" s="17" t="s">
        <v>730</v>
      </c>
      <c r="N21" s="17" t="str">
        <f t="shared" si="12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17" t="s">
        <v>30</v>
      </c>
    </row>
    <row r="22" spans="1:15" s="17" customFormat="1">
      <c r="A22" s="16" t="str">
        <f t="shared" si="13"/>
        <v>40021</v>
      </c>
      <c r="B22" s="16" t="str">
        <f t="shared" si="14"/>
        <v>4</v>
      </c>
      <c r="C22" s="17" t="str">
        <f t="shared" si="15"/>
        <v>nim0121</v>
      </c>
      <c r="D22" s="17" t="str">
        <f t="shared" si="16"/>
        <v>Home_box_nim_ocean brim01 (11)</v>
      </c>
      <c r="E22" s="17" t="str">
        <f t="shared" si="17"/>
        <v/>
      </c>
      <c r="F22" s="17" t="str">
        <f t="shared" si="18"/>
        <v/>
      </c>
      <c r="G22" s="17" t="str">
        <f t="shared" si="19"/>
        <v/>
      </c>
      <c r="H22" s="17" t="str">
        <f t="shared" si="20"/>
        <v/>
      </c>
      <c r="I22" s="17">
        <v>1</v>
      </c>
      <c r="J22" s="17" t="s">
        <v>357</v>
      </c>
      <c r="K22" s="17" t="s">
        <v>477</v>
      </c>
      <c r="L22" s="17">
        <v>40021</v>
      </c>
      <c r="M22" s="17" t="s">
        <v>731</v>
      </c>
      <c r="N22" s="17" t="str">
        <f t="shared" si="12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17" t="s">
        <v>31</v>
      </c>
    </row>
    <row r="23" spans="1:15" s="17" customFormat="1">
      <c r="A23" s="16" t="str">
        <f t="shared" si="13"/>
        <v>40022</v>
      </c>
      <c r="B23" s="16" t="str">
        <f t="shared" si="14"/>
        <v>4</v>
      </c>
      <c r="C23" s="17" t="str">
        <f t="shared" si="15"/>
        <v>nim0122</v>
      </c>
      <c r="D23" s="17" t="str">
        <f t="shared" si="16"/>
        <v>Home_box_nim_ocean brim02 (11)</v>
      </c>
      <c r="E23" s="17" t="str">
        <f t="shared" si="17"/>
        <v/>
      </c>
      <c r="F23" s="17" t="str">
        <f t="shared" si="18"/>
        <v/>
      </c>
      <c r="G23" s="17" t="str">
        <f t="shared" si="19"/>
        <v/>
      </c>
      <c r="H23" s="17" t="str">
        <f t="shared" si="20"/>
        <v/>
      </c>
      <c r="I23" s="17">
        <v>1</v>
      </c>
      <c r="J23" s="17" t="s">
        <v>358</v>
      </c>
      <c r="K23" s="17" t="s">
        <v>478</v>
      </c>
      <c r="L23" s="17">
        <v>40022</v>
      </c>
      <c r="M23" s="17" t="s">
        <v>732</v>
      </c>
      <c r="N23" s="17" t="str">
        <f t="shared" si="12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17" t="s">
        <v>32</v>
      </c>
    </row>
    <row r="24" spans="1:15" s="17" customFormat="1">
      <c r="A24" s="16" t="str">
        <f t="shared" si="13"/>
        <v>40023</v>
      </c>
      <c r="B24" s="16" t="str">
        <f t="shared" si="14"/>
        <v>4</v>
      </c>
      <c r="C24" s="17" t="str">
        <f t="shared" si="15"/>
        <v>nim0123</v>
      </c>
      <c r="D24" s="17" t="str">
        <f t="shared" si="16"/>
        <v>Home_box_nim_ocean brim01 (12)</v>
      </c>
      <c r="E24" s="17" t="str">
        <f t="shared" si="17"/>
        <v/>
      </c>
      <c r="F24" s="17" t="str">
        <f t="shared" si="18"/>
        <v/>
      </c>
      <c r="G24" s="17" t="str">
        <f t="shared" si="19"/>
        <v/>
      </c>
      <c r="H24" s="17" t="str">
        <f t="shared" si="20"/>
        <v/>
      </c>
      <c r="I24" s="17">
        <v>1</v>
      </c>
      <c r="J24" s="17" t="s">
        <v>359</v>
      </c>
      <c r="K24" s="17" t="s">
        <v>479</v>
      </c>
      <c r="L24" s="17">
        <v>40023</v>
      </c>
      <c r="M24" s="17" t="s">
        <v>733</v>
      </c>
      <c r="N24" s="17" t="str">
        <f t="shared" si="12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17" t="s">
        <v>33</v>
      </c>
    </row>
    <row r="25" spans="1:15" s="17" customFormat="1">
      <c r="A25" s="16" t="str">
        <f t="shared" si="13"/>
        <v>40024</v>
      </c>
      <c r="B25" s="16" t="str">
        <f t="shared" si="14"/>
        <v>4</v>
      </c>
      <c r="C25" s="17" t="str">
        <f t="shared" si="15"/>
        <v>nim0124</v>
      </c>
      <c r="D25" s="17" t="str">
        <f t="shared" si="16"/>
        <v>Home_box_nim_ocean brim02 (12)</v>
      </c>
      <c r="E25" s="17" t="str">
        <f t="shared" si="17"/>
        <v/>
      </c>
      <c r="F25" s="17" t="str">
        <f t="shared" si="18"/>
        <v/>
      </c>
      <c r="G25" s="17" t="str">
        <f t="shared" si="19"/>
        <v/>
      </c>
      <c r="H25" s="17" t="str">
        <f t="shared" si="20"/>
        <v/>
      </c>
      <c r="I25" s="17">
        <v>1</v>
      </c>
      <c r="J25" s="17" t="s">
        <v>332</v>
      </c>
      <c r="K25" s="17" t="s">
        <v>480</v>
      </c>
      <c r="L25" s="17">
        <v>40024</v>
      </c>
      <c r="M25" s="17" t="s">
        <v>734</v>
      </c>
      <c r="N25" s="17" t="str">
        <f t="shared" si="12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17" t="s">
        <v>34</v>
      </c>
    </row>
    <row r="26" spans="1:15" s="17" customFormat="1">
      <c r="A26" s="16" t="str">
        <f t="shared" si="13"/>
        <v>40025</v>
      </c>
      <c r="B26" s="16" t="str">
        <f t="shared" si="14"/>
        <v>4</v>
      </c>
      <c r="C26" s="17" t="str">
        <f t="shared" si="15"/>
        <v>nim0125</v>
      </c>
      <c r="D26" s="17" t="str">
        <f t="shared" si="16"/>
        <v>Home_box_nim_ocean brim01 (13)</v>
      </c>
      <c r="E26" s="17" t="str">
        <f t="shared" si="17"/>
        <v/>
      </c>
      <c r="F26" s="17" t="str">
        <f t="shared" si="18"/>
        <v/>
      </c>
      <c r="G26" s="17" t="str">
        <f t="shared" si="19"/>
        <v/>
      </c>
      <c r="H26" s="17" t="str">
        <f t="shared" si="20"/>
        <v/>
      </c>
      <c r="I26" s="17">
        <v>1</v>
      </c>
      <c r="J26" s="17" t="s">
        <v>360</v>
      </c>
      <c r="K26" s="17" t="s">
        <v>481</v>
      </c>
      <c r="L26" s="17">
        <v>40025</v>
      </c>
      <c r="M26" s="17" t="s">
        <v>735</v>
      </c>
      <c r="N26" s="17" t="str">
        <f t="shared" si="12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17" t="s">
        <v>35</v>
      </c>
    </row>
    <row r="27" spans="1:15" s="17" customFormat="1">
      <c r="A27" s="16" t="str">
        <f t="shared" si="13"/>
        <v>40026</v>
      </c>
      <c r="B27" s="16" t="str">
        <f t="shared" si="14"/>
        <v>4</v>
      </c>
      <c r="C27" s="17" t="str">
        <f t="shared" si="15"/>
        <v>nim0126</v>
      </c>
      <c r="D27" s="17" t="str">
        <f t="shared" si="16"/>
        <v>Home_box_nim_ocean brim02 (13)</v>
      </c>
      <c r="E27" s="17" t="str">
        <f t="shared" si="17"/>
        <v/>
      </c>
      <c r="F27" s="17" t="str">
        <f t="shared" si="18"/>
        <v/>
      </c>
      <c r="G27" s="17" t="str">
        <f t="shared" si="19"/>
        <v/>
      </c>
      <c r="H27" s="17" t="str">
        <f t="shared" si="20"/>
        <v/>
      </c>
      <c r="I27" s="17">
        <v>1</v>
      </c>
      <c r="J27" s="17" t="s">
        <v>361</v>
      </c>
      <c r="K27" s="17" t="s">
        <v>482</v>
      </c>
      <c r="L27" s="17">
        <v>40026</v>
      </c>
      <c r="M27" s="17" t="s">
        <v>736</v>
      </c>
      <c r="N27" s="17" t="str">
        <f t="shared" si="12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17" t="s">
        <v>36</v>
      </c>
    </row>
    <row r="28" spans="1:15" s="17" customFormat="1">
      <c r="A28" s="16" t="str">
        <f t="shared" si="13"/>
        <v>40027</v>
      </c>
      <c r="B28" s="16" t="str">
        <f t="shared" si="14"/>
        <v>4</v>
      </c>
      <c r="C28" s="17" t="str">
        <f t="shared" si="15"/>
        <v>nim0127</v>
      </c>
      <c r="D28" s="17" t="str">
        <f t="shared" si="16"/>
        <v>Home_box_nim_ocean brim01 (14)</v>
      </c>
      <c r="E28" s="17" t="str">
        <f t="shared" si="17"/>
        <v/>
      </c>
      <c r="F28" s="17" t="str">
        <f t="shared" si="18"/>
        <v/>
      </c>
      <c r="G28" s="17" t="str">
        <f t="shared" si="19"/>
        <v/>
      </c>
      <c r="H28" s="17" t="str">
        <f t="shared" si="20"/>
        <v/>
      </c>
      <c r="I28" s="17">
        <v>1</v>
      </c>
      <c r="J28" s="17" t="s">
        <v>362</v>
      </c>
      <c r="K28" s="17" t="s">
        <v>483</v>
      </c>
      <c r="L28" s="17">
        <v>40027</v>
      </c>
      <c r="M28" s="17" t="s">
        <v>737</v>
      </c>
      <c r="N28" s="17" t="str">
        <f t="shared" si="12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17" t="s">
        <v>37</v>
      </c>
    </row>
    <row r="29" spans="1:15" s="17" customFormat="1">
      <c r="A29" s="16" t="str">
        <f t="shared" si="13"/>
        <v>40028</v>
      </c>
      <c r="B29" s="16" t="str">
        <f t="shared" si="14"/>
        <v>4</v>
      </c>
      <c r="C29" s="17" t="str">
        <f t="shared" si="15"/>
        <v>nim0128</v>
      </c>
      <c r="D29" s="17" t="str">
        <f t="shared" si="16"/>
        <v>Home_box_nim_ocean brim02 (14)</v>
      </c>
      <c r="E29" s="17" t="str">
        <f t="shared" si="17"/>
        <v/>
      </c>
      <c r="F29" s="17" t="str">
        <f t="shared" si="18"/>
        <v/>
      </c>
      <c r="G29" s="17" t="str">
        <f t="shared" si="19"/>
        <v/>
      </c>
      <c r="H29" s="17" t="str">
        <f t="shared" si="20"/>
        <v/>
      </c>
      <c r="I29" s="17">
        <v>1</v>
      </c>
      <c r="J29" s="17" t="s">
        <v>363</v>
      </c>
      <c r="K29" s="17" t="s">
        <v>484</v>
      </c>
      <c r="L29" s="17">
        <v>40028</v>
      </c>
      <c r="M29" s="17" t="s">
        <v>738</v>
      </c>
      <c r="N29" s="17" t="str">
        <f t="shared" si="12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17" t="s">
        <v>38</v>
      </c>
    </row>
    <row r="30" spans="1:15" s="17" customFormat="1">
      <c r="A30" s="16" t="str">
        <f t="shared" si="13"/>
        <v>40029</v>
      </c>
      <c r="B30" s="16" t="str">
        <f t="shared" si="14"/>
        <v>4</v>
      </c>
      <c r="C30" s="17" t="str">
        <f t="shared" si="15"/>
        <v>nim0129</v>
      </c>
      <c r="D30" s="17" t="str">
        <f t="shared" si="16"/>
        <v>Home_box_nim_ocean brim01 (15)</v>
      </c>
      <c r="E30" s="17" t="str">
        <f t="shared" si="17"/>
        <v/>
      </c>
      <c r="F30" s="17" t="str">
        <f t="shared" si="18"/>
        <v/>
      </c>
      <c r="G30" s="17" t="str">
        <f t="shared" si="19"/>
        <v/>
      </c>
      <c r="H30" s="17" t="str">
        <f t="shared" si="20"/>
        <v/>
      </c>
      <c r="I30" s="17">
        <v>1</v>
      </c>
      <c r="J30" s="17" t="s">
        <v>364</v>
      </c>
      <c r="K30" s="17" t="s">
        <v>485</v>
      </c>
      <c r="L30" s="17">
        <v>40029</v>
      </c>
      <c r="M30" s="17" t="s">
        <v>739</v>
      </c>
      <c r="N30" s="17" t="str">
        <f t="shared" si="12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17" t="s">
        <v>39</v>
      </c>
    </row>
    <row r="31" spans="1:15" s="17" customFormat="1">
      <c r="A31" s="16" t="str">
        <f t="shared" si="13"/>
        <v>40030</v>
      </c>
      <c r="B31" s="16" t="str">
        <f t="shared" si="14"/>
        <v>4</v>
      </c>
      <c r="C31" s="17" t="str">
        <f t="shared" si="15"/>
        <v>nim0130</v>
      </c>
      <c r="D31" s="17" t="str">
        <f t="shared" si="16"/>
        <v>Home_box_nim_ocean brim02 (15)</v>
      </c>
      <c r="E31" s="17" t="str">
        <f t="shared" si="17"/>
        <v/>
      </c>
      <c r="F31" s="17" t="str">
        <f t="shared" si="18"/>
        <v/>
      </c>
      <c r="G31" s="17" t="str">
        <f t="shared" si="19"/>
        <v/>
      </c>
      <c r="H31" s="17" t="str">
        <f t="shared" si="20"/>
        <v/>
      </c>
      <c r="I31" s="17">
        <v>1</v>
      </c>
      <c r="J31" s="17" t="s">
        <v>365</v>
      </c>
      <c r="K31" s="17" t="s">
        <v>486</v>
      </c>
      <c r="L31" s="17">
        <v>40030</v>
      </c>
      <c r="M31" s="17" t="s">
        <v>740</v>
      </c>
      <c r="N31" s="17" t="str">
        <f t="shared" si="12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17" t="s">
        <v>40</v>
      </c>
    </row>
    <row r="32" spans="1:15" s="17" customFormat="1">
      <c r="A32" s="16" t="str">
        <f t="shared" si="13"/>
        <v>40031</v>
      </c>
      <c r="B32" s="16" t="str">
        <f t="shared" si="14"/>
        <v>4</v>
      </c>
      <c r="C32" s="17" t="str">
        <f t="shared" si="15"/>
        <v>nim0131</v>
      </c>
      <c r="D32" s="17" t="str">
        <f t="shared" si="16"/>
        <v>Home_box_nim_ocean brim01 (16)</v>
      </c>
      <c r="E32" s="17" t="str">
        <f t="shared" si="17"/>
        <v/>
      </c>
      <c r="F32" s="17" t="str">
        <f t="shared" si="18"/>
        <v/>
      </c>
      <c r="G32" s="17" t="str">
        <f t="shared" si="19"/>
        <v/>
      </c>
      <c r="H32" s="17" t="str">
        <f t="shared" si="20"/>
        <v/>
      </c>
      <c r="I32" s="17">
        <v>1</v>
      </c>
      <c r="J32" s="17" t="s">
        <v>366</v>
      </c>
      <c r="K32" s="17" t="s">
        <v>487</v>
      </c>
      <c r="L32" s="17">
        <v>40031</v>
      </c>
      <c r="M32" s="17" t="s">
        <v>741</v>
      </c>
      <c r="N32" s="17" t="str">
        <f t="shared" si="12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17" t="s">
        <v>41</v>
      </c>
    </row>
    <row r="33" spans="1:15" s="17" customFormat="1">
      <c r="A33" s="16" t="str">
        <f t="shared" si="13"/>
        <v>40032</v>
      </c>
      <c r="B33" s="16" t="str">
        <f t="shared" si="14"/>
        <v>4</v>
      </c>
      <c r="C33" s="17" t="str">
        <f t="shared" si="15"/>
        <v>nim0132</v>
      </c>
      <c r="D33" s="17" t="str">
        <f t="shared" si="16"/>
        <v>Home_box_nim_ocean brim02 (16)</v>
      </c>
      <c r="E33" s="17" t="str">
        <f t="shared" si="17"/>
        <v/>
      </c>
      <c r="F33" s="17" t="str">
        <f t="shared" si="18"/>
        <v/>
      </c>
      <c r="G33" s="17" t="str">
        <f t="shared" si="19"/>
        <v/>
      </c>
      <c r="H33" s="17" t="str">
        <f t="shared" si="20"/>
        <v/>
      </c>
      <c r="I33" s="17">
        <v>1</v>
      </c>
      <c r="J33" s="17" t="s">
        <v>367</v>
      </c>
      <c r="K33" s="17" t="s">
        <v>488</v>
      </c>
      <c r="L33" s="17">
        <v>40032</v>
      </c>
      <c r="M33" s="17" t="s">
        <v>742</v>
      </c>
      <c r="N33" s="17" t="str">
        <f t="shared" si="12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17" t="s">
        <v>42</v>
      </c>
    </row>
    <row r="34" spans="1:15" s="17" customFormat="1">
      <c r="A34" s="16" t="str">
        <f t="shared" si="13"/>
        <v>40033</v>
      </c>
      <c r="B34" s="16" t="str">
        <f t="shared" si="14"/>
        <v>4</v>
      </c>
      <c r="C34" s="17" t="str">
        <f t="shared" si="15"/>
        <v>nim0133</v>
      </c>
      <c r="D34" s="17" t="str">
        <f t="shared" si="16"/>
        <v>Home_box_nim_ocean brim01 (17)</v>
      </c>
      <c r="E34" s="17" t="str">
        <f t="shared" si="17"/>
        <v/>
      </c>
      <c r="F34" s="17" t="str">
        <f t="shared" si="18"/>
        <v/>
      </c>
      <c r="G34" s="17" t="str">
        <f t="shared" si="19"/>
        <v/>
      </c>
      <c r="H34" s="17" t="str">
        <f t="shared" si="20"/>
        <v/>
      </c>
      <c r="I34" s="17">
        <v>1</v>
      </c>
      <c r="J34" s="17" t="s">
        <v>368</v>
      </c>
      <c r="K34" s="17" t="s">
        <v>489</v>
      </c>
      <c r="L34" s="17">
        <v>40033</v>
      </c>
      <c r="M34" s="17" t="s">
        <v>743</v>
      </c>
      <c r="N34" s="17" t="str">
        <f t="shared" si="12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17" t="s">
        <v>43</v>
      </c>
    </row>
    <row r="35" spans="1:15" s="17" customFormat="1">
      <c r="A35" s="16" t="str">
        <f t="shared" si="13"/>
        <v>40034</v>
      </c>
      <c r="B35" s="16" t="str">
        <f t="shared" si="14"/>
        <v>4</v>
      </c>
      <c r="C35" s="17" t="str">
        <f t="shared" si="15"/>
        <v>nim0134</v>
      </c>
      <c r="D35" s="17" t="str">
        <f t="shared" si="16"/>
        <v>Home_box_nim_ocean brim02 (17)</v>
      </c>
      <c r="E35" s="17" t="str">
        <f t="shared" si="17"/>
        <v/>
      </c>
      <c r="F35" s="17" t="str">
        <f t="shared" si="18"/>
        <v/>
      </c>
      <c r="G35" s="17" t="str">
        <f t="shared" si="19"/>
        <v/>
      </c>
      <c r="H35" s="17" t="str">
        <f t="shared" si="20"/>
        <v/>
      </c>
      <c r="I35" s="17">
        <v>1</v>
      </c>
      <c r="J35" s="17" t="s">
        <v>369</v>
      </c>
      <c r="K35" s="17" t="s">
        <v>490</v>
      </c>
      <c r="L35" s="17">
        <v>40034</v>
      </c>
      <c r="M35" s="17" t="s">
        <v>744</v>
      </c>
      <c r="N35" s="17" t="str">
        <f t="shared" si="12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17" t="s">
        <v>44</v>
      </c>
    </row>
    <row r="36" spans="1:15" s="17" customFormat="1">
      <c r="A36" s="16" t="str">
        <f t="shared" si="13"/>
        <v>40035</v>
      </c>
      <c r="B36" s="16" t="str">
        <f t="shared" si="14"/>
        <v>4</v>
      </c>
      <c r="C36" s="17" t="str">
        <f t="shared" si="15"/>
        <v>nim0135</v>
      </c>
      <c r="D36" s="17" t="str">
        <f t="shared" si="16"/>
        <v>Home_box_nim_ocean brim01 (18)</v>
      </c>
      <c r="E36" s="17" t="str">
        <f t="shared" si="17"/>
        <v/>
      </c>
      <c r="F36" s="17" t="str">
        <f t="shared" si="18"/>
        <v/>
      </c>
      <c r="G36" s="17" t="str">
        <f t="shared" si="19"/>
        <v/>
      </c>
      <c r="H36" s="17" t="str">
        <f t="shared" si="20"/>
        <v/>
      </c>
      <c r="I36" s="17">
        <v>1</v>
      </c>
      <c r="J36" s="17" t="s">
        <v>370</v>
      </c>
      <c r="K36" s="17" t="s">
        <v>491</v>
      </c>
      <c r="L36" s="17">
        <v>40035</v>
      </c>
      <c r="M36" s="17" t="s">
        <v>745</v>
      </c>
      <c r="N36" s="17" t="str">
        <f t="shared" si="12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17" t="s">
        <v>45</v>
      </c>
    </row>
    <row r="37" spans="1:15" s="17" customFormat="1">
      <c r="A37" s="16" t="str">
        <f t="shared" si="13"/>
        <v>40036</v>
      </c>
      <c r="B37" s="16" t="str">
        <f t="shared" si="14"/>
        <v>4</v>
      </c>
      <c r="C37" s="17" t="str">
        <f t="shared" si="15"/>
        <v>nim0136</v>
      </c>
      <c r="D37" s="17" t="str">
        <f t="shared" si="16"/>
        <v>Home_box_nim_ocean brim02 (18)</v>
      </c>
      <c r="E37" s="17" t="str">
        <f t="shared" si="17"/>
        <v/>
      </c>
      <c r="F37" s="17" t="str">
        <f t="shared" si="18"/>
        <v/>
      </c>
      <c r="G37" s="17" t="str">
        <f t="shared" si="19"/>
        <v/>
      </c>
      <c r="H37" s="17" t="str">
        <f t="shared" si="20"/>
        <v/>
      </c>
      <c r="I37" s="17">
        <v>1</v>
      </c>
      <c r="J37" s="17" t="s">
        <v>371</v>
      </c>
      <c r="K37" s="17" t="s">
        <v>492</v>
      </c>
      <c r="L37" s="17">
        <v>40036</v>
      </c>
      <c r="M37" s="17" t="s">
        <v>746</v>
      </c>
      <c r="N37" s="17" t="str">
        <f t="shared" si="12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17" t="s">
        <v>46</v>
      </c>
    </row>
    <row r="38" spans="1:15" s="17" customFormat="1">
      <c r="A38" s="16" t="str">
        <f t="shared" si="13"/>
        <v>40037</v>
      </c>
      <c r="B38" s="16" t="str">
        <f t="shared" si="14"/>
        <v>4</v>
      </c>
      <c r="C38" s="17" t="str">
        <f t="shared" si="15"/>
        <v>nim0137</v>
      </c>
      <c r="D38" s="17" t="str">
        <f t="shared" si="16"/>
        <v>Home_box_nim_ocean brim01 (19)</v>
      </c>
      <c r="E38" s="17" t="str">
        <f t="shared" si="17"/>
        <v/>
      </c>
      <c r="F38" s="17" t="str">
        <f t="shared" si="18"/>
        <v/>
      </c>
      <c r="G38" s="17" t="str">
        <f t="shared" si="19"/>
        <v/>
      </c>
      <c r="H38" s="17" t="str">
        <f t="shared" si="20"/>
        <v/>
      </c>
      <c r="I38" s="17">
        <v>1</v>
      </c>
      <c r="J38" s="17" t="s">
        <v>372</v>
      </c>
      <c r="K38" s="17" t="s">
        <v>493</v>
      </c>
      <c r="L38" s="17">
        <v>40037</v>
      </c>
      <c r="M38" s="17" t="s">
        <v>747</v>
      </c>
      <c r="N38" s="17" t="str">
        <f t="shared" si="12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17" t="s">
        <v>47</v>
      </c>
    </row>
    <row r="39" spans="1:15" s="17" customFormat="1">
      <c r="A39" s="16" t="str">
        <f t="shared" si="13"/>
        <v>40038</v>
      </c>
      <c r="B39" s="16" t="str">
        <f t="shared" si="14"/>
        <v>4</v>
      </c>
      <c r="C39" s="17" t="str">
        <f t="shared" si="15"/>
        <v>nim0138</v>
      </c>
      <c r="D39" s="17" t="str">
        <f t="shared" si="16"/>
        <v>Home_box_nim_ocean brim02 (19)</v>
      </c>
      <c r="E39" s="17" t="str">
        <f t="shared" si="17"/>
        <v/>
      </c>
      <c r="F39" s="17" t="str">
        <f t="shared" si="18"/>
        <v/>
      </c>
      <c r="G39" s="17" t="str">
        <f t="shared" si="19"/>
        <v/>
      </c>
      <c r="H39" s="17" t="str">
        <f t="shared" si="20"/>
        <v/>
      </c>
      <c r="I39" s="17">
        <v>1</v>
      </c>
      <c r="J39" s="17" t="s">
        <v>373</v>
      </c>
      <c r="K39" s="17" t="s">
        <v>494</v>
      </c>
      <c r="L39" s="17">
        <v>40038</v>
      </c>
      <c r="M39" s="17" t="s">
        <v>748</v>
      </c>
      <c r="N39" s="17" t="str">
        <f t="shared" si="12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17" t="s">
        <v>48</v>
      </c>
    </row>
    <row r="40" spans="1:15" s="17" customFormat="1">
      <c r="A40" s="16" t="str">
        <f t="shared" si="13"/>
        <v>40039</v>
      </c>
      <c r="B40" s="16" t="str">
        <f t="shared" si="14"/>
        <v>4</v>
      </c>
      <c r="C40" s="17" t="str">
        <f t="shared" si="15"/>
        <v>nim0139</v>
      </c>
      <c r="D40" s="17" t="str">
        <f t="shared" si="16"/>
        <v>Home_box_nim_ocean brim01 (20)</v>
      </c>
      <c r="E40" s="17" t="str">
        <f t="shared" si="17"/>
        <v/>
      </c>
      <c r="F40" s="17" t="str">
        <f t="shared" si="18"/>
        <v/>
      </c>
      <c r="G40" s="17" t="str">
        <f t="shared" si="19"/>
        <v/>
      </c>
      <c r="H40" s="17" t="str">
        <f t="shared" si="20"/>
        <v/>
      </c>
      <c r="I40" s="17">
        <v>1</v>
      </c>
      <c r="J40" s="17" t="s">
        <v>374</v>
      </c>
      <c r="K40" s="17" t="s">
        <v>495</v>
      </c>
      <c r="L40" s="17">
        <v>40039</v>
      </c>
      <c r="M40" s="17" t="s">
        <v>749</v>
      </c>
      <c r="N40" s="17" t="str">
        <f t="shared" si="12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17" t="s">
        <v>49</v>
      </c>
    </row>
    <row r="41" spans="1:15" s="17" customFormat="1">
      <c r="A41" s="16" t="str">
        <f t="shared" si="13"/>
        <v>40040</v>
      </c>
      <c r="B41" s="16" t="str">
        <f t="shared" si="14"/>
        <v>4</v>
      </c>
      <c r="C41" s="17" t="str">
        <f t="shared" si="15"/>
        <v>nim0140</v>
      </c>
      <c r="D41" s="17" t="str">
        <f t="shared" si="16"/>
        <v>Home_box_nim_ocean brim02 (20)</v>
      </c>
      <c r="E41" s="17" t="str">
        <f t="shared" si="17"/>
        <v/>
      </c>
      <c r="F41" s="17" t="str">
        <f t="shared" si="18"/>
        <v/>
      </c>
      <c r="G41" s="17" t="str">
        <f t="shared" si="19"/>
        <v/>
      </c>
      <c r="H41" s="17" t="str">
        <f t="shared" si="20"/>
        <v/>
      </c>
      <c r="I41" s="17">
        <v>1</v>
      </c>
      <c r="J41" s="17" t="s">
        <v>375</v>
      </c>
      <c r="K41" s="17" t="s">
        <v>496</v>
      </c>
      <c r="L41" s="17">
        <v>40040</v>
      </c>
      <c r="M41" s="17" t="s">
        <v>750</v>
      </c>
      <c r="N41" s="17" t="str">
        <f t="shared" si="12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17" t="s">
        <v>50</v>
      </c>
    </row>
    <row r="42" spans="1:15" s="17" customFormat="1">
      <c r="A42" s="16" t="str">
        <f t="shared" si="13"/>
        <v>40041</v>
      </c>
      <c r="B42" s="16" t="str">
        <f t="shared" si="14"/>
        <v>4</v>
      </c>
      <c r="C42" s="17" t="str">
        <f t="shared" si="15"/>
        <v>nim0141</v>
      </c>
      <c r="D42" s="17" t="str">
        <f t="shared" si="16"/>
        <v>Home_box_nim_ocean brim01 (21)</v>
      </c>
      <c r="E42" s="17" t="str">
        <f t="shared" si="17"/>
        <v/>
      </c>
      <c r="F42" s="17" t="str">
        <f t="shared" si="18"/>
        <v/>
      </c>
      <c r="G42" s="17" t="str">
        <f t="shared" si="19"/>
        <v/>
      </c>
      <c r="H42" s="17" t="str">
        <f t="shared" si="20"/>
        <v/>
      </c>
      <c r="I42" s="17">
        <v>1</v>
      </c>
      <c r="J42" s="17" t="s">
        <v>376</v>
      </c>
      <c r="K42" s="17" t="s">
        <v>497</v>
      </c>
      <c r="L42" s="17">
        <v>40041</v>
      </c>
      <c r="M42" s="17" t="s">
        <v>751</v>
      </c>
      <c r="N42" s="17" t="str">
        <f t="shared" si="12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17" t="s">
        <v>51</v>
      </c>
    </row>
    <row r="43" spans="1:15" s="17" customFormat="1">
      <c r="A43" s="16" t="str">
        <f t="shared" si="13"/>
        <v>40042</v>
      </c>
      <c r="B43" s="16" t="str">
        <f t="shared" si="14"/>
        <v>4</v>
      </c>
      <c r="C43" s="17" t="str">
        <f t="shared" si="15"/>
        <v>nim0142</v>
      </c>
      <c r="D43" s="17" t="str">
        <f t="shared" si="16"/>
        <v>Home_box_nim_ocean brim02 (21)</v>
      </c>
      <c r="E43" s="17" t="str">
        <f t="shared" si="17"/>
        <v/>
      </c>
      <c r="F43" s="17" t="str">
        <f t="shared" si="18"/>
        <v/>
      </c>
      <c r="G43" s="17" t="str">
        <f t="shared" si="19"/>
        <v/>
      </c>
      <c r="H43" s="17" t="str">
        <f t="shared" si="20"/>
        <v/>
      </c>
      <c r="I43" s="17">
        <v>1</v>
      </c>
      <c r="J43" s="17" t="s">
        <v>377</v>
      </c>
      <c r="K43" s="17" t="s">
        <v>498</v>
      </c>
      <c r="L43" s="17">
        <v>40042</v>
      </c>
      <c r="M43" s="17" t="s">
        <v>752</v>
      </c>
      <c r="N43" s="17" t="str">
        <f t="shared" si="12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17" t="s">
        <v>52</v>
      </c>
    </row>
    <row r="44" spans="1:15" s="15" customFormat="1">
      <c r="A44" s="14" t="str">
        <f t="shared" si="13"/>
        <v>40043</v>
      </c>
      <c r="B44" s="14" t="str">
        <f t="shared" si="14"/>
        <v>4</v>
      </c>
      <c r="C44" s="15" t="str">
        <f t="shared" si="15"/>
        <v>nim0201</v>
      </c>
      <c r="D44" s="15" t="str">
        <f t="shared" si="16"/>
        <v>Home_box_nim_wonder woods01 (1)</v>
      </c>
      <c r="E44" s="15" t="str">
        <f t="shared" si="17"/>
        <v/>
      </c>
      <c r="F44" s="15" t="str">
        <f t="shared" si="18"/>
        <v/>
      </c>
      <c r="G44" s="15" t="str">
        <f t="shared" si="19"/>
        <v/>
      </c>
      <c r="H44" s="15" t="str">
        <f t="shared" si="20"/>
        <v/>
      </c>
      <c r="I44" s="15">
        <v>2</v>
      </c>
      <c r="J44" s="15" t="s">
        <v>1002</v>
      </c>
      <c r="K44" s="15" t="s">
        <v>499</v>
      </c>
      <c r="L44" s="15">
        <v>40043</v>
      </c>
      <c r="M44" s="15" t="s">
        <v>753</v>
      </c>
      <c r="N44" s="15" t="str">
        <f t="shared" si="12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15" t="s">
        <v>53</v>
      </c>
    </row>
    <row r="45" spans="1:15" s="15" customFormat="1">
      <c r="A45" s="14" t="str">
        <f t="shared" si="13"/>
        <v>40044</v>
      </c>
      <c r="B45" s="14" t="str">
        <f t="shared" si="14"/>
        <v>4</v>
      </c>
      <c r="C45" s="15" t="str">
        <f t="shared" si="15"/>
        <v>nim0202</v>
      </c>
      <c r="D45" s="15" t="str">
        <f t="shared" si="16"/>
        <v>Home_box_nim_wonder woods02 (1)</v>
      </c>
      <c r="E45" s="15" t="str">
        <f t="shared" si="17"/>
        <v/>
      </c>
      <c r="F45" s="15" t="str">
        <f t="shared" si="18"/>
        <v/>
      </c>
      <c r="G45" s="15" t="str">
        <f t="shared" si="19"/>
        <v/>
      </c>
      <c r="H45" s="15" t="str">
        <f t="shared" si="20"/>
        <v/>
      </c>
      <c r="I45" s="15">
        <v>2</v>
      </c>
      <c r="J45" s="15" t="s">
        <v>378</v>
      </c>
      <c r="K45" s="15" t="s">
        <v>500</v>
      </c>
      <c r="L45" s="15">
        <v>40044</v>
      </c>
      <c r="M45" s="15" t="s">
        <v>754</v>
      </c>
      <c r="N45" s="15" t="str">
        <f t="shared" si="12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15" t="s">
        <v>54</v>
      </c>
    </row>
    <row r="46" spans="1:15" s="15" customFormat="1">
      <c r="A46" s="14" t="str">
        <f t="shared" si="13"/>
        <v>40045</v>
      </c>
      <c r="B46" s="14" t="str">
        <f t="shared" si="14"/>
        <v>4</v>
      </c>
      <c r="C46" s="15" t="str">
        <f t="shared" si="15"/>
        <v>nim0203</v>
      </c>
      <c r="D46" s="15" t="str">
        <f t="shared" si="16"/>
        <v>Home_box_nim_wonder woods01 (2)</v>
      </c>
      <c r="E46" s="15" t="str">
        <f t="shared" si="17"/>
        <v/>
      </c>
      <c r="F46" s="15" t="str">
        <f t="shared" si="18"/>
        <v/>
      </c>
      <c r="G46" s="15" t="str">
        <f t="shared" si="19"/>
        <v/>
      </c>
      <c r="H46" s="15" t="str">
        <f t="shared" si="20"/>
        <v/>
      </c>
      <c r="I46" s="15">
        <v>2</v>
      </c>
      <c r="J46" s="15" t="s">
        <v>333</v>
      </c>
      <c r="K46" s="15" t="s">
        <v>501</v>
      </c>
      <c r="L46" s="15">
        <v>40045</v>
      </c>
      <c r="M46" s="15" t="s">
        <v>755</v>
      </c>
      <c r="N46" s="15" t="str">
        <f t="shared" si="12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15" t="s">
        <v>55</v>
      </c>
    </row>
    <row r="47" spans="1:15" s="15" customFormat="1">
      <c r="A47" s="14" t="str">
        <f t="shared" si="13"/>
        <v>40046</v>
      </c>
      <c r="B47" s="14" t="str">
        <f t="shared" si="14"/>
        <v>4</v>
      </c>
      <c r="C47" s="15" t="str">
        <f t="shared" si="15"/>
        <v>nim0204</v>
      </c>
      <c r="D47" s="15" t="str">
        <f t="shared" si="16"/>
        <v>Home_box_nim_wonder woods02 (2)</v>
      </c>
      <c r="E47" s="15" t="str">
        <f t="shared" si="17"/>
        <v/>
      </c>
      <c r="F47" s="15" t="str">
        <f t="shared" si="18"/>
        <v/>
      </c>
      <c r="G47" s="15" t="str">
        <f t="shared" si="19"/>
        <v/>
      </c>
      <c r="H47" s="15" t="str">
        <f t="shared" si="20"/>
        <v/>
      </c>
      <c r="I47" s="15">
        <v>2</v>
      </c>
      <c r="J47" s="15" t="s">
        <v>379</v>
      </c>
      <c r="K47" s="15" t="s">
        <v>502</v>
      </c>
      <c r="L47" s="15">
        <v>40046</v>
      </c>
      <c r="M47" s="15" t="s">
        <v>756</v>
      </c>
      <c r="N47" s="15" t="str">
        <f t="shared" si="12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15" t="s">
        <v>56</v>
      </c>
    </row>
    <row r="48" spans="1:15" s="15" customFormat="1">
      <c r="A48" s="14" t="str">
        <f t="shared" si="13"/>
        <v>40047</v>
      </c>
      <c r="B48" s="14" t="str">
        <f t="shared" si="14"/>
        <v>4</v>
      </c>
      <c r="C48" s="15" t="str">
        <f t="shared" si="15"/>
        <v>nim0205</v>
      </c>
      <c r="D48" s="15" t="str">
        <f t="shared" si="16"/>
        <v>Home_box_nim_wonder woods01 (3)</v>
      </c>
      <c r="E48" s="15" t="str">
        <f t="shared" si="17"/>
        <v/>
      </c>
      <c r="F48" s="15" t="str">
        <f t="shared" si="18"/>
        <v/>
      </c>
      <c r="G48" s="15" t="str">
        <f t="shared" si="19"/>
        <v/>
      </c>
      <c r="H48" s="15" t="str">
        <f t="shared" si="20"/>
        <v/>
      </c>
      <c r="I48" s="15">
        <v>2</v>
      </c>
      <c r="J48" s="15" t="s">
        <v>398</v>
      </c>
      <c r="K48" s="15" t="s">
        <v>503</v>
      </c>
      <c r="L48" s="15">
        <v>40047</v>
      </c>
      <c r="M48" s="15" t="s">
        <v>757</v>
      </c>
      <c r="N48" s="15" t="str">
        <f t="shared" si="12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15" t="s">
        <v>57</v>
      </c>
    </row>
    <row r="49" spans="1:15" s="15" customFormat="1">
      <c r="A49" s="14" t="str">
        <f t="shared" si="13"/>
        <v>40048</v>
      </c>
      <c r="B49" s="14" t="str">
        <f t="shared" si="14"/>
        <v>4</v>
      </c>
      <c r="C49" s="15" t="str">
        <f t="shared" si="15"/>
        <v>nim0206</v>
      </c>
      <c r="D49" s="15" t="str">
        <f t="shared" si="16"/>
        <v>Home_box_nim_wonder woods02 (3)</v>
      </c>
      <c r="E49" s="15" t="str">
        <f t="shared" si="17"/>
        <v/>
      </c>
      <c r="F49" s="15" t="str">
        <f t="shared" si="18"/>
        <v/>
      </c>
      <c r="G49" s="15" t="str">
        <f t="shared" si="19"/>
        <v/>
      </c>
      <c r="H49" s="15" t="str">
        <f t="shared" si="20"/>
        <v/>
      </c>
      <c r="I49" s="15">
        <v>2</v>
      </c>
      <c r="J49" s="15" t="s">
        <v>335</v>
      </c>
      <c r="K49" s="15" t="s">
        <v>504</v>
      </c>
      <c r="L49" s="15">
        <v>40048</v>
      </c>
      <c r="M49" s="15" t="s">
        <v>758</v>
      </c>
      <c r="N49" s="15" t="str">
        <f t="shared" si="12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15" t="s">
        <v>58</v>
      </c>
    </row>
    <row r="50" spans="1:15" s="15" customFormat="1">
      <c r="A50" s="14" t="str">
        <f t="shared" si="13"/>
        <v>40049</v>
      </c>
      <c r="B50" s="14" t="str">
        <f t="shared" si="14"/>
        <v>4</v>
      </c>
      <c r="C50" s="15" t="str">
        <f t="shared" si="15"/>
        <v>nim0207</v>
      </c>
      <c r="D50" s="15" t="str">
        <f t="shared" si="16"/>
        <v>Home_box_nim_wonder woods01 (4)</v>
      </c>
      <c r="E50" s="15" t="str">
        <f t="shared" si="17"/>
        <v/>
      </c>
      <c r="F50" s="15" t="str">
        <f t="shared" si="18"/>
        <v/>
      </c>
      <c r="G50" s="15" t="str">
        <f t="shared" si="19"/>
        <v/>
      </c>
      <c r="H50" s="15" t="str">
        <f t="shared" si="20"/>
        <v/>
      </c>
      <c r="I50" s="15">
        <v>2</v>
      </c>
      <c r="J50" s="15" t="s">
        <v>400</v>
      </c>
      <c r="K50" s="15" t="s">
        <v>505</v>
      </c>
      <c r="L50" s="15">
        <v>40049</v>
      </c>
      <c r="M50" s="15" t="s">
        <v>759</v>
      </c>
      <c r="N50" s="15" t="str">
        <f t="shared" si="12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15" t="s">
        <v>59</v>
      </c>
    </row>
    <row r="51" spans="1:15" s="15" customFormat="1">
      <c r="A51" s="14" t="str">
        <f t="shared" si="13"/>
        <v>40050</v>
      </c>
      <c r="B51" s="14" t="str">
        <f t="shared" si="14"/>
        <v>4</v>
      </c>
      <c r="C51" s="15" t="str">
        <f t="shared" si="15"/>
        <v>nim0208</v>
      </c>
      <c r="D51" s="15" t="str">
        <f t="shared" si="16"/>
        <v>Home_box_nim_wonder woods02 (4)</v>
      </c>
      <c r="E51" s="15" t="str">
        <f t="shared" si="17"/>
        <v/>
      </c>
      <c r="F51" s="15" t="str">
        <f t="shared" si="18"/>
        <v/>
      </c>
      <c r="G51" s="15" t="str">
        <f t="shared" si="19"/>
        <v/>
      </c>
      <c r="H51" s="15" t="str">
        <f t="shared" si="20"/>
        <v/>
      </c>
      <c r="I51" s="15">
        <v>2</v>
      </c>
      <c r="J51" s="15" t="s">
        <v>380</v>
      </c>
      <c r="K51" s="15" t="s">
        <v>506</v>
      </c>
      <c r="L51" s="15">
        <v>40050</v>
      </c>
      <c r="M51" s="15" t="s">
        <v>760</v>
      </c>
      <c r="N51" s="15" t="str">
        <f t="shared" si="12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15" t="s">
        <v>60</v>
      </c>
    </row>
    <row r="52" spans="1:15" s="15" customFormat="1">
      <c r="A52" s="14" t="str">
        <f t="shared" si="13"/>
        <v>40051</v>
      </c>
      <c r="B52" s="14" t="str">
        <f t="shared" si="14"/>
        <v>4</v>
      </c>
      <c r="C52" s="15" t="str">
        <f t="shared" si="15"/>
        <v>nim0209</v>
      </c>
      <c r="D52" s="15" t="str">
        <f t="shared" si="16"/>
        <v>Home_box_nim_wonder woods01 (5)</v>
      </c>
      <c r="E52" s="15" t="str">
        <f t="shared" si="17"/>
        <v/>
      </c>
      <c r="F52" s="15" t="str">
        <f t="shared" si="18"/>
        <v/>
      </c>
      <c r="G52" s="15" t="str">
        <f t="shared" si="19"/>
        <v/>
      </c>
      <c r="H52" s="15" t="str">
        <f t="shared" si="20"/>
        <v/>
      </c>
      <c r="I52" s="15">
        <v>2</v>
      </c>
      <c r="J52" s="15" t="s">
        <v>402</v>
      </c>
      <c r="K52" s="15" t="s">
        <v>507</v>
      </c>
      <c r="L52" s="15">
        <v>40051</v>
      </c>
      <c r="M52" s="15" t="s">
        <v>761</v>
      </c>
      <c r="N52" s="15" t="str">
        <f t="shared" si="12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15" t="s">
        <v>61</v>
      </c>
    </row>
    <row r="53" spans="1:15" s="15" customFormat="1">
      <c r="A53" s="14" t="str">
        <f t="shared" si="13"/>
        <v>40052</v>
      </c>
      <c r="B53" s="14" t="str">
        <f t="shared" si="14"/>
        <v>4</v>
      </c>
      <c r="C53" s="15" t="str">
        <f t="shared" si="15"/>
        <v>nim0210</v>
      </c>
      <c r="D53" s="15" t="str">
        <f t="shared" si="16"/>
        <v>Home_box_nim_wonder woods02 (5)</v>
      </c>
      <c r="E53" s="15" t="str">
        <f t="shared" si="17"/>
        <v/>
      </c>
      <c r="F53" s="15" t="str">
        <f t="shared" si="18"/>
        <v/>
      </c>
      <c r="G53" s="15" t="str">
        <f t="shared" si="19"/>
        <v/>
      </c>
      <c r="H53" s="15" t="str">
        <f t="shared" si="20"/>
        <v/>
      </c>
      <c r="I53" s="15">
        <v>2</v>
      </c>
      <c r="J53" s="15" t="s">
        <v>381</v>
      </c>
      <c r="K53" s="15" t="s">
        <v>508</v>
      </c>
      <c r="L53" s="15">
        <v>40052</v>
      </c>
      <c r="M53" s="15" t="s">
        <v>762</v>
      </c>
      <c r="N53" s="15" t="str">
        <f t="shared" si="12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15" t="s">
        <v>62</v>
      </c>
    </row>
    <row r="54" spans="1:15" s="15" customFormat="1">
      <c r="A54" s="14" t="str">
        <f t="shared" si="13"/>
        <v>40053</v>
      </c>
      <c r="B54" s="14" t="str">
        <f t="shared" si="14"/>
        <v>4</v>
      </c>
      <c r="C54" s="15" t="str">
        <f t="shared" si="15"/>
        <v>nim0211</v>
      </c>
      <c r="D54" s="15" t="str">
        <f t="shared" si="16"/>
        <v>Home_box_nim_wonder woods01 (6)</v>
      </c>
      <c r="E54" s="15" t="str">
        <f t="shared" si="17"/>
        <v/>
      </c>
      <c r="F54" s="15" t="str">
        <f t="shared" si="18"/>
        <v/>
      </c>
      <c r="G54" s="15" t="str">
        <f t="shared" si="19"/>
        <v/>
      </c>
      <c r="H54" s="15" t="str">
        <f t="shared" si="20"/>
        <v/>
      </c>
      <c r="I54" s="15">
        <v>2</v>
      </c>
      <c r="J54" s="15" t="s">
        <v>404</v>
      </c>
      <c r="K54" s="15" t="s">
        <v>509</v>
      </c>
      <c r="L54" s="15">
        <v>40053</v>
      </c>
      <c r="M54" s="15" t="s">
        <v>763</v>
      </c>
      <c r="N54" s="15" t="str">
        <f t="shared" si="12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15" t="s">
        <v>63</v>
      </c>
    </row>
    <row r="55" spans="1:15" s="15" customFormat="1">
      <c r="A55" s="14" t="str">
        <f t="shared" si="13"/>
        <v>40054</v>
      </c>
      <c r="B55" s="14" t="str">
        <f t="shared" si="14"/>
        <v>4</v>
      </c>
      <c r="C55" s="15" t="str">
        <f t="shared" si="15"/>
        <v>nim0212</v>
      </c>
      <c r="D55" s="15" t="str">
        <f t="shared" si="16"/>
        <v>Home_box_nim_wonder woods02 (6)</v>
      </c>
      <c r="E55" s="15" t="str">
        <f t="shared" si="17"/>
        <v/>
      </c>
      <c r="F55" s="15" t="str">
        <f t="shared" si="18"/>
        <v/>
      </c>
      <c r="G55" s="15" t="str">
        <f t="shared" si="19"/>
        <v/>
      </c>
      <c r="H55" s="15" t="str">
        <f t="shared" si="20"/>
        <v/>
      </c>
      <c r="I55" s="15">
        <v>2</v>
      </c>
      <c r="J55" s="15" t="s">
        <v>382</v>
      </c>
      <c r="K55" s="15" t="s">
        <v>510</v>
      </c>
      <c r="L55" s="15">
        <v>40054</v>
      </c>
      <c r="M55" s="15" t="s">
        <v>764</v>
      </c>
      <c r="N55" s="15" t="str">
        <f t="shared" si="12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15" t="s">
        <v>64</v>
      </c>
    </row>
    <row r="56" spans="1:15" s="15" customFormat="1">
      <c r="A56" s="14" t="str">
        <f t="shared" si="13"/>
        <v>40055</v>
      </c>
      <c r="B56" s="14" t="str">
        <f t="shared" si="14"/>
        <v>4</v>
      </c>
      <c r="C56" s="15" t="str">
        <f t="shared" si="15"/>
        <v>nim0213</v>
      </c>
      <c r="D56" s="15" t="str">
        <f t="shared" si="16"/>
        <v>Home_box_nim_wonder woods01 (7)</v>
      </c>
      <c r="E56" s="15" t="str">
        <f t="shared" si="17"/>
        <v/>
      </c>
      <c r="F56" s="15" t="str">
        <f t="shared" si="18"/>
        <v/>
      </c>
      <c r="G56" s="15" t="str">
        <f t="shared" si="19"/>
        <v/>
      </c>
      <c r="H56" s="15" t="str">
        <f t="shared" si="20"/>
        <v/>
      </c>
      <c r="I56" s="15">
        <v>2</v>
      </c>
      <c r="J56" s="15" t="s">
        <v>406</v>
      </c>
      <c r="K56" s="15" t="s">
        <v>511</v>
      </c>
      <c r="L56" s="15">
        <v>40055</v>
      </c>
      <c r="M56" s="15" t="s">
        <v>765</v>
      </c>
      <c r="N56" s="15" t="str">
        <f t="shared" si="12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15" t="s">
        <v>65</v>
      </c>
    </row>
    <row r="57" spans="1:15" s="15" customFormat="1">
      <c r="A57" s="14" t="str">
        <f t="shared" si="13"/>
        <v>40056</v>
      </c>
      <c r="B57" s="14" t="str">
        <f t="shared" si="14"/>
        <v>4</v>
      </c>
      <c r="C57" s="15" t="str">
        <f t="shared" si="15"/>
        <v>nim0214</v>
      </c>
      <c r="D57" s="15" t="str">
        <f t="shared" si="16"/>
        <v>Home_box_nim_wonder woods02 (7)</v>
      </c>
      <c r="E57" s="15" t="str">
        <f t="shared" si="17"/>
        <v/>
      </c>
      <c r="F57" s="15" t="str">
        <f t="shared" si="18"/>
        <v/>
      </c>
      <c r="G57" s="15" t="str">
        <f t="shared" si="19"/>
        <v/>
      </c>
      <c r="H57" s="15" t="str">
        <f t="shared" si="20"/>
        <v/>
      </c>
      <c r="I57" s="15">
        <v>2</v>
      </c>
      <c r="J57" s="15" t="s">
        <v>383</v>
      </c>
      <c r="K57" s="15" t="s">
        <v>512</v>
      </c>
      <c r="L57" s="15">
        <v>40056</v>
      </c>
      <c r="M57" s="15" t="s">
        <v>766</v>
      </c>
      <c r="N57" s="15" t="str">
        <f t="shared" si="12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15" t="s">
        <v>66</v>
      </c>
    </row>
    <row r="58" spans="1:15" s="15" customFormat="1">
      <c r="A58" s="14" t="str">
        <f t="shared" si="13"/>
        <v>40057</v>
      </c>
      <c r="B58" s="14" t="str">
        <f t="shared" si="14"/>
        <v>4</v>
      </c>
      <c r="C58" s="15" t="str">
        <f t="shared" si="15"/>
        <v>nim0215</v>
      </c>
      <c r="D58" s="15" t="str">
        <f t="shared" si="16"/>
        <v>Home_box_nim_wonder woods01 (8)</v>
      </c>
      <c r="E58" s="15" t="str">
        <f t="shared" si="17"/>
        <v/>
      </c>
      <c r="F58" s="15" t="str">
        <f t="shared" si="18"/>
        <v/>
      </c>
      <c r="G58" s="15" t="str">
        <f t="shared" si="19"/>
        <v/>
      </c>
      <c r="H58" s="15" t="str">
        <f t="shared" si="20"/>
        <v/>
      </c>
      <c r="I58" s="15">
        <v>2</v>
      </c>
      <c r="J58" s="15" t="s">
        <v>408</v>
      </c>
      <c r="K58" s="15" t="s">
        <v>513</v>
      </c>
      <c r="L58" s="15">
        <v>40057</v>
      </c>
      <c r="M58" s="15" t="s">
        <v>767</v>
      </c>
      <c r="N58" s="15" t="str">
        <f t="shared" si="12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15" t="s">
        <v>67</v>
      </c>
    </row>
    <row r="59" spans="1:15" s="15" customFormat="1">
      <c r="A59" s="14" t="str">
        <f t="shared" si="13"/>
        <v>40058</v>
      </c>
      <c r="B59" s="14" t="str">
        <f t="shared" si="14"/>
        <v>4</v>
      </c>
      <c r="C59" s="15" t="str">
        <f t="shared" si="15"/>
        <v>nim0216</v>
      </c>
      <c r="D59" s="15" t="str">
        <f t="shared" si="16"/>
        <v>Home_box_nim_wonder woods02 (8)</v>
      </c>
      <c r="E59" s="15" t="str">
        <f t="shared" si="17"/>
        <v/>
      </c>
      <c r="F59" s="15" t="str">
        <f t="shared" si="18"/>
        <v/>
      </c>
      <c r="G59" s="15" t="str">
        <f t="shared" si="19"/>
        <v/>
      </c>
      <c r="H59" s="15" t="str">
        <f t="shared" si="20"/>
        <v/>
      </c>
      <c r="I59" s="15">
        <v>2</v>
      </c>
      <c r="J59" s="15" t="s">
        <v>384</v>
      </c>
      <c r="K59" s="15" t="s">
        <v>514</v>
      </c>
      <c r="L59" s="15">
        <v>40058</v>
      </c>
      <c r="M59" s="15" t="s">
        <v>768</v>
      </c>
      <c r="N59" s="15" t="str">
        <f t="shared" si="12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15" t="s">
        <v>68</v>
      </c>
    </row>
    <row r="60" spans="1:15" s="15" customFormat="1">
      <c r="A60" s="14" t="str">
        <f t="shared" si="13"/>
        <v>40059</v>
      </c>
      <c r="B60" s="14" t="str">
        <f t="shared" si="14"/>
        <v>4</v>
      </c>
      <c r="C60" s="15" t="str">
        <f t="shared" si="15"/>
        <v>nim0217</v>
      </c>
      <c r="D60" s="15" t="str">
        <f t="shared" si="16"/>
        <v>Home_box_nim_wonder woods01 (9)</v>
      </c>
      <c r="E60" s="15" t="str">
        <f t="shared" si="17"/>
        <v/>
      </c>
      <c r="F60" s="15" t="str">
        <f t="shared" si="18"/>
        <v/>
      </c>
      <c r="G60" s="15" t="str">
        <f t="shared" si="19"/>
        <v/>
      </c>
      <c r="H60" s="15" t="str">
        <f t="shared" si="20"/>
        <v/>
      </c>
      <c r="I60" s="15">
        <v>2</v>
      </c>
      <c r="J60" s="15" t="s">
        <v>410</v>
      </c>
      <c r="K60" s="15" t="s">
        <v>515</v>
      </c>
      <c r="L60" s="15">
        <v>40059</v>
      </c>
      <c r="M60" s="15" t="s">
        <v>769</v>
      </c>
      <c r="N60" s="15" t="str">
        <f t="shared" si="12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15" t="s">
        <v>69</v>
      </c>
    </row>
    <row r="61" spans="1:15" s="15" customFormat="1">
      <c r="A61" s="14" t="str">
        <f t="shared" si="13"/>
        <v>40060</v>
      </c>
      <c r="B61" s="14" t="str">
        <f t="shared" si="14"/>
        <v>4</v>
      </c>
      <c r="C61" s="15" t="str">
        <f t="shared" si="15"/>
        <v>nim0218</v>
      </c>
      <c r="D61" s="15" t="str">
        <f t="shared" si="16"/>
        <v>Home_box_nim_wonder woods02 (9)</v>
      </c>
      <c r="E61" s="15" t="str">
        <f t="shared" si="17"/>
        <v/>
      </c>
      <c r="F61" s="15" t="str">
        <f t="shared" si="18"/>
        <v/>
      </c>
      <c r="G61" s="15" t="str">
        <f t="shared" si="19"/>
        <v/>
      </c>
      <c r="H61" s="15" t="str">
        <f t="shared" si="20"/>
        <v/>
      </c>
      <c r="I61" s="15">
        <v>2</v>
      </c>
      <c r="J61" s="15" t="s">
        <v>385</v>
      </c>
      <c r="K61" s="15" t="s">
        <v>516</v>
      </c>
      <c r="L61" s="15">
        <v>40060</v>
      </c>
      <c r="M61" s="15" t="s">
        <v>770</v>
      </c>
      <c r="N61" s="15" t="str">
        <f t="shared" si="12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15" t="s">
        <v>70</v>
      </c>
    </row>
    <row r="62" spans="1:15" s="15" customFormat="1">
      <c r="A62" s="14" t="str">
        <f t="shared" si="13"/>
        <v>40061</v>
      </c>
      <c r="B62" s="14" t="str">
        <f t="shared" si="14"/>
        <v>4</v>
      </c>
      <c r="C62" s="15" t="str">
        <f t="shared" si="15"/>
        <v>nim0219</v>
      </c>
      <c r="D62" s="15" t="str">
        <f t="shared" si="16"/>
        <v>Home_box_nim_wonder woods01 (10)</v>
      </c>
      <c r="E62" s="15" t="str">
        <f t="shared" si="17"/>
        <v/>
      </c>
      <c r="F62" s="15" t="str">
        <f t="shared" si="18"/>
        <v/>
      </c>
      <c r="G62" s="15" t="str">
        <f t="shared" si="19"/>
        <v/>
      </c>
      <c r="H62" s="15" t="str">
        <f t="shared" si="20"/>
        <v/>
      </c>
      <c r="I62" s="15">
        <v>2</v>
      </c>
      <c r="J62" s="15" t="s">
        <v>412</v>
      </c>
      <c r="K62" s="15" t="s">
        <v>517</v>
      </c>
      <c r="L62" s="15">
        <v>40061</v>
      </c>
      <c r="M62" s="15" t="s">
        <v>771</v>
      </c>
      <c r="N62" s="15" t="str">
        <f t="shared" si="12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15" t="s">
        <v>71</v>
      </c>
    </row>
    <row r="63" spans="1:15" s="15" customFormat="1">
      <c r="A63" s="14" t="str">
        <f t="shared" si="13"/>
        <v>40062</v>
      </c>
      <c r="B63" s="14" t="str">
        <f t="shared" si="14"/>
        <v>4</v>
      </c>
      <c r="C63" s="15" t="str">
        <f t="shared" si="15"/>
        <v>nim0220</v>
      </c>
      <c r="D63" s="15" t="str">
        <f t="shared" si="16"/>
        <v>Home_box_nim_wonder woods02 (10)</v>
      </c>
      <c r="E63" s="15" t="str">
        <f t="shared" si="17"/>
        <v/>
      </c>
      <c r="F63" s="15" t="str">
        <f t="shared" si="18"/>
        <v/>
      </c>
      <c r="G63" s="15" t="str">
        <f t="shared" si="19"/>
        <v/>
      </c>
      <c r="H63" s="15" t="str">
        <f t="shared" si="20"/>
        <v/>
      </c>
      <c r="I63" s="15">
        <v>2</v>
      </c>
      <c r="J63" s="15" t="s">
        <v>386</v>
      </c>
      <c r="K63" s="15" t="s">
        <v>518</v>
      </c>
      <c r="L63" s="15">
        <v>40062</v>
      </c>
      <c r="M63" s="15" t="s">
        <v>772</v>
      </c>
      <c r="N63" s="15" t="str">
        <f t="shared" si="12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15" t="s">
        <v>72</v>
      </c>
    </row>
    <row r="64" spans="1:15" s="15" customFormat="1">
      <c r="A64" s="14" t="str">
        <f t="shared" si="13"/>
        <v>40063</v>
      </c>
      <c r="B64" s="14" t="str">
        <f t="shared" si="14"/>
        <v>4</v>
      </c>
      <c r="C64" s="15" t="str">
        <f t="shared" si="15"/>
        <v>nim0221</v>
      </c>
      <c r="D64" s="15" t="str">
        <f t="shared" si="16"/>
        <v>Home_box_nim_wonder woods01 (11)</v>
      </c>
      <c r="E64" s="15" t="str">
        <f t="shared" si="17"/>
        <v/>
      </c>
      <c r="F64" s="15" t="str">
        <f t="shared" si="18"/>
        <v/>
      </c>
      <c r="G64" s="15" t="str">
        <f t="shared" si="19"/>
        <v/>
      </c>
      <c r="H64" s="15" t="str">
        <f t="shared" si="20"/>
        <v/>
      </c>
      <c r="I64" s="15">
        <v>2</v>
      </c>
      <c r="J64" s="15" t="s">
        <v>414</v>
      </c>
      <c r="K64" s="15" t="s">
        <v>519</v>
      </c>
      <c r="L64" s="15">
        <v>40063</v>
      </c>
      <c r="M64" s="15" t="s">
        <v>773</v>
      </c>
      <c r="N64" s="15" t="str">
        <f t="shared" si="12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15" t="s">
        <v>73</v>
      </c>
    </row>
    <row r="65" spans="1:15" s="15" customFormat="1">
      <c r="A65" s="14" t="str">
        <f t="shared" si="13"/>
        <v>40064</v>
      </c>
      <c r="B65" s="14" t="str">
        <f t="shared" si="14"/>
        <v>4</v>
      </c>
      <c r="C65" s="15" t="str">
        <f t="shared" si="15"/>
        <v>nim0222</v>
      </c>
      <c r="D65" s="15" t="str">
        <f t="shared" si="16"/>
        <v>Home_box_nim_wonder woods02 (11)</v>
      </c>
      <c r="E65" s="15" t="str">
        <f t="shared" si="17"/>
        <v/>
      </c>
      <c r="F65" s="15" t="str">
        <f t="shared" si="18"/>
        <v/>
      </c>
      <c r="G65" s="15" t="str">
        <f t="shared" si="19"/>
        <v/>
      </c>
      <c r="H65" s="15" t="str">
        <f t="shared" si="20"/>
        <v/>
      </c>
      <c r="I65" s="15">
        <v>2</v>
      </c>
      <c r="J65" s="15" t="s">
        <v>387</v>
      </c>
      <c r="K65" s="15" t="s">
        <v>520</v>
      </c>
      <c r="L65" s="15">
        <v>40064</v>
      </c>
      <c r="M65" s="15" t="s">
        <v>774</v>
      </c>
      <c r="N65" s="15" t="str">
        <f t="shared" si="12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15" t="s">
        <v>74</v>
      </c>
    </row>
    <row r="66" spans="1:15" s="15" customFormat="1">
      <c r="A66" s="14" t="str">
        <f t="shared" si="13"/>
        <v>40065</v>
      </c>
      <c r="B66" s="14" t="str">
        <f t="shared" si="14"/>
        <v>4</v>
      </c>
      <c r="C66" s="15" t="str">
        <f t="shared" si="15"/>
        <v>nim0223</v>
      </c>
      <c r="D66" s="15" t="str">
        <f t="shared" si="16"/>
        <v>Home_box_nim_wonder woods01 (12)</v>
      </c>
      <c r="E66" s="15" t="str">
        <f t="shared" si="17"/>
        <v/>
      </c>
      <c r="F66" s="15" t="str">
        <f t="shared" si="18"/>
        <v/>
      </c>
      <c r="G66" s="15" t="str">
        <f t="shared" si="19"/>
        <v/>
      </c>
      <c r="H66" s="15" t="str">
        <f t="shared" si="20"/>
        <v/>
      </c>
      <c r="I66" s="15">
        <v>2</v>
      </c>
      <c r="J66" s="15" t="s">
        <v>416</v>
      </c>
      <c r="K66" s="15" t="s">
        <v>521</v>
      </c>
      <c r="L66" s="15">
        <v>40065</v>
      </c>
      <c r="M66" s="15" t="s">
        <v>775</v>
      </c>
      <c r="N66" s="15" t="str">
        <f t="shared" si="12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15" t="s">
        <v>75</v>
      </c>
    </row>
    <row r="67" spans="1:15" s="15" customFormat="1">
      <c r="A67" s="14" t="str">
        <f t="shared" ref="A67:A127" si="21">MID(O67, FIND("Item Id=""", O67, 1) + 9, 5)</f>
        <v>40066</v>
      </c>
      <c r="B67" s="14" t="str">
        <f t="shared" ref="B67:B127" si="22">MID(O67, FIND("Type=""", O67, 1) +6, 1)</f>
        <v>4</v>
      </c>
      <c r="C67" s="15" t="str">
        <f t="shared" ref="C67:C127" si="23">MID(O67, FIND("Name=""", O67, 1) +6, 7)</f>
        <v>nim0224</v>
      </c>
      <c r="D67" s="15" t="str">
        <f t="shared" ref="D67:D127" si="24">MID(O67, FIND("getImage=""", O67) +10, FIND(""" Icon=",O67)-FIND("getImage=""", O67) -10)</f>
        <v>Home_box_nim_wonder woods02 (12)</v>
      </c>
      <c r="E67" s="15" t="str">
        <f t="shared" ref="E67:E127" si="25">MID(O67, FIND("Icon=""", O67) +6, FIND(""" StoryBg=",O67) - FIND("Icon=""", O67) - 6)</f>
        <v/>
      </c>
      <c r="F67" s="15" t="str">
        <f t="shared" ref="F67:F127" si="26">MID(O67, FIND("StoryBg=""", O67) +9, FIND(""" AudioId=",O67) - FIND("StoryBg=""", O67) - 9)</f>
        <v/>
      </c>
      <c r="G67" s="15" t="str">
        <f t="shared" ref="G67:G127" si="27">MID(O67, FIND("AudioId=""", O67) +9, FIND(""" Description=",O67) - FIND("AudioId=""", O67) - 9)</f>
        <v/>
      </c>
      <c r="H67" s="15" t="str">
        <f t="shared" ref="H67:H127" si="28">MID(O67, FIND("Description=""", O67) +13,FIND("""/&gt;",O67)-FIND("Description=""", O67)-13)</f>
        <v/>
      </c>
      <c r="I67" s="15">
        <v>2</v>
      </c>
      <c r="J67" s="15" t="s">
        <v>388</v>
      </c>
      <c r="K67" s="15" t="s">
        <v>522</v>
      </c>
      <c r="L67" s="15">
        <v>40066</v>
      </c>
      <c r="M67" s="15" t="s">
        <v>776</v>
      </c>
      <c r="N67" s="15" t="str">
        <f t="shared" ref="N67:N130" si="29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15" t="s">
        <v>76</v>
      </c>
    </row>
    <row r="68" spans="1:15" s="15" customFormat="1">
      <c r="A68" s="14" t="str">
        <f t="shared" si="21"/>
        <v>40067</v>
      </c>
      <c r="B68" s="14" t="str">
        <f t="shared" si="22"/>
        <v>4</v>
      </c>
      <c r="C68" s="15" t="str">
        <f t="shared" si="23"/>
        <v>nim0225</v>
      </c>
      <c r="D68" s="15" t="str">
        <f t="shared" si="24"/>
        <v>Home_box_nim_wonder woods01 (13)</v>
      </c>
      <c r="E68" s="15" t="str">
        <f t="shared" si="25"/>
        <v/>
      </c>
      <c r="F68" s="15" t="str">
        <f t="shared" si="26"/>
        <v/>
      </c>
      <c r="G68" s="15" t="str">
        <f t="shared" si="27"/>
        <v/>
      </c>
      <c r="H68" s="15" t="str">
        <f t="shared" si="28"/>
        <v/>
      </c>
      <c r="I68" s="15">
        <v>2</v>
      </c>
      <c r="J68" s="15" t="s">
        <v>334</v>
      </c>
      <c r="K68" s="15" t="s">
        <v>523</v>
      </c>
      <c r="L68" s="15">
        <v>40067</v>
      </c>
      <c r="M68" s="15" t="s">
        <v>777</v>
      </c>
      <c r="N68" s="15" t="str">
        <f t="shared" si="2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15" t="s">
        <v>77</v>
      </c>
    </row>
    <row r="69" spans="1:15" s="15" customFormat="1">
      <c r="A69" s="14" t="str">
        <f t="shared" si="21"/>
        <v>40068</v>
      </c>
      <c r="B69" s="14" t="str">
        <f t="shared" si="22"/>
        <v>4</v>
      </c>
      <c r="C69" s="15" t="str">
        <f t="shared" si="23"/>
        <v>nim0226</v>
      </c>
      <c r="D69" s="15" t="str">
        <f t="shared" si="24"/>
        <v>Home_box_nim_wonder woods02 (13)</v>
      </c>
      <c r="E69" s="15" t="str">
        <f t="shared" si="25"/>
        <v/>
      </c>
      <c r="F69" s="15" t="str">
        <f t="shared" si="26"/>
        <v/>
      </c>
      <c r="G69" s="15" t="str">
        <f t="shared" si="27"/>
        <v/>
      </c>
      <c r="H69" s="15" t="str">
        <f t="shared" si="28"/>
        <v/>
      </c>
      <c r="I69" s="15">
        <v>2</v>
      </c>
      <c r="J69" s="15" t="s">
        <v>389</v>
      </c>
      <c r="K69" s="15" t="s">
        <v>524</v>
      </c>
      <c r="L69" s="15">
        <v>40068</v>
      </c>
      <c r="M69" s="15" t="s">
        <v>778</v>
      </c>
      <c r="N69" s="15" t="str">
        <f t="shared" si="2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15" t="s">
        <v>78</v>
      </c>
    </row>
    <row r="70" spans="1:15" s="15" customFormat="1">
      <c r="A70" s="14" t="str">
        <f t="shared" si="21"/>
        <v>40069</v>
      </c>
      <c r="B70" s="14" t="str">
        <f t="shared" si="22"/>
        <v>4</v>
      </c>
      <c r="C70" s="15" t="str">
        <f t="shared" si="23"/>
        <v>nim0227</v>
      </c>
      <c r="D70" s="15" t="str">
        <f t="shared" si="24"/>
        <v>Home_box_nim_wonder woods01 (14)</v>
      </c>
      <c r="E70" s="15" t="str">
        <f t="shared" si="25"/>
        <v/>
      </c>
      <c r="F70" s="15" t="str">
        <f t="shared" si="26"/>
        <v/>
      </c>
      <c r="G70" s="15" t="str">
        <f t="shared" si="27"/>
        <v/>
      </c>
      <c r="H70" s="15" t="str">
        <f t="shared" si="28"/>
        <v/>
      </c>
      <c r="I70" s="15">
        <v>2</v>
      </c>
      <c r="J70" s="15" t="s">
        <v>419</v>
      </c>
      <c r="K70" s="15" t="s">
        <v>525</v>
      </c>
      <c r="L70" s="15">
        <v>40069</v>
      </c>
      <c r="M70" s="15" t="s">
        <v>779</v>
      </c>
      <c r="N70" s="15" t="str">
        <f t="shared" si="2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15" t="s">
        <v>79</v>
      </c>
    </row>
    <row r="71" spans="1:15" s="15" customFormat="1">
      <c r="A71" s="14" t="str">
        <f t="shared" si="21"/>
        <v>40070</v>
      </c>
      <c r="B71" s="14" t="str">
        <f t="shared" si="22"/>
        <v>4</v>
      </c>
      <c r="C71" s="15" t="str">
        <f t="shared" si="23"/>
        <v>nim0228</v>
      </c>
      <c r="D71" s="15" t="str">
        <f t="shared" si="24"/>
        <v>Home_box_nim_wonder woods02 (14)</v>
      </c>
      <c r="E71" s="15" t="str">
        <f t="shared" si="25"/>
        <v/>
      </c>
      <c r="F71" s="15" t="str">
        <f t="shared" si="26"/>
        <v/>
      </c>
      <c r="G71" s="15" t="str">
        <f t="shared" si="27"/>
        <v/>
      </c>
      <c r="H71" s="15" t="str">
        <f t="shared" si="28"/>
        <v/>
      </c>
      <c r="I71" s="15">
        <v>2</v>
      </c>
      <c r="J71" s="15" t="s">
        <v>336</v>
      </c>
      <c r="K71" s="15" t="s">
        <v>526</v>
      </c>
      <c r="L71" s="15">
        <v>40070</v>
      </c>
      <c r="M71" s="15" t="s">
        <v>780</v>
      </c>
      <c r="N71" s="15" t="str">
        <f t="shared" si="2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15" t="s">
        <v>80</v>
      </c>
    </row>
    <row r="72" spans="1:15" s="15" customFormat="1">
      <c r="A72" s="14" t="str">
        <f t="shared" si="21"/>
        <v>40071</v>
      </c>
      <c r="B72" s="14" t="str">
        <f t="shared" si="22"/>
        <v>4</v>
      </c>
      <c r="C72" s="15" t="str">
        <f t="shared" si="23"/>
        <v>nim0229</v>
      </c>
      <c r="D72" s="15" t="str">
        <f t="shared" si="24"/>
        <v>Home_box_nim_wonder woods01 (15)</v>
      </c>
      <c r="E72" s="15" t="str">
        <f t="shared" si="25"/>
        <v/>
      </c>
      <c r="F72" s="15" t="str">
        <f t="shared" si="26"/>
        <v/>
      </c>
      <c r="G72" s="15" t="str">
        <f t="shared" si="27"/>
        <v/>
      </c>
      <c r="H72" s="15" t="str">
        <f t="shared" si="28"/>
        <v/>
      </c>
      <c r="I72" s="15">
        <v>2</v>
      </c>
      <c r="J72" s="15" t="s">
        <v>421</v>
      </c>
      <c r="K72" s="15" t="s">
        <v>527</v>
      </c>
      <c r="L72" s="15">
        <v>40071</v>
      </c>
      <c r="M72" s="15" t="s">
        <v>781</v>
      </c>
      <c r="N72" s="15" t="str">
        <f t="shared" si="2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15" t="s">
        <v>81</v>
      </c>
    </row>
    <row r="73" spans="1:15" s="15" customFormat="1">
      <c r="A73" s="14" t="str">
        <f t="shared" si="21"/>
        <v>40072</v>
      </c>
      <c r="B73" s="14" t="str">
        <f t="shared" si="22"/>
        <v>4</v>
      </c>
      <c r="C73" s="15" t="str">
        <f t="shared" si="23"/>
        <v>nim0230</v>
      </c>
      <c r="D73" s="15" t="str">
        <f t="shared" si="24"/>
        <v>Home_box_nim_wonder woods02 (15)</v>
      </c>
      <c r="E73" s="15" t="str">
        <f t="shared" si="25"/>
        <v/>
      </c>
      <c r="F73" s="15" t="str">
        <f t="shared" si="26"/>
        <v/>
      </c>
      <c r="G73" s="15" t="str">
        <f t="shared" si="27"/>
        <v/>
      </c>
      <c r="H73" s="15" t="str">
        <f t="shared" si="28"/>
        <v/>
      </c>
      <c r="I73" s="15">
        <v>2</v>
      </c>
      <c r="J73" s="15" t="s">
        <v>390</v>
      </c>
      <c r="K73" s="15" t="s">
        <v>528</v>
      </c>
      <c r="L73" s="15">
        <v>40072</v>
      </c>
      <c r="M73" s="15" t="s">
        <v>782</v>
      </c>
      <c r="N73" s="15" t="str">
        <f t="shared" si="2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15" t="s">
        <v>82</v>
      </c>
    </row>
    <row r="74" spans="1:15" s="15" customFormat="1">
      <c r="A74" s="14" t="str">
        <f t="shared" si="21"/>
        <v>40073</v>
      </c>
      <c r="B74" s="14" t="str">
        <f t="shared" si="22"/>
        <v>4</v>
      </c>
      <c r="C74" s="15" t="str">
        <f t="shared" si="23"/>
        <v>nim0231</v>
      </c>
      <c r="D74" s="15" t="str">
        <f t="shared" si="24"/>
        <v>Home_box_nim_wonder woods01 (16)</v>
      </c>
      <c r="E74" s="15" t="str">
        <f t="shared" si="25"/>
        <v/>
      </c>
      <c r="F74" s="15" t="str">
        <f t="shared" si="26"/>
        <v/>
      </c>
      <c r="G74" s="15" t="str">
        <f t="shared" si="27"/>
        <v/>
      </c>
      <c r="H74" s="15" t="str">
        <f t="shared" si="28"/>
        <v/>
      </c>
      <c r="I74" s="15">
        <v>2</v>
      </c>
      <c r="J74" s="15" t="s">
        <v>423</v>
      </c>
      <c r="K74" s="15" t="s">
        <v>529</v>
      </c>
      <c r="L74" s="15">
        <v>40073</v>
      </c>
      <c r="M74" s="15" t="s">
        <v>783</v>
      </c>
      <c r="N74" s="15" t="str">
        <f t="shared" si="2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15" t="s">
        <v>83</v>
      </c>
    </row>
    <row r="75" spans="1:15" s="15" customFormat="1">
      <c r="A75" s="14" t="str">
        <f t="shared" si="21"/>
        <v>40074</v>
      </c>
      <c r="B75" s="14" t="str">
        <f t="shared" si="22"/>
        <v>4</v>
      </c>
      <c r="C75" s="15" t="str">
        <f t="shared" si="23"/>
        <v>nim0232</v>
      </c>
      <c r="D75" s="15" t="str">
        <f t="shared" si="24"/>
        <v>Home_box_nim_wonder woods02 (16)</v>
      </c>
      <c r="E75" s="15" t="str">
        <f t="shared" si="25"/>
        <v/>
      </c>
      <c r="F75" s="15" t="str">
        <f t="shared" si="26"/>
        <v/>
      </c>
      <c r="G75" s="15" t="str">
        <f t="shared" si="27"/>
        <v/>
      </c>
      <c r="H75" s="15" t="str">
        <f t="shared" si="28"/>
        <v/>
      </c>
      <c r="I75" s="15">
        <v>2</v>
      </c>
      <c r="J75" s="15" t="s">
        <v>391</v>
      </c>
      <c r="K75" s="15" t="s">
        <v>530</v>
      </c>
      <c r="L75" s="15">
        <v>40074</v>
      </c>
      <c r="M75" s="15" t="s">
        <v>784</v>
      </c>
      <c r="N75" s="15" t="str">
        <f t="shared" si="2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15" t="s">
        <v>84</v>
      </c>
    </row>
    <row r="76" spans="1:15" s="15" customFormat="1">
      <c r="A76" s="14" t="str">
        <f t="shared" si="21"/>
        <v>40075</v>
      </c>
      <c r="B76" s="14" t="str">
        <f t="shared" si="22"/>
        <v>4</v>
      </c>
      <c r="C76" s="15" t="str">
        <f t="shared" si="23"/>
        <v>nim0233</v>
      </c>
      <c r="D76" s="15" t="str">
        <f t="shared" si="24"/>
        <v>Home_box_nim_wonder woods01 (17)</v>
      </c>
      <c r="E76" s="15" t="str">
        <f t="shared" si="25"/>
        <v/>
      </c>
      <c r="F76" s="15" t="str">
        <f t="shared" si="26"/>
        <v/>
      </c>
      <c r="G76" s="15" t="str">
        <f t="shared" si="27"/>
        <v/>
      </c>
      <c r="H76" s="15" t="str">
        <f t="shared" si="28"/>
        <v/>
      </c>
      <c r="I76" s="15">
        <v>2</v>
      </c>
      <c r="J76" s="15" t="s">
        <v>425</v>
      </c>
      <c r="K76" s="15" t="s">
        <v>531</v>
      </c>
      <c r="L76" s="15">
        <v>40075</v>
      </c>
      <c r="M76" s="15" t="s">
        <v>785</v>
      </c>
      <c r="N76" s="15" t="str">
        <f t="shared" si="2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15" t="s">
        <v>85</v>
      </c>
    </row>
    <row r="77" spans="1:15" s="15" customFormat="1">
      <c r="A77" s="14" t="str">
        <f t="shared" si="21"/>
        <v>40076</v>
      </c>
      <c r="B77" s="14" t="str">
        <f t="shared" si="22"/>
        <v>4</v>
      </c>
      <c r="C77" s="15" t="str">
        <f t="shared" si="23"/>
        <v>nim0234</v>
      </c>
      <c r="D77" s="15" t="str">
        <f t="shared" si="24"/>
        <v>Home_box_nim_wonder woods02 (17)</v>
      </c>
      <c r="E77" s="15" t="str">
        <f t="shared" si="25"/>
        <v/>
      </c>
      <c r="F77" s="15" t="str">
        <f t="shared" si="26"/>
        <v/>
      </c>
      <c r="G77" s="15" t="str">
        <f t="shared" si="27"/>
        <v/>
      </c>
      <c r="H77" s="15" t="str">
        <f t="shared" si="28"/>
        <v/>
      </c>
      <c r="I77" s="15">
        <v>2</v>
      </c>
      <c r="J77" s="15" t="s">
        <v>392</v>
      </c>
      <c r="K77" s="15" t="s">
        <v>532</v>
      </c>
      <c r="L77" s="15">
        <v>40076</v>
      </c>
      <c r="M77" s="15" t="s">
        <v>786</v>
      </c>
      <c r="N77" s="15" t="str">
        <f t="shared" si="2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15" t="s">
        <v>86</v>
      </c>
    </row>
    <row r="78" spans="1:15" s="15" customFormat="1">
      <c r="A78" s="14" t="str">
        <f t="shared" si="21"/>
        <v>40077</v>
      </c>
      <c r="B78" s="14" t="str">
        <f t="shared" si="22"/>
        <v>4</v>
      </c>
      <c r="C78" s="15" t="str">
        <f t="shared" si="23"/>
        <v>nim0235</v>
      </c>
      <c r="D78" s="15" t="str">
        <f t="shared" si="24"/>
        <v>Home_box_nim_wonder woods01 (18)</v>
      </c>
      <c r="E78" s="15" t="str">
        <f t="shared" si="25"/>
        <v/>
      </c>
      <c r="F78" s="15" t="str">
        <f t="shared" si="26"/>
        <v/>
      </c>
      <c r="G78" s="15" t="str">
        <f t="shared" si="27"/>
        <v/>
      </c>
      <c r="H78" s="15" t="str">
        <f t="shared" si="28"/>
        <v/>
      </c>
      <c r="I78" s="15">
        <v>2</v>
      </c>
      <c r="J78" s="15" t="s">
        <v>427</v>
      </c>
      <c r="K78" s="15" t="s">
        <v>533</v>
      </c>
      <c r="L78" s="15">
        <v>40077</v>
      </c>
      <c r="M78" s="15" t="s">
        <v>787</v>
      </c>
      <c r="N78" s="15" t="str">
        <f t="shared" si="2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15" t="s">
        <v>87</v>
      </c>
    </row>
    <row r="79" spans="1:15" s="15" customFormat="1">
      <c r="A79" s="14" t="str">
        <f t="shared" si="21"/>
        <v>40078</v>
      </c>
      <c r="B79" s="14" t="str">
        <f t="shared" si="22"/>
        <v>4</v>
      </c>
      <c r="C79" s="15" t="str">
        <f t="shared" si="23"/>
        <v>nim0236</v>
      </c>
      <c r="D79" s="15" t="str">
        <f t="shared" si="24"/>
        <v>Home_box_nim_wonder woods02 (18)</v>
      </c>
      <c r="E79" s="15" t="str">
        <f t="shared" si="25"/>
        <v/>
      </c>
      <c r="F79" s="15" t="str">
        <f t="shared" si="26"/>
        <v/>
      </c>
      <c r="G79" s="15" t="str">
        <f t="shared" si="27"/>
        <v/>
      </c>
      <c r="H79" s="15" t="str">
        <f t="shared" si="28"/>
        <v/>
      </c>
      <c r="I79" s="15">
        <v>2</v>
      </c>
      <c r="J79" s="15" t="s">
        <v>393</v>
      </c>
      <c r="K79" s="15" t="s">
        <v>534</v>
      </c>
      <c r="L79" s="15">
        <v>40078</v>
      </c>
      <c r="M79" s="15" t="s">
        <v>788</v>
      </c>
      <c r="N79" s="15" t="str">
        <f t="shared" si="2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15" t="s">
        <v>88</v>
      </c>
    </row>
    <row r="80" spans="1:15" s="15" customFormat="1">
      <c r="A80" s="14" t="str">
        <f t="shared" si="21"/>
        <v>40079</v>
      </c>
      <c r="B80" s="14" t="str">
        <f t="shared" si="22"/>
        <v>4</v>
      </c>
      <c r="C80" s="15" t="str">
        <f t="shared" si="23"/>
        <v>nim0237</v>
      </c>
      <c r="D80" s="15" t="str">
        <f t="shared" si="24"/>
        <v>Home_box_nim_wonder woods01 (19)</v>
      </c>
      <c r="E80" s="15" t="str">
        <f t="shared" si="25"/>
        <v/>
      </c>
      <c r="F80" s="15" t="str">
        <f t="shared" si="26"/>
        <v/>
      </c>
      <c r="G80" s="15" t="str">
        <f t="shared" si="27"/>
        <v/>
      </c>
      <c r="H80" s="15" t="str">
        <f t="shared" si="28"/>
        <v/>
      </c>
      <c r="I80" s="15">
        <v>2</v>
      </c>
      <c r="J80" s="15" t="s">
        <v>429</v>
      </c>
      <c r="K80" s="15" t="s">
        <v>535</v>
      </c>
      <c r="L80" s="15">
        <v>40079</v>
      </c>
      <c r="M80" s="15" t="s">
        <v>789</v>
      </c>
      <c r="N80" s="15" t="str">
        <f t="shared" si="2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15" t="s">
        <v>89</v>
      </c>
    </row>
    <row r="81" spans="1:15" s="15" customFormat="1">
      <c r="A81" s="14" t="str">
        <f t="shared" si="21"/>
        <v>40080</v>
      </c>
      <c r="B81" s="14" t="str">
        <f t="shared" si="22"/>
        <v>4</v>
      </c>
      <c r="C81" s="15" t="str">
        <f t="shared" si="23"/>
        <v>nim0238</v>
      </c>
      <c r="D81" s="15" t="str">
        <f t="shared" si="24"/>
        <v>Home_box_nim_wonder woods02 (19)</v>
      </c>
      <c r="E81" s="15" t="str">
        <f t="shared" si="25"/>
        <v/>
      </c>
      <c r="F81" s="15" t="str">
        <f t="shared" si="26"/>
        <v/>
      </c>
      <c r="G81" s="15" t="str">
        <f t="shared" si="27"/>
        <v/>
      </c>
      <c r="H81" s="15" t="str">
        <f t="shared" si="28"/>
        <v/>
      </c>
      <c r="I81" s="15">
        <v>2</v>
      </c>
      <c r="J81" s="15" t="s">
        <v>394</v>
      </c>
      <c r="K81" s="15" t="s">
        <v>536</v>
      </c>
      <c r="L81" s="15">
        <v>40080</v>
      </c>
      <c r="M81" s="15" t="s">
        <v>790</v>
      </c>
      <c r="N81" s="15" t="str">
        <f t="shared" si="2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15" t="s">
        <v>90</v>
      </c>
    </row>
    <row r="82" spans="1:15" s="15" customFormat="1">
      <c r="A82" s="14" t="str">
        <f t="shared" si="21"/>
        <v>40081</v>
      </c>
      <c r="B82" s="14" t="str">
        <f t="shared" si="22"/>
        <v>4</v>
      </c>
      <c r="C82" s="15" t="str">
        <f t="shared" si="23"/>
        <v>nim0239</v>
      </c>
      <c r="D82" s="15" t="str">
        <f t="shared" si="24"/>
        <v>Home_box_nim_wonder woods01 (20)</v>
      </c>
      <c r="E82" s="15" t="str">
        <f t="shared" si="25"/>
        <v/>
      </c>
      <c r="F82" s="15" t="str">
        <f t="shared" si="26"/>
        <v/>
      </c>
      <c r="G82" s="15" t="str">
        <f t="shared" si="27"/>
        <v/>
      </c>
      <c r="H82" s="15" t="str">
        <f t="shared" si="28"/>
        <v/>
      </c>
      <c r="I82" s="15">
        <v>2</v>
      </c>
      <c r="J82" s="15" t="s">
        <v>431</v>
      </c>
      <c r="K82" s="15" t="s">
        <v>537</v>
      </c>
      <c r="L82" s="15">
        <v>40081</v>
      </c>
      <c r="M82" s="15" t="s">
        <v>791</v>
      </c>
      <c r="N82" s="15" t="str">
        <f t="shared" si="2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15" t="s">
        <v>91</v>
      </c>
    </row>
    <row r="83" spans="1:15" s="15" customFormat="1">
      <c r="A83" s="14" t="str">
        <f t="shared" si="21"/>
        <v>40082</v>
      </c>
      <c r="B83" s="14" t="str">
        <f t="shared" si="22"/>
        <v>4</v>
      </c>
      <c r="C83" s="15" t="str">
        <f t="shared" si="23"/>
        <v>nim0240</v>
      </c>
      <c r="D83" s="15" t="str">
        <f t="shared" si="24"/>
        <v>Home_box_nim_wonder woods02 (20)</v>
      </c>
      <c r="E83" s="15" t="str">
        <f t="shared" si="25"/>
        <v/>
      </c>
      <c r="F83" s="15" t="str">
        <f t="shared" si="26"/>
        <v/>
      </c>
      <c r="G83" s="15" t="str">
        <f t="shared" si="27"/>
        <v/>
      </c>
      <c r="H83" s="15" t="str">
        <f t="shared" si="28"/>
        <v/>
      </c>
      <c r="I83" s="15">
        <v>2</v>
      </c>
      <c r="J83" s="15" t="s">
        <v>395</v>
      </c>
      <c r="K83" s="15" t="s">
        <v>538</v>
      </c>
      <c r="L83" s="15">
        <v>40082</v>
      </c>
      <c r="M83" s="15" t="s">
        <v>792</v>
      </c>
      <c r="N83" s="15" t="str">
        <f t="shared" si="2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15" t="s">
        <v>92</v>
      </c>
    </row>
    <row r="84" spans="1:15" s="15" customFormat="1">
      <c r="A84" s="14" t="str">
        <f t="shared" si="21"/>
        <v>40083</v>
      </c>
      <c r="B84" s="14" t="str">
        <f t="shared" si="22"/>
        <v>4</v>
      </c>
      <c r="C84" s="15" t="str">
        <f t="shared" si="23"/>
        <v>nim0241</v>
      </c>
      <c r="D84" s="15" t="str">
        <f t="shared" si="24"/>
        <v>Home_box_nim_wonder woods01 (21)</v>
      </c>
      <c r="E84" s="15" t="str">
        <f t="shared" si="25"/>
        <v/>
      </c>
      <c r="F84" s="15" t="str">
        <f t="shared" si="26"/>
        <v/>
      </c>
      <c r="G84" s="15" t="str">
        <f t="shared" si="27"/>
        <v/>
      </c>
      <c r="H84" s="15" t="str">
        <f t="shared" si="28"/>
        <v/>
      </c>
      <c r="I84" s="15">
        <v>2</v>
      </c>
      <c r="J84" s="15" t="s">
        <v>433</v>
      </c>
      <c r="K84" s="15" t="s">
        <v>539</v>
      </c>
      <c r="L84" s="15">
        <v>40083</v>
      </c>
      <c r="M84" s="15" t="s">
        <v>793</v>
      </c>
      <c r="N84" s="15" t="str">
        <f t="shared" si="2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15" t="s">
        <v>93</v>
      </c>
    </row>
    <row r="85" spans="1:15" s="15" customFormat="1">
      <c r="A85" s="14" t="str">
        <f t="shared" si="21"/>
        <v>40084</v>
      </c>
      <c r="B85" s="14" t="str">
        <f t="shared" si="22"/>
        <v>4</v>
      </c>
      <c r="C85" s="15" t="str">
        <f t="shared" si="23"/>
        <v>nim0242</v>
      </c>
      <c r="D85" s="15" t="str">
        <f t="shared" si="24"/>
        <v>Home_box_nim_wonder woods02 (21)</v>
      </c>
      <c r="E85" s="15" t="str">
        <f t="shared" si="25"/>
        <v/>
      </c>
      <c r="F85" s="15" t="str">
        <f t="shared" si="26"/>
        <v/>
      </c>
      <c r="G85" s="15" t="str">
        <f t="shared" si="27"/>
        <v/>
      </c>
      <c r="H85" s="15" t="str">
        <f t="shared" si="28"/>
        <v/>
      </c>
      <c r="I85" s="15">
        <v>2</v>
      </c>
      <c r="J85" s="15" t="s">
        <v>396</v>
      </c>
      <c r="K85" s="15" t="s">
        <v>540</v>
      </c>
      <c r="L85" s="15">
        <v>40084</v>
      </c>
      <c r="M85" s="15" t="s">
        <v>794</v>
      </c>
      <c r="N85" s="15" t="str">
        <f t="shared" si="2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15" t="s">
        <v>94</v>
      </c>
    </row>
    <row r="86" spans="1:15" s="13" customFormat="1">
      <c r="A86" s="12" t="str">
        <f t="shared" si="21"/>
        <v>40085</v>
      </c>
      <c r="B86" s="12" t="str">
        <f t="shared" si="22"/>
        <v>4</v>
      </c>
      <c r="C86" s="13" t="str">
        <f t="shared" si="23"/>
        <v>nim0301</v>
      </c>
      <c r="D86" s="13" t="str">
        <f t="shared" si="24"/>
        <v>Home_box_nim_desert daze01 (1)</v>
      </c>
      <c r="E86" s="13" t="str">
        <f t="shared" si="25"/>
        <v/>
      </c>
      <c r="F86" s="13" t="str">
        <f t="shared" si="26"/>
        <v/>
      </c>
      <c r="G86" s="13" t="str">
        <f t="shared" si="27"/>
        <v/>
      </c>
      <c r="H86" s="13" t="str">
        <f t="shared" si="28"/>
        <v/>
      </c>
      <c r="I86" s="13">
        <v>3</v>
      </c>
      <c r="J86" s="13" t="s">
        <v>435</v>
      </c>
      <c r="K86" s="13" t="s">
        <v>541</v>
      </c>
      <c r="L86" s="13">
        <v>40085</v>
      </c>
      <c r="M86" s="13" t="s">
        <v>795</v>
      </c>
      <c r="N86" s="13" t="str">
        <f t="shared" si="2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13" t="s">
        <v>95</v>
      </c>
    </row>
    <row r="87" spans="1:15" s="13" customFormat="1">
      <c r="A87" s="12" t="str">
        <f t="shared" si="21"/>
        <v>40086</v>
      </c>
      <c r="B87" s="12" t="str">
        <f t="shared" si="22"/>
        <v>4</v>
      </c>
      <c r="C87" s="13" t="str">
        <f t="shared" si="23"/>
        <v>nim0302</v>
      </c>
      <c r="D87" s="13" t="str">
        <f t="shared" si="24"/>
        <v>Home_box_nim_desert daze02 (1)</v>
      </c>
      <c r="E87" s="13" t="str">
        <f t="shared" si="25"/>
        <v/>
      </c>
      <c r="F87" s="13" t="str">
        <f t="shared" si="26"/>
        <v/>
      </c>
      <c r="G87" s="13" t="str">
        <f t="shared" si="27"/>
        <v/>
      </c>
      <c r="H87" s="13" t="str">
        <f t="shared" si="28"/>
        <v/>
      </c>
      <c r="I87" s="13">
        <v>3</v>
      </c>
      <c r="J87" s="13" t="s">
        <v>1003</v>
      </c>
      <c r="K87" s="13" t="s">
        <v>542</v>
      </c>
      <c r="L87" s="13">
        <v>40086</v>
      </c>
      <c r="M87" s="13" t="s">
        <v>796</v>
      </c>
      <c r="N87" s="13" t="str">
        <f t="shared" si="2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13" t="s">
        <v>96</v>
      </c>
    </row>
    <row r="88" spans="1:15" s="13" customFormat="1">
      <c r="A88" s="12" t="str">
        <f t="shared" si="21"/>
        <v>40087</v>
      </c>
      <c r="B88" s="12" t="str">
        <f t="shared" si="22"/>
        <v>4</v>
      </c>
      <c r="C88" s="13" t="str">
        <f t="shared" si="23"/>
        <v>nim0303</v>
      </c>
      <c r="D88" s="13" t="str">
        <f t="shared" si="24"/>
        <v>Home_box_nim_desert daze01 (2)</v>
      </c>
      <c r="E88" s="13" t="str">
        <f t="shared" si="25"/>
        <v/>
      </c>
      <c r="F88" s="13" t="str">
        <f t="shared" si="26"/>
        <v/>
      </c>
      <c r="G88" s="13" t="str">
        <f t="shared" si="27"/>
        <v/>
      </c>
      <c r="H88" s="13" t="str">
        <f t="shared" si="28"/>
        <v/>
      </c>
      <c r="I88" s="13">
        <v>3</v>
      </c>
      <c r="J88" s="13" t="s">
        <v>436</v>
      </c>
      <c r="K88" s="13" t="s">
        <v>543</v>
      </c>
      <c r="L88" s="13">
        <v>40087</v>
      </c>
      <c r="M88" s="13" t="s">
        <v>797</v>
      </c>
      <c r="N88" s="13" t="str">
        <f t="shared" si="2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13" t="s">
        <v>97</v>
      </c>
    </row>
    <row r="89" spans="1:15" s="13" customFormat="1">
      <c r="A89" s="12" t="str">
        <f t="shared" si="21"/>
        <v>40088</v>
      </c>
      <c r="B89" s="12" t="str">
        <f t="shared" si="22"/>
        <v>4</v>
      </c>
      <c r="C89" s="13" t="str">
        <f t="shared" si="23"/>
        <v>nim0304</v>
      </c>
      <c r="D89" s="13" t="str">
        <f t="shared" si="24"/>
        <v>Home_box_nim_desert daze02 (2)</v>
      </c>
      <c r="E89" s="13" t="str">
        <f t="shared" si="25"/>
        <v/>
      </c>
      <c r="F89" s="13" t="str">
        <f t="shared" si="26"/>
        <v/>
      </c>
      <c r="G89" s="13" t="str">
        <f t="shared" si="27"/>
        <v/>
      </c>
      <c r="H89" s="13" t="str">
        <f t="shared" si="28"/>
        <v/>
      </c>
      <c r="I89" s="13">
        <v>3</v>
      </c>
      <c r="J89" s="13" t="s">
        <v>397</v>
      </c>
      <c r="K89" s="13" t="s">
        <v>544</v>
      </c>
      <c r="L89" s="13">
        <v>40088</v>
      </c>
      <c r="M89" s="13" t="s">
        <v>798</v>
      </c>
      <c r="N89" s="13" t="str">
        <f t="shared" si="2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13" t="s">
        <v>98</v>
      </c>
    </row>
    <row r="90" spans="1:15" s="13" customFormat="1">
      <c r="A90" s="12" t="str">
        <f t="shared" si="21"/>
        <v>40089</v>
      </c>
      <c r="B90" s="12" t="str">
        <f t="shared" si="22"/>
        <v>4</v>
      </c>
      <c r="C90" s="13" t="str">
        <f t="shared" si="23"/>
        <v>nim0305</v>
      </c>
      <c r="D90" s="13" t="str">
        <f t="shared" si="24"/>
        <v>Home_box_nim_desert daze01 (3)</v>
      </c>
      <c r="E90" s="13" t="str">
        <f t="shared" si="25"/>
        <v/>
      </c>
      <c r="F90" s="13" t="str">
        <f t="shared" si="26"/>
        <v/>
      </c>
      <c r="G90" s="13" t="str">
        <f t="shared" si="27"/>
        <v/>
      </c>
      <c r="H90" s="13" t="str">
        <f t="shared" si="28"/>
        <v/>
      </c>
      <c r="I90" s="13">
        <v>3</v>
      </c>
      <c r="J90" s="13" t="s">
        <v>437</v>
      </c>
      <c r="K90" s="13" t="s">
        <v>545</v>
      </c>
      <c r="L90" s="13">
        <v>40089</v>
      </c>
      <c r="M90" s="13" t="s">
        <v>799</v>
      </c>
      <c r="N90" s="13" t="str">
        <f t="shared" si="2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13" t="s">
        <v>99</v>
      </c>
    </row>
    <row r="91" spans="1:15" s="13" customFormat="1">
      <c r="A91" s="12" t="str">
        <f t="shared" si="21"/>
        <v>40090</v>
      </c>
      <c r="B91" s="12" t="str">
        <f t="shared" si="22"/>
        <v>4</v>
      </c>
      <c r="C91" s="13" t="str">
        <f t="shared" si="23"/>
        <v>nim0306</v>
      </c>
      <c r="D91" s="13" t="str">
        <f t="shared" si="24"/>
        <v>Home_box_nim_desert daze02 (3)</v>
      </c>
      <c r="E91" s="13" t="str">
        <f t="shared" si="25"/>
        <v/>
      </c>
      <c r="F91" s="13" t="str">
        <f t="shared" si="26"/>
        <v/>
      </c>
      <c r="G91" s="13" t="str">
        <f t="shared" si="27"/>
        <v/>
      </c>
      <c r="H91" s="13" t="str">
        <f t="shared" si="28"/>
        <v/>
      </c>
      <c r="I91" s="13">
        <v>3</v>
      </c>
      <c r="J91" s="13" t="s">
        <v>399</v>
      </c>
      <c r="K91" s="13" t="s">
        <v>546</v>
      </c>
      <c r="L91" s="13">
        <v>40090</v>
      </c>
      <c r="M91" s="13" t="s">
        <v>800</v>
      </c>
      <c r="N91" s="13" t="str">
        <f t="shared" si="2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13" t="s">
        <v>100</v>
      </c>
    </row>
    <row r="92" spans="1:15" s="13" customFormat="1">
      <c r="A92" s="12" t="str">
        <f t="shared" si="21"/>
        <v>40091</v>
      </c>
      <c r="B92" s="12" t="str">
        <f t="shared" si="22"/>
        <v>4</v>
      </c>
      <c r="C92" s="13" t="str">
        <f t="shared" si="23"/>
        <v>nim0307</v>
      </c>
      <c r="D92" s="13" t="str">
        <f t="shared" si="24"/>
        <v>Home_box_nim_desert daze01 (4)</v>
      </c>
      <c r="E92" s="13" t="str">
        <f t="shared" si="25"/>
        <v/>
      </c>
      <c r="F92" s="13" t="str">
        <f t="shared" si="26"/>
        <v/>
      </c>
      <c r="G92" s="13" t="str">
        <f t="shared" si="27"/>
        <v/>
      </c>
      <c r="H92" s="13" t="str">
        <f t="shared" si="28"/>
        <v/>
      </c>
      <c r="I92" s="13">
        <v>3</v>
      </c>
      <c r="J92" s="13" t="s">
        <v>337</v>
      </c>
      <c r="K92" s="13" t="s">
        <v>547</v>
      </c>
      <c r="L92" s="13">
        <v>40091</v>
      </c>
      <c r="M92" s="13" t="s">
        <v>801</v>
      </c>
      <c r="N92" s="13" t="str">
        <f t="shared" si="2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13" t="s">
        <v>101</v>
      </c>
    </row>
    <row r="93" spans="1:15" s="13" customFormat="1">
      <c r="A93" s="12" t="str">
        <f t="shared" si="21"/>
        <v>40092</v>
      </c>
      <c r="B93" s="12" t="str">
        <f t="shared" si="22"/>
        <v>4</v>
      </c>
      <c r="C93" s="13" t="str">
        <f t="shared" si="23"/>
        <v>nim0308</v>
      </c>
      <c r="D93" s="13" t="str">
        <f t="shared" si="24"/>
        <v>Home_box_nim_desert daze02 (4)</v>
      </c>
      <c r="E93" s="13" t="str">
        <f t="shared" si="25"/>
        <v/>
      </c>
      <c r="F93" s="13" t="str">
        <f t="shared" si="26"/>
        <v/>
      </c>
      <c r="G93" s="13" t="str">
        <f t="shared" si="27"/>
        <v/>
      </c>
      <c r="H93" s="13" t="str">
        <f t="shared" si="28"/>
        <v/>
      </c>
      <c r="I93" s="13">
        <v>3</v>
      </c>
      <c r="J93" s="13" t="s">
        <v>401</v>
      </c>
      <c r="K93" s="13" t="s">
        <v>548</v>
      </c>
      <c r="L93" s="13">
        <v>40092</v>
      </c>
      <c r="M93" s="13" t="s">
        <v>802</v>
      </c>
      <c r="N93" s="13" t="str">
        <f t="shared" si="2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13" t="s">
        <v>102</v>
      </c>
    </row>
    <row r="94" spans="1:15" s="13" customFormat="1">
      <c r="A94" s="12" t="str">
        <f t="shared" si="21"/>
        <v>40093</v>
      </c>
      <c r="B94" s="12" t="str">
        <f t="shared" si="22"/>
        <v>4</v>
      </c>
      <c r="C94" s="13" t="str">
        <f t="shared" si="23"/>
        <v>nim0309</v>
      </c>
      <c r="D94" s="13" t="str">
        <f t="shared" si="24"/>
        <v>Home_box_nim_desert daze01 (5)</v>
      </c>
      <c r="E94" s="13" t="str">
        <f t="shared" si="25"/>
        <v/>
      </c>
      <c r="F94" s="13" t="str">
        <f t="shared" si="26"/>
        <v/>
      </c>
      <c r="G94" s="13" t="str">
        <f t="shared" si="27"/>
        <v/>
      </c>
      <c r="H94" s="13" t="str">
        <f t="shared" si="28"/>
        <v/>
      </c>
      <c r="I94" s="13">
        <v>3</v>
      </c>
      <c r="J94" s="13" t="s">
        <v>438</v>
      </c>
      <c r="K94" s="13" t="s">
        <v>549</v>
      </c>
      <c r="L94" s="13">
        <v>40093</v>
      </c>
      <c r="M94" s="13" t="s">
        <v>803</v>
      </c>
      <c r="N94" s="13" t="str">
        <f t="shared" si="2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13" t="s">
        <v>103</v>
      </c>
    </row>
    <row r="95" spans="1:15" s="13" customFormat="1">
      <c r="A95" s="12" t="str">
        <f t="shared" si="21"/>
        <v>40094</v>
      </c>
      <c r="B95" s="12" t="str">
        <f t="shared" si="22"/>
        <v>4</v>
      </c>
      <c r="C95" s="13" t="str">
        <f t="shared" si="23"/>
        <v>nim0310</v>
      </c>
      <c r="D95" s="13" t="str">
        <f t="shared" si="24"/>
        <v>Home_box_nim_desert daze02 (5)</v>
      </c>
      <c r="E95" s="13" t="str">
        <f t="shared" si="25"/>
        <v/>
      </c>
      <c r="F95" s="13" t="str">
        <f t="shared" si="26"/>
        <v/>
      </c>
      <c r="G95" s="13" t="str">
        <f t="shared" si="27"/>
        <v/>
      </c>
      <c r="H95" s="13" t="str">
        <f t="shared" si="28"/>
        <v/>
      </c>
      <c r="I95" s="13">
        <v>3</v>
      </c>
      <c r="J95" s="13" t="s">
        <v>403</v>
      </c>
      <c r="K95" s="13" t="s">
        <v>550</v>
      </c>
      <c r="L95" s="13">
        <v>40094</v>
      </c>
      <c r="M95" s="13" t="s">
        <v>804</v>
      </c>
      <c r="N95" s="13" t="str">
        <f t="shared" si="2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13" t="s">
        <v>104</v>
      </c>
    </row>
    <row r="96" spans="1:15" s="13" customFormat="1">
      <c r="A96" s="12" t="str">
        <f t="shared" si="21"/>
        <v>40095</v>
      </c>
      <c r="B96" s="12" t="str">
        <f t="shared" si="22"/>
        <v>4</v>
      </c>
      <c r="C96" s="13" t="str">
        <f t="shared" si="23"/>
        <v>nim0311</v>
      </c>
      <c r="D96" s="13" t="str">
        <f t="shared" si="24"/>
        <v>Home_box_nim_desert daze01 (6)</v>
      </c>
      <c r="E96" s="13" t="str">
        <f t="shared" si="25"/>
        <v/>
      </c>
      <c r="F96" s="13" t="str">
        <f t="shared" si="26"/>
        <v/>
      </c>
      <c r="G96" s="13" t="str">
        <f t="shared" si="27"/>
        <v/>
      </c>
      <c r="H96" s="13" t="str">
        <f t="shared" si="28"/>
        <v/>
      </c>
      <c r="I96" s="13">
        <v>3</v>
      </c>
      <c r="J96" s="13" t="s">
        <v>439</v>
      </c>
      <c r="K96" s="13" t="s">
        <v>551</v>
      </c>
      <c r="L96" s="13">
        <v>40095</v>
      </c>
      <c r="M96" s="13" t="s">
        <v>805</v>
      </c>
      <c r="N96" s="13" t="str">
        <f t="shared" si="2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13" t="s">
        <v>105</v>
      </c>
    </row>
    <row r="97" spans="1:15" s="13" customFormat="1">
      <c r="A97" s="12" t="str">
        <f t="shared" si="21"/>
        <v>40096</v>
      </c>
      <c r="B97" s="12" t="str">
        <f t="shared" si="22"/>
        <v>4</v>
      </c>
      <c r="C97" s="13" t="str">
        <f t="shared" si="23"/>
        <v>nim0312</v>
      </c>
      <c r="D97" s="13" t="str">
        <f t="shared" si="24"/>
        <v>Home_box_nim_desert daze02 (6)</v>
      </c>
      <c r="E97" s="13" t="str">
        <f t="shared" si="25"/>
        <v/>
      </c>
      <c r="F97" s="13" t="str">
        <f t="shared" si="26"/>
        <v/>
      </c>
      <c r="G97" s="13" t="str">
        <f t="shared" si="27"/>
        <v/>
      </c>
      <c r="H97" s="13" t="str">
        <f t="shared" si="28"/>
        <v/>
      </c>
      <c r="I97" s="13">
        <v>3</v>
      </c>
      <c r="J97" s="13" t="s">
        <v>405</v>
      </c>
      <c r="K97" s="13" t="s">
        <v>552</v>
      </c>
      <c r="L97" s="13">
        <v>40096</v>
      </c>
      <c r="M97" s="13" t="s">
        <v>806</v>
      </c>
      <c r="N97" s="13" t="str">
        <f t="shared" si="2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13" t="s">
        <v>106</v>
      </c>
    </row>
    <row r="98" spans="1:15" s="13" customFormat="1">
      <c r="A98" s="12" t="str">
        <f t="shared" si="21"/>
        <v>40097</v>
      </c>
      <c r="B98" s="12" t="str">
        <f t="shared" si="22"/>
        <v>4</v>
      </c>
      <c r="C98" s="13" t="str">
        <f t="shared" si="23"/>
        <v>nim0313</v>
      </c>
      <c r="D98" s="13" t="str">
        <f t="shared" si="24"/>
        <v>Home_box_nim_desert daze01 (7)</v>
      </c>
      <c r="E98" s="13" t="str">
        <f t="shared" si="25"/>
        <v/>
      </c>
      <c r="F98" s="13" t="str">
        <f t="shared" si="26"/>
        <v/>
      </c>
      <c r="G98" s="13" t="str">
        <f t="shared" si="27"/>
        <v/>
      </c>
      <c r="H98" s="13" t="str">
        <f t="shared" si="28"/>
        <v/>
      </c>
      <c r="I98" s="13">
        <v>3</v>
      </c>
      <c r="J98" s="13" t="s">
        <v>440</v>
      </c>
      <c r="K98" s="13" t="s">
        <v>553</v>
      </c>
      <c r="L98" s="13">
        <v>40097</v>
      </c>
      <c r="M98" s="13" t="s">
        <v>807</v>
      </c>
      <c r="N98" s="13" t="str">
        <f t="shared" si="2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13" t="s">
        <v>107</v>
      </c>
    </row>
    <row r="99" spans="1:15" s="13" customFormat="1">
      <c r="A99" s="12" t="str">
        <f t="shared" si="21"/>
        <v>40098</v>
      </c>
      <c r="B99" s="12" t="str">
        <f t="shared" si="22"/>
        <v>4</v>
      </c>
      <c r="C99" s="13" t="str">
        <f t="shared" si="23"/>
        <v>nim0314</v>
      </c>
      <c r="D99" s="13" t="str">
        <f t="shared" si="24"/>
        <v>Home_box_nim_desert daze02 (7)</v>
      </c>
      <c r="E99" s="13" t="str">
        <f t="shared" si="25"/>
        <v/>
      </c>
      <c r="F99" s="13" t="str">
        <f t="shared" si="26"/>
        <v/>
      </c>
      <c r="G99" s="13" t="str">
        <f t="shared" si="27"/>
        <v/>
      </c>
      <c r="H99" s="13" t="str">
        <f t="shared" si="28"/>
        <v/>
      </c>
      <c r="I99" s="13">
        <v>3</v>
      </c>
      <c r="J99" s="13" t="s">
        <v>407</v>
      </c>
      <c r="K99" s="13" t="s">
        <v>554</v>
      </c>
      <c r="L99" s="13">
        <v>40098</v>
      </c>
      <c r="M99" s="13" t="s">
        <v>808</v>
      </c>
      <c r="N99" s="13" t="str">
        <f t="shared" si="2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13" t="s">
        <v>108</v>
      </c>
    </row>
    <row r="100" spans="1:15" s="13" customFormat="1">
      <c r="A100" s="12" t="str">
        <f t="shared" si="21"/>
        <v>40099</v>
      </c>
      <c r="B100" s="12" t="str">
        <f t="shared" si="22"/>
        <v>4</v>
      </c>
      <c r="C100" s="13" t="str">
        <f t="shared" si="23"/>
        <v>nim0315</v>
      </c>
      <c r="D100" s="13" t="str">
        <f t="shared" si="24"/>
        <v>Home_box_nim_desert daze01 (8)</v>
      </c>
      <c r="E100" s="13" t="str">
        <f t="shared" si="25"/>
        <v/>
      </c>
      <c r="F100" s="13" t="str">
        <f t="shared" si="26"/>
        <v/>
      </c>
      <c r="G100" s="13" t="str">
        <f t="shared" si="27"/>
        <v/>
      </c>
      <c r="H100" s="13" t="str">
        <f t="shared" si="28"/>
        <v/>
      </c>
      <c r="I100" s="13">
        <v>3</v>
      </c>
      <c r="J100" s="13" t="s">
        <v>441</v>
      </c>
      <c r="K100" s="13" t="s">
        <v>555</v>
      </c>
      <c r="L100" s="13">
        <v>40099</v>
      </c>
      <c r="M100" s="13" t="s">
        <v>809</v>
      </c>
      <c r="N100" s="13" t="str">
        <f t="shared" si="2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13" t="s">
        <v>109</v>
      </c>
    </row>
    <row r="101" spans="1:15" s="13" customFormat="1">
      <c r="A101" s="12" t="str">
        <f t="shared" si="21"/>
        <v>40100</v>
      </c>
      <c r="B101" s="12" t="str">
        <f t="shared" si="22"/>
        <v>4</v>
      </c>
      <c r="C101" s="13" t="str">
        <f t="shared" si="23"/>
        <v>nim0316</v>
      </c>
      <c r="D101" s="13" t="str">
        <f t="shared" si="24"/>
        <v>Home_box_nim_desert daze02 (8)</v>
      </c>
      <c r="E101" s="13" t="str">
        <f t="shared" si="25"/>
        <v/>
      </c>
      <c r="F101" s="13" t="str">
        <f t="shared" si="26"/>
        <v/>
      </c>
      <c r="G101" s="13" t="str">
        <f t="shared" si="27"/>
        <v/>
      </c>
      <c r="H101" s="13" t="str">
        <f t="shared" si="28"/>
        <v/>
      </c>
      <c r="I101" s="13">
        <v>3</v>
      </c>
      <c r="J101" s="13" t="s">
        <v>409</v>
      </c>
      <c r="K101" s="13" t="s">
        <v>556</v>
      </c>
      <c r="L101" s="13">
        <v>40100</v>
      </c>
      <c r="M101" s="13" t="s">
        <v>810</v>
      </c>
      <c r="N101" s="13" t="str">
        <f t="shared" si="2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13" t="s">
        <v>110</v>
      </c>
    </row>
    <row r="102" spans="1:15" s="13" customFormat="1">
      <c r="A102" s="12" t="str">
        <f t="shared" si="21"/>
        <v>40101</v>
      </c>
      <c r="B102" s="12" t="str">
        <f t="shared" si="22"/>
        <v>4</v>
      </c>
      <c r="C102" s="13" t="str">
        <f t="shared" si="23"/>
        <v>nim0317</v>
      </c>
      <c r="D102" s="13" t="str">
        <f t="shared" si="24"/>
        <v>Home_box_nim_desert daze01 (9)</v>
      </c>
      <c r="E102" s="13" t="str">
        <f t="shared" si="25"/>
        <v/>
      </c>
      <c r="F102" s="13" t="str">
        <f t="shared" si="26"/>
        <v/>
      </c>
      <c r="G102" s="13" t="str">
        <f t="shared" si="27"/>
        <v/>
      </c>
      <c r="H102" s="13" t="str">
        <f t="shared" si="28"/>
        <v/>
      </c>
      <c r="I102" s="13">
        <v>3</v>
      </c>
      <c r="J102" s="13" t="s">
        <v>442</v>
      </c>
      <c r="K102" s="13" t="s">
        <v>557</v>
      </c>
      <c r="L102" s="13">
        <v>40101</v>
      </c>
      <c r="M102" s="13" t="s">
        <v>811</v>
      </c>
      <c r="N102" s="13" t="str">
        <f t="shared" si="2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13" t="s">
        <v>111</v>
      </c>
    </row>
    <row r="103" spans="1:15" s="13" customFormat="1">
      <c r="A103" s="12" t="str">
        <f t="shared" si="21"/>
        <v>40102</v>
      </c>
      <c r="B103" s="12" t="str">
        <f t="shared" si="22"/>
        <v>4</v>
      </c>
      <c r="C103" s="13" t="str">
        <f t="shared" si="23"/>
        <v>nim0318</v>
      </c>
      <c r="D103" s="13" t="str">
        <f t="shared" si="24"/>
        <v>Home_box_nim_desert daze02 (9)</v>
      </c>
      <c r="E103" s="13" t="str">
        <f t="shared" si="25"/>
        <v/>
      </c>
      <c r="F103" s="13" t="str">
        <f t="shared" si="26"/>
        <v/>
      </c>
      <c r="G103" s="13" t="str">
        <f t="shared" si="27"/>
        <v/>
      </c>
      <c r="H103" s="13" t="str">
        <f t="shared" si="28"/>
        <v/>
      </c>
      <c r="I103" s="13">
        <v>3</v>
      </c>
      <c r="J103" s="13" t="s">
        <v>411</v>
      </c>
      <c r="K103" s="13" t="s">
        <v>558</v>
      </c>
      <c r="L103" s="13">
        <v>40102</v>
      </c>
      <c r="M103" s="13" t="s">
        <v>812</v>
      </c>
      <c r="N103" s="13" t="str">
        <f t="shared" si="2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13" t="s">
        <v>112</v>
      </c>
    </row>
    <row r="104" spans="1:15" s="13" customFormat="1">
      <c r="A104" s="12" t="str">
        <f t="shared" si="21"/>
        <v>40103</v>
      </c>
      <c r="B104" s="12" t="str">
        <f t="shared" si="22"/>
        <v>4</v>
      </c>
      <c r="C104" s="13" t="str">
        <f t="shared" si="23"/>
        <v>nim0319</v>
      </c>
      <c r="D104" s="13" t="str">
        <f t="shared" si="24"/>
        <v>Home_box_nim_desert daze01 (10)</v>
      </c>
      <c r="E104" s="13" t="str">
        <f t="shared" si="25"/>
        <v/>
      </c>
      <c r="F104" s="13" t="str">
        <f t="shared" si="26"/>
        <v/>
      </c>
      <c r="G104" s="13" t="str">
        <f t="shared" si="27"/>
        <v/>
      </c>
      <c r="H104" s="13" t="str">
        <f t="shared" si="28"/>
        <v/>
      </c>
      <c r="I104" s="13">
        <v>3</v>
      </c>
      <c r="J104" s="13" t="s">
        <v>443</v>
      </c>
      <c r="K104" s="13" t="s">
        <v>559</v>
      </c>
      <c r="L104" s="13">
        <v>40103</v>
      </c>
      <c r="M104" s="13" t="s">
        <v>813</v>
      </c>
      <c r="N104" s="13" t="str">
        <f t="shared" si="2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13" t="s">
        <v>113</v>
      </c>
    </row>
    <row r="105" spans="1:15" s="13" customFormat="1">
      <c r="A105" s="12" t="str">
        <f t="shared" si="21"/>
        <v>40104</v>
      </c>
      <c r="B105" s="12" t="str">
        <f t="shared" si="22"/>
        <v>4</v>
      </c>
      <c r="C105" s="13" t="str">
        <f t="shared" si="23"/>
        <v>nim0320</v>
      </c>
      <c r="D105" s="13" t="str">
        <f t="shared" si="24"/>
        <v>Home_box_nim_desert daze02 (10)</v>
      </c>
      <c r="E105" s="13" t="str">
        <f t="shared" si="25"/>
        <v/>
      </c>
      <c r="F105" s="13" t="str">
        <f t="shared" si="26"/>
        <v/>
      </c>
      <c r="G105" s="13" t="str">
        <f t="shared" si="27"/>
        <v/>
      </c>
      <c r="H105" s="13" t="str">
        <f t="shared" si="28"/>
        <v/>
      </c>
      <c r="I105" s="13">
        <v>3</v>
      </c>
      <c r="J105" s="13" t="s">
        <v>413</v>
      </c>
      <c r="K105" s="13" t="s">
        <v>560</v>
      </c>
      <c r="L105" s="13">
        <v>40104</v>
      </c>
      <c r="M105" s="13" t="s">
        <v>814</v>
      </c>
      <c r="N105" s="13" t="str">
        <f t="shared" si="2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13" t="s">
        <v>114</v>
      </c>
    </row>
    <row r="106" spans="1:15" s="13" customFormat="1">
      <c r="A106" s="12" t="str">
        <f t="shared" si="21"/>
        <v>40105</v>
      </c>
      <c r="B106" s="12" t="str">
        <f t="shared" si="22"/>
        <v>4</v>
      </c>
      <c r="C106" s="13" t="str">
        <f t="shared" si="23"/>
        <v>nim0321</v>
      </c>
      <c r="D106" s="13" t="str">
        <f t="shared" si="24"/>
        <v>Home_box_nim_desert daze01 (11)</v>
      </c>
      <c r="E106" s="13" t="str">
        <f t="shared" si="25"/>
        <v/>
      </c>
      <c r="F106" s="13" t="str">
        <f t="shared" si="26"/>
        <v/>
      </c>
      <c r="G106" s="13" t="str">
        <f t="shared" si="27"/>
        <v/>
      </c>
      <c r="H106" s="13" t="str">
        <f t="shared" si="28"/>
        <v/>
      </c>
      <c r="I106" s="13">
        <v>3</v>
      </c>
      <c r="J106" s="13" t="s">
        <v>444</v>
      </c>
      <c r="K106" s="13" t="s">
        <v>561</v>
      </c>
      <c r="L106" s="13">
        <v>40105</v>
      </c>
      <c r="M106" s="13" t="s">
        <v>815</v>
      </c>
      <c r="N106" s="13" t="str">
        <f t="shared" si="2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13" t="s">
        <v>115</v>
      </c>
    </row>
    <row r="107" spans="1:15" s="13" customFormat="1">
      <c r="A107" s="12" t="str">
        <f t="shared" si="21"/>
        <v>40106</v>
      </c>
      <c r="B107" s="12" t="str">
        <f t="shared" si="22"/>
        <v>4</v>
      </c>
      <c r="C107" s="13" t="str">
        <f t="shared" si="23"/>
        <v>nim0322</v>
      </c>
      <c r="D107" s="13" t="str">
        <f t="shared" si="24"/>
        <v>Home_box_nim_desert daze02 (11)</v>
      </c>
      <c r="E107" s="13" t="str">
        <f t="shared" si="25"/>
        <v/>
      </c>
      <c r="F107" s="13" t="str">
        <f t="shared" si="26"/>
        <v/>
      </c>
      <c r="G107" s="13" t="str">
        <f t="shared" si="27"/>
        <v/>
      </c>
      <c r="H107" s="13" t="str">
        <f t="shared" si="28"/>
        <v/>
      </c>
      <c r="I107" s="13">
        <v>3</v>
      </c>
      <c r="J107" s="13" t="s">
        <v>415</v>
      </c>
      <c r="K107" s="13" t="s">
        <v>562</v>
      </c>
      <c r="L107" s="13">
        <v>40106</v>
      </c>
      <c r="M107" s="13" t="s">
        <v>816</v>
      </c>
      <c r="N107" s="13" t="str">
        <f t="shared" si="2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13" t="s">
        <v>116</v>
      </c>
    </row>
    <row r="108" spans="1:15" s="13" customFormat="1">
      <c r="A108" s="12" t="str">
        <f t="shared" si="21"/>
        <v>40107</v>
      </c>
      <c r="B108" s="12" t="str">
        <f t="shared" si="22"/>
        <v>4</v>
      </c>
      <c r="C108" s="13" t="str">
        <f t="shared" si="23"/>
        <v>nim0323</v>
      </c>
      <c r="D108" s="13" t="str">
        <f t="shared" si="24"/>
        <v>Home_box_nim_desert daze01 (12)</v>
      </c>
      <c r="E108" s="13" t="str">
        <f t="shared" si="25"/>
        <v/>
      </c>
      <c r="F108" s="13" t="str">
        <f t="shared" si="26"/>
        <v/>
      </c>
      <c r="G108" s="13" t="str">
        <f t="shared" si="27"/>
        <v/>
      </c>
      <c r="H108" s="13" t="str">
        <f t="shared" si="28"/>
        <v/>
      </c>
      <c r="I108" s="13">
        <v>3</v>
      </c>
      <c r="J108" s="13" t="s">
        <v>445</v>
      </c>
      <c r="K108" s="13" t="s">
        <v>563</v>
      </c>
      <c r="L108" s="13">
        <v>40107</v>
      </c>
      <c r="M108" s="13" t="s">
        <v>817</v>
      </c>
      <c r="N108" s="13" t="str">
        <f t="shared" si="2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13" t="s">
        <v>117</v>
      </c>
    </row>
    <row r="109" spans="1:15" s="13" customFormat="1">
      <c r="A109" s="12" t="str">
        <f t="shared" si="21"/>
        <v>40108</v>
      </c>
      <c r="B109" s="12" t="str">
        <f t="shared" si="22"/>
        <v>4</v>
      </c>
      <c r="C109" s="13" t="str">
        <f t="shared" si="23"/>
        <v>nim0324</v>
      </c>
      <c r="D109" s="13" t="str">
        <f t="shared" si="24"/>
        <v>Home_box_nim_desert daze02 (12)</v>
      </c>
      <c r="E109" s="13" t="str">
        <f t="shared" si="25"/>
        <v/>
      </c>
      <c r="F109" s="13" t="str">
        <f t="shared" si="26"/>
        <v/>
      </c>
      <c r="G109" s="13" t="str">
        <f t="shared" si="27"/>
        <v/>
      </c>
      <c r="H109" s="13" t="str">
        <f t="shared" si="28"/>
        <v/>
      </c>
      <c r="I109" s="13">
        <v>3</v>
      </c>
      <c r="J109" s="13" t="s">
        <v>417</v>
      </c>
      <c r="K109" s="13" t="s">
        <v>564</v>
      </c>
      <c r="L109" s="13">
        <v>40108</v>
      </c>
      <c r="M109" s="13" t="s">
        <v>818</v>
      </c>
      <c r="N109" s="13" t="str">
        <f t="shared" si="2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13" t="s">
        <v>118</v>
      </c>
    </row>
    <row r="110" spans="1:15" s="13" customFormat="1">
      <c r="A110" s="12" t="str">
        <f t="shared" si="21"/>
        <v>40109</v>
      </c>
      <c r="B110" s="12" t="str">
        <f t="shared" si="22"/>
        <v>4</v>
      </c>
      <c r="C110" s="13" t="str">
        <f t="shared" si="23"/>
        <v>nim0325</v>
      </c>
      <c r="D110" s="13" t="str">
        <f t="shared" si="24"/>
        <v>Home_box_nim_desert daze01 (13)</v>
      </c>
      <c r="E110" s="13" t="str">
        <f t="shared" si="25"/>
        <v/>
      </c>
      <c r="F110" s="13" t="str">
        <f t="shared" si="26"/>
        <v/>
      </c>
      <c r="G110" s="13" t="str">
        <f t="shared" si="27"/>
        <v/>
      </c>
      <c r="H110" s="13" t="str">
        <f t="shared" si="28"/>
        <v/>
      </c>
      <c r="I110" s="13">
        <v>3</v>
      </c>
      <c r="J110" s="13" t="s">
        <v>446</v>
      </c>
      <c r="K110" s="13" t="s">
        <v>565</v>
      </c>
      <c r="L110" s="13">
        <v>40109</v>
      </c>
      <c r="M110" s="13" t="s">
        <v>819</v>
      </c>
      <c r="N110" s="13" t="str">
        <f t="shared" si="2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13" t="s">
        <v>119</v>
      </c>
    </row>
    <row r="111" spans="1:15" s="13" customFormat="1">
      <c r="A111" s="12" t="str">
        <f t="shared" si="21"/>
        <v>40110</v>
      </c>
      <c r="B111" s="12" t="str">
        <f t="shared" si="22"/>
        <v>4</v>
      </c>
      <c r="C111" s="13" t="str">
        <f t="shared" si="23"/>
        <v>nim0326</v>
      </c>
      <c r="D111" s="13" t="str">
        <f t="shared" si="24"/>
        <v>Home_box_nim_desert daze02 (13)</v>
      </c>
      <c r="E111" s="13" t="str">
        <f t="shared" si="25"/>
        <v/>
      </c>
      <c r="F111" s="13" t="str">
        <f t="shared" si="26"/>
        <v/>
      </c>
      <c r="G111" s="13" t="str">
        <f t="shared" si="27"/>
        <v/>
      </c>
      <c r="H111" s="13" t="str">
        <f t="shared" si="28"/>
        <v/>
      </c>
      <c r="I111" s="13">
        <v>3</v>
      </c>
      <c r="J111" s="13" t="s">
        <v>418</v>
      </c>
      <c r="K111" s="13" t="s">
        <v>566</v>
      </c>
      <c r="L111" s="13">
        <v>40110</v>
      </c>
      <c r="M111" s="13" t="s">
        <v>820</v>
      </c>
      <c r="N111" s="13" t="str">
        <f t="shared" si="2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13" t="s">
        <v>120</v>
      </c>
    </row>
    <row r="112" spans="1:15" s="13" customFormat="1">
      <c r="A112" s="12" t="str">
        <f t="shared" si="21"/>
        <v>40111</v>
      </c>
      <c r="B112" s="12" t="str">
        <f t="shared" si="22"/>
        <v>4</v>
      </c>
      <c r="C112" s="13" t="str">
        <f t="shared" si="23"/>
        <v>nim0327</v>
      </c>
      <c r="D112" s="13" t="str">
        <f t="shared" si="24"/>
        <v>Home_box_nim_desert daze01 (14)</v>
      </c>
      <c r="E112" s="13" t="str">
        <f t="shared" si="25"/>
        <v/>
      </c>
      <c r="F112" s="13" t="str">
        <f t="shared" si="26"/>
        <v/>
      </c>
      <c r="G112" s="13" t="str">
        <f t="shared" si="27"/>
        <v/>
      </c>
      <c r="H112" s="13" t="str">
        <f t="shared" si="28"/>
        <v/>
      </c>
      <c r="I112" s="13">
        <v>3</v>
      </c>
      <c r="J112" s="13" t="s">
        <v>447</v>
      </c>
      <c r="K112" s="13" t="s">
        <v>567</v>
      </c>
      <c r="L112" s="13">
        <v>40111</v>
      </c>
      <c r="M112" s="13" t="s">
        <v>821</v>
      </c>
      <c r="N112" s="13" t="str">
        <f t="shared" si="2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13" t="s">
        <v>121</v>
      </c>
    </row>
    <row r="113" spans="1:15" s="13" customFormat="1">
      <c r="A113" s="12" t="str">
        <f t="shared" si="21"/>
        <v>40112</v>
      </c>
      <c r="B113" s="12" t="str">
        <f t="shared" si="22"/>
        <v>4</v>
      </c>
      <c r="C113" s="13" t="str">
        <f t="shared" si="23"/>
        <v>nim0328</v>
      </c>
      <c r="D113" s="13" t="str">
        <f t="shared" si="24"/>
        <v>Home_box_nim_desert daze02 (14)</v>
      </c>
      <c r="E113" s="13" t="str">
        <f t="shared" si="25"/>
        <v/>
      </c>
      <c r="F113" s="13" t="str">
        <f t="shared" si="26"/>
        <v/>
      </c>
      <c r="G113" s="13" t="str">
        <f t="shared" si="27"/>
        <v/>
      </c>
      <c r="H113" s="13" t="str">
        <f t="shared" si="28"/>
        <v/>
      </c>
      <c r="I113" s="13">
        <v>3</v>
      </c>
      <c r="J113" s="13" t="s">
        <v>420</v>
      </c>
      <c r="K113" s="13" t="s">
        <v>568</v>
      </c>
      <c r="L113" s="13">
        <v>40112</v>
      </c>
      <c r="M113" s="13" t="s">
        <v>822</v>
      </c>
      <c r="N113" s="13" t="str">
        <f t="shared" si="2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13" t="s">
        <v>122</v>
      </c>
    </row>
    <row r="114" spans="1:15" s="13" customFormat="1">
      <c r="A114" s="12" t="str">
        <f t="shared" si="21"/>
        <v>40113</v>
      </c>
      <c r="B114" s="12" t="str">
        <f t="shared" si="22"/>
        <v>4</v>
      </c>
      <c r="C114" s="13" t="str">
        <f t="shared" si="23"/>
        <v>nim0329</v>
      </c>
      <c r="D114" s="13" t="str">
        <f t="shared" si="24"/>
        <v>Home_box_nim_desert daze01 (15)</v>
      </c>
      <c r="E114" s="13" t="str">
        <f t="shared" si="25"/>
        <v/>
      </c>
      <c r="F114" s="13" t="str">
        <f t="shared" si="26"/>
        <v/>
      </c>
      <c r="G114" s="13" t="str">
        <f t="shared" si="27"/>
        <v/>
      </c>
      <c r="H114" s="13" t="str">
        <f t="shared" si="28"/>
        <v/>
      </c>
      <c r="I114" s="13">
        <v>3</v>
      </c>
      <c r="J114" s="13" t="s">
        <v>338</v>
      </c>
      <c r="K114" s="13" t="s">
        <v>569</v>
      </c>
      <c r="L114" s="13">
        <v>40113</v>
      </c>
      <c r="M114" s="13" t="s">
        <v>823</v>
      </c>
      <c r="N114" s="13" t="str">
        <f t="shared" si="2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13" t="s">
        <v>123</v>
      </c>
    </row>
    <row r="115" spans="1:15" s="13" customFormat="1">
      <c r="A115" s="12" t="str">
        <f t="shared" si="21"/>
        <v>40114</v>
      </c>
      <c r="B115" s="12" t="str">
        <f t="shared" si="22"/>
        <v>4</v>
      </c>
      <c r="C115" s="13" t="str">
        <f t="shared" si="23"/>
        <v>nim0330</v>
      </c>
      <c r="D115" s="13" t="str">
        <f t="shared" si="24"/>
        <v>Home_box_nim_desert daze02 (15)</v>
      </c>
      <c r="E115" s="13" t="str">
        <f t="shared" si="25"/>
        <v/>
      </c>
      <c r="F115" s="13" t="str">
        <f t="shared" si="26"/>
        <v/>
      </c>
      <c r="G115" s="13" t="str">
        <f t="shared" si="27"/>
        <v/>
      </c>
      <c r="H115" s="13" t="str">
        <f t="shared" si="28"/>
        <v/>
      </c>
      <c r="I115" s="13">
        <v>3</v>
      </c>
      <c r="J115" s="13" t="s">
        <v>422</v>
      </c>
      <c r="K115" s="13" t="s">
        <v>570</v>
      </c>
      <c r="L115" s="13">
        <v>40114</v>
      </c>
      <c r="M115" s="13" t="s">
        <v>824</v>
      </c>
      <c r="N115" s="13" t="str">
        <f t="shared" si="2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13" t="s">
        <v>124</v>
      </c>
    </row>
    <row r="116" spans="1:15" s="13" customFormat="1">
      <c r="A116" s="12" t="str">
        <f t="shared" si="21"/>
        <v>40115</v>
      </c>
      <c r="B116" s="12" t="str">
        <f t="shared" si="22"/>
        <v>4</v>
      </c>
      <c r="C116" s="13" t="str">
        <f t="shared" si="23"/>
        <v>nim0331</v>
      </c>
      <c r="D116" s="13" t="str">
        <f t="shared" si="24"/>
        <v>Home_box_nim_desert daze01 (16)</v>
      </c>
      <c r="E116" s="13" t="str">
        <f t="shared" si="25"/>
        <v/>
      </c>
      <c r="F116" s="13" t="str">
        <f t="shared" si="26"/>
        <v/>
      </c>
      <c r="G116" s="13" t="str">
        <f t="shared" si="27"/>
        <v/>
      </c>
      <c r="H116" s="13" t="str">
        <f t="shared" si="28"/>
        <v/>
      </c>
      <c r="I116" s="13">
        <v>3</v>
      </c>
      <c r="J116" s="13" t="s">
        <v>448</v>
      </c>
      <c r="K116" s="13" t="s">
        <v>571</v>
      </c>
      <c r="L116" s="13">
        <v>40115</v>
      </c>
      <c r="M116" s="13" t="s">
        <v>825</v>
      </c>
      <c r="N116" s="13" t="str">
        <f t="shared" si="2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13" t="s">
        <v>125</v>
      </c>
    </row>
    <row r="117" spans="1:15" s="13" customFormat="1">
      <c r="A117" s="12" t="str">
        <f t="shared" si="21"/>
        <v>40116</v>
      </c>
      <c r="B117" s="12" t="str">
        <f t="shared" si="22"/>
        <v>4</v>
      </c>
      <c r="C117" s="13" t="str">
        <f t="shared" si="23"/>
        <v>nim0332</v>
      </c>
      <c r="D117" s="13" t="str">
        <f t="shared" si="24"/>
        <v>Home_box_nim_desert daze02 (16)</v>
      </c>
      <c r="E117" s="13" t="str">
        <f t="shared" si="25"/>
        <v/>
      </c>
      <c r="F117" s="13" t="str">
        <f t="shared" si="26"/>
        <v/>
      </c>
      <c r="G117" s="13" t="str">
        <f t="shared" si="27"/>
        <v/>
      </c>
      <c r="H117" s="13" t="str">
        <f t="shared" si="28"/>
        <v/>
      </c>
      <c r="I117" s="13">
        <v>3</v>
      </c>
      <c r="J117" s="13" t="s">
        <v>424</v>
      </c>
      <c r="K117" s="13" t="s">
        <v>572</v>
      </c>
      <c r="L117" s="13">
        <v>40116</v>
      </c>
      <c r="M117" s="13" t="s">
        <v>826</v>
      </c>
      <c r="N117" s="13" t="str">
        <f t="shared" si="2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13" t="s">
        <v>126</v>
      </c>
    </row>
    <row r="118" spans="1:15" s="13" customFormat="1">
      <c r="A118" s="12" t="str">
        <f t="shared" si="21"/>
        <v>40117</v>
      </c>
      <c r="B118" s="12" t="str">
        <f t="shared" si="22"/>
        <v>4</v>
      </c>
      <c r="C118" s="13" t="str">
        <f t="shared" si="23"/>
        <v>nim0333</v>
      </c>
      <c r="D118" s="13" t="str">
        <f t="shared" si="24"/>
        <v>Home_box_nim_desert daze01 (17)</v>
      </c>
      <c r="E118" s="13" t="str">
        <f t="shared" si="25"/>
        <v/>
      </c>
      <c r="F118" s="13" t="str">
        <f t="shared" si="26"/>
        <v/>
      </c>
      <c r="G118" s="13" t="str">
        <f t="shared" si="27"/>
        <v/>
      </c>
      <c r="H118" s="13" t="str">
        <f t="shared" si="28"/>
        <v/>
      </c>
      <c r="I118" s="13">
        <v>3</v>
      </c>
      <c r="J118" s="13" t="s">
        <v>449</v>
      </c>
      <c r="K118" s="13" t="s">
        <v>573</v>
      </c>
      <c r="L118" s="13">
        <v>40117</v>
      </c>
      <c r="M118" s="13" t="s">
        <v>827</v>
      </c>
      <c r="N118" s="13" t="str">
        <f t="shared" si="2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13" t="s">
        <v>127</v>
      </c>
    </row>
    <row r="119" spans="1:15" s="13" customFormat="1">
      <c r="A119" s="12" t="str">
        <f t="shared" si="21"/>
        <v>40118</v>
      </c>
      <c r="B119" s="12" t="str">
        <f t="shared" si="22"/>
        <v>4</v>
      </c>
      <c r="C119" s="13" t="str">
        <f t="shared" si="23"/>
        <v>nim0334</v>
      </c>
      <c r="D119" s="13" t="str">
        <f t="shared" si="24"/>
        <v>Home_box_nim_desert daze02 (17)</v>
      </c>
      <c r="E119" s="13" t="str">
        <f t="shared" si="25"/>
        <v/>
      </c>
      <c r="F119" s="13" t="str">
        <f t="shared" si="26"/>
        <v/>
      </c>
      <c r="G119" s="13" t="str">
        <f t="shared" si="27"/>
        <v/>
      </c>
      <c r="H119" s="13" t="str">
        <f t="shared" si="28"/>
        <v/>
      </c>
      <c r="I119" s="13">
        <v>3</v>
      </c>
      <c r="J119" s="13" t="s">
        <v>426</v>
      </c>
      <c r="K119" s="13" t="s">
        <v>574</v>
      </c>
      <c r="L119" s="13">
        <v>40118</v>
      </c>
      <c r="M119" s="13" t="s">
        <v>828</v>
      </c>
      <c r="N119" s="13" t="str">
        <f t="shared" si="2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13" t="s">
        <v>128</v>
      </c>
    </row>
    <row r="120" spans="1:15" s="13" customFormat="1">
      <c r="A120" s="12" t="str">
        <f t="shared" si="21"/>
        <v>40119</v>
      </c>
      <c r="B120" s="12" t="str">
        <f t="shared" si="22"/>
        <v>4</v>
      </c>
      <c r="C120" s="13" t="str">
        <f t="shared" si="23"/>
        <v>nim0335</v>
      </c>
      <c r="D120" s="13" t="str">
        <f t="shared" si="24"/>
        <v>Home_box_nim_desert daze01 (18)</v>
      </c>
      <c r="E120" s="13" t="str">
        <f t="shared" si="25"/>
        <v/>
      </c>
      <c r="F120" s="13" t="str">
        <f t="shared" si="26"/>
        <v/>
      </c>
      <c r="G120" s="13" t="str">
        <f t="shared" si="27"/>
        <v/>
      </c>
      <c r="H120" s="13" t="str">
        <f t="shared" si="28"/>
        <v/>
      </c>
      <c r="I120" s="13">
        <v>3</v>
      </c>
      <c r="J120" s="13" t="s">
        <v>450</v>
      </c>
      <c r="K120" s="13" t="s">
        <v>575</v>
      </c>
      <c r="L120" s="13">
        <v>40119</v>
      </c>
      <c r="M120" s="13" t="s">
        <v>829</v>
      </c>
      <c r="N120" s="13" t="str">
        <f t="shared" si="2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13" t="s">
        <v>129</v>
      </c>
    </row>
    <row r="121" spans="1:15" s="13" customFormat="1">
      <c r="A121" s="12" t="str">
        <f t="shared" si="21"/>
        <v>40120</v>
      </c>
      <c r="B121" s="12" t="str">
        <f t="shared" si="22"/>
        <v>4</v>
      </c>
      <c r="C121" s="13" t="str">
        <f t="shared" si="23"/>
        <v>nim0336</v>
      </c>
      <c r="D121" s="13" t="str">
        <f t="shared" si="24"/>
        <v>Home_box_nim_desert daze02 (18)</v>
      </c>
      <c r="E121" s="13" t="str">
        <f t="shared" si="25"/>
        <v/>
      </c>
      <c r="F121" s="13" t="str">
        <f t="shared" si="26"/>
        <v/>
      </c>
      <c r="G121" s="13" t="str">
        <f t="shared" si="27"/>
        <v/>
      </c>
      <c r="H121" s="13" t="str">
        <f t="shared" si="28"/>
        <v/>
      </c>
      <c r="I121" s="13">
        <v>3</v>
      </c>
      <c r="J121" s="13" t="s">
        <v>428</v>
      </c>
      <c r="K121" s="13" t="s">
        <v>576</v>
      </c>
      <c r="L121" s="13">
        <v>40120</v>
      </c>
      <c r="M121" s="13" t="s">
        <v>830</v>
      </c>
      <c r="N121" s="13" t="str">
        <f t="shared" si="2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13" t="s">
        <v>130</v>
      </c>
    </row>
    <row r="122" spans="1:15" s="13" customFormat="1">
      <c r="A122" s="12" t="str">
        <f t="shared" si="21"/>
        <v>40121</v>
      </c>
      <c r="B122" s="12" t="str">
        <f t="shared" si="22"/>
        <v>4</v>
      </c>
      <c r="C122" s="13" t="str">
        <f t="shared" si="23"/>
        <v>nim0337</v>
      </c>
      <c r="D122" s="13" t="str">
        <f t="shared" si="24"/>
        <v>Home_box_nim_desert daze01 (19)</v>
      </c>
      <c r="E122" s="13" t="str">
        <f t="shared" si="25"/>
        <v/>
      </c>
      <c r="F122" s="13" t="str">
        <f t="shared" si="26"/>
        <v/>
      </c>
      <c r="G122" s="13" t="str">
        <f t="shared" si="27"/>
        <v/>
      </c>
      <c r="H122" s="13" t="str">
        <f t="shared" si="28"/>
        <v/>
      </c>
      <c r="I122" s="13">
        <v>3</v>
      </c>
      <c r="J122" s="13" t="s">
        <v>451</v>
      </c>
      <c r="K122" s="13" t="s">
        <v>577</v>
      </c>
      <c r="L122" s="13">
        <v>40121</v>
      </c>
      <c r="M122" s="13" t="s">
        <v>831</v>
      </c>
      <c r="N122" s="13" t="str">
        <f t="shared" si="2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13" t="s">
        <v>131</v>
      </c>
    </row>
    <row r="123" spans="1:15" s="13" customFormat="1">
      <c r="A123" s="12" t="str">
        <f t="shared" si="21"/>
        <v>40122</v>
      </c>
      <c r="B123" s="12" t="str">
        <f t="shared" si="22"/>
        <v>4</v>
      </c>
      <c r="C123" s="13" t="str">
        <f t="shared" si="23"/>
        <v>nim0338</v>
      </c>
      <c r="D123" s="13" t="str">
        <f t="shared" si="24"/>
        <v>Home_box_nim_desert daze02 (19)</v>
      </c>
      <c r="E123" s="13" t="str">
        <f t="shared" si="25"/>
        <v/>
      </c>
      <c r="F123" s="13" t="str">
        <f t="shared" si="26"/>
        <v/>
      </c>
      <c r="G123" s="13" t="str">
        <f t="shared" si="27"/>
        <v/>
      </c>
      <c r="H123" s="13" t="str">
        <f t="shared" si="28"/>
        <v/>
      </c>
      <c r="I123" s="13">
        <v>3</v>
      </c>
      <c r="J123" s="13" t="s">
        <v>430</v>
      </c>
      <c r="K123" s="13" t="s">
        <v>578</v>
      </c>
      <c r="L123" s="13">
        <v>40122</v>
      </c>
      <c r="M123" s="13" t="s">
        <v>832</v>
      </c>
      <c r="N123" s="13" t="str">
        <f t="shared" si="2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13" t="s">
        <v>132</v>
      </c>
    </row>
    <row r="124" spans="1:15" s="13" customFormat="1">
      <c r="A124" s="12" t="str">
        <f t="shared" si="21"/>
        <v>40123</v>
      </c>
      <c r="B124" s="12" t="str">
        <f t="shared" si="22"/>
        <v>4</v>
      </c>
      <c r="C124" s="13" t="str">
        <f t="shared" si="23"/>
        <v>nim0339</v>
      </c>
      <c r="D124" s="13" t="str">
        <f t="shared" si="24"/>
        <v>Home_box_nim_desert daze01 (20)</v>
      </c>
      <c r="E124" s="13" t="str">
        <f t="shared" si="25"/>
        <v/>
      </c>
      <c r="F124" s="13" t="str">
        <f t="shared" si="26"/>
        <v/>
      </c>
      <c r="G124" s="13" t="str">
        <f t="shared" si="27"/>
        <v/>
      </c>
      <c r="H124" s="13" t="str">
        <f t="shared" si="28"/>
        <v/>
      </c>
      <c r="I124" s="13">
        <v>3</v>
      </c>
      <c r="J124" s="13" t="s">
        <v>452</v>
      </c>
      <c r="K124" s="13" t="s">
        <v>579</v>
      </c>
      <c r="L124" s="13">
        <v>40123</v>
      </c>
      <c r="M124" s="13" t="s">
        <v>833</v>
      </c>
      <c r="N124" s="13" t="str">
        <f t="shared" si="2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13" t="s">
        <v>133</v>
      </c>
    </row>
    <row r="125" spans="1:15" s="13" customFormat="1">
      <c r="A125" s="12" t="str">
        <f t="shared" si="21"/>
        <v>40124</v>
      </c>
      <c r="B125" s="12" t="str">
        <f t="shared" si="22"/>
        <v>4</v>
      </c>
      <c r="C125" s="13" t="str">
        <f t="shared" si="23"/>
        <v>nim0340</v>
      </c>
      <c r="D125" s="13" t="str">
        <f t="shared" si="24"/>
        <v>Home_box_nim_desert daze02 (20)</v>
      </c>
      <c r="E125" s="13" t="str">
        <f t="shared" si="25"/>
        <v/>
      </c>
      <c r="F125" s="13" t="str">
        <f t="shared" si="26"/>
        <v/>
      </c>
      <c r="G125" s="13" t="str">
        <f t="shared" si="27"/>
        <v/>
      </c>
      <c r="H125" s="13" t="str">
        <f t="shared" si="28"/>
        <v/>
      </c>
      <c r="I125" s="13">
        <v>3</v>
      </c>
      <c r="J125" s="13" t="s">
        <v>432</v>
      </c>
      <c r="K125" s="13" t="s">
        <v>580</v>
      </c>
      <c r="L125" s="13">
        <v>40124</v>
      </c>
      <c r="M125" s="13" t="s">
        <v>834</v>
      </c>
      <c r="N125" s="13" t="str">
        <f t="shared" si="2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13" t="s">
        <v>134</v>
      </c>
    </row>
    <row r="126" spans="1:15" s="13" customFormat="1">
      <c r="A126" s="12" t="str">
        <f t="shared" si="21"/>
        <v>40125</v>
      </c>
      <c r="B126" s="12" t="str">
        <f t="shared" si="22"/>
        <v>4</v>
      </c>
      <c r="C126" s="13" t="str">
        <f t="shared" si="23"/>
        <v>nim0341</v>
      </c>
      <c r="D126" s="13" t="str">
        <f t="shared" si="24"/>
        <v>Home_box_nim_desert daze01 (21)</v>
      </c>
      <c r="E126" s="13" t="str">
        <f t="shared" si="25"/>
        <v/>
      </c>
      <c r="F126" s="13" t="str">
        <f t="shared" si="26"/>
        <v/>
      </c>
      <c r="G126" s="13" t="str">
        <f t="shared" si="27"/>
        <v/>
      </c>
      <c r="H126" s="13" t="str">
        <f t="shared" si="28"/>
        <v/>
      </c>
      <c r="I126" s="13">
        <v>3</v>
      </c>
      <c r="J126" s="13" t="s">
        <v>453</v>
      </c>
      <c r="K126" s="13" t="s">
        <v>581</v>
      </c>
      <c r="L126" s="13">
        <v>40125</v>
      </c>
      <c r="M126" s="13" t="s">
        <v>835</v>
      </c>
      <c r="N126" s="13" t="str">
        <f t="shared" si="2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13" t="s">
        <v>135</v>
      </c>
    </row>
    <row r="127" spans="1:15" s="13" customFormat="1">
      <c r="A127" s="12" t="str">
        <f t="shared" si="21"/>
        <v>40126</v>
      </c>
      <c r="B127" s="12" t="str">
        <f t="shared" si="22"/>
        <v>4</v>
      </c>
      <c r="C127" s="13" t="str">
        <f t="shared" si="23"/>
        <v>nim0342</v>
      </c>
      <c r="D127" s="13" t="str">
        <f t="shared" si="24"/>
        <v>Home_box_nim_desert daze02 (21)</v>
      </c>
      <c r="E127" s="13" t="str">
        <f t="shared" si="25"/>
        <v/>
      </c>
      <c r="F127" s="13" t="str">
        <f t="shared" si="26"/>
        <v/>
      </c>
      <c r="G127" s="13" t="str">
        <f t="shared" si="27"/>
        <v/>
      </c>
      <c r="H127" s="13" t="str">
        <f t="shared" si="28"/>
        <v/>
      </c>
      <c r="I127" s="13">
        <v>3</v>
      </c>
      <c r="J127" s="13" t="s">
        <v>434</v>
      </c>
      <c r="K127" s="13" t="s">
        <v>582</v>
      </c>
      <c r="L127" s="13">
        <v>40126</v>
      </c>
      <c r="M127" s="13" t="s">
        <v>836</v>
      </c>
      <c r="N127" s="13" t="str">
        <f t="shared" si="2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13" t="s">
        <v>136</v>
      </c>
    </row>
    <row r="128" spans="1:15" s="19" customFormat="1">
      <c r="A128" s="18">
        <v>40147</v>
      </c>
      <c r="B128" s="18">
        <v>4</v>
      </c>
      <c r="C128" s="19" t="s">
        <v>897</v>
      </c>
      <c r="D128" s="19" t="s">
        <v>837</v>
      </c>
      <c r="I128" s="19">
        <v>4</v>
      </c>
      <c r="J128" s="19" t="s">
        <v>839</v>
      </c>
      <c r="K128" s="19" t="s">
        <v>1008</v>
      </c>
      <c r="M128" s="19" t="s">
        <v>840</v>
      </c>
      <c r="N128" s="19" t="str">
        <f t="shared" si="29"/>
        <v>&lt;Item Id="40147" Type="4" Name="nim0401" getImage="Home_box_nim_volcano01 (1)" Icon="" StoryBg="" AudioId="" Description="" PetType="4" Image="atom_icon0147" Audio="Rock/1-1" Animation="" Preview="Rock/imgNim04011"/&gt;</v>
      </c>
    </row>
    <row r="129" spans="1:14" s="19" customFormat="1">
      <c r="A129" s="18">
        <v>40148</v>
      </c>
      <c r="B129" s="18">
        <v>4</v>
      </c>
      <c r="C129" s="19" t="s">
        <v>898</v>
      </c>
      <c r="D129" s="19" t="s">
        <v>896</v>
      </c>
      <c r="I129" s="19">
        <v>4</v>
      </c>
      <c r="J129" s="19" t="s">
        <v>859</v>
      </c>
      <c r="K129" s="19" t="s">
        <v>1009</v>
      </c>
      <c r="M129" s="19" t="s">
        <v>842</v>
      </c>
      <c r="N129" s="19" t="str">
        <f t="shared" si="29"/>
        <v>&lt;Item Id="40148" Type="4" Name="nim0402" getImage="Home_box_nim_volcano02 (1)" Icon="" StoryBg="" AudioId="" Description="" PetType="4" Image="atom_icon0157" Audio="Rock/1-2" Animation="" Preview="Rock/imgNim04012"/&gt;</v>
      </c>
    </row>
    <row r="130" spans="1:14" s="19" customFormat="1">
      <c r="A130" s="18">
        <v>40149</v>
      </c>
      <c r="B130" s="18">
        <v>4</v>
      </c>
      <c r="C130" s="19" t="s">
        <v>899</v>
      </c>
      <c r="D130" s="19" t="s">
        <v>838</v>
      </c>
      <c r="I130" s="19">
        <v>4</v>
      </c>
      <c r="J130" s="19" t="s">
        <v>841</v>
      </c>
      <c r="K130" s="19" t="s">
        <v>1010</v>
      </c>
      <c r="M130" s="19" t="s">
        <v>860</v>
      </c>
      <c r="N130" s="19" t="str">
        <f t="shared" si="29"/>
        <v>&lt;Item Id="40149" Type="4" Name="nim0403" getImage="Home_box_nim_volcano01 (2)" Icon="" StoryBg="" AudioId="" Description="" PetType="4" Image="atom_icon0148" Audio="Rock/2-1" Animation="" Preview="Rock/imgNim04021"/&gt;</v>
      </c>
    </row>
    <row r="131" spans="1:14" s="19" customFormat="1">
      <c r="A131" s="18">
        <v>40150</v>
      </c>
      <c r="B131" s="18">
        <v>4</v>
      </c>
      <c r="C131" s="19" t="s">
        <v>900</v>
      </c>
      <c r="D131" s="19" t="s">
        <v>869</v>
      </c>
      <c r="I131" s="19">
        <v>4</v>
      </c>
      <c r="J131" s="19" t="s">
        <v>870</v>
      </c>
      <c r="K131" s="19" t="s">
        <v>1011</v>
      </c>
      <c r="M131" s="19" t="s">
        <v>861</v>
      </c>
      <c r="N131" s="19" t="str">
        <f t="shared" ref="N131:N147" si="30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</row>
    <row r="132" spans="1:14" s="19" customFormat="1">
      <c r="A132" s="18">
        <v>40151</v>
      </c>
      <c r="B132" s="18">
        <v>4</v>
      </c>
      <c r="C132" s="19" t="s">
        <v>901</v>
      </c>
      <c r="D132" s="19" t="s">
        <v>843</v>
      </c>
      <c r="I132" s="19">
        <v>4</v>
      </c>
      <c r="J132" s="19" t="s">
        <v>844</v>
      </c>
      <c r="K132" s="19" t="s">
        <v>1012</v>
      </c>
      <c r="M132" s="19" t="s">
        <v>862</v>
      </c>
      <c r="N132" s="19" t="str">
        <f t="shared" si="30"/>
        <v>&lt;Item Id="40151" Type="4" Name="nim0405" getImage="Home_box_nim_volcano01 (3)" Icon="" StoryBg="" AudioId="" Description="" PetType="4" Image="atom_icon0149" Audio="Rock/3-1" Animation="" Preview="Rock/imgNim04031"/&gt;</v>
      </c>
    </row>
    <row r="133" spans="1:14" s="19" customFormat="1">
      <c r="A133" s="18">
        <v>40152</v>
      </c>
      <c r="B133" s="18">
        <v>4</v>
      </c>
      <c r="C133" s="19" t="s">
        <v>902</v>
      </c>
      <c r="D133" s="19" t="s">
        <v>872</v>
      </c>
      <c r="I133" s="19">
        <v>4</v>
      </c>
      <c r="J133" s="19" t="s">
        <v>873</v>
      </c>
      <c r="K133" s="19" t="s">
        <v>1013</v>
      </c>
      <c r="M133" s="19" t="s">
        <v>863</v>
      </c>
      <c r="N133" s="19" t="str">
        <f t="shared" si="30"/>
        <v>&lt;Item Id="40152" Type="4" Name="nim0406" getImage="Home_box_nim_volcano02 (3)" Icon="" StoryBg="" AudioId="" Description="" PetType="4" Image="atom_icon0159" Audio="Rock/3-2" Animation="" Preview="Rock/imgNim04032"/&gt;</v>
      </c>
    </row>
    <row r="134" spans="1:14" s="19" customFormat="1">
      <c r="A134" s="18">
        <v>40153</v>
      </c>
      <c r="B134" s="18">
        <v>4</v>
      </c>
      <c r="C134" s="19" t="s">
        <v>903</v>
      </c>
      <c r="D134" s="19" t="s">
        <v>845</v>
      </c>
      <c r="I134" s="19">
        <v>4</v>
      </c>
      <c r="J134" s="19" t="s">
        <v>846</v>
      </c>
      <c r="K134" s="19" t="s">
        <v>1014</v>
      </c>
      <c r="M134" s="19" t="s">
        <v>864</v>
      </c>
      <c r="N134" s="19" t="str">
        <f t="shared" si="30"/>
        <v>&lt;Item Id="40153" Type="4" Name="nim0407" getImage="Home_box_nim_volcano01 (4)" Icon="" StoryBg="" AudioId="" Description="" PetType="4" Image="atom_icon0150" Audio="Rock/4-1" Animation="" Preview="Rock/imgNim04041"/&gt;</v>
      </c>
    </row>
    <row r="135" spans="1:14" s="19" customFormat="1">
      <c r="A135" s="18">
        <v>40154</v>
      </c>
      <c r="B135" s="18">
        <v>4</v>
      </c>
      <c r="C135" s="19" t="s">
        <v>904</v>
      </c>
      <c r="D135" s="19" t="s">
        <v>874</v>
      </c>
      <c r="I135" s="19">
        <v>4</v>
      </c>
      <c r="J135" s="19" t="s">
        <v>875</v>
      </c>
      <c r="K135" s="19" t="s">
        <v>1015</v>
      </c>
      <c r="M135" s="19" t="s">
        <v>865</v>
      </c>
      <c r="N135" s="19" t="str">
        <f t="shared" si="30"/>
        <v>&lt;Item Id="40154" Type="4" Name="nim0408" getImage="Home_box_nim_volcano02 (4)" Icon="" StoryBg="" AudioId="" Description="" PetType="4" Image="atom_icon0160" Audio="Rock/4-2" Animation="" Preview="Rock/imgNim04042"/&gt;</v>
      </c>
    </row>
    <row r="136" spans="1:14" s="19" customFormat="1">
      <c r="A136" s="18">
        <v>40155</v>
      </c>
      <c r="B136" s="18">
        <v>4</v>
      </c>
      <c r="C136" s="19" t="s">
        <v>905</v>
      </c>
      <c r="D136" s="19" t="s">
        <v>847</v>
      </c>
      <c r="I136" s="19">
        <v>4</v>
      </c>
      <c r="J136" s="19" t="s">
        <v>848</v>
      </c>
      <c r="K136" s="19" t="s">
        <v>1016</v>
      </c>
      <c r="M136" s="19" t="s">
        <v>866</v>
      </c>
      <c r="N136" s="19" t="str">
        <f t="shared" si="30"/>
        <v>&lt;Item Id="40155" Type="4" Name="nim0409" getImage="Home_box_nim_volcano01 (5)" Icon="" StoryBg="" AudioId="" Description="" PetType="4" Image="atom_icon0151" Audio="Rock/5-1" Animation="" Preview="Rock/imgNim04051"/&gt;</v>
      </c>
    </row>
    <row r="137" spans="1:14" s="19" customFormat="1">
      <c r="A137" s="18">
        <v>40156</v>
      </c>
      <c r="B137" s="18">
        <v>4</v>
      </c>
      <c r="C137" s="19" t="s">
        <v>906</v>
      </c>
      <c r="D137" s="19" t="s">
        <v>876</v>
      </c>
      <c r="I137" s="19">
        <v>4</v>
      </c>
      <c r="J137" s="19" t="s">
        <v>877</v>
      </c>
      <c r="K137" s="19" t="s">
        <v>1017</v>
      </c>
      <c r="M137" s="19" t="s">
        <v>867</v>
      </c>
      <c r="N137" s="19" t="str">
        <f t="shared" si="30"/>
        <v>&lt;Item Id="40156" Type="4" Name="nim0410" getImage="Home_box_nim_volcano02 (5)" Icon="" StoryBg="" AudioId="" Description="" PetType="4" Image="atom_icon0161" Audio="Rock/5-2" Animation="" Preview="Rock/imgNim04052"/&gt;</v>
      </c>
    </row>
    <row r="138" spans="1:14" s="19" customFormat="1">
      <c r="A138" s="18">
        <v>40157</v>
      </c>
      <c r="B138" s="18">
        <v>4</v>
      </c>
      <c r="C138" s="19" t="s">
        <v>907</v>
      </c>
      <c r="D138" s="19" t="s">
        <v>849</v>
      </c>
      <c r="I138" s="19">
        <v>4</v>
      </c>
      <c r="J138" s="19" t="s">
        <v>850</v>
      </c>
      <c r="K138" s="19" t="s">
        <v>1018</v>
      </c>
      <c r="M138" s="19" t="s">
        <v>868</v>
      </c>
      <c r="N138" s="19" t="str">
        <f t="shared" si="30"/>
        <v>&lt;Item Id="40157" Type="4" Name="nim0411" getImage="Home_box_nim_volcano01 (6)" Icon="" StoryBg="" AudioId="" Description="" PetType="4" Image="atom_icon0152" Audio="Rock/6-1" Animation="" Preview="Rock/imgNim04061"/&gt;</v>
      </c>
    </row>
    <row r="139" spans="1:14" s="19" customFormat="1">
      <c r="A139" s="18">
        <v>40158</v>
      </c>
      <c r="B139" s="18">
        <v>4</v>
      </c>
      <c r="C139" s="19" t="s">
        <v>908</v>
      </c>
      <c r="D139" s="19" t="s">
        <v>878</v>
      </c>
      <c r="I139" s="19">
        <v>4</v>
      </c>
      <c r="J139" s="19" t="s">
        <v>879</v>
      </c>
      <c r="K139" s="19" t="s">
        <v>1019</v>
      </c>
      <c r="M139" s="19" t="s">
        <v>871</v>
      </c>
      <c r="N139" s="19" t="str">
        <f t="shared" si="30"/>
        <v>&lt;Item Id="40158" Type="4" Name="nim0412" getImage="Home_box_nim_volcano02 (6)" Icon="" StoryBg="" AudioId="" Description="" PetType="4" Image="atom_icon0162" Audio="Rock/6-2" Animation="" Preview="Rock/imgNim04062"/&gt;</v>
      </c>
    </row>
    <row r="140" spans="1:14" s="19" customFormat="1">
      <c r="A140" s="18">
        <v>40159</v>
      </c>
      <c r="B140" s="18">
        <v>4</v>
      </c>
      <c r="C140" s="19" t="s">
        <v>909</v>
      </c>
      <c r="D140" s="19" t="s">
        <v>851</v>
      </c>
      <c r="I140" s="19">
        <v>4</v>
      </c>
      <c r="J140" s="19" t="s">
        <v>852</v>
      </c>
      <c r="K140" s="19" t="s">
        <v>1020</v>
      </c>
      <c r="M140" s="19" t="s">
        <v>888</v>
      </c>
      <c r="N140" s="19" t="str">
        <f t="shared" si="30"/>
        <v>&lt;Item Id="40159" Type="4" Name="nim0413" getImage="Home_box_nim_volcano01 (7)" Icon="" StoryBg="" AudioId="" Description="" PetType="4" Image="atom_icon0153" Audio="Rock/7-1" Animation="" Preview="Rock/imgNim04071"/&gt;</v>
      </c>
    </row>
    <row r="141" spans="1:14" s="19" customFormat="1">
      <c r="A141" s="18">
        <v>40160</v>
      </c>
      <c r="B141" s="18">
        <v>4</v>
      </c>
      <c r="C141" s="19" t="s">
        <v>910</v>
      </c>
      <c r="D141" s="19" t="s">
        <v>880</v>
      </c>
      <c r="I141" s="19">
        <v>4</v>
      </c>
      <c r="J141" s="19" t="s">
        <v>881</v>
      </c>
      <c r="K141" s="19" t="s">
        <v>1021</v>
      </c>
      <c r="M141" s="19" t="s">
        <v>889</v>
      </c>
      <c r="N141" s="19" t="str">
        <f t="shared" si="30"/>
        <v>&lt;Item Id="40160" Type="4" Name="nim0414" getImage="Home_box_nim_volcano02 (7)" Icon="" StoryBg="" AudioId="" Description="" PetType="4" Image="atom_icon0163" Audio="Rock/7-2" Animation="" Preview="Rock/imgNim04072"/&gt;</v>
      </c>
    </row>
    <row r="142" spans="1:14" s="19" customFormat="1">
      <c r="A142" s="18">
        <v>40161</v>
      </c>
      <c r="B142" s="18">
        <v>4</v>
      </c>
      <c r="C142" s="19" t="s">
        <v>911</v>
      </c>
      <c r="D142" s="19" t="s">
        <v>853</v>
      </c>
      <c r="I142" s="19">
        <v>4</v>
      </c>
      <c r="J142" s="19" t="s">
        <v>854</v>
      </c>
      <c r="K142" s="19" t="s">
        <v>1022</v>
      </c>
      <c r="M142" s="19" t="s">
        <v>890</v>
      </c>
      <c r="N142" s="19" t="str">
        <f t="shared" si="30"/>
        <v>&lt;Item Id="40161" Type="4" Name="nim0415" getImage="Home_box_nim_volcano01 (8)" Icon="" StoryBg="" AudioId="" Description="" PetType="4" Image="atom_icon0154" Audio="Rock/8-1" Animation="" Preview="Rock/imgNim04081"/&gt;</v>
      </c>
    </row>
    <row r="143" spans="1:14" s="19" customFormat="1">
      <c r="A143" s="18">
        <v>40162</v>
      </c>
      <c r="B143" s="18">
        <v>4</v>
      </c>
      <c r="C143" s="19" t="s">
        <v>912</v>
      </c>
      <c r="D143" s="19" t="s">
        <v>882</v>
      </c>
      <c r="I143" s="19">
        <v>4</v>
      </c>
      <c r="J143" s="19" t="s">
        <v>883</v>
      </c>
      <c r="K143" s="19" t="s">
        <v>1023</v>
      </c>
      <c r="M143" s="19" t="s">
        <v>891</v>
      </c>
      <c r="N143" s="19" t="str">
        <f t="shared" si="30"/>
        <v>&lt;Item Id="40162" Type="4" Name="nim0416" getImage="Home_box_nim_volcano02 (8)" Icon="" StoryBg="" AudioId="" Description="" PetType="4" Image="atom_icon0164" Audio="Rock/8-2" Animation="" Preview="Rock/imgNim04082"/&gt;</v>
      </c>
    </row>
    <row r="144" spans="1:14" s="19" customFormat="1">
      <c r="A144" s="18">
        <v>40163</v>
      </c>
      <c r="B144" s="18">
        <v>4</v>
      </c>
      <c r="C144" s="19" t="s">
        <v>913</v>
      </c>
      <c r="D144" s="19" t="s">
        <v>855</v>
      </c>
      <c r="I144" s="19">
        <v>4</v>
      </c>
      <c r="J144" s="19" t="s">
        <v>856</v>
      </c>
      <c r="K144" s="19" t="s">
        <v>1024</v>
      </c>
      <c r="M144" s="19" t="s">
        <v>892</v>
      </c>
      <c r="N144" s="19" t="str">
        <f t="shared" si="30"/>
        <v>&lt;Item Id="40163" Type="4" Name="nim0417" getImage="Home_box_nim_volcano01 (9)" Icon="" StoryBg="" AudioId="" Description="" PetType="4" Image="atom_icon0155" Audio="Rock/9-1" Animation="" Preview="Rock/imgNim04091"/&gt;</v>
      </c>
    </row>
    <row r="145" spans="1:14" s="19" customFormat="1">
      <c r="A145" s="18">
        <v>40164</v>
      </c>
      <c r="B145" s="18">
        <v>4</v>
      </c>
      <c r="C145" s="19" t="s">
        <v>914</v>
      </c>
      <c r="D145" s="19" t="s">
        <v>884</v>
      </c>
      <c r="I145" s="19">
        <v>4</v>
      </c>
      <c r="J145" s="19" t="s">
        <v>885</v>
      </c>
      <c r="K145" s="19" t="s">
        <v>1025</v>
      </c>
      <c r="M145" s="19" t="s">
        <v>893</v>
      </c>
      <c r="N145" s="19" t="str">
        <f t="shared" si="30"/>
        <v>&lt;Item Id="40164" Type="4" Name="nim0418" getImage="Home_box_nim_volcano02 (9)" Icon="" StoryBg="" AudioId="" Description="" PetType="4" Image="atom_icon0165" Audio="Rock/9-2" Animation="" Preview="Rock/imgNim04092"/&gt;</v>
      </c>
    </row>
    <row r="146" spans="1:14" s="19" customFormat="1">
      <c r="A146" s="18">
        <v>40165</v>
      </c>
      <c r="B146" s="18">
        <v>4</v>
      </c>
      <c r="C146" s="19" t="s">
        <v>915</v>
      </c>
      <c r="D146" s="19" t="s">
        <v>857</v>
      </c>
      <c r="I146" s="19">
        <v>4</v>
      </c>
      <c r="J146" s="19" t="s">
        <v>858</v>
      </c>
      <c r="K146" s="19" t="s">
        <v>1026</v>
      </c>
      <c r="M146" s="19" t="s">
        <v>894</v>
      </c>
      <c r="N146" s="19" t="str">
        <f t="shared" si="30"/>
        <v>&lt;Item Id="40165" Type="4" Name="nim0419" getImage="Home_box_nim_volcano01 (10)" Icon="" StoryBg="" AudioId="" Description="" PetType="4" Image="atom_icon0156" Audio="Rock/10-1" Animation="" Preview="Rock/imgNim04101"/&gt;</v>
      </c>
    </row>
    <row r="147" spans="1:14" s="19" customFormat="1">
      <c r="A147" s="18">
        <v>40166</v>
      </c>
      <c r="B147" s="18">
        <v>4</v>
      </c>
      <c r="C147" s="19" t="s">
        <v>916</v>
      </c>
      <c r="D147" s="19" t="s">
        <v>886</v>
      </c>
      <c r="I147" s="19">
        <v>4</v>
      </c>
      <c r="J147" s="19" t="s">
        <v>887</v>
      </c>
      <c r="K147" s="19" t="s">
        <v>1027</v>
      </c>
      <c r="M147" s="19" t="s">
        <v>895</v>
      </c>
      <c r="N147" s="19" t="str">
        <f t="shared" si="30"/>
        <v>&lt;Item Id="40166" Type="4" Name="nim0420" getImage="Home_box_nim_volcano02 (10)" Icon="" StoryBg="" AudioId="" Description="" PetType="4" Image="atom_icon0166" Audio="Rock/10-2" Animation="" Preview="Rock/imgNim04102"/&gt;</v>
      </c>
    </row>
    <row r="148" spans="1:14" s="44" customFormat="1">
      <c r="A148" s="43">
        <f>ItemFood!B16</f>
        <v>69004</v>
      </c>
      <c r="B148" s="43">
        <f>ItemFood!C16</f>
        <v>6</v>
      </c>
      <c r="C148" s="44" t="str">
        <f>ItemFood!D16</f>
        <v>flagjuice</v>
      </c>
      <c r="N148" s="44" t="str">
        <f t="shared" ref="N148:N151" si="31">"&lt;Item Id="""&amp;A148&amp;""" Type="""&amp;B148&amp;""" Name="""&amp;C148&amp;""" getImage="""&amp;D148&amp;""" Icon="""&amp;E148&amp;""" StoryBg="""&amp;F148&amp;""" AudioId="""&amp;G148&amp;""" Description="""&amp;H148&amp;""" PetType="""&amp;I148&amp;""" Image="""&amp;J148&amp;""" Audio="""&amp;K148&amp;""" Animation="""&amp;L148&amp;""" Preview="""&amp;M148&amp;"""/&gt;"</f>
        <v>&lt;Item Id="69004" Type="6" Name="flagjuice" getImage="" Icon="" StoryBg="" AudioId="" Description="" PetType="" Image="" Audio="" Animation="" Preview=""/&gt;</v>
      </c>
    </row>
    <row r="149" spans="1:14" s="44" customFormat="1">
      <c r="A149" s="43">
        <f>ItemFood!B17</f>
        <v>69005</v>
      </c>
      <c r="B149" s="43">
        <f>ItemFood!C17</f>
        <v>6</v>
      </c>
      <c r="C149" s="44" t="str">
        <f>ItemFood!D17</f>
        <v>bombmuffin</v>
      </c>
      <c r="N149" s="44" t="str">
        <f t="shared" si="31"/>
        <v>&lt;Item Id="69005" Type="6" Name="bombmuffin" getImage="" Icon="" StoryBg="" AudioId="" Description="" PetType="" Image="" Audio="" Animation="" Preview=""/&gt;</v>
      </c>
    </row>
    <row r="150" spans="1:14" s="44" customFormat="1">
      <c r="A150" s="43">
        <f>ItemFood!B18</f>
        <v>69006</v>
      </c>
      <c r="B150" s="43">
        <f>ItemFood!C18</f>
        <v>6</v>
      </c>
      <c r="C150" s="44" t="str">
        <f>ItemFood!D18</f>
        <v>nestcake</v>
      </c>
      <c r="N150" s="44" t="str">
        <f t="shared" si="31"/>
        <v>&lt;Item Id="69006" Type="6" Name="nestcake" getImage="" Icon="" StoryBg="" AudioId="" Description="" PetType="" Image="" Audio="" Animation="" Preview=""/&gt;</v>
      </c>
    </row>
    <row r="151" spans="1:14" s="44" customFormat="1">
      <c r="A151" s="43">
        <f>ItemFood!B19</f>
        <v>69007</v>
      </c>
      <c r="B151" s="43">
        <f>ItemFood!C19</f>
        <v>6</v>
      </c>
      <c r="C151" s="44" t="str">
        <f>ItemFood!D19</f>
        <v>rocketcookie</v>
      </c>
      <c r="N151" s="44" t="str">
        <f t="shared" si="31"/>
        <v>&lt;Item Id="69007" Type="6" Name="rocketcookie" getImage="" Icon="" StoryBg="" AudioId="" Description="" PetType="" Image="" Audio="" Animation="" Preview=""/&gt;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96"/>
  <sheetViews>
    <sheetView zoomScaleNormal="100" zoomScalePageLayoutView="130" workbookViewId="0">
      <pane ySplit="1" topLeftCell="A59" activePane="bottomLeft" state="frozen"/>
      <selection pane="bottomLeft" activeCell="A80" sqref="A80"/>
    </sheetView>
  </sheetViews>
  <sheetFormatPr defaultColWidth="8.875" defaultRowHeight="14.25"/>
  <cols>
    <col min="1" max="1" width="1.625" style="10" customWidth="1"/>
    <col min="2" max="2" width="7.5" style="11" bestFit="1" customWidth="1"/>
    <col min="3" max="3" width="18.375" style="10" bestFit="1" customWidth="1"/>
    <col min="4" max="4" width="35" style="10" bestFit="1" customWidth="1"/>
    <col min="5" max="5" width="11" style="10" bestFit="1" customWidth="1"/>
    <col min="6" max="6" width="13.625" style="10" bestFit="1" customWidth="1"/>
    <col min="7" max="7" width="12" style="10" bestFit="1" customWidth="1"/>
    <col min="8" max="8" width="20.625" style="10" bestFit="1" customWidth="1"/>
    <col min="9" max="9" width="15" style="10" bestFit="1" customWidth="1"/>
    <col min="10" max="10" width="12.125" style="10" bestFit="1" customWidth="1"/>
    <col min="11" max="11" width="16.125" style="10" bestFit="1" customWidth="1"/>
    <col min="12" max="12" width="12.125" style="10" bestFit="1" customWidth="1"/>
    <col min="13" max="13" width="16.125" style="10" bestFit="1" customWidth="1"/>
    <col min="14" max="14" width="14.875" style="10" customWidth="1"/>
    <col min="15" max="15" width="12.625" style="10" hidden="1" customWidth="1"/>
    <col min="16" max="16384" width="8.875" style="10"/>
  </cols>
  <sheetData>
    <row r="1" spans="1:15" s="1" customFormat="1">
      <c r="B1" s="23" t="s">
        <v>991</v>
      </c>
      <c r="C1" s="23" t="s">
        <v>3</v>
      </c>
      <c r="D1" s="23" t="s">
        <v>992</v>
      </c>
      <c r="E1" s="23" t="s">
        <v>993</v>
      </c>
      <c r="F1" s="23" t="s">
        <v>994</v>
      </c>
      <c r="G1" s="23" t="s">
        <v>995</v>
      </c>
      <c r="H1" s="23" t="s">
        <v>996</v>
      </c>
      <c r="I1" s="23" t="s">
        <v>997</v>
      </c>
      <c r="J1" s="23" t="s">
        <v>998</v>
      </c>
      <c r="K1" s="23" t="s">
        <v>999</v>
      </c>
      <c r="L1" s="23" t="s">
        <v>1000</v>
      </c>
      <c r="M1" s="23" t="s">
        <v>1001</v>
      </c>
      <c r="N1" s="24" t="s">
        <v>137</v>
      </c>
      <c r="O1" s="1" t="s">
        <v>138</v>
      </c>
    </row>
    <row r="2" spans="1:15" s="21" customFormat="1">
      <c r="A2" s="27"/>
      <c r="B2" s="28">
        <v>-10000</v>
      </c>
      <c r="C2" s="29"/>
      <c r="D2" s="29" t="str">
        <f>MID(O2,FIND("Background=",O2)+12,FIND(""" Model=",O2)-FIND("Background=",O2)-12)</f>
        <v>home_good night</v>
      </c>
      <c r="E2" s="29">
        <v>0</v>
      </c>
      <c r="F2" s="29"/>
      <c r="G2" s="29">
        <v>0</v>
      </c>
      <c r="H2" s="30" t="str">
        <f>MID(O2,FIND("dailyGoalPercent=",O2)+18,FIND(""" AwardCoin=",O2)-FIND("dailyGoalPercent=",O2)-18)</f>
        <v>1</v>
      </c>
      <c r="I2" s="30" t="str">
        <f>MID(O2,FIND("AwardCoin=",O2)+11,FIND("""&gt;",O2)-FIND("AwardCoin=",O2)-11)</f>
        <v>0</v>
      </c>
      <c r="J2" s="29">
        <v>0</v>
      </c>
      <c r="K2" s="29">
        <v>0</v>
      </c>
      <c r="L2" s="29">
        <v>0</v>
      </c>
      <c r="M2" s="29">
        <v>0</v>
      </c>
      <c r="N2" s="29" t="str">
        <f>IF(B2&lt;&gt;"","&lt;Mission Id="""&amp;B2&amp;""" Name="""&amp;C2&amp;""" Background="""&amp;D2&amp;""" Model="""&amp;E2&amp;""" NimIcon="""&amp;F2&amp;""" QuestId="""&amp;G2&amp;""" dailyGoalPercent="""&amp;H2&amp;""" AwardCoin="""&amp;I2&amp;"""&gt;"&amp;CHAR(10)&amp;"  &lt;TreasureBox BoxId="""&amp;J2&amp;""" Height="""&amp;K2&amp;""" /&gt;"&amp;CHAR(10)&amp;"  &lt;TreasureBox BoxId="""&amp;L2&amp;""" Height="""&amp;M2&amp;""" /&gt;"&amp;CHAR(10)&amp;"&lt;/Mission&gt;","")</f>
        <v>&lt;Mission Id="-10000" Name="" Background="home_good night" Model="0" NimIcon="" QuestId="0" dailyGoalPercent="1" AwardCoin="0"&gt;
  &lt;TreasureBox BoxId="0" Height="0" /&gt;
  &lt;TreasureBox BoxId="0" Height="0" /&gt;
&lt;/Mission&gt;</v>
      </c>
      <c r="O2" s="21" t="s">
        <v>980</v>
      </c>
    </row>
    <row r="3" spans="1:15" s="21" customFormat="1">
      <c r="A3" s="31"/>
      <c r="B3" s="32" t="str">
        <f>MID(O3,FIND("Id=",O3)+4,FIND(""" Name=",O3)-FIND("Id=",O3)-4)</f>
        <v>11001</v>
      </c>
      <c r="C3" s="33" t="str">
        <f>MID(O3,FIND("Name=",O3)+6,FIND(""" Background=",O3)-FIND("Name=",O3)-6)</f>
        <v>MissionName11001</v>
      </c>
      <c r="D3" s="33" t="str">
        <f>MID(O3,FIND("Background=",O3)+12,FIND(""" Model=",O3)-FIND("Background=",O3)-12)</f>
        <v>Home_Backgrond_ocean brim (1)</v>
      </c>
      <c r="E3" s="33" t="str">
        <f>MID(O3,FIND("Model=",O3)+7,FIND(""" NimIcon=",O3)-FIND("Model=",O3)-7)</f>
        <v>11001</v>
      </c>
      <c r="F3" s="33" t="s">
        <v>331</v>
      </c>
      <c r="G3" s="33" t="str">
        <f>MID(O3,FIND("QuestId=",O3)+9,FIND(""" dailyGoalPercent=",O3)-FIND("QuestId=",O3)-9)</f>
        <v>20001</v>
      </c>
      <c r="H3" s="34" t="str">
        <f>MID(O3,FIND("dailyGoalPercent=",O3)+18,FIND(""" AwardCoin=",O3)-FIND("dailyGoalPercent=",O3)-18)</f>
        <v>0.33</v>
      </c>
      <c r="I3" s="34" t="str">
        <f>MID(O3,FIND("AwardCoin=",O3)+11,FIND("""&gt;",O3)-FIND("AwardCoin=",O3)-11)</f>
        <v>32</v>
      </c>
      <c r="J3" s="33">
        <v>10001</v>
      </c>
      <c r="K3" s="33">
        <v>3</v>
      </c>
      <c r="L3" s="33">
        <v>10002</v>
      </c>
      <c r="M3" s="33">
        <v>8</v>
      </c>
      <c r="N3" s="33" t="str">
        <f>IF(B3&lt;&gt;"","&lt;Mission Id="""&amp;B3&amp;""" Name="""&amp;C3&amp;""" Background="""&amp;D3&amp;""" Model="""&amp;E3&amp;""" NimIcon="""&amp;F3&amp;""" QuestId="""&amp;G3&amp;""" dailyGoalPercent="""&amp;H3&amp;""" AwardCoin="""&amp;I3&amp;"""&gt;"&amp;CHAR(10)&amp;"  &lt;TreasureBox BoxId="""&amp;J3&amp;""" Height="""&amp;K3&amp;""" /&gt;"&amp;CHAR(10)&amp;"  &lt;TreasureBox BoxId="""&amp;L3&amp;""" Height="""&amp;M3&amp;""" /&gt;"&amp;CHAR(10)&amp;"&lt;/Mission&gt;","")</f>
        <v>&lt;Mission Id="11001" Name="MissionName11001" Background="Home_Backgrond_ocean brim (1)" Model="11001" NimIcon="atom_icon0022" QuestId="20001" dailyGoalPercent="0.33" AwardCoin="32"&gt;
  &lt;TreasureBox BoxId="10001" Height="3" /&gt;
  &lt;TreasureBox BoxId="10002" Height="8" /&gt;
&lt;/Mission&gt;</v>
      </c>
      <c r="O3" s="21" t="s">
        <v>917</v>
      </c>
    </row>
    <row r="4" spans="1:15" s="21" customFormat="1">
      <c r="A4" s="31"/>
      <c r="B4" s="32" t="str">
        <f>MID(O4,FIND("Id=",O4)+4,FIND(""" Name=",O4)-FIND("Id=",O4)-4)</f>
        <v>11002</v>
      </c>
      <c r="C4" s="33" t="str">
        <f>MID(O4,FIND("Name=",O4)+6,FIND(""" Background=",O4)-FIND("Name=",O4)-6)</f>
        <v>MissionName11002</v>
      </c>
      <c r="D4" s="33" t="str">
        <f>MID(O4,FIND("Background=",O4)+12,FIND(""" Model=",O4)-FIND("Background=",O4)-12)</f>
        <v>Home_Backgrond_ocean brim (2)</v>
      </c>
      <c r="E4" s="33" t="str">
        <f>MID(O4,FIND("Model=",O4)+7,FIND(""" NimIcon=",O4)-FIND("Model=",O4)-7)</f>
        <v>11002</v>
      </c>
      <c r="F4" s="33" t="s">
        <v>340</v>
      </c>
      <c r="G4" s="33" t="str">
        <f>MID(O4,FIND("QuestId=",O4)+9,FIND(""" dailyGoalPercent=",O4)-FIND("QuestId=",O4)-9)</f>
        <v>20002</v>
      </c>
      <c r="H4" s="34" t="str">
        <f>MID(O4,FIND("dailyGoalPercent=",O4)+18,FIND(""" AwardCoin=",O4)-FIND("dailyGoalPercent=",O4)-18)</f>
        <v>0.33</v>
      </c>
      <c r="I4" s="34" t="str">
        <f t="shared" ref="I4:I65" si="0">MID(O4,FIND("AwardCoin=",O4)+11,FIND("""&gt;",O4)-FIND("AwardCoin=",O4)-11)</f>
        <v>34</v>
      </c>
      <c r="J4" s="33">
        <v>10003</v>
      </c>
      <c r="K4" s="33">
        <v>3</v>
      </c>
      <c r="L4" s="33">
        <v>10004</v>
      </c>
      <c r="M4" s="33">
        <v>8</v>
      </c>
      <c r="N4" s="33" t="str">
        <f t="shared" ref="N4:N66" si="1">IF(B4&lt;&gt;"","&lt;Mission Id="""&amp;B4&amp;""" Name="""&amp;C4&amp;""" Background="""&amp;D4&amp;""" Model="""&amp;E4&amp;""" NimIcon="""&amp;F4&amp;""" QuestId="""&amp;G4&amp;""" dailyGoalPercent="""&amp;H4&amp;""" AwardCoin="""&amp;I4&amp;"""&gt;"&amp;CHAR(10)&amp;"  &lt;TreasureBox BoxId="""&amp;J4&amp;""" Height="""&amp;K4&amp;""" /&gt;"&amp;CHAR(10)&amp;"  &lt;TreasureBox BoxId="""&amp;L4&amp;""" Height="""&amp;M4&amp;""" /&gt;"&amp;CHAR(10)&amp;"&lt;/Mission&gt;","")</f>
        <v>&lt;Mission Id="11002" Name="MissionName11002" Background="Home_Backgrond_ocean brim (2)" Model="11002" NimIcon="atom_icon0023" QuestId="20002" dailyGoalPercent="0.33" AwardCoin="34"&gt;
  &lt;TreasureBox BoxId="10003" Height="3" /&gt;
  &lt;TreasureBox BoxId="10004" Height="8" /&gt;
&lt;/Mission&gt;</v>
      </c>
      <c r="O4" s="21" t="s">
        <v>918</v>
      </c>
    </row>
    <row r="5" spans="1:15" s="21" customFormat="1">
      <c r="A5" s="31"/>
      <c r="B5" s="32" t="str">
        <f t="shared" ref="B5:B67" si="2">MID(O5,FIND("Id=",O5)+4,FIND(""" Name=",O5)-FIND("Id=",O5)-4)</f>
        <v>11003</v>
      </c>
      <c r="C5" s="33" t="str">
        <f t="shared" ref="C5:C67" si="3">MID(O5,FIND("Name=",O5)+6,FIND(""" Background=",O5)-FIND("Name=",O5)-6)</f>
        <v>MissionName11003</v>
      </c>
      <c r="D5" s="33" t="str">
        <f t="shared" ref="D5:D67" si="4">MID(O5,FIND("Background=",O5)+12,FIND(""" Model=",O5)-FIND("Background=",O5)-12)</f>
        <v>Home_Backgrond_ocean brim (3)</v>
      </c>
      <c r="E5" s="33" t="str">
        <f t="shared" ref="E5:E67" si="5">MID(O5,FIND("Model=",O5)+7,FIND(""" NimIcon=",O5)-FIND("Model=",O5)-7)</f>
        <v>11003</v>
      </c>
      <c r="F5" s="33" t="s">
        <v>342</v>
      </c>
      <c r="G5" s="33" t="str">
        <f t="shared" ref="G5:G67" si="6">MID(O5,FIND("QuestId=",O5)+9,FIND(""" dailyGoalPercent=",O5)-FIND("QuestId=",O5)-9)</f>
        <v>20003</v>
      </c>
      <c r="H5" s="34" t="str">
        <f t="shared" ref="H5:H52" si="7">MID(O5,FIND("dailyGoalPercent=",O5)+18,FIND(""" AwardCoin=",O5)-FIND("dailyGoalPercent=",O5)-18)</f>
        <v>0.34</v>
      </c>
      <c r="I5" s="34" t="str">
        <f t="shared" si="0"/>
        <v>36</v>
      </c>
      <c r="J5" s="33">
        <v>10005</v>
      </c>
      <c r="K5" s="33">
        <v>3</v>
      </c>
      <c r="L5" s="33">
        <v>10006</v>
      </c>
      <c r="M5" s="33">
        <v>8</v>
      </c>
      <c r="N5" s="33" t="str">
        <f t="shared" si="1"/>
        <v>&lt;Mission Id="11003" Name="MissionName11003" Background="Home_Backgrond_ocean brim (3)" Model="11003" NimIcon="atom_icon0024" QuestId="20003" dailyGoalPercent="0.34" AwardCoin="36"&gt;
  &lt;TreasureBox BoxId="10005" Height="3" /&gt;
  &lt;TreasureBox BoxId="10006" Height="8" /&gt;
&lt;/Mission&gt;</v>
      </c>
      <c r="O5" s="21" t="s">
        <v>919</v>
      </c>
    </row>
    <row r="6" spans="1:15" s="21" customFormat="1">
      <c r="A6" s="31"/>
      <c r="B6" s="32" t="str">
        <f t="shared" si="2"/>
        <v>11004</v>
      </c>
      <c r="C6" s="33" t="str">
        <f t="shared" si="3"/>
        <v>MissionName11004</v>
      </c>
      <c r="D6" s="33" t="str">
        <f t="shared" si="4"/>
        <v>Home_Backgrond_ocean brim (4)</v>
      </c>
      <c r="E6" s="33" t="str">
        <f t="shared" si="5"/>
        <v>11004</v>
      </c>
      <c r="F6" s="33" t="s">
        <v>344</v>
      </c>
      <c r="G6" s="33" t="str">
        <f t="shared" si="6"/>
        <v>20004</v>
      </c>
      <c r="H6" s="34" t="str">
        <f t="shared" si="7"/>
        <v>0.33</v>
      </c>
      <c r="I6" s="34" t="str">
        <f t="shared" si="0"/>
        <v>38</v>
      </c>
      <c r="J6" s="33">
        <v>10007</v>
      </c>
      <c r="K6" s="33">
        <v>3</v>
      </c>
      <c r="L6" s="33">
        <v>10008</v>
      </c>
      <c r="M6" s="33">
        <v>8</v>
      </c>
      <c r="N6" s="33" t="str">
        <f t="shared" si="1"/>
        <v>&lt;Mission Id="11004" Name="MissionName11004" Background="Home_Backgrond_ocean brim (4)" Model="11004" NimIcon="atom_icon0025" QuestId="20004" dailyGoalPercent="0.33" AwardCoin="38"&gt;
  &lt;TreasureBox BoxId="10007" Height="3" /&gt;
  &lt;TreasureBox BoxId="10008" Height="8" /&gt;
&lt;/Mission&gt;</v>
      </c>
      <c r="O6" s="21" t="s">
        <v>920</v>
      </c>
    </row>
    <row r="7" spans="1:15" s="21" customFormat="1">
      <c r="A7" s="31"/>
      <c r="B7" s="32" t="str">
        <f t="shared" si="2"/>
        <v>11005</v>
      </c>
      <c r="C7" s="33" t="str">
        <f t="shared" si="3"/>
        <v>MissionName11005</v>
      </c>
      <c r="D7" s="33" t="str">
        <f t="shared" si="4"/>
        <v>Home_Backgrond_ocean brim (5)</v>
      </c>
      <c r="E7" s="33" t="str">
        <f t="shared" si="5"/>
        <v>11005</v>
      </c>
      <c r="F7" s="33" t="s">
        <v>346</v>
      </c>
      <c r="G7" s="33" t="str">
        <f t="shared" si="6"/>
        <v>20005</v>
      </c>
      <c r="H7" s="34" t="str">
        <f t="shared" si="7"/>
        <v>0.33</v>
      </c>
      <c r="I7" s="34" t="str">
        <f t="shared" si="0"/>
        <v>40</v>
      </c>
      <c r="J7" s="33">
        <v>10009</v>
      </c>
      <c r="K7" s="33">
        <v>3</v>
      </c>
      <c r="L7" s="33">
        <v>10010</v>
      </c>
      <c r="M7" s="33">
        <v>8</v>
      </c>
      <c r="N7" s="33" t="str">
        <f t="shared" si="1"/>
        <v>&lt;Mission Id="11005" Name="MissionName11005" Background="Home_Backgrond_ocean brim (5)" Model="11005" NimIcon="atom_icon0026" QuestId="20005" dailyGoalPercent="0.33" AwardCoin="40"&gt;
  &lt;TreasureBox BoxId="10009" Height="3" /&gt;
  &lt;TreasureBox BoxId="10010" Height="8" /&gt;
&lt;/Mission&gt;</v>
      </c>
      <c r="O7" s="21" t="s">
        <v>921</v>
      </c>
    </row>
    <row r="8" spans="1:15" s="21" customFormat="1">
      <c r="A8" s="31"/>
      <c r="B8" s="32" t="str">
        <f t="shared" si="2"/>
        <v>11006</v>
      </c>
      <c r="C8" s="33" t="str">
        <f t="shared" si="3"/>
        <v>MissionName11006</v>
      </c>
      <c r="D8" s="33" t="str">
        <f t="shared" si="4"/>
        <v>Home_Backgrond_ocean brim (6)</v>
      </c>
      <c r="E8" s="33" t="str">
        <f t="shared" si="5"/>
        <v>11006</v>
      </c>
      <c r="F8" s="33" t="s">
        <v>348</v>
      </c>
      <c r="G8" s="33" t="str">
        <f t="shared" si="6"/>
        <v>20006</v>
      </c>
      <c r="H8" s="34" t="str">
        <f t="shared" si="7"/>
        <v>0.34</v>
      </c>
      <c r="I8" s="34" t="str">
        <f t="shared" si="0"/>
        <v>42</v>
      </c>
      <c r="J8" s="33">
        <v>10011</v>
      </c>
      <c r="K8" s="33">
        <v>3</v>
      </c>
      <c r="L8" s="33">
        <v>10012</v>
      </c>
      <c r="M8" s="33">
        <v>8</v>
      </c>
      <c r="N8" s="33" t="str">
        <f t="shared" si="1"/>
        <v>&lt;Mission Id="11006" Name="MissionName11006" Background="Home_Backgrond_ocean brim (6)" Model="11006" NimIcon="atom_icon0027" QuestId="20006" dailyGoalPercent="0.34" AwardCoin="42"&gt;
  &lt;TreasureBox BoxId="10011" Height="3" /&gt;
  &lt;TreasureBox BoxId="10012" Height="8" /&gt;
&lt;/Mission&gt;</v>
      </c>
      <c r="O8" s="21" t="s">
        <v>922</v>
      </c>
    </row>
    <row r="9" spans="1:15" s="21" customFormat="1">
      <c r="A9" s="31"/>
      <c r="B9" s="32" t="str">
        <f t="shared" si="2"/>
        <v>11007</v>
      </c>
      <c r="C9" s="33" t="str">
        <f t="shared" si="3"/>
        <v>MissionName11007</v>
      </c>
      <c r="D9" s="33" t="str">
        <f t="shared" si="4"/>
        <v>Home_Backgrond_ocean brim (7)</v>
      </c>
      <c r="E9" s="33" t="str">
        <f t="shared" si="5"/>
        <v>11007</v>
      </c>
      <c r="F9" s="33" t="s">
        <v>350</v>
      </c>
      <c r="G9" s="33" t="str">
        <f t="shared" si="6"/>
        <v>20007</v>
      </c>
      <c r="H9" s="34" t="str">
        <f t="shared" si="7"/>
        <v>0.33</v>
      </c>
      <c r="I9" s="34" t="str">
        <f t="shared" si="0"/>
        <v>44</v>
      </c>
      <c r="J9" s="33">
        <v>10013</v>
      </c>
      <c r="K9" s="33">
        <v>3</v>
      </c>
      <c r="L9" s="33">
        <v>10014</v>
      </c>
      <c r="M9" s="33">
        <v>8</v>
      </c>
      <c r="N9" s="33" t="str">
        <f t="shared" si="1"/>
        <v>&lt;Mission Id="11007" Name="MissionName11007" Background="Home_Backgrond_ocean brim (7)" Model="11007" NimIcon="atom_icon0028" QuestId="20007" dailyGoalPercent="0.33" AwardCoin="44"&gt;
  &lt;TreasureBox BoxId="10013" Height="3" /&gt;
  &lt;TreasureBox BoxId="10014" Height="8" /&gt;
&lt;/Mission&gt;</v>
      </c>
      <c r="O9" s="21" t="s">
        <v>923</v>
      </c>
    </row>
    <row r="10" spans="1:15" s="21" customFormat="1">
      <c r="A10" s="31"/>
      <c r="B10" s="32" t="str">
        <f t="shared" si="2"/>
        <v>11008</v>
      </c>
      <c r="C10" s="33" t="str">
        <f t="shared" si="3"/>
        <v>MissionName11008</v>
      </c>
      <c r="D10" s="33" t="str">
        <f t="shared" si="4"/>
        <v>Home_Backgrond_ocean brim (8)</v>
      </c>
      <c r="E10" s="33" t="str">
        <f t="shared" si="5"/>
        <v>11008</v>
      </c>
      <c r="F10" s="33" t="s">
        <v>352</v>
      </c>
      <c r="G10" s="33" t="str">
        <f t="shared" si="6"/>
        <v>20008</v>
      </c>
      <c r="H10" s="34" t="str">
        <f t="shared" si="7"/>
        <v>0.33</v>
      </c>
      <c r="I10" s="34" t="str">
        <f t="shared" si="0"/>
        <v>46</v>
      </c>
      <c r="J10" s="33">
        <v>10015</v>
      </c>
      <c r="K10" s="33">
        <v>3</v>
      </c>
      <c r="L10" s="33">
        <v>10016</v>
      </c>
      <c r="M10" s="33">
        <v>8</v>
      </c>
      <c r="N10" s="33" t="str">
        <f t="shared" si="1"/>
        <v>&lt;Mission Id="11008" Name="MissionName11008" Background="Home_Backgrond_ocean brim (8)" Model="11008" NimIcon="atom_icon0029" QuestId="20008" dailyGoalPercent="0.33" AwardCoin="46"&gt;
  &lt;TreasureBox BoxId="10015" Height="3" /&gt;
  &lt;TreasureBox BoxId="10016" Height="8" /&gt;
&lt;/Mission&gt;</v>
      </c>
      <c r="O10" s="21" t="s">
        <v>924</v>
      </c>
    </row>
    <row r="11" spans="1:15" s="21" customFormat="1">
      <c r="A11" s="31"/>
      <c r="B11" s="32" t="str">
        <f t="shared" si="2"/>
        <v>11009</v>
      </c>
      <c r="C11" s="33" t="str">
        <f t="shared" si="3"/>
        <v>MissionName11009</v>
      </c>
      <c r="D11" s="33" t="str">
        <f t="shared" si="4"/>
        <v>Home_Backgrond_ocean brim (9)</v>
      </c>
      <c r="E11" s="33" t="str">
        <f t="shared" si="5"/>
        <v>11009</v>
      </c>
      <c r="F11" s="33" t="s">
        <v>354</v>
      </c>
      <c r="G11" s="33" t="str">
        <f t="shared" si="6"/>
        <v>20009</v>
      </c>
      <c r="H11" s="34" t="str">
        <f t="shared" si="7"/>
        <v>0.34</v>
      </c>
      <c r="I11" s="34" t="str">
        <f t="shared" si="0"/>
        <v>48</v>
      </c>
      <c r="J11" s="33">
        <v>10017</v>
      </c>
      <c r="K11" s="33">
        <v>3</v>
      </c>
      <c r="L11" s="33">
        <v>10018</v>
      </c>
      <c r="M11" s="33">
        <v>8</v>
      </c>
      <c r="N11" s="33" t="str">
        <f t="shared" si="1"/>
        <v>&lt;Mission Id="11009" Name="MissionName11009" Background="Home_Backgrond_ocean brim (9)" Model="11009" NimIcon="atom_icon0030" QuestId="20009" dailyGoalPercent="0.34" AwardCoin="48"&gt;
  &lt;TreasureBox BoxId="10017" Height="3" /&gt;
  &lt;TreasureBox BoxId="10018" Height="8" /&gt;
&lt;/Mission&gt;</v>
      </c>
      <c r="O11" s="21" t="s">
        <v>925</v>
      </c>
    </row>
    <row r="12" spans="1:15" s="21" customFormat="1">
      <c r="A12" s="31"/>
      <c r="B12" s="32" t="str">
        <f t="shared" si="2"/>
        <v>11010</v>
      </c>
      <c r="C12" s="33" t="str">
        <f t="shared" si="3"/>
        <v>MissionName11010</v>
      </c>
      <c r="D12" s="33" t="str">
        <f t="shared" si="4"/>
        <v>Home_Backgrond_ocean brim (10)</v>
      </c>
      <c r="E12" s="33" t="str">
        <f t="shared" si="5"/>
        <v>11010</v>
      </c>
      <c r="F12" s="33" t="s">
        <v>356</v>
      </c>
      <c r="G12" s="33" t="str">
        <f t="shared" si="6"/>
        <v>20010</v>
      </c>
      <c r="H12" s="34" t="str">
        <f t="shared" si="7"/>
        <v>0.35</v>
      </c>
      <c r="I12" s="34" t="str">
        <f t="shared" si="0"/>
        <v>50</v>
      </c>
      <c r="J12" s="33">
        <v>10019</v>
      </c>
      <c r="K12" s="33">
        <v>3</v>
      </c>
      <c r="L12" s="33">
        <v>10020</v>
      </c>
      <c r="M12" s="33">
        <v>8</v>
      </c>
      <c r="N12" s="33" t="str">
        <f t="shared" si="1"/>
        <v>&lt;Mission Id="11010" Name="MissionName11010" Background="Home_Backgrond_ocean brim (10)" Model="11010" NimIcon="atom_icon0031" QuestId="20010" dailyGoalPercent="0.35" AwardCoin="50"&gt;
  &lt;TreasureBox BoxId="10019" Height="3" /&gt;
  &lt;TreasureBox BoxId="10020" Height="8" /&gt;
&lt;/Mission&gt;</v>
      </c>
      <c r="O12" s="21" t="s">
        <v>926</v>
      </c>
    </row>
    <row r="13" spans="1:15" s="21" customFormat="1">
      <c r="A13" s="31"/>
      <c r="B13" s="32" t="str">
        <f t="shared" si="2"/>
        <v>11011</v>
      </c>
      <c r="C13" s="33" t="str">
        <f t="shared" si="3"/>
        <v>MissionName11011</v>
      </c>
      <c r="D13" s="33" t="str">
        <f t="shared" si="4"/>
        <v>Home_Backgrond_ocean brim (11)</v>
      </c>
      <c r="E13" s="33" t="str">
        <f t="shared" si="5"/>
        <v>11011</v>
      </c>
      <c r="F13" s="33" t="s">
        <v>358</v>
      </c>
      <c r="G13" s="33" t="str">
        <f t="shared" si="6"/>
        <v>20011</v>
      </c>
      <c r="H13" s="34" t="str">
        <f t="shared" si="7"/>
        <v>0.38</v>
      </c>
      <c r="I13" s="34" t="str">
        <f t="shared" si="0"/>
        <v>52</v>
      </c>
      <c r="J13" s="33">
        <v>10021</v>
      </c>
      <c r="K13" s="33">
        <v>3</v>
      </c>
      <c r="L13" s="33">
        <v>10022</v>
      </c>
      <c r="M13" s="33">
        <v>8</v>
      </c>
      <c r="N13" s="33" t="str">
        <f t="shared" si="1"/>
        <v>&lt;Mission Id="11011" Name="MissionName11011" Background="Home_Backgrond_ocean brim (11)" Model="11011" NimIcon="atom_icon0032" QuestId="20011" dailyGoalPercent="0.38" AwardCoin="52"&gt;
  &lt;TreasureBox BoxId="10021" Height="3" /&gt;
  &lt;TreasureBox BoxId="10022" Height="8" /&gt;
&lt;/Mission&gt;</v>
      </c>
      <c r="O13" s="21" t="s">
        <v>927</v>
      </c>
    </row>
    <row r="14" spans="1:15" s="21" customFormat="1">
      <c r="A14" s="31"/>
      <c r="B14" s="32" t="str">
        <f t="shared" si="2"/>
        <v>11012</v>
      </c>
      <c r="C14" s="33" t="str">
        <f t="shared" si="3"/>
        <v>MissionName11012</v>
      </c>
      <c r="D14" s="33" t="str">
        <f t="shared" si="4"/>
        <v>Home_Backgrond_ocean brim (12)</v>
      </c>
      <c r="E14" s="33" t="str">
        <f t="shared" si="5"/>
        <v>11012</v>
      </c>
      <c r="F14" s="33" t="s">
        <v>332</v>
      </c>
      <c r="G14" s="33" t="str">
        <f t="shared" si="6"/>
        <v>20012</v>
      </c>
      <c r="H14" s="34" t="str">
        <f t="shared" si="7"/>
        <v>0.42</v>
      </c>
      <c r="I14" s="34" t="str">
        <f t="shared" si="0"/>
        <v>54</v>
      </c>
      <c r="J14" s="33">
        <v>10023</v>
      </c>
      <c r="K14" s="33">
        <v>3</v>
      </c>
      <c r="L14" s="33">
        <v>10024</v>
      </c>
      <c r="M14" s="33">
        <v>8</v>
      </c>
      <c r="N14" s="33" t="str">
        <f t="shared" si="1"/>
        <v>&lt;Mission Id="11012" Name="MissionName11012" Background="Home_Backgrond_ocean brim (12)" Model="11012" NimIcon="atom_icon0033" QuestId="20012" dailyGoalPercent="0.42" AwardCoin="54"&gt;
  &lt;TreasureBox BoxId="10023" Height="3" /&gt;
  &lt;TreasureBox BoxId="10024" Height="8" /&gt;
&lt;/Mission&gt;</v>
      </c>
      <c r="O14" s="21" t="s">
        <v>928</v>
      </c>
    </row>
    <row r="15" spans="1:15" s="21" customFormat="1">
      <c r="A15" s="31"/>
      <c r="B15" s="32" t="str">
        <f t="shared" si="2"/>
        <v>11013</v>
      </c>
      <c r="C15" s="33" t="str">
        <f t="shared" si="3"/>
        <v>MissionName11013</v>
      </c>
      <c r="D15" s="33" t="str">
        <f t="shared" si="4"/>
        <v>Home_Backgrond_ocean brim (13)</v>
      </c>
      <c r="E15" s="33" t="str">
        <f t="shared" si="5"/>
        <v>11013</v>
      </c>
      <c r="F15" s="33" t="s">
        <v>361</v>
      </c>
      <c r="G15" s="33" t="str">
        <f t="shared" si="6"/>
        <v>20013</v>
      </c>
      <c r="H15" s="34" t="str">
        <f t="shared" si="7"/>
        <v>0.44</v>
      </c>
      <c r="I15" s="34" t="str">
        <f t="shared" si="0"/>
        <v>56</v>
      </c>
      <c r="J15" s="33">
        <v>10025</v>
      </c>
      <c r="K15" s="33">
        <v>3</v>
      </c>
      <c r="L15" s="33">
        <v>10026</v>
      </c>
      <c r="M15" s="33">
        <v>8</v>
      </c>
      <c r="N15" s="33" t="str">
        <f t="shared" si="1"/>
        <v>&lt;Mission Id="11013" Name="MissionName11013" Background="Home_Backgrond_ocean brim (13)" Model="11013" NimIcon="atom_icon0034" QuestId="20013" dailyGoalPercent="0.44" AwardCoin="56"&gt;
  &lt;TreasureBox BoxId="10025" Height="3" /&gt;
  &lt;TreasureBox BoxId="10026" Height="8" /&gt;
&lt;/Mission&gt;</v>
      </c>
      <c r="O15" s="21" t="s">
        <v>929</v>
      </c>
    </row>
    <row r="16" spans="1:15" s="21" customFormat="1">
      <c r="A16" s="31"/>
      <c r="B16" s="32" t="str">
        <f t="shared" si="2"/>
        <v>11014</v>
      </c>
      <c r="C16" s="33" t="str">
        <f t="shared" si="3"/>
        <v>MissionName11014</v>
      </c>
      <c r="D16" s="33" t="str">
        <f t="shared" si="4"/>
        <v>Home_Backgrond_ocean brim (14)</v>
      </c>
      <c r="E16" s="33" t="str">
        <f t="shared" si="5"/>
        <v>11014</v>
      </c>
      <c r="F16" s="33" t="s">
        <v>363</v>
      </c>
      <c r="G16" s="33" t="str">
        <f t="shared" si="6"/>
        <v>20014</v>
      </c>
      <c r="H16" s="34" t="str">
        <f t="shared" si="7"/>
        <v>0.46</v>
      </c>
      <c r="I16" s="34" t="str">
        <f t="shared" si="0"/>
        <v>58</v>
      </c>
      <c r="J16" s="33">
        <v>10027</v>
      </c>
      <c r="K16" s="33">
        <v>3</v>
      </c>
      <c r="L16" s="33">
        <v>10028</v>
      </c>
      <c r="M16" s="33">
        <v>8</v>
      </c>
      <c r="N16" s="33" t="str">
        <f t="shared" si="1"/>
        <v>&lt;Mission Id="11014" Name="MissionName11014" Background="Home_Backgrond_ocean brim (14)" Model="11014" NimIcon="atom_icon0035" QuestId="20014" dailyGoalPercent="0.46" AwardCoin="58"&gt;
  &lt;TreasureBox BoxId="10027" Height="3" /&gt;
  &lt;TreasureBox BoxId="10028" Height="8" /&gt;
&lt;/Mission&gt;</v>
      </c>
      <c r="O16" s="21" t="s">
        <v>930</v>
      </c>
    </row>
    <row r="17" spans="1:15" s="21" customFormat="1">
      <c r="A17" s="31"/>
      <c r="B17" s="32" t="str">
        <f t="shared" si="2"/>
        <v>11015</v>
      </c>
      <c r="C17" s="33" t="str">
        <f t="shared" si="3"/>
        <v>MissionName11015</v>
      </c>
      <c r="D17" s="33" t="str">
        <f t="shared" si="4"/>
        <v>Home_Backgrond_ocean brim (15)</v>
      </c>
      <c r="E17" s="33" t="str">
        <f t="shared" si="5"/>
        <v>11015</v>
      </c>
      <c r="F17" s="33" t="s">
        <v>365</v>
      </c>
      <c r="G17" s="33" t="str">
        <f t="shared" si="6"/>
        <v>20015</v>
      </c>
      <c r="H17" s="34" t="str">
        <f t="shared" si="7"/>
        <v>0.48</v>
      </c>
      <c r="I17" s="34" t="str">
        <f t="shared" si="0"/>
        <v>60</v>
      </c>
      <c r="J17" s="33">
        <v>10029</v>
      </c>
      <c r="K17" s="33">
        <v>3</v>
      </c>
      <c r="L17" s="33">
        <v>10030</v>
      </c>
      <c r="M17" s="33">
        <v>8</v>
      </c>
      <c r="N17" s="33" t="str">
        <f t="shared" si="1"/>
        <v>&lt;Mission Id="11015" Name="MissionName11015" Background="Home_Backgrond_ocean brim (15)" Model="11015" NimIcon="atom_icon0036" QuestId="20015" dailyGoalPercent="0.48" AwardCoin="60"&gt;
  &lt;TreasureBox BoxId="10029" Height="3" /&gt;
  &lt;TreasureBox BoxId="10030" Height="8" /&gt;
&lt;/Mission&gt;</v>
      </c>
      <c r="O17" s="21" t="s">
        <v>931</v>
      </c>
    </row>
    <row r="18" spans="1:15" s="21" customFormat="1">
      <c r="A18" s="31"/>
      <c r="B18" s="32" t="str">
        <f t="shared" si="2"/>
        <v>11016</v>
      </c>
      <c r="C18" s="33" t="str">
        <f t="shared" si="3"/>
        <v>MissionName11016</v>
      </c>
      <c r="D18" s="33" t="str">
        <f t="shared" si="4"/>
        <v>Home_Backgrond_ocean brim (16)</v>
      </c>
      <c r="E18" s="33" t="str">
        <f t="shared" si="5"/>
        <v>11016</v>
      </c>
      <c r="F18" s="33" t="s">
        <v>367</v>
      </c>
      <c r="G18" s="33" t="str">
        <f t="shared" si="6"/>
        <v>20016</v>
      </c>
      <c r="H18" s="34" t="str">
        <f t="shared" si="7"/>
        <v>0.5</v>
      </c>
      <c r="I18" s="34" t="str">
        <f t="shared" si="0"/>
        <v>62</v>
      </c>
      <c r="J18" s="33">
        <v>10031</v>
      </c>
      <c r="K18" s="33">
        <v>3</v>
      </c>
      <c r="L18" s="33">
        <v>10032</v>
      </c>
      <c r="M18" s="33">
        <v>8</v>
      </c>
      <c r="N18" s="33" t="str">
        <f t="shared" si="1"/>
        <v>&lt;Mission Id="11016" Name="MissionName11016" Background="Home_Backgrond_ocean brim (16)" Model="11016" NimIcon="atom_icon0037" QuestId="20016" dailyGoalPercent="0.5" AwardCoin="62"&gt;
  &lt;TreasureBox BoxId="10031" Height="3" /&gt;
  &lt;TreasureBox BoxId="10032" Height="8" /&gt;
&lt;/Mission&gt;</v>
      </c>
      <c r="O18" s="21" t="s">
        <v>932</v>
      </c>
    </row>
    <row r="19" spans="1:15" s="21" customFormat="1">
      <c r="A19" s="31"/>
      <c r="B19" s="32" t="str">
        <f t="shared" si="2"/>
        <v>11017</v>
      </c>
      <c r="C19" s="33" t="str">
        <f t="shared" si="3"/>
        <v>MissionName11017</v>
      </c>
      <c r="D19" s="33" t="str">
        <f t="shared" si="4"/>
        <v>Home_Backgrond_ocean brim (17)</v>
      </c>
      <c r="E19" s="33" t="str">
        <f t="shared" si="5"/>
        <v>11017</v>
      </c>
      <c r="F19" s="33" t="s">
        <v>369</v>
      </c>
      <c r="G19" s="33" t="str">
        <f t="shared" si="6"/>
        <v>20017</v>
      </c>
      <c r="H19" s="34" t="str">
        <f t="shared" si="7"/>
        <v>0.5</v>
      </c>
      <c r="I19" s="34" t="str">
        <f t="shared" si="0"/>
        <v>64</v>
      </c>
      <c r="J19" s="33">
        <v>10033</v>
      </c>
      <c r="K19" s="33">
        <v>3</v>
      </c>
      <c r="L19" s="33">
        <v>10034</v>
      </c>
      <c r="M19" s="33">
        <v>8</v>
      </c>
      <c r="N19" s="33" t="str">
        <f t="shared" si="1"/>
        <v>&lt;Mission Id="11017" Name="MissionName11017" Background="Home_Backgrond_ocean brim (17)" Model="11017" NimIcon="atom_icon0038" QuestId="20017" dailyGoalPercent="0.5" AwardCoin="64"&gt;
  &lt;TreasureBox BoxId="10033" Height="3" /&gt;
  &lt;TreasureBox BoxId="10034" Height="8" /&gt;
&lt;/Mission&gt;</v>
      </c>
      <c r="O19" s="21" t="s">
        <v>933</v>
      </c>
    </row>
    <row r="20" spans="1:15" s="21" customFormat="1">
      <c r="A20" s="31"/>
      <c r="B20" s="32" t="str">
        <f t="shared" si="2"/>
        <v>11018</v>
      </c>
      <c r="C20" s="33" t="str">
        <f t="shared" si="3"/>
        <v>MissionName11018</v>
      </c>
      <c r="D20" s="33" t="str">
        <f t="shared" si="4"/>
        <v>Home_Backgrond_ocean brim (18)</v>
      </c>
      <c r="E20" s="33" t="str">
        <f t="shared" si="5"/>
        <v>11018</v>
      </c>
      <c r="F20" s="33" t="s">
        <v>371</v>
      </c>
      <c r="G20" s="33" t="str">
        <f t="shared" si="6"/>
        <v>20018</v>
      </c>
      <c r="H20" s="34" t="str">
        <f t="shared" si="7"/>
        <v>0.5</v>
      </c>
      <c r="I20" s="34" t="str">
        <f t="shared" si="0"/>
        <v>66</v>
      </c>
      <c r="J20" s="33">
        <v>10035</v>
      </c>
      <c r="K20" s="33">
        <v>3</v>
      </c>
      <c r="L20" s="33">
        <v>10036</v>
      </c>
      <c r="M20" s="33">
        <v>8</v>
      </c>
      <c r="N20" s="33" t="str">
        <f t="shared" si="1"/>
        <v>&lt;Mission Id="11018" Name="MissionName11018" Background="Home_Backgrond_ocean brim (18)" Model="11018" NimIcon="atom_icon0039" QuestId="20018" dailyGoalPercent="0.5" AwardCoin="66"&gt;
  &lt;TreasureBox BoxId="10035" Height="3" /&gt;
  &lt;TreasureBox BoxId="10036" Height="8" /&gt;
&lt;/Mission&gt;</v>
      </c>
      <c r="O20" s="21" t="s">
        <v>934</v>
      </c>
    </row>
    <row r="21" spans="1:15" s="21" customFormat="1">
      <c r="A21" s="31"/>
      <c r="B21" s="32" t="str">
        <f t="shared" si="2"/>
        <v>11019</v>
      </c>
      <c r="C21" s="33" t="str">
        <f t="shared" si="3"/>
        <v>MissionName11019</v>
      </c>
      <c r="D21" s="33" t="str">
        <f t="shared" si="4"/>
        <v>Home_Backgrond_ocean brim (19)</v>
      </c>
      <c r="E21" s="33" t="str">
        <f t="shared" si="5"/>
        <v>11019</v>
      </c>
      <c r="F21" s="33" t="s">
        <v>373</v>
      </c>
      <c r="G21" s="33" t="str">
        <f t="shared" si="6"/>
        <v>20019</v>
      </c>
      <c r="H21" s="34" t="str">
        <f t="shared" si="7"/>
        <v>0.5</v>
      </c>
      <c r="I21" s="34" t="str">
        <f t="shared" si="0"/>
        <v>68</v>
      </c>
      <c r="J21" s="33">
        <v>10037</v>
      </c>
      <c r="K21" s="33">
        <v>3</v>
      </c>
      <c r="L21" s="33">
        <v>10038</v>
      </c>
      <c r="M21" s="33">
        <v>8</v>
      </c>
      <c r="N21" s="33" t="str">
        <f t="shared" si="1"/>
        <v>&lt;Mission Id="11019" Name="MissionName11019" Background="Home_Backgrond_ocean brim (19)" Model="11019" NimIcon="atom_icon0040" QuestId="20019" dailyGoalPercent="0.5" AwardCoin="68"&gt;
  &lt;TreasureBox BoxId="10037" Height="3" /&gt;
  &lt;TreasureBox BoxId="10038" Height="8" /&gt;
&lt;/Mission&gt;</v>
      </c>
      <c r="O21" s="21" t="s">
        <v>935</v>
      </c>
    </row>
    <row r="22" spans="1:15" s="21" customFormat="1">
      <c r="A22" s="31"/>
      <c r="B22" s="32" t="str">
        <f t="shared" si="2"/>
        <v>11020</v>
      </c>
      <c r="C22" s="33" t="str">
        <f t="shared" si="3"/>
        <v>MissionName11020</v>
      </c>
      <c r="D22" s="33" t="str">
        <f t="shared" si="4"/>
        <v>Home_Backgrond_ocean brim (20)</v>
      </c>
      <c r="E22" s="33" t="str">
        <f t="shared" si="5"/>
        <v>11020</v>
      </c>
      <c r="F22" s="33" t="s">
        <v>375</v>
      </c>
      <c r="G22" s="33" t="str">
        <f t="shared" si="6"/>
        <v>20020</v>
      </c>
      <c r="H22" s="34" t="str">
        <f t="shared" si="7"/>
        <v>0.5</v>
      </c>
      <c r="I22" s="34" t="str">
        <f t="shared" si="0"/>
        <v>70</v>
      </c>
      <c r="J22" s="33">
        <v>10039</v>
      </c>
      <c r="K22" s="33">
        <v>3</v>
      </c>
      <c r="L22" s="33">
        <v>10040</v>
      </c>
      <c r="M22" s="33">
        <v>8</v>
      </c>
      <c r="N22" s="33" t="str">
        <f t="shared" si="1"/>
        <v>&lt;Mission Id="11020" Name="MissionName11020" Background="Home_Backgrond_ocean brim (20)" Model="11020" NimIcon="atom_icon0041" QuestId="20020" dailyGoalPercent="0.5" AwardCoin="70"&gt;
  &lt;TreasureBox BoxId="10039" Height="3" /&gt;
  &lt;TreasureBox BoxId="10040" Height="8" /&gt;
&lt;/Mission&gt;</v>
      </c>
      <c r="O22" s="21" t="s">
        <v>936</v>
      </c>
    </row>
    <row r="23" spans="1:15" s="21" customFormat="1">
      <c r="A23" s="31"/>
      <c r="B23" s="32" t="str">
        <f t="shared" si="2"/>
        <v>11021</v>
      </c>
      <c r="C23" s="33" t="str">
        <f t="shared" si="3"/>
        <v>MissionName11021</v>
      </c>
      <c r="D23" s="33" t="str">
        <f t="shared" si="4"/>
        <v>Home_Backgrond_ocean brim (21)</v>
      </c>
      <c r="E23" s="33" t="str">
        <f t="shared" si="5"/>
        <v>11021</v>
      </c>
      <c r="F23" s="33" t="s">
        <v>377</v>
      </c>
      <c r="G23" s="33" t="str">
        <f t="shared" si="6"/>
        <v>20021</v>
      </c>
      <c r="H23" s="34">
        <v>0.52</v>
      </c>
      <c r="I23" s="34" t="str">
        <f t="shared" si="0"/>
        <v>72</v>
      </c>
      <c r="J23" s="33">
        <v>10041</v>
      </c>
      <c r="K23" s="33">
        <v>3</v>
      </c>
      <c r="L23" s="33">
        <v>10042</v>
      </c>
      <c r="M23" s="33">
        <v>8</v>
      </c>
      <c r="N23" s="33" t="str">
        <f t="shared" si="1"/>
        <v>&lt;Mission Id="11021" Name="MissionName11021" Background="Home_Backgrond_ocean brim (21)" Model="11021" NimIcon="atom_icon0042" QuestId="20021" dailyGoalPercent="0.52" AwardCoin="72"&gt;
  &lt;TreasureBox BoxId="10041" Height="3" /&gt;
  &lt;TreasureBox BoxId="10042" Height="8" /&gt;
&lt;/Mission&gt;</v>
      </c>
      <c r="O23" s="21" t="s">
        <v>937</v>
      </c>
    </row>
    <row r="24" spans="1:15" s="21" customFormat="1">
      <c r="A24" s="35"/>
      <c r="B24" s="32" t="str">
        <f t="shared" si="2"/>
        <v>12001</v>
      </c>
      <c r="C24" s="33" t="str">
        <f t="shared" si="3"/>
        <v>MissionName12001</v>
      </c>
      <c r="D24" s="33" t="str">
        <f t="shared" si="4"/>
        <v>Home_Backgrond_wonder woods (1)</v>
      </c>
      <c r="E24" s="33" t="str">
        <f t="shared" si="5"/>
        <v>12001</v>
      </c>
      <c r="F24" s="33" t="s">
        <v>378</v>
      </c>
      <c r="G24" s="33" t="str">
        <f t="shared" si="6"/>
        <v>20022</v>
      </c>
      <c r="H24" s="34">
        <v>0.52</v>
      </c>
      <c r="I24" s="34" t="str">
        <f t="shared" si="0"/>
        <v>74</v>
      </c>
      <c r="J24" s="33">
        <v>10043</v>
      </c>
      <c r="K24" s="33">
        <v>3</v>
      </c>
      <c r="L24" s="33">
        <v>10044</v>
      </c>
      <c r="M24" s="33">
        <v>8</v>
      </c>
      <c r="N24" s="33" t="str">
        <f t="shared" si="1"/>
        <v>&lt;Mission Id="12001" Name="MissionName12001" Background="Home_Backgrond_wonder woods (1)" Model="12001" NimIcon="atom_icon0064" QuestId="20022" dailyGoalPercent="0.52" AwardCoin="74"&gt;
  &lt;TreasureBox BoxId="10043" Height="3" /&gt;
  &lt;TreasureBox BoxId="10044" Height="8" /&gt;
&lt;/Mission&gt;</v>
      </c>
      <c r="O24" s="21" t="s">
        <v>938</v>
      </c>
    </row>
    <row r="25" spans="1:15" s="21" customFormat="1">
      <c r="A25" s="35"/>
      <c r="B25" s="32" t="str">
        <f t="shared" si="2"/>
        <v>12002</v>
      </c>
      <c r="C25" s="33" t="str">
        <f t="shared" si="3"/>
        <v>MissionName12002</v>
      </c>
      <c r="D25" s="33" t="str">
        <f t="shared" si="4"/>
        <v>Home_Backgrond_wonder woods (2)</v>
      </c>
      <c r="E25" s="33" t="str">
        <f t="shared" si="5"/>
        <v>12002</v>
      </c>
      <c r="F25" s="33" t="s">
        <v>379</v>
      </c>
      <c r="G25" s="33" t="str">
        <f t="shared" si="6"/>
        <v>20023</v>
      </c>
      <c r="H25" s="34">
        <v>0.55000000000000004</v>
      </c>
      <c r="I25" s="34" t="str">
        <f t="shared" si="0"/>
        <v>76</v>
      </c>
      <c r="J25" s="33">
        <v>10045</v>
      </c>
      <c r="K25" s="33">
        <v>3</v>
      </c>
      <c r="L25" s="33">
        <v>10046</v>
      </c>
      <c r="M25" s="33">
        <v>8</v>
      </c>
      <c r="N25" s="33" t="str">
        <f t="shared" si="1"/>
        <v>&lt;Mission Id="12002" Name="MissionName12002" Background="Home_Backgrond_wonder woods (2)" Model="12002" NimIcon="atom_icon0065" QuestId="20023" dailyGoalPercent="0.55" AwardCoin="76"&gt;
  &lt;TreasureBox BoxId="10045" Height="3" /&gt;
  &lt;TreasureBox BoxId="10046" Height="8" /&gt;
&lt;/Mission&gt;</v>
      </c>
      <c r="O25" s="21" t="s">
        <v>939</v>
      </c>
    </row>
    <row r="26" spans="1:15" s="21" customFormat="1">
      <c r="A26" s="35"/>
      <c r="B26" s="32" t="str">
        <f t="shared" si="2"/>
        <v>12003</v>
      </c>
      <c r="C26" s="33" t="str">
        <f t="shared" si="3"/>
        <v>MissionName12003</v>
      </c>
      <c r="D26" s="33" t="str">
        <f t="shared" si="4"/>
        <v>Home_Backgrond_wonder woods (3)</v>
      </c>
      <c r="E26" s="33" t="str">
        <f t="shared" si="5"/>
        <v>12003</v>
      </c>
      <c r="F26" s="33" t="s">
        <v>335</v>
      </c>
      <c r="G26" s="33" t="str">
        <f t="shared" si="6"/>
        <v>20024</v>
      </c>
      <c r="H26" s="34">
        <v>0.55000000000000004</v>
      </c>
      <c r="I26" s="34" t="str">
        <f t="shared" si="0"/>
        <v>78</v>
      </c>
      <c r="J26" s="33">
        <v>10047</v>
      </c>
      <c r="K26" s="33">
        <v>3</v>
      </c>
      <c r="L26" s="33">
        <v>10048</v>
      </c>
      <c r="M26" s="33">
        <v>8</v>
      </c>
      <c r="N26" s="33" t="str">
        <f t="shared" si="1"/>
        <v>&lt;Mission Id="12003" Name="MissionName12003" Background="Home_Backgrond_wonder woods (3)" Model="12003" NimIcon="atom_icon0066" QuestId="20024" dailyGoalPercent="0.55" AwardCoin="78"&gt;
  &lt;TreasureBox BoxId="10047" Height="3" /&gt;
  &lt;TreasureBox BoxId="10048" Height="8" /&gt;
&lt;/Mission&gt;</v>
      </c>
      <c r="O26" s="21" t="s">
        <v>940</v>
      </c>
    </row>
    <row r="27" spans="1:15" s="21" customFormat="1">
      <c r="A27" s="35"/>
      <c r="B27" s="32" t="str">
        <f t="shared" si="2"/>
        <v>12004</v>
      </c>
      <c r="C27" s="33" t="str">
        <f t="shared" si="3"/>
        <v>MissionName12004</v>
      </c>
      <c r="D27" s="33" t="str">
        <f t="shared" si="4"/>
        <v>Home_Backgrond_wonder woods (4)</v>
      </c>
      <c r="E27" s="33" t="str">
        <f t="shared" si="5"/>
        <v>12004</v>
      </c>
      <c r="F27" s="33" t="s">
        <v>380</v>
      </c>
      <c r="G27" s="33" t="str">
        <f t="shared" si="6"/>
        <v>20025</v>
      </c>
      <c r="H27" s="34">
        <v>0.57999999999999996</v>
      </c>
      <c r="I27" s="34" t="str">
        <f t="shared" si="0"/>
        <v>80</v>
      </c>
      <c r="J27" s="33">
        <v>10049</v>
      </c>
      <c r="K27" s="33">
        <v>3</v>
      </c>
      <c r="L27" s="33">
        <v>10050</v>
      </c>
      <c r="M27" s="33">
        <v>8</v>
      </c>
      <c r="N27" s="33" t="str">
        <f t="shared" si="1"/>
        <v>&lt;Mission Id="12004" Name="MissionName12004" Background="Home_Backgrond_wonder woods (4)" Model="12004" NimIcon="atom_icon0067" QuestId="20025" dailyGoalPercent="0.58" AwardCoin="80"&gt;
  &lt;TreasureBox BoxId="10049" Height="3" /&gt;
  &lt;TreasureBox BoxId="10050" Height="8" /&gt;
&lt;/Mission&gt;</v>
      </c>
      <c r="O27" s="21" t="s">
        <v>941</v>
      </c>
    </row>
    <row r="28" spans="1:15" s="21" customFormat="1">
      <c r="A28" s="35"/>
      <c r="B28" s="32" t="str">
        <f t="shared" si="2"/>
        <v>12005</v>
      </c>
      <c r="C28" s="33" t="str">
        <f t="shared" si="3"/>
        <v>MissionName12005</v>
      </c>
      <c r="D28" s="33" t="str">
        <f t="shared" si="4"/>
        <v>Home_Backgrond_wonder woods (5)</v>
      </c>
      <c r="E28" s="33" t="str">
        <f t="shared" si="5"/>
        <v>12005</v>
      </c>
      <c r="F28" s="33" t="s">
        <v>381</v>
      </c>
      <c r="G28" s="33" t="str">
        <f t="shared" si="6"/>
        <v>20026</v>
      </c>
      <c r="H28" s="34">
        <v>0.57999999999999996</v>
      </c>
      <c r="I28" s="34" t="str">
        <f t="shared" si="0"/>
        <v>82</v>
      </c>
      <c r="J28" s="33">
        <v>10051</v>
      </c>
      <c r="K28" s="33">
        <v>3</v>
      </c>
      <c r="L28" s="33">
        <v>10052</v>
      </c>
      <c r="M28" s="33">
        <v>8</v>
      </c>
      <c r="N28" s="33" t="str">
        <f t="shared" si="1"/>
        <v>&lt;Mission Id="12005" Name="MissionName12005" Background="Home_Backgrond_wonder woods (5)" Model="12005" NimIcon="atom_icon0068" QuestId="20026" dailyGoalPercent="0.58" AwardCoin="82"&gt;
  &lt;TreasureBox BoxId="10051" Height="3" /&gt;
  &lt;TreasureBox BoxId="10052" Height="8" /&gt;
&lt;/Mission&gt;</v>
      </c>
      <c r="O28" s="21" t="s">
        <v>942</v>
      </c>
    </row>
    <row r="29" spans="1:15" s="21" customFormat="1">
      <c r="A29" s="35"/>
      <c r="B29" s="32" t="str">
        <f t="shared" si="2"/>
        <v>12006</v>
      </c>
      <c r="C29" s="33" t="str">
        <f t="shared" si="3"/>
        <v>MissionName12006</v>
      </c>
      <c r="D29" s="33" t="str">
        <f t="shared" si="4"/>
        <v>Home_Backgrond_wonder woods (6)</v>
      </c>
      <c r="E29" s="33" t="str">
        <f t="shared" si="5"/>
        <v>12006</v>
      </c>
      <c r="F29" s="33" t="s">
        <v>382</v>
      </c>
      <c r="G29" s="33" t="str">
        <f t="shared" si="6"/>
        <v>20027</v>
      </c>
      <c r="H29" s="34">
        <v>0.62</v>
      </c>
      <c r="I29" s="34" t="str">
        <f t="shared" si="0"/>
        <v>84</v>
      </c>
      <c r="J29" s="33">
        <v>10053</v>
      </c>
      <c r="K29" s="33">
        <v>3</v>
      </c>
      <c r="L29" s="33">
        <v>10054</v>
      </c>
      <c r="M29" s="33">
        <v>8</v>
      </c>
      <c r="N29" s="33" t="str">
        <f t="shared" si="1"/>
        <v>&lt;Mission Id="12006" Name="MissionName12006" Background="Home_Backgrond_wonder woods (6)" Model="12006" NimIcon="atom_icon0069" QuestId="20027" dailyGoalPercent="0.62" AwardCoin="84"&gt;
  &lt;TreasureBox BoxId="10053" Height="3" /&gt;
  &lt;TreasureBox BoxId="10054" Height="8" /&gt;
&lt;/Mission&gt;</v>
      </c>
      <c r="O29" s="21" t="s">
        <v>943</v>
      </c>
    </row>
    <row r="30" spans="1:15" s="21" customFormat="1">
      <c r="A30" s="35"/>
      <c r="B30" s="32" t="str">
        <f t="shared" si="2"/>
        <v>12007</v>
      </c>
      <c r="C30" s="33" t="str">
        <f t="shared" si="3"/>
        <v>MissionName12007</v>
      </c>
      <c r="D30" s="33" t="str">
        <f t="shared" si="4"/>
        <v>Home_Backgrond_wonder woods (7)</v>
      </c>
      <c r="E30" s="33" t="str">
        <f t="shared" si="5"/>
        <v>12007</v>
      </c>
      <c r="F30" s="33" t="s">
        <v>383</v>
      </c>
      <c r="G30" s="33" t="str">
        <f t="shared" si="6"/>
        <v>20028</v>
      </c>
      <c r="H30" s="34">
        <v>0.62</v>
      </c>
      <c r="I30" s="34" t="str">
        <f t="shared" si="0"/>
        <v>86</v>
      </c>
      <c r="J30" s="33">
        <v>10055</v>
      </c>
      <c r="K30" s="33">
        <v>3</v>
      </c>
      <c r="L30" s="33">
        <v>10056</v>
      </c>
      <c r="M30" s="33">
        <v>8</v>
      </c>
      <c r="N30" s="33" t="str">
        <f t="shared" si="1"/>
        <v>&lt;Mission Id="12007" Name="MissionName12007" Background="Home_Backgrond_wonder woods (7)" Model="12007" NimIcon="atom_icon0070" QuestId="20028" dailyGoalPercent="0.62" AwardCoin="86"&gt;
  &lt;TreasureBox BoxId="10055" Height="3" /&gt;
  &lt;TreasureBox BoxId="10056" Height="8" /&gt;
&lt;/Mission&gt;</v>
      </c>
      <c r="O30" s="21" t="s">
        <v>944</v>
      </c>
    </row>
    <row r="31" spans="1:15" s="21" customFormat="1">
      <c r="A31" s="35"/>
      <c r="B31" s="32" t="str">
        <f t="shared" si="2"/>
        <v>12008</v>
      </c>
      <c r="C31" s="33" t="str">
        <f t="shared" si="3"/>
        <v>MissionName12008</v>
      </c>
      <c r="D31" s="33" t="str">
        <f t="shared" si="4"/>
        <v>Home_Backgrond_wonder woods (8)</v>
      </c>
      <c r="E31" s="33" t="str">
        <f t="shared" si="5"/>
        <v>12008</v>
      </c>
      <c r="F31" s="33" t="s">
        <v>384</v>
      </c>
      <c r="G31" s="33" t="str">
        <f t="shared" si="6"/>
        <v>20029</v>
      </c>
      <c r="H31" s="34" t="str">
        <f t="shared" si="7"/>
        <v>0.65</v>
      </c>
      <c r="I31" s="34" t="str">
        <f t="shared" si="0"/>
        <v>88</v>
      </c>
      <c r="J31" s="33">
        <v>10057</v>
      </c>
      <c r="K31" s="33">
        <v>3</v>
      </c>
      <c r="L31" s="33">
        <v>10058</v>
      </c>
      <c r="M31" s="33">
        <v>8</v>
      </c>
      <c r="N31" s="33" t="str">
        <f t="shared" si="1"/>
        <v>&lt;Mission Id="12008" Name="MissionName12008" Background="Home_Backgrond_wonder woods (8)" Model="12008" NimIcon="atom_icon0071" QuestId="20029" dailyGoalPercent="0.65" AwardCoin="88"&gt;
  &lt;TreasureBox BoxId="10057" Height="3" /&gt;
  &lt;TreasureBox BoxId="10058" Height="8" /&gt;
&lt;/Mission&gt;</v>
      </c>
      <c r="O31" s="21" t="s">
        <v>945</v>
      </c>
    </row>
    <row r="32" spans="1:15" s="21" customFormat="1">
      <c r="A32" s="35"/>
      <c r="B32" s="32" t="str">
        <f t="shared" si="2"/>
        <v>12009</v>
      </c>
      <c r="C32" s="33" t="str">
        <f t="shared" si="3"/>
        <v>MissionName12009</v>
      </c>
      <c r="D32" s="33" t="str">
        <f t="shared" si="4"/>
        <v>Home_Backgrond_wonder woods (9)</v>
      </c>
      <c r="E32" s="33" t="str">
        <f t="shared" si="5"/>
        <v>12009</v>
      </c>
      <c r="F32" s="33" t="s">
        <v>385</v>
      </c>
      <c r="G32" s="33" t="str">
        <f t="shared" si="6"/>
        <v>20030</v>
      </c>
      <c r="H32" s="34">
        <v>0.65</v>
      </c>
      <c r="I32" s="34" t="str">
        <f t="shared" si="0"/>
        <v>90</v>
      </c>
      <c r="J32" s="33">
        <v>10059</v>
      </c>
      <c r="K32" s="33">
        <v>3</v>
      </c>
      <c r="L32" s="33">
        <v>10060</v>
      </c>
      <c r="M32" s="33">
        <v>8</v>
      </c>
      <c r="N32" s="33" t="str">
        <f t="shared" si="1"/>
        <v>&lt;Mission Id="12009" Name="MissionName12009" Background="Home_Backgrond_wonder woods (9)" Model="12009" NimIcon="atom_icon0072" QuestId="20030" dailyGoalPercent="0.65" AwardCoin="90"&gt;
  &lt;TreasureBox BoxId="10059" Height="3" /&gt;
  &lt;TreasureBox BoxId="10060" Height="8" /&gt;
&lt;/Mission&gt;</v>
      </c>
      <c r="O32" s="21" t="s">
        <v>946</v>
      </c>
    </row>
    <row r="33" spans="1:15" s="21" customFormat="1">
      <c r="A33" s="35"/>
      <c r="B33" s="32" t="str">
        <f t="shared" si="2"/>
        <v>12010</v>
      </c>
      <c r="C33" s="33" t="str">
        <f t="shared" si="3"/>
        <v>MissionName12010</v>
      </c>
      <c r="D33" s="33" t="str">
        <f t="shared" si="4"/>
        <v>Home_Backgrond_wonder woods (10)</v>
      </c>
      <c r="E33" s="33" t="str">
        <f t="shared" si="5"/>
        <v>12010</v>
      </c>
      <c r="F33" s="33" t="s">
        <v>386</v>
      </c>
      <c r="G33" s="33" t="str">
        <f t="shared" si="6"/>
        <v>20031</v>
      </c>
      <c r="H33" s="34">
        <v>0.7</v>
      </c>
      <c r="I33" s="34" t="str">
        <f t="shared" si="0"/>
        <v>92</v>
      </c>
      <c r="J33" s="33">
        <v>10061</v>
      </c>
      <c r="K33" s="33">
        <v>3</v>
      </c>
      <c r="L33" s="33">
        <v>10062</v>
      </c>
      <c r="M33" s="33">
        <v>8</v>
      </c>
      <c r="N33" s="33" t="str">
        <f t="shared" si="1"/>
        <v>&lt;Mission Id="12010" Name="MissionName12010" Background="Home_Backgrond_wonder woods (10)" Model="12010" NimIcon="atom_icon0073" QuestId="20031" dailyGoalPercent="0.7" AwardCoin="92"&gt;
  &lt;TreasureBox BoxId="10061" Height="3" /&gt;
  &lt;TreasureBox BoxId="10062" Height="8" /&gt;
&lt;/Mission&gt;</v>
      </c>
      <c r="O33" s="21" t="s">
        <v>947</v>
      </c>
    </row>
    <row r="34" spans="1:15" s="21" customFormat="1">
      <c r="A34" s="35"/>
      <c r="B34" s="32" t="str">
        <f t="shared" si="2"/>
        <v>12011</v>
      </c>
      <c r="C34" s="33" t="str">
        <f t="shared" si="3"/>
        <v>MissionName12011</v>
      </c>
      <c r="D34" s="33" t="str">
        <f t="shared" si="4"/>
        <v>Home_Backgrond_wonder woods (11)</v>
      </c>
      <c r="E34" s="33" t="str">
        <f t="shared" si="5"/>
        <v>12011</v>
      </c>
      <c r="F34" s="33" t="s">
        <v>387</v>
      </c>
      <c r="G34" s="33" t="str">
        <f t="shared" si="6"/>
        <v>20032</v>
      </c>
      <c r="H34" s="34">
        <v>0.7</v>
      </c>
      <c r="I34" s="34" t="str">
        <f t="shared" si="0"/>
        <v>94</v>
      </c>
      <c r="J34" s="33">
        <v>10063</v>
      </c>
      <c r="K34" s="33">
        <v>3</v>
      </c>
      <c r="L34" s="33">
        <v>10064</v>
      </c>
      <c r="M34" s="33">
        <v>8</v>
      </c>
      <c r="N34" s="33" t="str">
        <f t="shared" si="1"/>
        <v>&lt;Mission Id="12011" Name="MissionName12011" Background="Home_Backgrond_wonder woods (11)" Model="12011" NimIcon="atom_icon0074" QuestId="20032" dailyGoalPercent="0.7" AwardCoin="94"&gt;
  &lt;TreasureBox BoxId="10063" Height="3" /&gt;
  &lt;TreasureBox BoxId="10064" Height="8" /&gt;
&lt;/Mission&gt;</v>
      </c>
      <c r="O34" s="21" t="s">
        <v>948</v>
      </c>
    </row>
    <row r="35" spans="1:15" s="21" customFormat="1">
      <c r="A35" s="35"/>
      <c r="B35" s="32" t="str">
        <f t="shared" si="2"/>
        <v>12012</v>
      </c>
      <c r="C35" s="33" t="str">
        <f t="shared" si="3"/>
        <v>MissionName12012</v>
      </c>
      <c r="D35" s="33" t="str">
        <f t="shared" si="4"/>
        <v>Home_Backgrond_wonder woods (12)</v>
      </c>
      <c r="E35" s="33" t="str">
        <f t="shared" si="5"/>
        <v>12012</v>
      </c>
      <c r="F35" s="33" t="s">
        <v>388</v>
      </c>
      <c r="G35" s="33" t="str">
        <f t="shared" si="6"/>
        <v>20033</v>
      </c>
      <c r="H35" s="34">
        <v>0.7</v>
      </c>
      <c r="I35" s="34" t="str">
        <f t="shared" si="0"/>
        <v>96</v>
      </c>
      <c r="J35" s="33">
        <v>10065</v>
      </c>
      <c r="K35" s="33">
        <v>3</v>
      </c>
      <c r="L35" s="33">
        <v>10066</v>
      </c>
      <c r="M35" s="33">
        <v>8</v>
      </c>
      <c r="N35" s="33" t="str">
        <f t="shared" si="1"/>
        <v>&lt;Mission Id="12012" Name="MissionName12012" Background="Home_Backgrond_wonder woods (12)" Model="12012" NimIcon="atom_icon0075" QuestId="20033" dailyGoalPercent="0.7" AwardCoin="96"&gt;
  &lt;TreasureBox BoxId="10065" Height="3" /&gt;
  &lt;TreasureBox BoxId="10066" Height="8" /&gt;
&lt;/Mission&gt;</v>
      </c>
      <c r="O35" s="21" t="s">
        <v>949</v>
      </c>
    </row>
    <row r="36" spans="1:15" s="21" customFormat="1">
      <c r="A36" s="35"/>
      <c r="B36" s="32" t="str">
        <f t="shared" si="2"/>
        <v>12013</v>
      </c>
      <c r="C36" s="33" t="str">
        <f t="shared" si="3"/>
        <v>MissionName12013</v>
      </c>
      <c r="D36" s="33" t="str">
        <f t="shared" si="4"/>
        <v>Home_Backgrond_wonder woods (13)</v>
      </c>
      <c r="E36" s="33" t="str">
        <f t="shared" si="5"/>
        <v>12013</v>
      </c>
      <c r="F36" s="33" t="s">
        <v>389</v>
      </c>
      <c r="G36" s="33" t="str">
        <f t="shared" si="6"/>
        <v>20034</v>
      </c>
      <c r="H36" s="34">
        <v>0.75</v>
      </c>
      <c r="I36" s="34" t="str">
        <f t="shared" si="0"/>
        <v>98</v>
      </c>
      <c r="J36" s="33">
        <v>10067</v>
      </c>
      <c r="K36" s="33">
        <v>3</v>
      </c>
      <c r="L36" s="33">
        <v>10068</v>
      </c>
      <c r="M36" s="33">
        <v>8</v>
      </c>
      <c r="N36" s="33" t="str">
        <f t="shared" si="1"/>
        <v>&lt;Mission Id="12013" Name="MissionName12013" Background="Home_Backgrond_wonder woods (13)" Model="12013" NimIcon="atom_icon0076" QuestId="20034" dailyGoalPercent="0.75" AwardCoin="98"&gt;
  &lt;TreasureBox BoxId="10067" Height="3" /&gt;
  &lt;TreasureBox BoxId="10068" Height="8" /&gt;
&lt;/Mission&gt;</v>
      </c>
      <c r="O36" s="21" t="s">
        <v>950</v>
      </c>
    </row>
    <row r="37" spans="1:15" s="21" customFormat="1">
      <c r="A37" s="35"/>
      <c r="B37" s="32" t="str">
        <f t="shared" si="2"/>
        <v>12014</v>
      </c>
      <c r="C37" s="33" t="str">
        <f t="shared" si="3"/>
        <v>MissionName12014</v>
      </c>
      <c r="D37" s="33" t="str">
        <f t="shared" si="4"/>
        <v>Home_Backgrond_wonder woods (14)</v>
      </c>
      <c r="E37" s="33" t="str">
        <f t="shared" si="5"/>
        <v>12014</v>
      </c>
      <c r="F37" s="33" t="s">
        <v>336</v>
      </c>
      <c r="G37" s="33" t="str">
        <f t="shared" si="6"/>
        <v>20035</v>
      </c>
      <c r="H37" s="34">
        <v>0.75</v>
      </c>
      <c r="I37" s="34" t="str">
        <f t="shared" si="0"/>
        <v>100</v>
      </c>
      <c r="J37" s="33">
        <v>10069</v>
      </c>
      <c r="K37" s="33">
        <v>3</v>
      </c>
      <c r="L37" s="33">
        <v>10070</v>
      </c>
      <c r="M37" s="33">
        <v>8</v>
      </c>
      <c r="N37" s="33" t="str">
        <f t="shared" si="1"/>
        <v>&lt;Mission Id="12014" Name="MissionName12014" Background="Home_Backgrond_wonder woods (14)" Model="12014" NimIcon="atom_icon0077" QuestId="20035" dailyGoalPercent="0.75" AwardCoin="100"&gt;
  &lt;TreasureBox BoxId="10069" Height="3" /&gt;
  &lt;TreasureBox BoxId="10070" Height="8" /&gt;
&lt;/Mission&gt;</v>
      </c>
      <c r="O37" s="21" t="s">
        <v>951</v>
      </c>
    </row>
    <row r="38" spans="1:15" s="21" customFormat="1">
      <c r="A38" s="35"/>
      <c r="B38" s="32" t="str">
        <f t="shared" si="2"/>
        <v>12015</v>
      </c>
      <c r="C38" s="33" t="str">
        <f t="shared" si="3"/>
        <v>MissionName12015</v>
      </c>
      <c r="D38" s="33" t="str">
        <f t="shared" si="4"/>
        <v>Home_Backgrond_wonder woods (15)</v>
      </c>
      <c r="E38" s="33" t="str">
        <f t="shared" si="5"/>
        <v>12015</v>
      </c>
      <c r="F38" s="33" t="s">
        <v>390</v>
      </c>
      <c r="G38" s="33" t="str">
        <f t="shared" si="6"/>
        <v>20036</v>
      </c>
      <c r="H38" s="34" t="str">
        <f t="shared" si="7"/>
        <v>0.8</v>
      </c>
      <c r="I38" s="34" t="str">
        <f t="shared" si="0"/>
        <v>102</v>
      </c>
      <c r="J38" s="33">
        <v>10071</v>
      </c>
      <c r="K38" s="33">
        <v>3</v>
      </c>
      <c r="L38" s="33">
        <v>10072</v>
      </c>
      <c r="M38" s="33">
        <v>8</v>
      </c>
      <c r="N38" s="33" t="str">
        <f t="shared" si="1"/>
        <v>&lt;Mission Id="12015" Name="MissionName12015" Background="Home_Backgrond_wonder woods (15)" Model="12015" NimIcon="atom_icon0078" QuestId="20036" dailyGoalPercent="0.8" AwardCoin="102"&gt;
  &lt;TreasureBox BoxId="10071" Height="3" /&gt;
  &lt;TreasureBox BoxId="10072" Height="8" /&gt;
&lt;/Mission&gt;</v>
      </c>
      <c r="O38" s="21" t="s">
        <v>952</v>
      </c>
    </row>
    <row r="39" spans="1:15" s="21" customFormat="1">
      <c r="A39" s="35"/>
      <c r="B39" s="32" t="str">
        <f t="shared" si="2"/>
        <v>12016</v>
      </c>
      <c r="C39" s="33" t="str">
        <f t="shared" si="3"/>
        <v>MissionName12016</v>
      </c>
      <c r="D39" s="33" t="str">
        <f t="shared" si="4"/>
        <v>Home_Backgrond_wonder woods (16)</v>
      </c>
      <c r="E39" s="33" t="str">
        <f t="shared" si="5"/>
        <v>12016</v>
      </c>
      <c r="F39" s="33" t="s">
        <v>391</v>
      </c>
      <c r="G39" s="33" t="str">
        <f t="shared" si="6"/>
        <v>20037</v>
      </c>
      <c r="H39" s="34">
        <v>0.8</v>
      </c>
      <c r="I39" s="34" t="str">
        <f t="shared" si="0"/>
        <v>104</v>
      </c>
      <c r="J39" s="33">
        <v>10073</v>
      </c>
      <c r="K39" s="33">
        <v>3</v>
      </c>
      <c r="L39" s="33">
        <v>10074</v>
      </c>
      <c r="M39" s="33">
        <v>8</v>
      </c>
      <c r="N39" s="33" t="str">
        <f t="shared" si="1"/>
        <v>&lt;Mission Id="12016" Name="MissionName12016" Background="Home_Backgrond_wonder woods (16)" Model="12016" NimIcon="atom_icon0079" QuestId="20037" dailyGoalPercent="0.8" AwardCoin="104"&gt;
  &lt;TreasureBox BoxId="10073" Height="3" /&gt;
  &lt;TreasureBox BoxId="10074" Height="8" /&gt;
&lt;/Mission&gt;</v>
      </c>
      <c r="O39" s="21" t="s">
        <v>953</v>
      </c>
    </row>
    <row r="40" spans="1:15" s="21" customFormat="1">
      <c r="A40" s="35"/>
      <c r="B40" s="32" t="str">
        <f t="shared" si="2"/>
        <v>12017</v>
      </c>
      <c r="C40" s="33" t="str">
        <f t="shared" si="3"/>
        <v>MissionName12017</v>
      </c>
      <c r="D40" s="33" t="str">
        <f t="shared" si="4"/>
        <v>Home_Backgrond_wonder woods (17)</v>
      </c>
      <c r="E40" s="33" t="str">
        <f t="shared" si="5"/>
        <v>12017</v>
      </c>
      <c r="F40" s="33" t="s">
        <v>392</v>
      </c>
      <c r="G40" s="33" t="str">
        <f t="shared" si="6"/>
        <v>20038</v>
      </c>
      <c r="H40" s="34">
        <v>0.8</v>
      </c>
      <c r="I40" s="34" t="str">
        <f t="shared" si="0"/>
        <v>106</v>
      </c>
      <c r="J40" s="33">
        <v>10075</v>
      </c>
      <c r="K40" s="33">
        <v>3</v>
      </c>
      <c r="L40" s="33">
        <v>10076</v>
      </c>
      <c r="M40" s="33">
        <v>8</v>
      </c>
      <c r="N40" s="33" t="str">
        <f t="shared" si="1"/>
        <v>&lt;Mission Id="12017" Name="MissionName12017" Background="Home_Backgrond_wonder woods (17)" Model="12017" NimIcon="atom_icon0080" QuestId="20038" dailyGoalPercent="0.8" AwardCoin="106"&gt;
  &lt;TreasureBox BoxId="10075" Height="3" /&gt;
  &lt;TreasureBox BoxId="10076" Height="8" /&gt;
&lt;/Mission&gt;</v>
      </c>
      <c r="O40" s="21" t="s">
        <v>954</v>
      </c>
    </row>
    <row r="41" spans="1:15" s="21" customFormat="1">
      <c r="A41" s="35"/>
      <c r="B41" s="32" t="str">
        <f t="shared" si="2"/>
        <v>12018</v>
      </c>
      <c r="C41" s="33" t="str">
        <f t="shared" si="3"/>
        <v>MissionName12018</v>
      </c>
      <c r="D41" s="33" t="str">
        <f t="shared" si="4"/>
        <v>Home_Backgrond_wonder woods (18)</v>
      </c>
      <c r="E41" s="33" t="str">
        <f t="shared" si="5"/>
        <v>12018</v>
      </c>
      <c r="F41" s="33" t="s">
        <v>393</v>
      </c>
      <c r="G41" s="33" t="str">
        <f t="shared" si="6"/>
        <v>20039</v>
      </c>
      <c r="H41" s="34">
        <v>0.85</v>
      </c>
      <c r="I41" s="34" t="str">
        <f t="shared" si="0"/>
        <v>108</v>
      </c>
      <c r="J41" s="33">
        <v>10077</v>
      </c>
      <c r="K41" s="33">
        <v>3</v>
      </c>
      <c r="L41" s="33">
        <v>10078</v>
      </c>
      <c r="M41" s="33">
        <v>8</v>
      </c>
      <c r="N41" s="33" t="str">
        <f t="shared" si="1"/>
        <v>&lt;Mission Id="12018" Name="MissionName12018" Background="Home_Backgrond_wonder woods (18)" Model="12018" NimIcon="atom_icon0081" QuestId="20039" dailyGoalPercent="0.85" AwardCoin="108"&gt;
  &lt;TreasureBox BoxId="10077" Height="3" /&gt;
  &lt;TreasureBox BoxId="10078" Height="8" /&gt;
&lt;/Mission&gt;</v>
      </c>
      <c r="O41" s="21" t="s">
        <v>955</v>
      </c>
    </row>
    <row r="42" spans="1:15" s="21" customFormat="1">
      <c r="A42" s="35"/>
      <c r="B42" s="32" t="str">
        <f t="shared" si="2"/>
        <v>12019</v>
      </c>
      <c r="C42" s="33" t="str">
        <f t="shared" si="3"/>
        <v>MissionName12019</v>
      </c>
      <c r="D42" s="33" t="str">
        <f t="shared" si="4"/>
        <v>Home_Backgrond_wonder woods (19)</v>
      </c>
      <c r="E42" s="33" t="str">
        <f t="shared" si="5"/>
        <v>12019</v>
      </c>
      <c r="F42" s="33" t="s">
        <v>394</v>
      </c>
      <c r="G42" s="33" t="str">
        <f t="shared" si="6"/>
        <v>20040</v>
      </c>
      <c r="H42" s="34">
        <v>0.85</v>
      </c>
      <c r="I42" s="34" t="str">
        <f t="shared" si="0"/>
        <v>110</v>
      </c>
      <c r="J42" s="33">
        <v>10079</v>
      </c>
      <c r="K42" s="33">
        <v>3</v>
      </c>
      <c r="L42" s="33">
        <v>10080</v>
      </c>
      <c r="M42" s="33">
        <v>8</v>
      </c>
      <c r="N42" s="33" t="str">
        <f t="shared" si="1"/>
        <v>&lt;Mission Id="12019" Name="MissionName12019" Background="Home_Backgrond_wonder woods (19)" Model="12019" NimIcon="atom_icon0082" QuestId="20040" dailyGoalPercent="0.85" AwardCoin="110"&gt;
  &lt;TreasureBox BoxId="10079" Height="3" /&gt;
  &lt;TreasureBox BoxId="10080" Height="8" /&gt;
&lt;/Mission&gt;</v>
      </c>
      <c r="O42" s="21" t="s">
        <v>956</v>
      </c>
    </row>
    <row r="43" spans="1:15" s="21" customFormat="1">
      <c r="A43" s="35"/>
      <c r="B43" s="32" t="str">
        <f t="shared" si="2"/>
        <v>12020</v>
      </c>
      <c r="C43" s="33" t="str">
        <f t="shared" si="3"/>
        <v>MissionName12020</v>
      </c>
      <c r="D43" s="33" t="str">
        <f t="shared" si="4"/>
        <v>Home_Backgrond_wonder woods (20)</v>
      </c>
      <c r="E43" s="33" t="str">
        <f t="shared" si="5"/>
        <v>12020</v>
      </c>
      <c r="F43" s="33" t="s">
        <v>395</v>
      </c>
      <c r="G43" s="33" t="str">
        <f t="shared" si="6"/>
        <v>20041</v>
      </c>
      <c r="H43" s="34">
        <v>0.85</v>
      </c>
      <c r="I43" s="34" t="str">
        <f t="shared" si="0"/>
        <v>112</v>
      </c>
      <c r="J43" s="33">
        <v>10081</v>
      </c>
      <c r="K43" s="33">
        <v>3</v>
      </c>
      <c r="L43" s="33">
        <v>10082</v>
      </c>
      <c r="M43" s="33">
        <v>8</v>
      </c>
      <c r="N43" s="33" t="str">
        <f t="shared" si="1"/>
        <v>&lt;Mission Id="12020" Name="MissionName12020" Background="Home_Backgrond_wonder woods (20)" Model="12020" NimIcon="atom_icon0083" QuestId="20041" dailyGoalPercent="0.85" AwardCoin="112"&gt;
  &lt;TreasureBox BoxId="10081" Height="3" /&gt;
  &lt;TreasureBox BoxId="10082" Height="8" /&gt;
&lt;/Mission&gt;</v>
      </c>
      <c r="O43" s="21" t="s">
        <v>957</v>
      </c>
    </row>
    <row r="44" spans="1:15" s="21" customFormat="1">
      <c r="A44" s="35"/>
      <c r="B44" s="32" t="str">
        <f t="shared" si="2"/>
        <v>12021</v>
      </c>
      <c r="C44" s="33" t="str">
        <f t="shared" si="3"/>
        <v>MissionName12021</v>
      </c>
      <c r="D44" s="33" t="str">
        <f t="shared" si="4"/>
        <v>Home_Backgrond_wonder woods (21)</v>
      </c>
      <c r="E44" s="33" t="str">
        <f t="shared" si="5"/>
        <v>12021</v>
      </c>
      <c r="F44" s="33" t="s">
        <v>396</v>
      </c>
      <c r="G44" s="33" t="str">
        <f t="shared" si="6"/>
        <v>20042</v>
      </c>
      <c r="H44" s="34">
        <v>0.9</v>
      </c>
      <c r="I44" s="34" t="str">
        <f t="shared" si="0"/>
        <v>114</v>
      </c>
      <c r="J44" s="33">
        <v>10083</v>
      </c>
      <c r="K44" s="33">
        <v>3</v>
      </c>
      <c r="L44" s="33">
        <v>10084</v>
      </c>
      <c r="M44" s="33">
        <v>8</v>
      </c>
      <c r="N44" s="33" t="str">
        <f t="shared" si="1"/>
        <v>&lt;Mission Id="12021" Name="MissionName12021" Background="Home_Backgrond_wonder woods (21)" Model="12021" NimIcon="atom_icon0084" QuestId="20042" dailyGoalPercent="0.9" AwardCoin="114"&gt;
  &lt;TreasureBox BoxId="10083" Height="3" /&gt;
  &lt;TreasureBox BoxId="10084" Height="8" /&gt;
&lt;/Mission&gt;</v>
      </c>
      <c r="O44" s="21" t="s">
        <v>958</v>
      </c>
    </row>
    <row r="45" spans="1:15" s="21" customFormat="1">
      <c r="A45" s="36"/>
      <c r="B45" s="32" t="str">
        <f t="shared" si="2"/>
        <v>13001</v>
      </c>
      <c r="C45" s="33" t="str">
        <f t="shared" si="3"/>
        <v>MissionName13001</v>
      </c>
      <c r="D45" s="33" t="str">
        <f t="shared" si="4"/>
        <v>Home_Backgrond_desert daze (1)</v>
      </c>
      <c r="E45" s="33" t="str">
        <f t="shared" si="5"/>
        <v>13001</v>
      </c>
      <c r="F45" s="33" t="s">
        <v>1004</v>
      </c>
      <c r="G45" s="33" t="str">
        <f t="shared" si="6"/>
        <v>20043</v>
      </c>
      <c r="H45" s="34">
        <v>0.9</v>
      </c>
      <c r="I45" s="34" t="str">
        <f t="shared" si="0"/>
        <v>116</v>
      </c>
      <c r="J45" s="33">
        <v>10085</v>
      </c>
      <c r="K45" s="33">
        <v>3</v>
      </c>
      <c r="L45" s="33">
        <v>10086</v>
      </c>
      <c r="M45" s="33">
        <v>8</v>
      </c>
      <c r="N45" s="33" t="str">
        <f t="shared" si="1"/>
        <v>&lt;Mission Id="13001" Name="MissionName13001" Background="Home_Backgrond_desert daze (1)" Model="13001" NimIcon="atom_icon0106" QuestId="20043" dailyGoalPercent="0.9" AwardCoin="116"&gt;
  &lt;TreasureBox BoxId="10085" Height="3" /&gt;
  &lt;TreasureBox BoxId="10086" Height="8" /&gt;
&lt;/Mission&gt;</v>
      </c>
      <c r="O45" s="21" t="s">
        <v>959</v>
      </c>
    </row>
    <row r="46" spans="1:15" s="21" customFormat="1">
      <c r="A46" s="36"/>
      <c r="B46" s="32" t="str">
        <f t="shared" si="2"/>
        <v>13002</v>
      </c>
      <c r="C46" s="33" t="str">
        <f t="shared" si="3"/>
        <v>MissionName13002</v>
      </c>
      <c r="D46" s="33" t="str">
        <f t="shared" si="4"/>
        <v>Home_Backgrond_desert daze (2)</v>
      </c>
      <c r="E46" s="33" t="str">
        <f t="shared" si="5"/>
        <v>13002</v>
      </c>
      <c r="F46" s="33" t="s">
        <v>397</v>
      </c>
      <c r="G46" s="33" t="str">
        <f t="shared" si="6"/>
        <v>20044</v>
      </c>
      <c r="H46" s="34">
        <v>0.9</v>
      </c>
      <c r="I46" s="34" t="str">
        <f t="shared" si="0"/>
        <v>118</v>
      </c>
      <c r="J46" s="33">
        <v>10087</v>
      </c>
      <c r="K46" s="33">
        <v>3</v>
      </c>
      <c r="L46" s="33">
        <v>10088</v>
      </c>
      <c r="M46" s="33">
        <v>8</v>
      </c>
      <c r="N46" s="33" t="str">
        <f t="shared" si="1"/>
        <v>&lt;Mission Id="13002" Name="MissionName13002" Background="Home_Backgrond_desert daze (2)" Model="13002" NimIcon="atom_icon0107" QuestId="20044" dailyGoalPercent="0.9" AwardCoin="118"&gt;
  &lt;TreasureBox BoxId="10087" Height="3" /&gt;
  &lt;TreasureBox BoxId="10088" Height="8" /&gt;
&lt;/Mission&gt;</v>
      </c>
      <c r="O46" s="21" t="s">
        <v>960</v>
      </c>
    </row>
    <row r="47" spans="1:15" s="21" customFormat="1">
      <c r="A47" s="36"/>
      <c r="B47" s="32" t="str">
        <f t="shared" si="2"/>
        <v>13003</v>
      </c>
      <c r="C47" s="33" t="str">
        <f t="shared" si="3"/>
        <v>MissionName13003</v>
      </c>
      <c r="D47" s="33" t="str">
        <f t="shared" si="4"/>
        <v>Home_Backgrond_desert daze (3)</v>
      </c>
      <c r="E47" s="33" t="str">
        <f t="shared" si="5"/>
        <v>13003</v>
      </c>
      <c r="F47" s="33" t="s">
        <v>399</v>
      </c>
      <c r="G47" s="33" t="str">
        <f t="shared" si="6"/>
        <v>20045</v>
      </c>
      <c r="H47" s="34">
        <v>0.95</v>
      </c>
      <c r="I47" s="34" t="str">
        <f t="shared" si="0"/>
        <v>120</v>
      </c>
      <c r="J47" s="33">
        <v>10089</v>
      </c>
      <c r="K47" s="33">
        <v>3</v>
      </c>
      <c r="L47" s="33">
        <v>10090</v>
      </c>
      <c r="M47" s="33">
        <v>8</v>
      </c>
      <c r="N47" s="33" t="str">
        <f t="shared" si="1"/>
        <v>&lt;Mission Id="13003" Name="MissionName13003" Background="Home_Backgrond_desert daze (3)" Model="13003" NimIcon="atom_icon0108" QuestId="20045" dailyGoalPercent="0.95" AwardCoin="120"&gt;
  &lt;TreasureBox BoxId="10089" Height="3" /&gt;
  &lt;TreasureBox BoxId="10090" Height="8" /&gt;
&lt;/Mission&gt;</v>
      </c>
      <c r="O47" s="21" t="s">
        <v>961</v>
      </c>
    </row>
    <row r="48" spans="1:15" s="21" customFormat="1">
      <c r="A48" s="36"/>
      <c r="B48" s="32" t="str">
        <f t="shared" si="2"/>
        <v>13004</v>
      </c>
      <c r="C48" s="33" t="str">
        <f t="shared" si="3"/>
        <v>MissionName13004</v>
      </c>
      <c r="D48" s="33" t="str">
        <f t="shared" si="4"/>
        <v>Home_Backgrond_desert daze (4)</v>
      </c>
      <c r="E48" s="33" t="str">
        <f t="shared" si="5"/>
        <v>13004</v>
      </c>
      <c r="F48" s="33" t="s">
        <v>401</v>
      </c>
      <c r="G48" s="33" t="str">
        <f t="shared" si="6"/>
        <v>20046</v>
      </c>
      <c r="H48" s="34">
        <v>0.95</v>
      </c>
      <c r="I48" s="34" t="str">
        <f t="shared" si="0"/>
        <v>122</v>
      </c>
      <c r="J48" s="33">
        <v>10091</v>
      </c>
      <c r="K48" s="33">
        <v>3</v>
      </c>
      <c r="L48" s="33">
        <v>10092</v>
      </c>
      <c r="M48" s="33">
        <v>8</v>
      </c>
      <c r="N48" s="33" t="str">
        <f t="shared" si="1"/>
        <v>&lt;Mission Id="13004" Name="MissionName13004" Background="Home_Backgrond_desert daze (4)" Model="13004" NimIcon="atom_icon0109" QuestId="20046" dailyGoalPercent="0.95" AwardCoin="122"&gt;
  &lt;TreasureBox BoxId="10091" Height="3" /&gt;
  &lt;TreasureBox BoxId="10092" Height="8" /&gt;
&lt;/Mission&gt;</v>
      </c>
      <c r="O48" s="21" t="s">
        <v>962</v>
      </c>
    </row>
    <row r="49" spans="1:15" s="21" customFormat="1">
      <c r="A49" s="36"/>
      <c r="B49" s="32" t="str">
        <f t="shared" si="2"/>
        <v>13005</v>
      </c>
      <c r="C49" s="33" t="str">
        <f t="shared" si="3"/>
        <v>MissionName13005</v>
      </c>
      <c r="D49" s="33" t="str">
        <f t="shared" si="4"/>
        <v>Home_Backgrond_desert daze (5)</v>
      </c>
      <c r="E49" s="33" t="str">
        <f t="shared" si="5"/>
        <v>13005</v>
      </c>
      <c r="F49" s="33" t="s">
        <v>403</v>
      </c>
      <c r="G49" s="33" t="str">
        <f t="shared" si="6"/>
        <v>20047</v>
      </c>
      <c r="H49" s="34">
        <v>0.95</v>
      </c>
      <c r="I49" s="34" t="str">
        <f t="shared" si="0"/>
        <v>124</v>
      </c>
      <c r="J49" s="33">
        <v>10093</v>
      </c>
      <c r="K49" s="33">
        <v>3</v>
      </c>
      <c r="L49" s="33">
        <v>10094</v>
      </c>
      <c r="M49" s="33">
        <v>8</v>
      </c>
      <c r="N49" s="33" t="str">
        <f t="shared" si="1"/>
        <v>&lt;Mission Id="13005" Name="MissionName13005" Background="Home_Backgrond_desert daze (5)" Model="13005" NimIcon="atom_icon0110" QuestId="20047" dailyGoalPercent="0.95" AwardCoin="124"&gt;
  &lt;TreasureBox BoxId="10093" Height="3" /&gt;
  &lt;TreasureBox BoxId="10094" Height="8" /&gt;
&lt;/Mission&gt;</v>
      </c>
      <c r="O49" s="21" t="s">
        <v>963</v>
      </c>
    </row>
    <row r="50" spans="1:15" s="21" customFormat="1">
      <c r="A50" s="36"/>
      <c r="B50" s="32" t="str">
        <f t="shared" si="2"/>
        <v>13006</v>
      </c>
      <c r="C50" s="33" t="str">
        <f t="shared" si="3"/>
        <v>MissionName13006</v>
      </c>
      <c r="D50" s="33" t="str">
        <f t="shared" si="4"/>
        <v>Home_Backgrond_desert daze (6)</v>
      </c>
      <c r="E50" s="33" t="str">
        <f t="shared" si="5"/>
        <v>13006</v>
      </c>
      <c r="F50" s="33" t="s">
        <v>405</v>
      </c>
      <c r="G50" s="33" t="str">
        <f t="shared" si="6"/>
        <v>20048</v>
      </c>
      <c r="H50" s="34" t="str">
        <f t="shared" si="7"/>
        <v>1</v>
      </c>
      <c r="I50" s="34" t="str">
        <f t="shared" si="0"/>
        <v>126</v>
      </c>
      <c r="J50" s="33">
        <v>10095</v>
      </c>
      <c r="K50" s="33">
        <v>3</v>
      </c>
      <c r="L50" s="33">
        <v>10096</v>
      </c>
      <c r="M50" s="33">
        <v>8</v>
      </c>
      <c r="N50" s="33" t="str">
        <f t="shared" si="1"/>
        <v>&lt;Mission Id="13006" Name="MissionName13006" Background="Home_Backgrond_desert daze (6)" Model="13006" NimIcon="atom_icon0111" QuestId="20048" dailyGoalPercent="1" AwardCoin="126"&gt;
  &lt;TreasureBox BoxId="10095" Height="3" /&gt;
  &lt;TreasureBox BoxId="10096" Height="8" /&gt;
&lt;/Mission&gt;</v>
      </c>
      <c r="O50" s="21" t="s">
        <v>964</v>
      </c>
    </row>
    <row r="51" spans="1:15" s="21" customFormat="1">
      <c r="A51" s="36"/>
      <c r="B51" s="32" t="str">
        <f t="shared" si="2"/>
        <v>13007</v>
      </c>
      <c r="C51" s="33" t="str">
        <f t="shared" si="3"/>
        <v>MissionName13007</v>
      </c>
      <c r="D51" s="33" t="str">
        <f t="shared" si="4"/>
        <v>Home_Backgrond_desert daze (7)</v>
      </c>
      <c r="E51" s="33" t="str">
        <f t="shared" si="5"/>
        <v>13007</v>
      </c>
      <c r="F51" s="33" t="s">
        <v>407</v>
      </c>
      <c r="G51" s="33" t="str">
        <f t="shared" si="6"/>
        <v>20049</v>
      </c>
      <c r="H51" s="34" t="str">
        <f t="shared" si="7"/>
        <v>1</v>
      </c>
      <c r="I51" s="34" t="str">
        <f t="shared" si="0"/>
        <v>128</v>
      </c>
      <c r="J51" s="33">
        <v>10097</v>
      </c>
      <c r="K51" s="33">
        <v>3</v>
      </c>
      <c r="L51" s="33">
        <v>10098</v>
      </c>
      <c r="M51" s="33">
        <v>8</v>
      </c>
      <c r="N51" s="33" t="str">
        <f t="shared" si="1"/>
        <v>&lt;Mission Id="13007" Name="MissionName13007" Background="Home_Backgrond_desert daze (7)" Model="13007" NimIcon="atom_icon0112" QuestId="20049" dailyGoalPercent="1" AwardCoin="128"&gt;
  &lt;TreasureBox BoxId="10097" Height="3" /&gt;
  &lt;TreasureBox BoxId="10098" Height="8" /&gt;
&lt;/Mission&gt;</v>
      </c>
      <c r="O51" s="21" t="s">
        <v>965</v>
      </c>
    </row>
    <row r="52" spans="1:15" s="21" customFormat="1">
      <c r="A52" s="36"/>
      <c r="B52" s="32" t="str">
        <f t="shared" si="2"/>
        <v>13008</v>
      </c>
      <c r="C52" s="33" t="str">
        <f t="shared" si="3"/>
        <v>MissionName13008</v>
      </c>
      <c r="D52" s="33" t="str">
        <f t="shared" si="4"/>
        <v>Home_Backgrond_desert daze (8)</v>
      </c>
      <c r="E52" s="33" t="str">
        <f t="shared" si="5"/>
        <v>13008</v>
      </c>
      <c r="F52" s="33" t="s">
        <v>409</v>
      </c>
      <c r="G52" s="33" t="str">
        <f t="shared" si="6"/>
        <v>20050</v>
      </c>
      <c r="H52" s="34" t="str">
        <f t="shared" si="7"/>
        <v>1</v>
      </c>
      <c r="I52" s="34" t="str">
        <f t="shared" si="0"/>
        <v>130</v>
      </c>
      <c r="J52" s="33">
        <v>10099</v>
      </c>
      <c r="K52" s="33">
        <v>3</v>
      </c>
      <c r="L52" s="33">
        <v>10100</v>
      </c>
      <c r="M52" s="33">
        <v>8</v>
      </c>
      <c r="N52" s="33" t="str">
        <f t="shared" si="1"/>
        <v>&lt;Mission Id="13008" Name="MissionName13008" Background="Home_Backgrond_desert daze (8)" Model="13008" NimIcon="atom_icon0113" QuestId="20050" dailyGoalPercent="1" AwardCoin="130"&gt;
  &lt;TreasureBox BoxId="10099" Height="3" /&gt;
  &lt;TreasureBox BoxId="10100" Height="8" /&gt;
&lt;/Mission&gt;</v>
      </c>
      <c r="O52" s="21" t="s">
        <v>966</v>
      </c>
    </row>
    <row r="53" spans="1:15" s="21" customFormat="1">
      <c r="A53" s="36"/>
      <c r="B53" s="32" t="str">
        <f t="shared" si="2"/>
        <v>13009</v>
      </c>
      <c r="C53" s="33" t="str">
        <f t="shared" si="3"/>
        <v>MissionName13009</v>
      </c>
      <c r="D53" s="33" t="str">
        <f t="shared" si="4"/>
        <v>Home_Backgrond_desert daze (9)</v>
      </c>
      <c r="E53" s="33" t="str">
        <f t="shared" si="5"/>
        <v>13009</v>
      </c>
      <c r="F53" s="33" t="s">
        <v>411</v>
      </c>
      <c r="G53" s="33" t="str">
        <f t="shared" si="6"/>
        <v>20051</v>
      </c>
      <c r="H53" s="34">
        <v>1.05</v>
      </c>
      <c r="I53" s="34" t="str">
        <f t="shared" si="0"/>
        <v>132</v>
      </c>
      <c r="J53" s="33">
        <v>10101</v>
      </c>
      <c r="K53" s="33">
        <v>3</v>
      </c>
      <c r="L53" s="33">
        <v>10102</v>
      </c>
      <c r="M53" s="33">
        <v>8</v>
      </c>
      <c r="N53" s="33" t="str">
        <f t="shared" si="1"/>
        <v>&lt;Mission Id="13009" Name="MissionName13009" Background="Home_Backgrond_desert daze (9)" Model="13009" NimIcon="atom_icon0114" QuestId="20051" dailyGoalPercent="1.05" AwardCoin="132"&gt;
  &lt;TreasureBox BoxId="10101" Height="3" /&gt;
  &lt;TreasureBox BoxId="10102" Height="8" /&gt;
&lt;/Mission&gt;</v>
      </c>
      <c r="O53" s="21" t="s">
        <v>967</v>
      </c>
    </row>
    <row r="54" spans="1:15" s="21" customFormat="1">
      <c r="A54" s="36"/>
      <c r="B54" s="32" t="str">
        <f t="shared" si="2"/>
        <v>13010</v>
      </c>
      <c r="C54" s="33" t="str">
        <f t="shared" si="3"/>
        <v>MissionName13010</v>
      </c>
      <c r="D54" s="33" t="str">
        <f t="shared" si="4"/>
        <v>Home_Backgrond_desert daze (10)</v>
      </c>
      <c r="E54" s="33" t="str">
        <f t="shared" si="5"/>
        <v>13010</v>
      </c>
      <c r="F54" s="33" t="s">
        <v>413</v>
      </c>
      <c r="G54" s="33" t="str">
        <f t="shared" si="6"/>
        <v>20052</v>
      </c>
      <c r="H54" s="34">
        <v>1.05</v>
      </c>
      <c r="I54" s="34" t="str">
        <f t="shared" si="0"/>
        <v>134</v>
      </c>
      <c r="J54" s="33">
        <v>10103</v>
      </c>
      <c r="K54" s="33">
        <v>3</v>
      </c>
      <c r="L54" s="33">
        <v>10104</v>
      </c>
      <c r="M54" s="33">
        <v>8</v>
      </c>
      <c r="N54" s="33" t="str">
        <f t="shared" si="1"/>
        <v>&lt;Mission Id="13010" Name="MissionName13010" Background="Home_Backgrond_desert daze (10)" Model="13010" NimIcon="atom_icon0115" QuestId="20052" dailyGoalPercent="1.05" AwardCoin="134"&gt;
  &lt;TreasureBox BoxId="10103" Height="3" /&gt;
  &lt;TreasureBox BoxId="10104" Height="8" /&gt;
&lt;/Mission&gt;</v>
      </c>
      <c r="O54" s="21" t="s">
        <v>968</v>
      </c>
    </row>
    <row r="55" spans="1:15" s="21" customFormat="1">
      <c r="A55" s="36"/>
      <c r="B55" s="32" t="str">
        <f t="shared" si="2"/>
        <v>13011</v>
      </c>
      <c r="C55" s="33" t="str">
        <f t="shared" si="3"/>
        <v>MissionName13011</v>
      </c>
      <c r="D55" s="33" t="str">
        <f t="shared" si="4"/>
        <v>Home_Backgrond_desert daze (11)</v>
      </c>
      <c r="E55" s="33" t="str">
        <f t="shared" si="5"/>
        <v>13011</v>
      </c>
      <c r="F55" s="33" t="s">
        <v>415</v>
      </c>
      <c r="G55" s="33" t="str">
        <f t="shared" si="6"/>
        <v>20053</v>
      </c>
      <c r="H55" s="34">
        <v>1.05</v>
      </c>
      <c r="I55" s="34" t="str">
        <f t="shared" si="0"/>
        <v>136</v>
      </c>
      <c r="J55" s="33">
        <v>10105</v>
      </c>
      <c r="K55" s="33">
        <v>3</v>
      </c>
      <c r="L55" s="33">
        <v>10106</v>
      </c>
      <c r="M55" s="33">
        <v>8</v>
      </c>
      <c r="N55" s="33" t="str">
        <f t="shared" si="1"/>
        <v>&lt;Mission Id="13011" Name="MissionName13011" Background="Home_Backgrond_desert daze (11)" Model="13011" NimIcon="atom_icon0116" QuestId="20053" dailyGoalPercent="1.05" AwardCoin="136"&gt;
  &lt;TreasureBox BoxId="10105" Height="3" /&gt;
  &lt;TreasureBox BoxId="10106" Height="8" /&gt;
&lt;/Mission&gt;</v>
      </c>
      <c r="O55" s="21" t="s">
        <v>969</v>
      </c>
    </row>
    <row r="56" spans="1:15" s="21" customFormat="1">
      <c r="A56" s="36"/>
      <c r="B56" s="32" t="str">
        <f t="shared" si="2"/>
        <v>13012</v>
      </c>
      <c r="C56" s="33" t="str">
        <f t="shared" si="3"/>
        <v>MissionName13012</v>
      </c>
      <c r="D56" s="33" t="str">
        <f t="shared" si="4"/>
        <v>Home_Backgrond_desert daze (12)</v>
      </c>
      <c r="E56" s="33" t="str">
        <f t="shared" si="5"/>
        <v>13012</v>
      </c>
      <c r="F56" s="33" t="s">
        <v>417</v>
      </c>
      <c r="G56" s="33" t="str">
        <f t="shared" si="6"/>
        <v>20054</v>
      </c>
      <c r="H56" s="34">
        <v>1.1000000000000001</v>
      </c>
      <c r="I56" s="34" t="str">
        <f t="shared" si="0"/>
        <v>138</v>
      </c>
      <c r="J56" s="33">
        <v>10107</v>
      </c>
      <c r="K56" s="33">
        <v>3</v>
      </c>
      <c r="L56" s="33">
        <v>10108</v>
      </c>
      <c r="M56" s="33">
        <v>8</v>
      </c>
      <c r="N56" s="33" t="str">
        <f t="shared" si="1"/>
        <v>&lt;Mission Id="13012" Name="MissionName13012" Background="Home_Backgrond_desert daze (12)" Model="13012" NimIcon="atom_icon0117" QuestId="20054" dailyGoalPercent="1.1" AwardCoin="138"&gt;
  &lt;TreasureBox BoxId="10107" Height="3" /&gt;
  &lt;TreasureBox BoxId="10108" Height="8" /&gt;
&lt;/Mission&gt;</v>
      </c>
      <c r="O56" s="21" t="s">
        <v>970</v>
      </c>
    </row>
    <row r="57" spans="1:15" s="21" customFormat="1">
      <c r="A57" s="36"/>
      <c r="B57" s="32" t="str">
        <f t="shared" si="2"/>
        <v>13013</v>
      </c>
      <c r="C57" s="33" t="str">
        <f t="shared" si="3"/>
        <v>MissionName13013</v>
      </c>
      <c r="D57" s="33" t="str">
        <f t="shared" si="4"/>
        <v>Home_Backgrond_desert daze (13)</v>
      </c>
      <c r="E57" s="33" t="str">
        <f t="shared" si="5"/>
        <v>13013</v>
      </c>
      <c r="F57" s="33" t="s">
        <v>418</v>
      </c>
      <c r="G57" s="33" t="str">
        <f t="shared" si="6"/>
        <v>20055</v>
      </c>
      <c r="H57" s="34">
        <v>1.1000000000000001</v>
      </c>
      <c r="I57" s="34" t="str">
        <f t="shared" si="0"/>
        <v>140</v>
      </c>
      <c r="J57" s="33">
        <v>10109</v>
      </c>
      <c r="K57" s="33">
        <v>3</v>
      </c>
      <c r="L57" s="33">
        <v>10110</v>
      </c>
      <c r="M57" s="33">
        <v>8</v>
      </c>
      <c r="N57" s="33" t="str">
        <f t="shared" si="1"/>
        <v>&lt;Mission Id="13013" Name="MissionName13013" Background="Home_Backgrond_desert daze (13)" Model="13013" NimIcon="atom_icon0118" QuestId="20055" dailyGoalPercent="1.1" AwardCoin="140"&gt;
  &lt;TreasureBox BoxId="10109" Height="3" /&gt;
  &lt;TreasureBox BoxId="10110" Height="8" /&gt;
&lt;/Mission&gt;</v>
      </c>
      <c r="O57" s="21" t="s">
        <v>971</v>
      </c>
    </row>
    <row r="58" spans="1:15" s="21" customFormat="1">
      <c r="A58" s="36"/>
      <c r="B58" s="32" t="str">
        <f t="shared" si="2"/>
        <v>13014</v>
      </c>
      <c r="C58" s="33" t="str">
        <f t="shared" si="3"/>
        <v>MissionName13014</v>
      </c>
      <c r="D58" s="33" t="str">
        <f t="shared" si="4"/>
        <v>Home_Backgrond_desert daze (14)</v>
      </c>
      <c r="E58" s="33" t="str">
        <f t="shared" si="5"/>
        <v>13014</v>
      </c>
      <c r="F58" s="33" t="s">
        <v>420</v>
      </c>
      <c r="G58" s="33" t="str">
        <f t="shared" si="6"/>
        <v>20056</v>
      </c>
      <c r="H58" s="34">
        <v>1.1000000000000001</v>
      </c>
      <c r="I58" s="34" t="str">
        <f t="shared" si="0"/>
        <v>142</v>
      </c>
      <c r="J58" s="33">
        <v>10111</v>
      </c>
      <c r="K58" s="33">
        <v>3</v>
      </c>
      <c r="L58" s="33">
        <v>10112</v>
      </c>
      <c r="M58" s="33">
        <v>8</v>
      </c>
      <c r="N58" s="33" t="str">
        <f t="shared" si="1"/>
        <v>&lt;Mission Id="13014" Name="MissionName13014" Background="Home_Backgrond_desert daze (14)" Model="13014" NimIcon="atom_icon0119" QuestId="20056" dailyGoalPercent="1.1" AwardCoin="142"&gt;
  &lt;TreasureBox BoxId="10111" Height="3" /&gt;
  &lt;TreasureBox BoxId="10112" Height="8" /&gt;
&lt;/Mission&gt;</v>
      </c>
      <c r="O58" s="21" t="s">
        <v>972</v>
      </c>
    </row>
    <row r="59" spans="1:15" s="21" customFormat="1">
      <c r="A59" s="36"/>
      <c r="B59" s="32" t="str">
        <f t="shared" si="2"/>
        <v>13015</v>
      </c>
      <c r="C59" s="33" t="str">
        <f t="shared" si="3"/>
        <v>MissionName13015</v>
      </c>
      <c r="D59" s="33" t="str">
        <f t="shared" si="4"/>
        <v>Home_Backgrond_desert daze (15)</v>
      </c>
      <c r="E59" s="33" t="str">
        <f t="shared" si="5"/>
        <v>13015</v>
      </c>
      <c r="F59" s="33" t="s">
        <v>422</v>
      </c>
      <c r="G59" s="33" t="str">
        <f t="shared" si="6"/>
        <v>20057</v>
      </c>
      <c r="H59" s="34">
        <v>1.1499999999999999</v>
      </c>
      <c r="I59" s="34" t="str">
        <f t="shared" si="0"/>
        <v>144</v>
      </c>
      <c r="J59" s="33">
        <v>10113</v>
      </c>
      <c r="K59" s="33">
        <v>3</v>
      </c>
      <c r="L59" s="33">
        <v>10114</v>
      </c>
      <c r="M59" s="33">
        <v>8</v>
      </c>
      <c r="N59" s="33" t="str">
        <f t="shared" si="1"/>
        <v>&lt;Mission Id="13015" Name="MissionName13015" Background="Home_Backgrond_desert daze (15)" Model="13015" NimIcon="atom_icon0120" QuestId="20057" dailyGoalPercent="1.15" AwardCoin="144"&gt;
  &lt;TreasureBox BoxId="10113" Height="3" /&gt;
  &lt;TreasureBox BoxId="10114" Height="8" /&gt;
&lt;/Mission&gt;</v>
      </c>
      <c r="O59" s="21" t="s">
        <v>973</v>
      </c>
    </row>
    <row r="60" spans="1:15" s="21" customFormat="1">
      <c r="A60" s="36"/>
      <c r="B60" s="32" t="str">
        <f t="shared" si="2"/>
        <v>13016</v>
      </c>
      <c r="C60" s="33" t="str">
        <f t="shared" si="3"/>
        <v>MissionName13016</v>
      </c>
      <c r="D60" s="33" t="str">
        <f t="shared" si="4"/>
        <v>Home_Backgrond_desert daze (16)</v>
      </c>
      <c r="E60" s="33" t="str">
        <f t="shared" si="5"/>
        <v>13016</v>
      </c>
      <c r="F60" s="33" t="s">
        <v>424</v>
      </c>
      <c r="G60" s="33" t="str">
        <f t="shared" si="6"/>
        <v>20058</v>
      </c>
      <c r="H60" s="34">
        <v>1.1499999999999999</v>
      </c>
      <c r="I60" s="34" t="str">
        <f t="shared" si="0"/>
        <v>146</v>
      </c>
      <c r="J60" s="33">
        <v>10115</v>
      </c>
      <c r="K60" s="33">
        <v>3</v>
      </c>
      <c r="L60" s="33">
        <v>10116</v>
      </c>
      <c r="M60" s="33">
        <v>8</v>
      </c>
      <c r="N60" s="33" t="str">
        <f t="shared" si="1"/>
        <v>&lt;Mission Id="13016" Name="MissionName13016" Background="Home_Backgrond_desert daze (16)" Model="13016" NimIcon="atom_icon0121" QuestId="20058" dailyGoalPercent="1.15" AwardCoin="146"&gt;
  &lt;TreasureBox BoxId="10115" Height="3" /&gt;
  &lt;TreasureBox BoxId="10116" Height="8" /&gt;
&lt;/Mission&gt;</v>
      </c>
      <c r="O60" s="21" t="s">
        <v>974</v>
      </c>
    </row>
    <row r="61" spans="1:15" s="21" customFormat="1">
      <c r="A61" s="36"/>
      <c r="B61" s="32" t="str">
        <f t="shared" si="2"/>
        <v>13017</v>
      </c>
      <c r="C61" s="33" t="str">
        <f t="shared" si="3"/>
        <v>MissionName13017</v>
      </c>
      <c r="D61" s="33" t="str">
        <f t="shared" si="4"/>
        <v>Home_Backgrond_desert daze (17)</v>
      </c>
      <c r="E61" s="33" t="str">
        <f t="shared" si="5"/>
        <v>13017</v>
      </c>
      <c r="F61" s="33" t="s">
        <v>426</v>
      </c>
      <c r="G61" s="33" t="str">
        <f t="shared" si="6"/>
        <v>20059</v>
      </c>
      <c r="H61" s="34">
        <v>1.1499999999999999</v>
      </c>
      <c r="I61" s="34" t="str">
        <f t="shared" si="0"/>
        <v>148</v>
      </c>
      <c r="J61" s="33">
        <v>10117</v>
      </c>
      <c r="K61" s="33">
        <v>3</v>
      </c>
      <c r="L61" s="33">
        <v>10118</v>
      </c>
      <c r="M61" s="33">
        <v>8</v>
      </c>
      <c r="N61" s="33" t="str">
        <f t="shared" si="1"/>
        <v>&lt;Mission Id="13017" Name="MissionName13017" Background="Home_Backgrond_desert daze (17)" Model="13017" NimIcon="atom_icon0122" QuestId="20059" dailyGoalPercent="1.15" AwardCoin="148"&gt;
  &lt;TreasureBox BoxId="10117" Height="3" /&gt;
  &lt;TreasureBox BoxId="10118" Height="8" /&gt;
&lt;/Mission&gt;</v>
      </c>
      <c r="O61" s="21" t="s">
        <v>975</v>
      </c>
    </row>
    <row r="62" spans="1:15" s="21" customFormat="1">
      <c r="A62" s="36"/>
      <c r="B62" s="32" t="str">
        <f t="shared" si="2"/>
        <v>13018</v>
      </c>
      <c r="C62" s="33" t="str">
        <f t="shared" si="3"/>
        <v>MissionName13018</v>
      </c>
      <c r="D62" s="33" t="str">
        <f t="shared" si="4"/>
        <v>Home_Backgrond_desert daze (18)</v>
      </c>
      <c r="E62" s="33" t="str">
        <f t="shared" si="5"/>
        <v>13018</v>
      </c>
      <c r="F62" s="33" t="s">
        <v>428</v>
      </c>
      <c r="G62" s="33" t="str">
        <f t="shared" si="6"/>
        <v>20060</v>
      </c>
      <c r="H62" s="34">
        <v>1.2</v>
      </c>
      <c r="I62" s="34" t="str">
        <f t="shared" si="0"/>
        <v>150</v>
      </c>
      <c r="J62" s="33">
        <v>10119</v>
      </c>
      <c r="K62" s="33">
        <v>3</v>
      </c>
      <c r="L62" s="33">
        <v>10120</v>
      </c>
      <c r="M62" s="33">
        <v>8</v>
      </c>
      <c r="N62" s="33" t="str">
        <f t="shared" si="1"/>
        <v>&lt;Mission Id="13018" Name="MissionName13018" Background="Home_Backgrond_desert daze (18)" Model="13018" NimIcon="atom_icon0123" QuestId="20060" dailyGoalPercent="1.2" AwardCoin="150"&gt;
  &lt;TreasureBox BoxId="10119" Height="3" /&gt;
  &lt;TreasureBox BoxId="10120" Height="8" /&gt;
&lt;/Mission&gt;</v>
      </c>
      <c r="O62" s="21" t="s">
        <v>976</v>
      </c>
    </row>
    <row r="63" spans="1:15" s="21" customFormat="1">
      <c r="A63" s="36"/>
      <c r="B63" s="32" t="str">
        <f t="shared" si="2"/>
        <v>13019</v>
      </c>
      <c r="C63" s="33" t="str">
        <f t="shared" si="3"/>
        <v>MissionName13019</v>
      </c>
      <c r="D63" s="33" t="str">
        <f t="shared" si="4"/>
        <v>Home_Backgrond_desert daze (19)</v>
      </c>
      <c r="E63" s="33" t="str">
        <f t="shared" si="5"/>
        <v>13019</v>
      </c>
      <c r="F63" s="33" t="s">
        <v>430</v>
      </c>
      <c r="G63" s="33" t="str">
        <f t="shared" si="6"/>
        <v>20061</v>
      </c>
      <c r="H63" s="34">
        <v>1.2</v>
      </c>
      <c r="I63" s="34" t="str">
        <f t="shared" si="0"/>
        <v>152</v>
      </c>
      <c r="J63" s="33">
        <v>10121</v>
      </c>
      <c r="K63" s="33">
        <v>3</v>
      </c>
      <c r="L63" s="33">
        <v>10122</v>
      </c>
      <c r="M63" s="33">
        <v>8</v>
      </c>
      <c r="N63" s="33" t="str">
        <f t="shared" si="1"/>
        <v>&lt;Mission Id="13019" Name="MissionName13019" Background="Home_Backgrond_desert daze (19)" Model="13019" NimIcon="atom_icon0124" QuestId="20061" dailyGoalPercent="1.2" AwardCoin="152"&gt;
  &lt;TreasureBox BoxId="10121" Height="3" /&gt;
  &lt;TreasureBox BoxId="10122" Height="8" /&gt;
&lt;/Mission&gt;</v>
      </c>
      <c r="O63" s="21" t="s">
        <v>977</v>
      </c>
    </row>
    <row r="64" spans="1:15" s="21" customFormat="1">
      <c r="A64" s="36"/>
      <c r="B64" s="32" t="str">
        <f t="shared" si="2"/>
        <v>13020</v>
      </c>
      <c r="C64" s="33" t="str">
        <f t="shared" si="3"/>
        <v>MissionName13020</v>
      </c>
      <c r="D64" s="33" t="str">
        <f t="shared" si="4"/>
        <v>Home_Backgrond_desert daze (20)</v>
      </c>
      <c r="E64" s="33" t="str">
        <f t="shared" si="5"/>
        <v>13020</v>
      </c>
      <c r="F64" s="33" t="s">
        <v>432</v>
      </c>
      <c r="G64" s="33" t="str">
        <f t="shared" si="6"/>
        <v>20062</v>
      </c>
      <c r="H64" s="34">
        <v>1.2</v>
      </c>
      <c r="I64" s="34" t="str">
        <f t="shared" si="0"/>
        <v>154</v>
      </c>
      <c r="J64" s="33">
        <v>10123</v>
      </c>
      <c r="K64" s="33">
        <v>3</v>
      </c>
      <c r="L64" s="33">
        <v>10124</v>
      </c>
      <c r="M64" s="33">
        <v>8</v>
      </c>
      <c r="N64" s="33" t="str">
        <f t="shared" si="1"/>
        <v>&lt;Mission Id="13020" Name="MissionName13020" Background="Home_Backgrond_desert daze (20)" Model="13020" NimIcon="atom_icon0125" QuestId="20062" dailyGoalPercent="1.2" AwardCoin="154"&gt;
  &lt;TreasureBox BoxId="10123" Height="3" /&gt;
  &lt;TreasureBox BoxId="10124" Height="8" /&gt;
&lt;/Mission&gt;</v>
      </c>
      <c r="O64" s="21" t="s">
        <v>978</v>
      </c>
    </row>
    <row r="65" spans="1:16" s="21" customFormat="1">
      <c r="A65" s="36"/>
      <c r="B65" s="32" t="str">
        <f t="shared" si="2"/>
        <v>13021</v>
      </c>
      <c r="C65" s="33" t="str">
        <f t="shared" si="3"/>
        <v>MissionName13021</v>
      </c>
      <c r="D65" s="33" t="str">
        <f t="shared" si="4"/>
        <v>Home_Backgrond_desert daze (21)</v>
      </c>
      <c r="E65" s="33" t="str">
        <f t="shared" si="5"/>
        <v>13021</v>
      </c>
      <c r="F65" s="33" t="s">
        <v>434</v>
      </c>
      <c r="G65" s="33" t="str">
        <f t="shared" si="6"/>
        <v>20063</v>
      </c>
      <c r="H65" s="34">
        <v>1.25</v>
      </c>
      <c r="I65" s="34" t="str">
        <f t="shared" si="0"/>
        <v>156</v>
      </c>
      <c r="J65" s="33">
        <v>10125</v>
      </c>
      <c r="K65" s="33">
        <v>3</v>
      </c>
      <c r="L65" s="33">
        <v>10126</v>
      </c>
      <c r="M65" s="33">
        <v>8</v>
      </c>
      <c r="N65" s="33" t="str">
        <f t="shared" si="1"/>
        <v>&lt;Mission Id="13021" Name="MissionName13021" Background="Home_Backgrond_desert daze (21)" Model="13021" NimIcon="atom_icon0126" QuestId="20063" dailyGoalPercent="1.25" AwardCoin="156"&gt;
  &lt;TreasureBox BoxId="10125" Height="3" /&gt;
  &lt;TreasureBox BoxId="10126" Height="8" /&gt;
&lt;/Mission&gt;</v>
      </c>
      <c r="O65" s="21" t="s">
        <v>979</v>
      </c>
    </row>
    <row r="66" spans="1:16" s="21" customFormat="1">
      <c r="A66" s="37"/>
      <c r="B66" s="32" t="str">
        <f t="shared" si="2"/>
        <v>14001</v>
      </c>
      <c r="C66" s="33" t="str">
        <f t="shared" si="3"/>
        <v>MissionName14001</v>
      </c>
      <c r="D66" s="33" t="str">
        <f t="shared" si="4"/>
        <v>Home_Backgrond__mystery red0001</v>
      </c>
      <c r="E66" s="33" t="str">
        <f t="shared" si="5"/>
        <v>14001</v>
      </c>
      <c r="F66" s="33" t="s">
        <v>1005</v>
      </c>
      <c r="G66" s="33" t="str">
        <f t="shared" si="6"/>
        <v>20064</v>
      </c>
      <c r="H66" s="34">
        <v>1.25</v>
      </c>
      <c r="I66" s="34">
        <v>158</v>
      </c>
      <c r="J66" s="33">
        <v>10127</v>
      </c>
      <c r="K66" s="33">
        <v>3</v>
      </c>
      <c r="L66" s="33">
        <v>10128</v>
      </c>
      <c r="M66" s="33">
        <v>8</v>
      </c>
      <c r="N66" s="33" t="str">
        <f t="shared" si="1"/>
        <v>&lt;Mission Id="14001" Name="MissionName14001" Background="Home_Backgrond__mystery red0001" Model="14001" NimIcon="atom_icon0157" QuestId="20064" dailyGoalPercent="1.25" AwardCoin="158"&gt;
  &lt;TreasureBox BoxId="10127" Height="3" /&gt;
  &lt;TreasureBox BoxId="10128" Height="8" /&gt;
&lt;/Mission&gt;</v>
      </c>
      <c r="O66" s="21" t="s">
        <v>981</v>
      </c>
    </row>
    <row r="67" spans="1:16" s="21" customFormat="1">
      <c r="A67" s="37"/>
      <c r="B67" s="32" t="str">
        <f t="shared" si="2"/>
        <v>14002</v>
      </c>
      <c r="C67" s="33" t="str">
        <f t="shared" si="3"/>
        <v>MissionName14002</v>
      </c>
      <c r="D67" s="33" t="str">
        <f t="shared" si="4"/>
        <v>Home_Backgrond__mystery red0002</v>
      </c>
      <c r="E67" s="33" t="str">
        <f t="shared" si="5"/>
        <v>14002</v>
      </c>
      <c r="F67" s="33" t="s">
        <v>870</v>
      </c>
      <c r="G67" s="33" t="str">
        <f t="shared" si="6"/>
        <v>20065</v>
      </c>
      <c r="H67" s="34">
        <v>1.3</v>
      </c>
      <c r="I67" s="34">
        <v>160</v>
      </c>
      <c r="J67" s="33">
        <v>10129</v>
      </c>
      <c r="K67" s="33">
        <v>3</v>
      </c>
      <c r="L67" s="33">
        <v>10130</v>
      </c>
      <c r="M67" s="33">
        <v>8</v>
      </c>
      <c r="N67" s="33" t="str">
        <f t="shared" ref="N67:N79" si="8">IF(B67&lt;&gt;"","&lt;Mission Id="""&amp;B67&amp;""" Name="""&amp;C67&amp;""" Background="""&amp;D67&amp;""" Model="""&amp;E67&amp;""" NimIcon="""&amp;F67&amp;""" QuestId="""&amp;G67&amp;""" dailyGoalPercent="""&amp;H67&amp;""" AwardCoin="""&amp;I67&amp;"""&gt;"&amp;CHAR(10)&amp;"  &lt;TreasureBox BoxId="""&amp;J67&amp;""" Height="""&amp;K67&amp;""" /&gt;"&amp;CHAR(10)&amp;"  &lt;TreasureBox BoxId="""&amp;L67&amp;""" Height="""&amp;M67&amp;""" /&gt;"&amp;CHAR(10)&amp;"&lt;/Mission&gt;","")</f>
        <v>&lt;Mission Id="14002" Name="MissionName14002" Background="Home_Backgrond__mystery red0002" Model="14002" NimIcon="atom_icon0158" QuestId="20065" dailyGoalPercent="1.3" AwardCoin="160"&gt;
  &lt;TreasureBox BoxId="10129" Height="3" /&gt;
  &lt;TreasureBox BoxId="10130" Height="8" /&gt;
&lt;/Mission&gt;</v>
      </c>
      <c r="O67" s="21" t="s">
        <v>982</v>
      </c>
    </row>
    <row r="68" spans="1:16" s="21" customFormat="1">
      <c r="A68" s="37"/>
      <c r="B68" s="32" t="str">
        <f t="shared" ref="B68:B75" si="9">MID(O68,FIND("Id=",O68)+4,FIND(""" Name=",O68)-FIND("Id=",O68)-4)</f>
        <v>14003</v>
      </c>
      <c r="C68" s="33" t="str">
        <f t="shared" ref="C68:C75" si="10">MID(O68,FIND("Name=",O68)+6,FIND(""" Background=",O68)-FIND("Name=",O68)-6)</f>
        <v>MissionName14003</v>
      </c>
      <c r="D68" s="33" t="str">
        <f t="shared" ref="D68:D75" si="11">MID(O68,FIND("Background=",O68)+12,FIND(""" Model=",O68)-FIND("Background=",O68)-12)</f>
        <v>Home_Backgrond__mystery red0003</v>
      </c>
      <c r="E68" s="33" t="str">
        <f t="shared" ref="E68:E75" si="12">MID(O68,FIND("Model=",O68)+7,FIND(""" NimIcon=",O68)-FIND("Model=",O68)-7)</f>
        <v>14003</v>
      </c>
      <c r="F68" s="33" t="s">
        <v>873</v>
      </c>
      <c r="G68" s="33" t="str">
        <f t="shared" ref="G68:G75" si="13">MID(O68,FIND("QuestId=",O68)+9,FIND(""" dailyGoalPercent=",O68)-FIND("QuestId=",O68)-9)</f>
        <v>20066</v>
      </c>
      <c r="H68" s="34">
        <v>1.3</v>
      </c>
      <c r="I68" s="34">
        <v>162</v>
      </c>
      <c r="J68" s="33">
        <v>10131</v>
      </c>
      <c r="K68" s="33">
        <v>3</v>
      </c>
      <c r="L68" s="33">
        <v>10132</v>
      </c>
      <c r="M68" s="33">
        <v>8</v>
      </c>
      <c r="N68" s="33" t="str">
        <f t="shared" si="8"/>
        <v>&lt;Mission Id="14003" Name="MissionName14003" Background="Home_Backgrond__mystery red0003" Model="14003" NimIcon="atom_icon0159" QuestId="20066" dailyGoalPercent="1.3" AwardCoin="162"&gt;
  &lt;TreasureBox BoxId="10131" Height="3" /&gt;
  &lt;TreasureBox BoxId="10132" Height="8" /&gt;
&lt;/Mission&gt;</v>
      </c>
      <c r="O68" s="21" t="s">
        <v>983</v>
      </c>
    </row>
    <row r="69" spans="1:16" s="21" customFormat="1">
      <c r="A69" s="37"/>
      <c r="B69" s="32" t="str">
        <f t="shared" si="9"/>
        <v>14004</v>
      </c>
      <c r="C69" s="33" t="str">
        <f t="shared" si="10"/>
        <v>MissionName14004</v>
      </c>
      <c r="D69" s="33" t="str">
        <f t="shared" si="11"/>
        <v>Home_Backgrond__mystery red0004</v>
      </c>
      <c r="E69" s="33" t="str">
        <f t="shared" si="12"/>
        <v>14004</v>
      </c>
      <c r="F69" s="33" t="s">
        <v>875</v>
      </c>
      <c r="G69" s="33" t="str">
        <f t="shared" si="13"/>
        <v>20067</v>
      </c>
      <c r="H69" s="34">
        <v>1.35</v>
      </c>
      <c r="I69" s="34">
        <v>164</v>
      </c>
      <c r="J69" s="33">
        <v>10133</v>
      </c>
      <c r="K69" s="33">
        <v>3</v>
      </c>
      <c r="L69" s="33">
        <v>10134</v>
      </c>
      <c r="M69" s="33">
        <v>8</v>
      </c>
      <c r="N69" s="33" t="str">
        <f t="shared" si="8"/>
        <v>&lt;Mission Id="14004" Name="MissionName14004" Background="Home_Backgrond__mystery red0004" Model="14004" NimIcon="atom_icon0160" QuestId="20067" dailyGoalPercent="1.35" AwardCoin="164"&gt;
  &lt;TreasureBox BoxId="10133" Height="3" /&gt;
  &lt;TreasureBox BoxId="10134" Height="8" /&gt;
&lt;/Mission&gt;</v>
      </c>
      <c r="O69" s="21" t="s">
        <v>984</v>
      </c>
    </row>
    <row r="70" spans="1:16" s="21" customFormat="1">
      <c r="A70" s="37"/>
      <c r="B70" s="32" t="str">
        <f t="shared" si="9"/>
        <v>14005</v>
      </c>
      <c r="C70" s="33" t="str">
        <f t="shared" si="10"/>
        <v>MissionName14005</v>
      </c>
      <c r="D70" s="33" t="str">
        <f t="shared" si="11"/>
        <v>Home_Backgrond__mystery red0005</v>
      </c>
      <c r="E70" s="33" t="str">
        <f t="shared" si="12"/>
        <v>14005</v>
      </c>
      <c r="F70" s="33" t="s">
        <v>877</v>
      </c>
      <c r="G70" s="33" t="str">
        <f t="shared" si="13"/>
        <v>20068</v>
      </c>
      <c r="H70" s="34">
        <v>1.35</v>
      </c>
      <c r="I70" s="34">
        <v>166</v>
      </c>
      <c r="J70" s="33">
        <v>10135</v>
      </c>
      <c r="K70" s="33">
        <v>3</v>
      </c>
      <c r="L70" s="33">
        <v>10136</v>
      </c>
      <c r="M70" s="33">
        <v>8</v>
      </c>
      <c r="N70" s="33" t="str">
        <f t="shared" si="8"/>
        <v>&lt;Mission Id="14005" Name="MissionName14005" Background="Home_Backgrond__mystery red0005" Model="14005" NimIcon="atom_icon0161" QuestId="20068" dailyGoalPercent="1.35" AwardCoin="166"&gt;
  &lt;TreasureBox BoxId="10135" Height="3" /&gt;
  &lt;TreasureBox BoxId="10136" Height="8" /&gt;
&lt;/Mission&gt;</v>
      </c>
      <c r="O70" s="21" t="s">
        <v>985</v>
      </c>
    </row>
    <row r="71" spans="1:16" s="21" customFormat="1">
      <c r="A71" s="37"/>
      <c r="B71" s="32" t="str">
        <f t="shared" si="9"/>
        <v>14006</v>
      </c>
      <c r="C71" s="33" t="str">
        <f t="shared" si="10"/>
        <v>MissionName14006</v>
      </c>
      <c r="D71" s="33" t="str">
        <f t="shared" si="11"/>
        <v>Home_Backgrond__mystery red0006</v>
      </c>
      <c r="E71" s="33" t="str">
        <f t="shared" si="12"/>
        <v>14006</v>
      </c>
      <c r="F71" s="33" t="s">
        <v>879</v>
      </c>
      <c r="G71" s="33" t="str">
        <f t="shared" si="13"/>
        <v>20069</v>
      </c>
      <c r="H71" s="34">
        <v>1.4</v>
      </c>
      <c r="I71" s="34">
        <v>168</v>
      </c>
      <c r="J71" s="33">
        <v>10137</v>
      </c>
      <c r="K71" s="33">
        <v>3</v>
      </c>
      <c r="L71" s="33">
        <v>10138</v>
      </c>
      <c r="M71" s="33">
        <v>8</v>
      </c>
      <c r="N71" s="33" t="str">
        <f t="shared" si="8"/>
        <v>&lt;Mission Id="14006" Name="MissionName14006" Background="Home_Backgrond__mystery red0006" Model="14006" NimIcon="atom_icon0162" QuestId="20069" dailyGoalPercent="1.4" AwardCoin="168"&gt;
  &lt;TreasureBox BoxId="10137" Height="3" /&gt;
  &lt;TreasureBox BoxId="10138" Height="8" /&gt;
&lt;/Mission&gt;</v>
      </c>
      <c r="O71" s="21" t="s">
        <v>986</v>
      </c>
    </row>
    <row r="72" spans="1:16" s="21" customFormat="1">
      <c r="A72" s="37"/>
      <c r="B72" s="32" t="str">
        <f t="shared" si="9"/>
        <v>14007</v>
      </c>
      <c r="C72" s="33" t="str">
        <f t="shared" si="10"/>
        <v>MissionName14007</v>
      </c>
      <c r="D72" s="33" t="str">
        <f t="shared" si="11"/>
        <v>Home_Backgrond__mystery red0007</v>
      </c>
      <c r="E72" s="33" t="str">
        <f t="shared" si="12"/>
        <v>14007</v>
      </c>
      <c r="F72" s="33" t="s">
        <v>881</v>
      </c>
      <c r="G72" s="33" t="str">
        <f t="shared" si="13"/>
        <v>20070</v>
      </c>
      <c r="H72" s="34">
        <v>1.4</v>
      </c>
      <c r="I72" s="34">
        <v>170</v>
      </c>
      <c r="J72" s="33">
        <v>10139</v>
      </c>
      <c r="K72" s="33">
        <v>3</v>
      </c>
      <c r="L72" s="33">
        <v>10140</v>
      </c>
      <c r="M72" s="33">
        <v>8</v>
      </c>
      <c r="N72" s="33" t="str">
        <f t="shared" si="8"/>
        <v>&lt;Mission Id="14007" Name="MissionName14007" Background="Home_Backgrond__mystery red0007" Model="14007" NimIcon="atom_icon0163" QuestId="20070" dailyGoalPercent="1.4" AwardCoin="170"&gt;
  &lt;TreasureBox BoxId="10139" Height="3" /&gt;
  &lt;TreasureBox BoxId="10140" Height="8" /&gt;
&lt;/Mission&gt;</v>
      </c>
      <c r="O72" s="21" t="s">
        <v>987</v>
      </c>
    </row>
    <row r="73" spans="1:16" s="21" customFormat="1">
      <c r="A73" s="37"/>
      <c r="B73" s="32" t="str">
        <f t="shared" si="9"/>
        <v>14008</v>
      </c>
      <c r="C73" s="33" t="str">
        <f t="shared" si="10"/>
        <v>MissionName14008</v>
      </c>
      <c r="D73" s="33" t="str">
        <f t="shared" si="11"/>
        <v>Home_Backgrond__mystery red0008</v>
      </c>
      <c r="E73" s="33" t="str">
        <f t="shared" si="12"/>
        <v>14008</v>
      </c>
      <c r="F73" s="33" t="s">
        <v>883</v>
      </c>
      <c r="G73" s="33" t="str">
        <f t="shared" si="13"/>
        <v>20071</v>
      </c>
      <c r="H73" s="34">
        <v>1.45</v>
      </c>
      <c r="I73" s="34">
        <v>172</v>
      </c>
      <c r="J73" s="33">
        <v>10141</v>
      </c>
      <c r="K73" s="33">
        <v>3</v>
      </c>
      <c r="L73" s="33">
        <v>10142</v>
      </c>
      <c r="M73" s="33">
        <v>8</v>
      </c>
      <c r="N73" s="33" t="str">
        <f t="shared" si="8"/>
        <v>&lt;Mission Id="14008" Name="MissionName14008" Background="Home_Backgrond__mystery red0008" Model="14008" NimIcon="atom_icon0164" QuestId="20071" dailyGoalPercent="1.45" AwardCoin="172"&gt;
  &lt;TreasureBox BoxId="10141" Height="3" /&gt;
  &lt;TreasureBox BoxId="10142" Height="8" /&gt;
&lt;/Mission&gt;</v>
      </c>
      <c r="O73" s="21" t="s">
        <v>988</v>
      </c>
    </row>
    <row r="74" spans="1:16" s="21" customFormat="1">
      <c r="A74" s="37"/>
      <c r="B74" s="32" t="str">
        <f t="shared" si="9"/>
        <v>14009</v>
      </c>
      <c r="C74" s="33" t="str">
        <f t="shared" si="10"/>
        <v>MissionName14009</v>
      </c>
      <c r="D74" s="33" t="str">
        <f t="shared" si="11"/>
        <v>Home_Backgrond__mystery red0009</v>
      </c>
      <c r="E74" s="33" t="str">
        <f t="shared" si="12"/>
        <v>14009</v>
      </c>
      <c r="F74" s="33" t="s">
        <v>885</v>
      </c>
      <c r="G74" s="33" t="str">
        <f t="shared" si="13"/>
        <v>20072</v>
      </c>
      <c r="H74" s="34">
        <v>1.45</v>
      </c>
      <c r="I74" s="34">
        <v>174</v>
      </c>
      <c r="J74" s="33">
        <v>10143</v>
      </c>
      <c r="K74" s="33">
        <v>3</v>
      </c>
      <c r="L74" s="33">
        <v>10144</v>
      </c>
      <c r="M74" s="33">
        <v>8</v>
      </c>
      <c r="N74" s="33" t="str">
        <f t="shared" si="8"/>
        <v>&lt;Mission Id="14009" Name="MissionName14009" Background="Home_Backgrond__mystery red0009" Model="14009" NimIcon="atom_icon0165" QuestId="20072" dailyGoalPercent="1.45" AwardCoin="174"&gt;
  &lt;TreasureBox BoxId="10143" Height="3" /&gt;
  &lt;TreasureBox BoxId="10144" Height="8" /&gt;
&lt;/Mission&gt;</v>
      </c>
      <c r="O74" s="21" t="s">
        <v>989</v>
      </c>
    </row>
    <row r="75" spans="1:16" s="21" customFormat="1">
      <c r="A75" s="37"/>
      <c r="B75" s="32" t="str">
        <f t="shared" si="9"/>
        <v>14010</v>
      </c>
      <c r="C75" s="33" t="str">
        <f t="shared" si="10"/>
        <v>MissionName14010</v>
      </c>
      <c r="D75" s="33" t="str">
        <f t="shared" si="11"/>
        <v>Home_Backgrond__mystery red0010</v>
      </c>
      <c r="E75" s="33" t="str">
        <f t="shared" si="12"/>
        <v>14010</v>
      </c>
      <c r="F75" s="33" t="s">
        <v>887</v>
      </c>
      <c r="G75" s="33" t="str">
        <f t="shared" si="13"/>
        <v>20073</v>
      </c>
      <c r="H75" s="34">
        <v>1.5</v>
      </c>
      <c r="I75" s="34">
        <v>176</v>
      </c>
      <c r="J75" s="33">
        <v>10145</v>
      </c>
      <c r="K75" s="33">
        <v>3</v>
      </c>
      <c r="L75" s="33">
        <v>10146</v>
      </c>
      <c r="M75" s="33">
        <v>8</v>
      </c>
      <c r="N75" s="33" t="str">
        <f t="shared" si="8"/>
        <v>&lt;Mission Id="14010" Name="MissionName14010" Background="Home_Backgrond__mystery red0010" Model="14010" NimIcon="atom_icon0166" QuestId="20073" dailyGoalPercent="1.5" AwardCoin="176"&gt;
  &lt;TreasureBox BoxId="10145" Height="3" /&gt;
  &lt;TreasureBox BoxId="10146" Height="8" /&gt;
&lt;/Mission&gt;</v>
      </c>
      <c r="O75" s="21" t="s">
        <v>990</v>
      </c>
    </row>
    <row r="76" spans="1:16">
      <c r="A76" s="71"/>
      <c r="B76" s="39">
        <v>91001</v>
      </c>
      <c r="C76" s="38" t="str">
        <f>"MissionName"&amp;B76</f>
        <v>MissionName91001</v>
      </c>
      <c r="D76" s="38"/>
      <c r="E76" s="39">
        <v>91001</v>
      </c>
      <c r="F76" s="38"/>
      <c r="G76" s="39">
        <v>20074</v>
      </c>
      <c r="H76" s="40">
        <v>0.5</v>
      </c>
      <c r="I76" s="40">
        <v>50</v>
      </c>
      <c r="J76" s="33">
        <v>19001</v>
      </c>
      <c r="K76" s="33">
        <v>3</v>
      </c>
      <c r="L76" s="33">
        <v>19002</v>
      </c>
      <c r="M76" s="33">
        <v>8</v>
      </c>
      <c r="N76" s="33" t="str">
        <f t="shared" si="8"/>
        <v>&lt;Mission Id="91001" Name="MissionName91001" Background="" Model="91001" NimIcon="" QuestId="20074" dailyGoalPercent="0.5" AwardCoin="50"&gt;
  &lt;TreasureBox BoxId="19001" Height="3" /&gt;
  &lt;TreasureBox BoxId="19002" Height="8" /&gt;
&lt;/Mission&gt;</v>
      </c>
    </row>
    <row r="77" spans="1:16">
      <c r="A77" s="71"/>
      <c r="B77" s="39">
        <v>91002</v>
      </c>
      <c r="C77" s="38" t="str">
        <f t="shared" ref="C77:C79" si="14">"MissionName"&amp;B77</f>
        <v>MissionName91002</v>
      </c>
      <c r="D77" s="38"/>
      <c r="E77" s="39">
        <v>91002</v>
      </c>
      <c r="F77" s="38"/>
      <c r="G77" s="39">
        <v>20075</v>
      </c>
      <c r="H77" s="40">
        <v>0.5</v>
      </c>
      <c r="I77" s="40">
        <v>50</v>
      </c>
      <c r="J77" s="33">
        <v>19003</v>
      </c>
      <c r="K77" s="33">
        <v>3</v>
      </c>
      <c r="L77" s="33">
        <v>19004</v>
      </c>
      <c r="M77" s="33">
        <v>8</v>
      </c>
      <c r="N77" s="33" t="str">
        <f t="shared" si="8"/>
        <v>&lt;Mission Id="91002" Name="MissionName91002" Background="" Model="91002" NimIcon="" QuestId="20075" dailyGoalPercent="0.5" AwardCoin="50"&gt;
  &lt;TreasureBox BoxId="19003" Height="3" /&gt;
  &lt;TreasureBox BoxId="19004" Height="8" /&gt;
&lt;/Mission&gt;</v>
      </c>
      <c r="P77" s="21"/>
    </row>
    <row r="78" spans="1:16">
      <c r="A78" s="71"/>
      <c r="B78" s="39">
        <v>91003</v>
      </c>
      <c r="C78" s="38" t="str">
        <f t="shared" si="14"/>
        <v>MissionName91003</v>
      </c>
      <c r="D78" s="38"/>
      <c r="E78" s="39">
        <v>91003</v>
      </c>
      <c r="F78" s="38"/>
      <c r="G78" s="39">
        <v>20076</v>
      </c>
      <c r="H78" s="40">
        <v>0.5</v>
      </c>
      <c r="I78" s="40">
        <v>50</v>
      </c>
      <c r="J78" s="33">
        <v>19005</v>
      </c>
      <c r="K78" s="33">
        <v>3</v>
      </c>
      <c r="L78" s="33">
        <v>19006</v>
      </c>
      <c r="M78" s="33">
        <v>8</v>
      </c>
      <c r="N78" s="33" t="str">
        <f t="shared" si="8"/>
        <v>&lt;Mission Id="91003" Name="MissionName91003" Background="" Model="91003" NimIcon="" QuestId="20076" dailyGoalPercent="0.5" AwardCoin="50"&gt;
  &lt;TreasureBox BoxId="19005" Height="3" /&gt;
  &lt;TreasureBox BoxId="19006" Height="8" /&gt;
&lt;/Mission&gt;</v>
      </c>
    </row>
    <row r="79" spans="1:16">
      <c r="A79" s="71"/>
      <c r="B79" s="39">
        <v>91004</v>
      </c>
      <c r="C79" s="38" t="str">
        <f t="shared" si="14"/>
        <v>MissionName91004</v>
      </c>
      <c r="D79" s="38"/>
      <c r="E79" s="39">
        <v>91004</v>
      </c>
      <c r="F79" s="38"/>
      <c r="G79" s="39">
        <v>20077</v>
      </c>
      <c r="H79" s="40">
        <v>0.5</v>
      </c>
      <c r="I79" s="40">
        <v>50</v>
      </c>
      <c r="J79" s="33">
        <v>19007</v>
      </c>
      <c r="K79" s="33">
        <v>3</v>
      </c>
      <c r="L79" s="33">
        <v>19008</v>
      </c>
      <c r="M79" s="33">
        <v>8</v>
      </c>
      <c r="N79" s="33" t="str">
        <f t="shared" si="8"/>
        <v>&lt;Mission Id="91004" Name="MissionName91004" Background="" Model="91004" NimIcon="" QuestId="20077" dailyGoalPercent="0.5" AwardCoin="50"&gt;
  &lt;TreasureBox BoxId="19007" Height="3" /&gt;
  &lt;TreasureBox BoxId="19008" Height="8" /&gt;
&lt;/Mission&gt;</v>
      </c>
    </row>
    <row r="80" spans="1:16">
      <c r="A80" s="38"/>
      <c r="B80" s="39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>
      <c r="A81" s="38"/>
      <c r="B81" s="39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>
      <c r="A82" s="38"/>
      <c r="B82" s="39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>
      <c r="A83" s="38"/>
      <c r="B83" s="39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>
      <c r="A84" s="38"/>
      <c r="B84" s="39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>
      <c r="A85" s="38"/>
      <c r="B85" s="39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>
      <c r="A86" s="38"/>
      <c r="B86" s="39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>
      <c r="A87" s="38"/>
      <c r="B87" s="39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>
      <c r="A88" s="38"/>
      <c r="B88" s="39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>
      <c r="A90" s="38"/>
      <c r="B90" s="39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>
      <c r="A91" s="38"/>
      <c r="B91" s="39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>
      <c r="A92" s="38"/>
      <c r="B92" s="39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>
      <c r="A93" s="38"/>
      <c r="B93" s="39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>
      <c r="A94" s="38"/>
      <c r="B94" s="39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>
      <c r="A95" s="38"/>
      <c r="B95" s="39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>
      <c r="A96" s="38"/>
      <c r="B96" s="39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>
      <c r="A97" s="38"/>
      <c r="B97" s="39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>
      <c r="A98" s="38"/>
      <c r="B98" s="39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>
      <c r="A99" s="38"/>
      <c r="B99" s="39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>
      <c r="A100" s="38"/>
      <c r="B100" s="39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>
      <c r="A101" s="38"/>
      <c r="B101" s="39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>
      <c r="A102" s="38"/>
      <c r="B102" s="39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>
      <c r="A103" s="38"/>
      <c r="B103" s="39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>
      <c r="A104" s="38"/>
      <c r="B104" s="39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>
      <c r="A105" s="38"/>
      <c r="B105" s="39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>
      <c r="A106" s="38"/>
      <c r="B106" s="39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>
      <c r="A107" s="38"/>
      <c r="B107" s="39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>
      <c r="A108" s="38"/>
      <c r="B108" s="39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>
      <c r="A109" s="38"/>
      <c r="B109" s="39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>
      <c r="A110" s="38"/>
      <c r="B110" s="39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>
      <c r="A111" s="38"/>
      <c r="B111" s="39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>
      <c r="A112" s="38"/>
      <c r="B112" s="39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>
      <c r="A113" s="38"/>
      <c r="B113" s="39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>
      <c r="A114" s="38"/>
      <c r="B114" s="39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>
      <c r="A115" s="38"/>
      <c r="B115" s="39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>
      <c r="A116" s="38"/>
      <c r="B116" s="39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>
      <c r="A117" s="38"/>
      <c r="B117" s="39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>
      <c r="A118" s="38"/>
      <c r="B118" s="39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>
      <c r="A119" s="38"/>
      <c r="B119" s="39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>
      <c r="A120" s="38"/>
      <c r="B120" s="39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>
      <c r="A121" s="38"/>
      <c r="B121" s="39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>
      <c r="A122" s="38"/>
      <c r="B122" s="39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>
      <c r="A123" s="38"/>
      <c r="B123" s="39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>
      <c r="A124" s="38"/>
      <c r="B124" s="39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>
      <c r="A125" s="38"/>
      <c r="B125" s="39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>
      <c r="A126" s="38"/>
      <c r="B126" s="39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>
      <c r="A127" s="38"/>
      <c r="B127" s="39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>
      <c r="A128" s="38"/>
      <c r="B128" s="39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>
      <c r="A129" s="38"/>
      <c r="B129" s="39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>
      <c r="A130" s="38"/>
      <c r="B130" s="39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>
      <c r="A131" s="38"/>
      <c r="B131" s="39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>
      <c r="A132" s="38"/>
      <c r="B132" s="39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>
      <c r="A133" s="38"/>
      <c r="B133" s="39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>
      <c r="A134" s="38"/>
      <c r="B134" s="39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>
      <c r="A135" s="38"/>
      <c r="B135" s="39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>
      <c r="A136" s="38"/>
      <c r="B136" s="39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>
      <c r="A137" s="38"/>
      <c r="B137" s="39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>
      <c r="A138" s="38"/>
      <c r="B138" s="39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>
      <c r="A139" s="38"/>
      <c r="B139" s="39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>
      <c r="A140" s="38"/>
      <c r="B140" s="39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>
      <c r="A141" s="38"/>
      <c r="B141" s="39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>
      <c r="A142" s="38"/>
      <c r="B142" s="39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>
      <c r="A143" s="38"/>
      <c r="B143" s="39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>
      <c r="A144" s="38"/>
      <c r="B144" s="39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>
      <c r="A145" s="38"/>
      <c r="B145" s="39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>
      <c r="A146" s="38"/>
      <c r="B146" s="39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>
      <c r="A147" s="38"/>
      <c r="B147" s="39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>
      <c r="A148" s="38"/>
      <c r="B148" s="39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>
      <c r="A149" s="38"/>
      <c r="B149" s="39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>
      <c r="A150" s="38"/>
      <c r="B150" s="39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>
      <c r="A151" s="38"/>
      <c r="B151" s="39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>
      <c r="A152" s="38"/>
      <c r="B152" s="39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>
      <c r="A153" s="38"/>
      <c r="B153" s="39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>
      <c r="A154" s="38"/>
      <c r="B154" s="39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>
      <c r="A155" s="38"/>
      <c r="B155" s="39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>
      <c r="A156" s="38"/>
      <c r="B156" s="39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>
      <c r="A157" s="38"/>
      <c r="B157" s="39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>
      <c r="A158" s="38"/>
      <c r="B158" s="39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>
      <c r="A159" s="38"/>
      <c r="B159" s="39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>
      <c r="A160" s="38"/>
      <c r="B160" s="39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>
      <c r="A161" s="38"/>
      <c r="B161" s="39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>
      <c r="A162" s="38"/>
      <c r="B162" s="39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>
      <c r="A163" s="38"/>
      <c r="B163" s="39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>
      <c r="A164" s="38"/>
      <c r="B164" s="39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>
      <c r="A165" s="38"/>
      <c r="B165" s="39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>
      <c r="A166" s="38"/>
      <c r="B166" s="39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>
      <c r="A167" s="38"/>
      <c r="B167" s="39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>
      <c r="A168" s="38"/>
      <c r="B168" s="39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>
      <c r="A169" s="38"/>
      <c r="B169" s="39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>
      <c r="A170" s="38"/>
      <c r="B170" s="39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>
      <c r="A171" s="38"/>
      <c r="B171" s="39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>
      <c r="A172" s="38"/>
      <c r="B172" s="39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>
      <c r="A173" s="38"/>
      <c r="B173" s="39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>
      <c r="A174" s="38"/>
      <c r="B174" s="39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>
      <c r="A175" s="38"/>
      <c r="B175" s="39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>
      <c r="A176" s="38"/>
      <c r="B176" s="39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>
      <c r="A177" s="38"/>
      <c r="B177" s="39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>
      <c r="A178" s="38"/>
      <c r="B178" s="39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>
      <c r="A179" s="38"/>
      <c r="B179" s="39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>
      <c r="A180" s="38"/>
      <c r="B180" s="39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>
      <c r="A181" s="38"/>
      <c r="B181" s="39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>
      <c r="A182" s="38"/>
      <c r="B182" s="39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>
      <c r="A183" s="38"/>
      <c r="B183" s="39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>
      <c r="A184" s="38"/>
      <c r="B184" s="39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>
      <c r="A185" s="38"/>
      <c r="B185" s="39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>
      <c r="A186" s="38"/>
      <c r="B186" s="39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>
      <c r="A187" s="38"/>
      <c r="B187" s="39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>
      <c r="A188" s="38"/>
      <c r="B188" s="39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>
      <c r="A189" s="38"/>
      <c r="B189" s="39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>
      <c r="A190" s="38"/>
      <c r="B190" s="39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>
      <c r="A191" s="38"/>
      <c r="B191" s="39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>
      <c r="A192" s="38"/>
      <c r="B192" s="39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>
      <c r="A193" s="38"/>
      <c r="B193" s="39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>
      <c r="A194" s="38"/>
      <c r="B194" s="39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>
      <c r="A195" s="38"/>
      <c r="B195" s="39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>
      <c r="A196" s="38"/>
      <c r="B196" s="39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>
      <c r="A197" s="38"/>
      <c r="B197" s="39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>
      <c r="A198" s="38"/>
      <c r="B198" s="39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>
      <c r="A199" s="38"/>
      <c r="B199" s="39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>
      <c r="A200" s="38"/>
      <c r="B200" s="39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>
      <c r="A201" s="38"/>
      <c r="B201" s="39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  <row r="202" spans="1:14">
      <c r="A202" s="38"/>
      <c r="B202" s="39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</row>
    <row r="203" spans="1:14">
      <c r="A203" s="38"/>
      <c r="B203" s="39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</row>
    <row r="204" spans="1:14">
      <c r="A204" s="38"/>
      <c r="B204" s="39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</row>
    <row r="205" spans="1:14">
      <c r="A205" s="38"/>
      <c r="B205" s="39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</row>
    <row r="206" spans="1:14">
      <c r="A206" s="38"/>
      <c r="B206" s="39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</row>
    <row r="207" spans="1:14">
      <c r="A207" s="38"/>
      <c r="B207" s="39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</row>
    <row r="208" spans="1:14">
      <c r="A208" s="38"/>
      <c r="B208" s="39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</row>
    <row r="209" spans="1:14">
      <c r="A209" s="38"/>
      <c r="B209" s="39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</row>
    <row r="210" spans="1:14">
      <c r="A210" s="38"/>
      <c r="B210" s="39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</row>
    <row r="211" spans="1:14">
      <c r="A211" s="38"/>
      <c r="B211" s="39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</row>
    <row r="212" spans="1:14">
      <c r="A212" s="38"/>
      <c r="B212" s="39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</row>
    <row r="213" spans="1:14">
      <c r="A213" s="38"/>
      <c r="B213" s="39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</row>
    <row r="214" spans="1:14">
      <c r="A214" s="38"/>
      <c r="B214" s="39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</row>
    <row r="215" spans="1:14">
      <c r="A215" s="38"/>
      <c r="B215" s="39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</row>
    <row r="216" spans="1:14">
      <c r="A216" s="38"/>
      <c r="B216" s="39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</row>
    <row r="217" spans="1:14">
      <c r="A217" s="38"/>
      <c r="B217" s="39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</row>
    <row r="218" spans="1:14">
      <c r="A218" s="38"/>
      <c r="B218" s="39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</row>
    <row r="219" spans="1:14">
      <c r="A219" s="38"/>
      <c r="B219" s="39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</row>
    <row r="220" spans="1:14">
      <c r="A220" s="38"/>
      <c r="B220" s="39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</row>
    <row r="221" spans="1:14">
      <c r="A221" s="38"/>
      <c r="B221" s="39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</row>
    <row r="222" spans="1:14">
      <c r="A222" s="38"/>
      <c r="B222" s="39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</row>
    <row r="223" spans="1:14">
      <c r="A223" s="38"/>
      <c r="B223" s="39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</row>
    <row r="224" spans="1:14">
      <c r="A224" s="38"/>
      <c r="B224" s="39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</row>
    <row r="225" spans="1:14">
      <c r="A225" s="38"/>
      <c r="B225" s="39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</row>
    <row r="226" spans="1:14">
      <c r="A226" s="38"/>
      <c r="B226" s="39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</row>
    <row r="227" spans="1:14">
      <c r="A227" s="38"/>
      <c r="B227" s="39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</row>
    <row r="228" spans="1:14">
      <c r="A228" s="38"/>
      <c r="B228" s="39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</row>
    <row r="229" spans="1:14">
      <c r="A229" s="38"/>
      <c r="B229" s="39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</row>
    <row r="230" spans="1:14">
      <c r="A230" s="38"/>
      <c r="B230" s="39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</row>
    <row r="231" spans="1:14">
      <c r="A231" s="38"/>
      <c r="B231" s="39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</row>
    <row r="232" spans="1:14">
      <c r="A232" s="38"/>
      <c r="B232" s="39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</row>
    <row r="233" spans="1:14">
      <c r="A233" s="38"/>
      <c r="B233" s="39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</row>
    <row r="234" spans="1:14">
      <c r="A234" s="38"/>
      <c r="B234" s="39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</row>
    <row r="235" spans="1:14">
      <c r="A235" s="38"/>
      <c r="B235" s="39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</row>
    <row r="236" spans="1:14">
      <c r="A236" s="38"/>
      <c r="B236" s="39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</row>
    <row r="237" spans="1:14">
      <c r="A237" s="38"/>
      <c r="B237" s="39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</row>
    <row r="238" spans="1:14">
      <c r="A238" s="38"/>
      <c r="B238" s="39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</row>
    <row r="239" spans="1:14">
      <c r="A239" s="38"/>
      <c r="B239" s="39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</row>
    <row r="240" spans="1:14">
      <c r="A240" s="38"/>
      <c r="B240" s="39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</row>
    <row r="241" spans="1:14">
      <c r="A241" s="38"/>
      <c r="B241" s="39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</row>
    <row r="242" spans="1:14">
      <c r="A242" s="38"/>
      <c r="B242" s="39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</row>
    <row r="243" spans="1:14">
      <c r="A243" s="38"/>
      <c r="B243" s="39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</row>
    <row r="244" spans="1:14">
      <c r="A244" s="38"/>
      <c r="B244" s="39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</row>
    <row r="245" spans="1:14">
      <c r="A245" s="38"/>
      <c r="B245" s="39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</row>
    <row r="246" spans="1:14">
      <c r="A246" s="38"/>
      <c r="B246" s="39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</row>
    <row r="247" spans="1:14">
      <c r="A247" s="38"/>
      <c r="B247" s="39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</row>
    <row r="248" spans="1:14">
      <c r="A248" s="38"/>
      <c r="B248" s="39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</row>
    <row r="249" spans="1:14">
      <c r="A249" s="38"/>
      <c r="B249" s="39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</row>
    <row r="250" spans="1:14">
      <c r="A250" s="38"/>
      <c r="B250" s="39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</row>
    <row r="251" spans="1:14">
      <c r="A251" s="38"/>
      <c r="B251" s="39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</row>
    <row r="252" spans="1:14">
      <c r="A252" s="38"/>
      <c r="B252" s="39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</row>
    <row r="253" spans="1:14">
      <c r="A253" s="38"/>
      <c r="B253" s="39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</row>
    <row r="254" spans="1:14">
      <c r="A254" s="38"/>
      <c r="B254" s="39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</row>
    <row r="255" spans="1:14">
      <c r="A255" s="38"/>
      <c r="B255" s="39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</row>
    <row r="256" spans="1:14">
      <c r="A256" s="38"/>
      <c r="B256" s="39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</row>
    <row r="257" spans="1:14">
      <c r="A257" s="38"/>
      <c r="B257" s="39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</row>
    <row r="258" spans="1:14">
      <c r="A258" s="38"/>
      <c r="B258" s="39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</row>
    <row r="259" spans="1:14">
      <c r="A259" s="38"/>
      <c r="B259" s="39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</row>
    <row r="260" spans="1:14">
      <c r="A260" s="38"/>
      <c r="B260" s="39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</row>
    <row r="261" spans="1:14">
      <c r="A261" s="38"/>
      <c r="B261" s="39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</row>
    <row r="262" spans="1:14">
      <c r="A262" s="38"/>
      <c r="B262" s="39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</row>
    <row r="263" spans="1:14">
      <c r="A263" s="38"/>
      <c r="B263" s="39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</row>
    <row r="264" spans="1:14">
      <c r="A264" s="38"/>
      <c r="B264" s="39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</row>
    <row r="265" spans="1:14">
      <c r="A265" s="38"/>
      <c r="B265" s="39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</row>
    <row r="266" spans="1:14">
      <c r="A266" s="38"/>
      <c r="B266" s="39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</row>
    <row r="267" spans="1:14">
      <c r="A267" s="38"/>
      <c r="B267" s="39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</row>
    <row r="268" spans="1:14">
      <c r="A268" s="38"/>
      <c r="B268" s="39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</row>
    <row r="269" spans="1:14">
      <c r="A269" s="38"/>
      <c r="B269" s="39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</row>
    <row r="270" spans="1:14">
      <c r="A270" s="38"/>
      <c r="B270" s="39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</row>
    <row r="271" spans="1:14">
      <c r="A271" s="38"/>
      <c r="B271" s="39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</row>
    <row r="272" spans="1:14">
      <c r="A272" s="38"/>
      <c r="B272" s="39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</row>
    <row r="273" spans="1:14">
      <c r="A273" s="38"/>
      <c r="B273" s="39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</row>
    <row r="274" spans="1:14">
      <c r="A274" s="38"/>
      <c r="B274" s="39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</row>
    <row r="275" spans="1:14">
      <c r="A275" s="38"/>
      <c r="B275" s="39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</row>
    <row r="276" spans="1:14">
      <c r="A276" s="38"/>
      <c r="B276" s="39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</row>
    <row r="277" spans="1:14">
      <c r="A277" s="38"/>
      <c r="B277" s="39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</row>
    <row r="278" spans="1:14">
      <c r="A278" s="38"/>
      <c r="B278" s="39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</row>
    <row r="279" spans="1:14">
      <c r="A279" s="38"/>
      <c r="B279" s="39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</row>
    <row r="280" spans="1:14">
      <c r="A280" s="38"/>
      <c r="B280" s="39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</row>
    <row r="281" spans="1:14">
      <c r="A281" s="38"/>
      <c r="B281" s="39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</row>
    <row r="282" spans="1:14">
      <c r="A282" s="38"/>
      <c r="B282" s="39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</row>
    <row r="283" spans="1:14">
      <c r="A283" s="38"/>
      <c r="B283" s="39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</row>
    <row r="284" spans="1:14">
      <c r="A284" s="38"/>
      <c r="B284" s="39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</row>
    <row r="285" spans="1:14">
      <c r="A285" s="38"/>
      <c r="B285" s="39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</row>
    <row r="286" spans="1:14">
      <c r="A286" s="38"/>
      <c r="B286" s="39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</row>
    <row r="287" spans="1:14">
      <c r="A287" s="38"/>
      <c r="B287" s="39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</row>
    <row r="288" spans="1:14">
      <c r="A288" s="38"/>
      <c r="B288" s="39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</row>
    <row r="289" spans="1:14">
      <c r="A289" s="38"/>
      <c r="B289" s="39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</row>
    <row r="290" spans="1:14">
      <c r="A290" s="38"/>
      <c r="B290" s="39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</row>
    <row r="291" spans="1:14">
      <c r="A291" s="38"/>
      <c r="B291" s="39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</row>
    <row r="292" spans="1:14">
      <c r="A292" s="38"/>
      <c r="B292" s="39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</row>
    <row r="293" spans="1:14">
      <c r="A293" s="38"/>
      <c r="B293" s="39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</row>
    <row r="294" spans="1:14">
      <c r="A294" s="38"/>
      <c r="B294" s="39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</row>
    <row r="295" spans="1:14">
      <c r="A295" s="38"/>
      <c r="B295" s="39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</row>
    <row r="296" spans="1:14">
      <c r="A296" s="38"/>
      <c r="B296" s="39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55"/>
  <sheetViews>
    <sheetView workbookViewId="0">
      <pane ySplit="1" topLeftCell="A138" activePane="bottomLeft" state="frozen"/>
      <selection pane="bottomLeft" activeCell="A156" sqref="A156"/>
    </sheetView>
  </sheetViews>
  <sheetFormatPr defaultColWidth="8.875" defaultRowHeight="14.25"/>
  <cols>
    <col min="1" max="1" width="1.625" style="10" customWidth="1"/>
    <col min="2" max="2" width="7.125" style="11" bestFit="1" customWidth="1"/>
    <col min="3" max="3" width="9.5" style="1" bestFit="1" customWidth="1"/>
    <col min="4" max="4" width="10.5" style="10" bestFit="1" customWidth="1"/>
    <col min="5" max="5" width="10.875" style="10" bestFit="1" customWidth="1"/>
    <col min="6" max="6" width="10" style="1" bestFit="1" customWidth="1"/>
    <col min="7" max="7" width="94.125" style="10" bestFit="1" customWidth="1"/>
    <col min="8" max="16384" width="8.875" style="10"/>
  </cols>
  <sheetData>
    <row r="1" spans="1:7" s="1" customFormat="1">
      <c r="B1" s="23" t="s">
        <v>991</v>
      </c>
      <c r="C1" s="23" t="s">
        <v>2</v>
      </c>
      <c r="D1" s="23" t="s">
        <v>3</v>
      </c>
      <c r="E1" s="23" t="s">
        <v>1006</v>
      </c>
      <c r="F1" s="23" t="s">
        <v>1007</v>
      </c>
      <c r="G1" s="24" t="s">
        <v>137</v>
      </c>
    </row>
    <row r="2" spans="1:7" s="21" customFormat="1">
      <c r="A2" s="22"/>
      <c r="B2" s="20">
        <v>10001</v>
      </c>
      <c r="C2" s="25">
        <v>1</v>
      </c>
      <c r="E2" s="21">
        <v>40001</v>
      </c>
      <c r="F2" s="25">
        <v>1</v>
      </c>
      <c r="G2" s="2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21" customFormat="1">
      <c r="A3" s="22"/>
      <c r="B3" s="20">
        <v>10002</v>
      </c>
      <c r="C3" s="25">
        <v>1</v>
      </c>
      <c r="E3" s="21">
        <v>40002</v>
      </c>
      <c r="F3" s="25">
        <v>1</v>
      </c>
      <c r="G3" s="2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21" customFormat="1">
      <c r="A4" s="22"/>
      <c r="B4" s="20">
        <v>10003</v>
      </c>
      <c r="C4" s="25">
        <v>1</v>
      </c>
      <c r="E4" s="21">
        <v>40003</v>
      </c>
      <c r="F4" s="25">
        <v>1</v>
      </c>
      <c r="G4" s="21" t="str">
        <f t="shared" si="0"/>
        <v>&lt;TreasureBox Id="10003" Type="1" Name=""&gt;
 &lt;Treasure ItemId="40003" Value="1" /&gt;
&lt;/TreasureBox&gt;</v>
      </c>
    </row>
    <row r="5" spans="1:7" s="21" customFormat="1">
      <c r="A5" s="22"/>
      <c r="B5" s="20">
        <v>10004</v>
      </c>
      <c r="C5" s="25">
        <v>1</v>
      </c>
      <c r="E5" s="21">
        <v>40004</v>
      </c>
      <c r="F5" s="25">
        <v>1</v>
      </c>
      <c r="G5" s="21" t="str">
        <f t="shared" si="0"/>
        <v>&lt;TreasureBox Id="10004" Type="1" Name=""&gt;
 &lt;Treasure ItemId="40004" Value="1" /&gt;
&lt;/TreasureBox&gt;</v>
      </c>
    </row>
    <row r="6" spans="1:7" s="21" customFormat="1">
      <c r="A6" s="22"/>
      <c r="B6" s="20">
        <v>10005</v>
      </c>
      <c r="C6" s="25">
        <v>1</v>
      </c>
      <c r="E6" s="21">
        <v>40005</v>
      </c>
      <c r="F6" s="25">
        <v>1</v>
      </c>
      <c r="G6" s="21" t="str">
        <f t="shared" si="0"/>
        <v>&lt;TreasureBox Id="10005" Type="1" Name=""&gt;
 &lt;Treasure ItemId="40005" Value="1" /&gt;
&lt;/TreasureBox&gt;</v>
      </c>
    </row>
    <row r="7" spans="1:7" s="21" customFormat="1">
      <c r="A7" s="22"/>
      <c r="B7" s="20">
        <v>10006</v>
      </c>
      <c r="C7" s="25">
        <v>1</v>
      </c>
      <c r="E7" s="21">
        <v>40006</v>
      </c>
      <c r="F7" s="25">
        <v>1</v>
      </c>
      <c r="G7" s="21" t="str">
        <f t="shared" si="0"/>
        <v>&lt;TreasureBox Id="10006" Type="1" Name=""&gt;
 &lt;Treasure ItemId="40006" Value="1" /&gt;
&lt;/TreasureBox&gt;</v>
      </c>
    </row>
    <row r="8" spans="1:7" s="21" customFormat="1">
      <c r="A8" s="22"/>
      <c r="B8" s="20">
        <v>10007</v>
      </c>
      <c r="C8" s="25">
        <v>1</v>
      </c>
      <c r="E8" s="21">
        <v>40007</v>
      </c>
      <c r="F8" s="25">
        <v>1</v>
      </c>
      <c r="G8" s="21" t="str">
        <f t="shared" si="0"/>
        <v>&lt;TreasureBox Id="10007" Type="1" Name=""&gt;
 &lt;Treasure ItemId="40007" Value="1" /&gt;
&lt;/TreasureBox&gt;</v>
      </c>
    </row>
    <row r="9" spans="1:7" s="21" customFormat="1">
      <c r="A9" s="22"/>
      <c r="B9" s="20">
        <v>10008</v>
      </c>
      <c r="C9" s="25">
        <v>1</v>
      </c>
      <c r="E9" s="21">
        <v>40008</v>
      </c>
      <c r="F9" s="25">
        <v>1</v>
      </c>
      <c r="G9" s="21" t="str">
        <f t="shared" si="0"/>
        <v>&lt;TreasureBox Id="10008" Type="1" Name=""&gt;
 &lt;Treasure ItemId="40008" Value="1" /&gt;
&lt;/TreasureBox&gt;</v>
      </c>
    </row>
    <row r="10" spans="1:7" s="21" customFormat="1">
      <c r="A10" s="22"/>
      <c r="B10" s="20">
        <v>10009</v>
      </c>
      <c r="C10" s="25">
        <v>1</v>
      </c>
      <c r="E10" s="21">
        <v>40009</v>
      </c>
      <c r="F10" s="25">
        <v>1</v>
      </c>
      <c r="G10" s="21" t="str">
        <f t="shared" si="0"/>
        <v>&lt;TreasureBox Id="10009" Type="1" Name=""&gt;
 &lt;Treasure ItemId="40009" Value="1" /&gt;
&lt;/TreasureBox&gt;</v>
      </c>
    </row>
    <row r="11" spans="1:7" s="21" customFormat="1">
      <c r="A11" s="22"/>
      <c r="B11" s="20">
        <v>10010</v>
      </c>
      <c r="C11" s="25">
        <v>1</v>
      </c>
      <c r="E11" s="21">
        <v>40010</v>
      </c>
      <c r="F11" s="25">
        <v>1</v>
      </c>
      <c r="G11" s="21" t="str">
        <f t="shared" si="0"/>
        <v>&lt;TreasureBox Id="10010" Type="1" Name=""&gt;
 &lt;Treasure ItemId="40010" Value="1" /&gt;
&lt;/TreasureBox&gt;</v>
      </c>
    </row>
    <row r="12" spans="1:7" s="21" customFormat="1">
      <c r="A12" s="22"/>
      <c r="B12" s="20">
        <v>10011</v>
      </c>
      <c r="C12" s="25">
        <v>1</v>
      </c>
      <c r="E12" s="21">
        <v>40011</v>
      </c>
      <c r="F12" s="25">
        <v>1</v>
      </c>
      <c r="G12" s="21" t="str">
        <f t="shared" si="0"/>
        <v>&lt;TreasureBox Id="10011" Type="1" Name=""&gt;
 &lt;Treasure ItemId="40011" Value="1" /&gt;
&lt;/TreasureBox&gt;</v>
      </c>
    </row>
    <row r="13" spans="1:7" s="21" customFormat="1">
      <c r="A13" s="22"/>
      <c r="B13" s="20">
        <v>10012</v>
      </c>
      <c r="C13" s="25">
        <v>1</v>
      </c>
      <c r="E13" s="21">
        <v>40012</v>
      </c>
      <c r="F13" s="25">
        <v>1</v>
      </c>
      <c r="G13" s="21" t="str">
        <f t="shared" si="0"/>
        <v>&lt;TreasureBox Id="10012" Type="1" Name=""&gt;
 &lt;Treasure ItemId="40012" Value="1" /&gt;
&lt;/TreasureBox&gt;</v>
      </c>
    </row>
    <row r="14" spans="1:7" s="21" customFormat="1">
      <c r="A14" s="22"/>
      <c r="B14" s="20">
        <v>10013</v>
      </c>
      <c r="C14" s="25">
        <v>1</v>
      </c>
      <c r="E14" s="21">
        <v>40013</v>
      </c>
      <c r="F14" s="25">
        <v>1</v>
      </c>
      <c r="G14" s="21" t="str">
        <f t="shared" si="0"/>
        <v>&lt;TreasureBox Id="10013" Type="1" Name=""&gt;
 &lt;Treasure ItemId="40013" Value="1" /&gt;
&lt;/TreasureBox&gt;</v>
      </c>
    </row>
    <row r="15" spans="1:7" s="21" customFormat="1">
      <c r="A15" s="22"/>
      <c r="B15" s="20">
        <v>10014</v>
      </c>
      <c r="C15" s="25">
        <v>1</v>
      </c>
      <c r="E15" s="21">
        <v>40014</v>
      </c>
      <c r="F15" s="25">
        <v>1</v>
      </c>
      <c r="G15" s="21" t="str">
        <f t="shared" si="0"/>
        <v>&lt;TreasureBox Id="10014" Type="1" Name=""&gt;
 &lt;Treasure ItemId="40014" Value="1" /&gt;
&lt;/TreasureBox&gt;</v>
      </c>
    </row>
    <row r="16" spans="1:7" s="21" customFormat="1">
      <c r="A16" s="22"/>
      <c r="B16" s="20">
        <v>10015</v>
      </c>
      <c r="C16" s="25">
        <v>1</v>
      </c>
      <c r="E16" s="21">
        <v>40015</v>
      </c>
      <c r="F16" s="25">
        <v>1</v>
      </c>
      <c r="G16" s="21" t="str">
        <f t="shared" si="0"/>
        <v>&lt;TreasureBox Id="10015" Type="1" Name=""&gt;
 &lt;Treasure ItemId="40015" Value="1" /&gt;
&lt;/TreasureBox&gt;</v>
      </c>
    </row>
    <row r="17" spans="1:7" s="21" customFormat="1">
      <c r="A17" s="22"/>
      <c r="B17" s="20">
        <v>10016</v>
      </c>
      <c r="C17" s="25">
        <v>1</v>
      </c>
      <c r="E17" s="21">
        <v>40016</v>
      </c>
      <c r="F17" s="25">
        <v>1</v>
      </c>
      <c r="G17" s="21" t="str">
        <f t="shared" si="0"/>
        <v>&lt;TreasureBox Id="10016" Type="1" Name=""&gt;
 &lt;Treasure ItemId="40016" Value="1" /&gt;
&lt;/TreasureBox&gt;</v>
      </c>
    </row>
    <row r="18" spans="1:7" s="21" customFormat="1">
      <c r="A18" s="22"/>
      <c r="B18" s="20">
        <v>10017</v>
      </c>
      <c r="C18" s="25">
        <v>1</v>
      </c>
      <c r="E18" s="21">
        <v>40017</v>
      </c>
      <c r="F18" s="25">
        <v>1</v>
      </c>
      <c r="G18" s="21" t="str">
        <f t="shared" si="0"/>
        <v>&lt;TreasureBox Id="10017" Type="1" Name=""&gt;
 &lt;Treasure ItemId="40017" Value="1" /&gt;
&lt;/TreasureBox&gt;</v>
      </c>
    </row>
    <row r="19" spans="1:7" s="21" customFormat="1">
      <c r="A19" s="22"/>
      <c r="B19" s="20">
        <v>10018</v>
      </c>
      <c r="C19" s="25">
        <v>1</v>
      </c>
      <c r="E19" s="21">
        <v>40018</v>
      </c>
      <c r="F19" s="25">
        <v>1</v>
      </c>
      <c r="G19" s="21" t="str">
        <f t="shared" si="0"/>
        <v>&lt;TreasureBox Id="10018" Type="1" Name=""&gt;
 &lt;Treasure ItemId="40018" Value="1" /&gt;
&lt;/TreasureBox&gt;</v>
      </c>
    </row>
    <row r="20" spans="1:7" s="21" customFormat="1">
      <c r="A20" s="22"/>
      <c r="B20" s="20">
        <v>10019</v>
      </c>
      <c r="C20" s="25">
        <v>1</v>
      </c>
      <c r="E20" s="21">
        <v>40019</v>
      </c>
      <c r="F20" s="25">
        <v>1</v>
      </c>
      <c r="G20" s="21" t="str">
        <f t="shared" si="0"/>
        <v>&lt;TreasureBox Id="10019" Type="1" Name=""&gt;
 &lt;Treasure ItemId="40019" Value="1" /&gt;
&lt;/TreasureBox&gt;</v>
      </c>
    </row>
    <row r="21" spans="1:7" s="21" customFormat="1">
      <c r="A21" s="22"/>
      <c r="B21" s="20">
        <v>10020</v>
      </c>
      <c r="C21" s="25">
        <v>1</v>
      </c>
      <c r="E21" s="21">
        <v>40020</v>
      </c>
      <c r="F21" s="25">
        <v>1</v>
      </c>
      <c r="G21" s="21" t="str">
        <f t="shared" si="0"/>
        <v>&lt;TreasureBox Id="10020" Type="1" Name=""&gt;
 &lt;Treasure ItemId="40020" Value="1" /&gt;
&lt;/TreasureBox&gt;</v>
      </c>
    </row>
    <row r="22" spans="1:7" s="21" customFormat="1">
      <c r="A22" s="22"/>
      <c r="B22" s="20">
        <v>10021</v>
      </c>
      <c r="C22" s="25">
        <v>1</v>
      </c>
      <c r="E22" s="21">
        <v>40021</v>
      </c>
      <c r="F22" s="25">
        <v>1</v>
      </c>
      <c r="G22" s="21" t="str">
        <f t="shared" si="0"/>
        <v>&lt;TreasureBox Id="10021" Type="1" Name=""&gt;
 &lt;Treasure ItemId="40021" Value="1" /&gt;
&lt;/TreasureBox&gt;</v>
      </c>
    </row>
    <row r="23" spans="1:7" s="21" customFormat="1">
      <c r="A23" s="22"/>
      <c r="B23" s="20">
        <v>10022</v>
      </c>
      <c r="C23" s="25">
        <v>1</v>
      </c>
      <c r="E23" s="21">
        <v>40022</v>
      </c>
      <c r="F23" s="25">
        <v>1</v>
      </c>
      <c r="G23" s="21" t="str">
        <f t="shared" si="0"/>
        <v>&lt;TreasureBox Id="10022" Type="1" Name=""&gt;
 &lt;Treasure ItemId="40022" Value="1" /&gt;
&lt;/TreasureBox&gt;</v>
      </c>
    </row>
    <row r="24" spans="1:7" s="21" customFormat="1">
      <c r="A24" s="22"/>
      <c r="B24" s="20">
        <v>10023</v>
      </c>
      <c r="C24" s="25">
        <v>1</v>
      </c>
      <c r="E24" s="21">
        <v>40023</v>
      </c>
      <c r="F24" s="25">
        <v>1</v>
      </c>
      <c r="G24" s="21" t="str">
        <f t="shared" si="0"/>
        <v>&lt;TreasureBox Id="10023" Type="1" Name=""&gt;
 &lt;Treasure ItemId="40023" Value="1" /&gt;
&lt;/TreasureBox&gt;</v>
      </c>
    </row>
    <row r="25" spans="1:7" s="21" customFormat="1">
      <c r="A25" s="22"/>
      <c r="B25" s="20">
        <v>10024</v>
      </c>
      <c r="C25" s="25">
        <v>1</v>
      </c>
      <c r="E25" s="21">
        <v>40024</v>
      </c>
      <c r="F25" s="25">
        <v>1</v>
      </c>
      <c r="G25" s="21" t="str">
        <f t="shared" si="0"/>
        <v>&lt;TreasureBox Id="10024" Type="1" Name=""&gt;
 &lt;Treasure ItemId="40024" Value="1" /&gt;
&lt;/TreasureBox&gt;</v>
      </c>
    </row>
    <row r="26" spans="1:7" s="21" customFormat="1">
      <c r="A26" s="22"/>
      <c r="B26" s="20">
        <v>10025</v>
      </c>
      <c r="C26" s="25">
        <v>1</v>
      </c>
      <c r="E26" s="21">
        <v>40025</v>
      </c>
      <c r="F26" s="25">
        <v>1</v>
      </c>
      <c r="G26" s="21" t="str">
        <f t="shared" si="0"/>
        <v>&lt;TreasureBox Id="10025" Type="1" Name=""&gt;
 &lt;Treasure ItemId="40025" Value="1" /&gt;
&lt;/TreasureBox&gt;</v>
      </c>
    </row>
    <row r="27" spans="1:7" s="21" customFormat="1">
      <c r="A27" s="22"/>
      <c r="B27" s="20">
        <v>10026</v>
      </c>
      <c r="C27" s="25">
        <v>1</v>
      </c>
      <c r="E27" s="21">
        <v>40026</v>
      </c>
      <c r="F27" s="25">
        <v>1</v>
      </c>
      <c r="G27" s="21" t="str">
        <f t="shared" si="0"/>
        <v>&lt;TreasureBox Id="10026" Type="1" Name=""&gt;
 &lt;Treasure ItemId="40026" Value="1" /&gt;
&lt;/TreasureBox&gt;</v>
      </c>
    </row>
    <row r="28" spans="1:7" s="21" customFormat="1">
      <c r="A28" s="22"/>
      <c r="B28" s="20">
        <v>10027</v>
      </c>
      <c r="C28" s="25">
        <v>1</v>
      </c>
      <c r="E28" s="21">
        <v>40027</v>
      </c>
      <c r="F28" s="25">
        <v>1</v>
      </c>
      <c r="G28" s="21" t="str">
        <f t="shared" si="0"/>
        <v>&lt;TreasureBox Id="10027" Type="1" Name=""&gt;
 &lt;Treasure ItemId="40027" Value="1" /&gt;
&lt;/TreasureBox&gt;</v>
      </c>
    </row>
    <row r="29" spans="1:7" s="21" customFormat="1">
      <c r="A29" s="22"/>
      <c r="B29" s="20">
        <v>10028</v>
      </c>
      <c r="C29" s="25">
        <v>1</v>
      </c>
      <c r="E29" s="21">
        <v>40028</v>
      </c>
      <c r="F29" s="25">
        <v>1</v>
      </c>
      <c r="G29" s="21" t="str">
        <f t="shared" si="0"/>
        <v>&lt;TreasureBox Id="10028" Type="1" Name=""&gt;
 &lt;Treasure ItemId="40028" Value="1" /&gt;
&lt;/TreasureBox&gt;</v>
      </c>
    </row>
    <row r="30" spans="1:7" s="21" customFormat="1">
      <c r="A30" s="22"/>
      <c r="B30" s="20">
        <v>10029</v>
      </c>
      <c r="C30" s="25">
        <v>1</v>
      </c>
      <c r="E30" s="21">
        <v>40029</v>
      </c>
      <c r="F30" s="25">
        <v>1</v>
      </c>
      <c r="G30" s="21" t="str">
        <f t="shared" si="0"/>
        <v>&lt;TreasureBox Id="10029" Type="1" Name=""&gt;
 &lt;Treasure ItemId="40029" Value="1" /&gt;
&lt;/TreasureBox&gt;</v>
      </c>
    </row>
    <row r="31" spans="1:7" s="21" customFormat="1">
      <c r="A31" s="22"/>
      <c r="B31" s="20">
        <v>10030</v>
      </c>
      <c r="C31" s="25">
        <v>1</v>
      </c>
      <c r="E31" s="21">
        <v>40030</v>
      </c>
      <c r="F31" s="25">
        <v>1</v>
      </c>
      <c r="G31" s="21" t="str">
        <f t="shared" si="0"/>
        <v>&lt;TreasureBox Id="10030" Type="1" Name=""&gt;
 &lt;Treasure ItemId="40030" Value="1" /&gt;
&lt;/TreasureBox&gt;</v>
      </c>
    </row>
    <row r="32" spans="1:7" s="21" customFormat="1">
      <c r="A32" s="22"/>
      <c r="B32" s="20">
        <v>10031</v>
      </c>
      <c r="C32" s="25">
        <v>1</v>
      </c>
      <c r="E32" s="21">
        <v>40031</v>
      </c>
      <c r="F32" s="25">
        <v>1</v>
      </c>
      <c r="G32" s="21" t="str">
        <f t="shared" si="0"/>
        <v>&lt;TreasureBox Id="10031" Type="1" Name=""&gt;
 &lt;Treasure ItemId="40031" Value="1" /&gt;
&lt;/TreasureBox&gt;</v>
      </c>
    </row>
    <row r="33" spans="1:7" s="21" customFormat="1">
      <c r="A33" s="22"/>
      <c r="B33" s="20">
        <v>10032</v>
      </c>
      <c r="C33" s="25">
        <v>1</v>
      </c>
      <c r="E33" s="21">
        <v>40032</v>
      </c>
      <c r="F33" s="25">
        <v>1</v>
      </c>
      <c r="G33" s="21" t="str">
        <f t="shared" si="0"/>
        <v>&lt;TreasureBox Id="10032" Type="1" Name=""&gt;
 &lt;Treasure ItemId="40032" Value="1" /&gt;
&lt;/TreasureBox&gt;</v>
      </c>
    </row>
    <row r="34" spans="1:7" s="21" customFormat="1">
      <c r="A34" s="22"/>
      <c r="B34" s="20">
        <v>10033</v>
      </c>
      <c r="C34" s="25">
        <v>1</v>
      </c>
      <c r="E34" s="21">
        <v>40033</v>
      </c>
      <c r="F34" s="25">
        <v>1</v>
      </c>
      <c r="G34" s="21" t="str">
        <f t="shared" si="0"/>
        <v>&lt;TreasureBox Id="10033" Type="1" Name=""&gt;
 &lt;Treasure ItemId="40033" Value="1" /&gt;
&lt;/TreasureBox&gt;</v>
      </c>
    </row>
    <row r="35" spans="1:7" s="21" customFormat="1">
      <c r="A35" s="22"/>
      <c r="B35" s="20">
        <v>10034</v>
      </c>
      <c r="C35" s="25">
        <v>1</v>
      </c>
      <c r="E35" s="21">
        <v>40034</v>
      </c>
      <c r="F35" s="25">
        <v>1</v>
      </c>
      <c r="G35" s="21" t="str">
        <f t="shared" si="0"/>
        <v>&lt;TreasureBox Id="10034" Type="1" Name=""&gt;
 &lt;Treasure ItemId="40034" Value="1" /&gt;
&lt;/TreasureBox&gt;</v>
      </c>
    </row>
    <row r="36" spans="1:7" s="21" customFormat="1">
      <c r="A36" s="22"/>
      <c r="B36" s="20">
        <v>10035</v>
      </c>
      <c r="C36" s="25">
        <v>1</v>
      </c>
      <c r="E36" s="21">
        <v>40035</v>
      </c>
      <c r="F36" s="25">
        <v>1</v>
      </c>
      <c r="G36" s="21" t="str">
        <f t="shared" si="0"/>
        <v>&lt;TreasureBox Id="10035" Type="1" Name=""&gt;
 &lt;Treasure ItemId="40035" Value="1" /&gt;
&lt;/TreasureBox&gt;</v>
      </c>
    </row>
    <row r="37" spans="1:7" s="21" customFormat="1">
      <c r="A37" s="22"/>
      <c r="B37" s="20">
        <v>10036</v>
      </c>
      <c r="C37" s="25">
        <v>1</v>
      </c>
      <c r="E37" s="21">
        <v>40036</v>
      </c>
      <c r="F37" s="25">
        <v>1</v>
      </c>
      <c r="G37" s="21" t="str">
        <f t="shared" si="0"/>
        <v>&lt;TreasureBox Id="10036" Type="1" Name=""&gt;
 &lt;Treasure ItemId="40036" Value="1" /&gt;
&lt;/TreasureBox&gt;</v>
      </c>
    </row>
    <row r="38" spans="1:7" s="21" customFormat="1">
      <c r="A38" s="22"/>
      <c r="B38" s="20">
        <v>10037</v>
      </c>
      <c r="C38" s="25">
        <v>1</v>
      </c>
      <c r="E38" s="21">
        <v>40037</v>
      </c>
      <c r="F38" s="25">
        <v>1</v>
      </c>
      <c r="G38" s="21" t="str">
        <f t="shared" si="0"/>
        <v>&lt;TreasureBox Id="10037" Type="1" Name=""&gt;
 &lt;Treasure ItemId="40037" Value="1" /&gt;
&lt;/TreasureBox&gt;</v>
      </c>
    </row>
    <row r="39" spans="1:7" s="21" customFormat="1">
      <c r="A39" s="22"/>
      <c r="B39" s="20">
        <v>10038</v>
      </c>
      <c r="C39" s="25">
        <v>1</v>
      </c>
      <c r="E39" s="21">
        <v>40038</v>
      </c>
      <c r="F39" s="25">
        <v>1</v>
      </c>
      <c r="G39" s="21" t="str">
        <f t="shared" si="0"/>
        <v>&lt;TreasureBox Id="10038" Type="1" Name=""&gt;
 &lt;Treasure ItemId="40038" Value="1" /&gt;
&lt;/TreasureBox&gt;</v>
      </c>
    </row>
    <row r="40" spans="1:7" s="21" customFormat="1">
      <c r="A40" s="22"/>
      <c r="B40" s="20">
        <v>10039</v>
      </c>
      <c r="C40" s="25">
        <v>1</v>
      </c>
      <c r="E40" s="21">
        <v>40039</v>
      </c>
      <c r="F40" s="25">
        <v>1</v>
      </c>
      <c r="G40" s="21" t="str">
        <f t="shared" si="0"/>
        <v>&lt;TreasureBox Id="10039" Type="1" Name=""&gt;
 &lt;Treasure ItemId="40039" Value="1" /&gt;
&lt;/TreasureBox&gt;</v>
      </c>
    </row>
    <row r="41" spans="1:7" s="21" customFormat="1">
      <c r="A41" s="22"/>
      <c r="B41" s="20">
        <v>10040</v>
      </c>
      <c r="C41" s="25">
        <v>1</v>
      </c>
      <c r="E41" s="21">
        <v>40040</v>
      </c>
      <c r="F41" s="25">
        <v>1</v>
      </c>
      <c r="G41" s="21" t="str">
        <f t="shared" si="0"/>
        <v>&lt;TreasureBox Id="10040" Type="1" Name=""&gt;
 &lt;Treasure ItemId="40040" Value="1" /&gt;
&lt;/TreasureBox&gt;</v>
      </c>
    </row>
    <row r="42" spans="1:7" s="21" customFormat="1">
      <c r="A42" s="22"/>
      <c r="B42" s="20">
        <v>10041</v>
      </c>
      <c r="C42" s="25">
        <v>1</v>
      </c>
      <c r="E42" s="21">
        <v>40041</v>
      </c>
      <c r="F42" s="25">
        <v>1</v>
      </c>
      <c r="G42" s="21" t="str">
        <f t="shared" si="0"/>
        <v>&lt;TreasureBox Id="10041" Type="1" Name=""&gt;
 &lt;Treasure ItemId="40041" Value="1" /&gt;
&lt;/TreasureBox&gt;</v>
      </c>
    </row>
    <row r="43" spans="1:7" s="21" customFormat="1">
      <c r="A43" s="22"/>
      <c r="B43" s="20">
        <v>10042</v>
      </c>
      <c r="C43" s="25">
        <v>1</v>
      </c>
      <c r="E43" s="21">
        <v>40042</v>
      </c>
      <c r="F43" s="25">
        <v>1</v>
      </c>
      <c r="G43" s="21" t="str">
        <f t="shared" si="0"/>
        <v>&lt;TreasureBox Id="10042" Type="1" Name=""&gt;
 &lt;Treasure ItemId="40042" Value="1" /&gt;
&lt;/TreasureBox&gt;</v>
      </c>
    </row>
    <row r="44" spans="1:7" s="21" customFormat="1">
      <c r="A44" s="15"/>
      <c r="B44" s="20">
        <v>10043</v>
      </c>
      <c r="C44" s="25">
        <v>1</v>
      </c>
      <c r="E44" s="21">
        <v>40043</v>
      </c>
      <c r="F44" s="25">
        <v>1</v>
      </c>
      <c r="G44" s="21" t="str">
        <f t="shared" si="0"/>
        <v>&lt;TreasureBox Id="10043" Type="1" Name=""&gt;
 &lt;Treasure ItemId="40043" Value="1" /&gt;
&lt;/TreasureBox&gt;</v>
      </c>
    </row>
    <row r="45" spans="1:7" s="21" customFormat="1">
      <c r="A45" s="15"/>
      <c r="B45" s="20">
        <v>10044</v>
      </c>
      <c r="C45" s="25">
        <v>1</v>
      </c>
      <c r="E45" s="21">
        <v>40044</v>
      </c>
      <c r="F45" s="25">
        <v>1</v>
      </c>
      <c r="G45" s="21" t="str">
        <f t="shared" si="0"/>
        <v>&lt;TreasureBox Id="10044" Type="1" Name=""&gt;
 &lt;Treasure ItemId="40044" Value="1" /&gt;
&lt;/TreasureBox&gt;</v>
      </c>
    </row>
    <row r="46" spans="1:7" s="21" customFormat="1">
      <c r="A46" s="15"/>
      <c r="B46" s="20">
        <v>10045</v>
      </c>
      <c r="C46" s="25">
        <v>1</v>
      </c>
      <c r="E46" s="21">
        <v>40045</v>
      </c>
      <c r="F46" s="25">
        <v>1</v>
      </c>
      <c r="G46" s="21" t="str">
        <f t="shared" si="0"/>
        <v>&lt;TreasureBox Id="10045" Type="1" Name=""&gt;
 &lt;Treasure ItemId="40045" Value="1" /&gt;
&lt;/TreasureBox&gt;</v>
      </c>
    </row>
    <row r="47" spans="1:7" s="21" customFormat="1">
      <c r="A47" s="15"/>
      <c r="B47" s="20">
        <v>10046</v>
      </c>
      <c r="C47" s="25">
        <v>1</v>
      </c>
      <c r="E47" s="21">
        <v>40046</v>
      </c>
      <c r="F47" s="25">
        <v>1</v>
      </c>
      <c r="G47" s="21" t="str">
        <f t="shared" si="0"/>
        <v>&lt;TreasureBox Id="10046" Type="1" Name=""&gt;
 &lt;Treasure ItemId="40046" Value="1" /&gt;
&lt;/TreasureBox&gt;</v>
      </c>
    </row>
    <row r="48" spans="1:7" s="21" customFormat="1">
      <c r="A48" s="15"/>
      <c r="B48" s="20">
        <v>10047</v>
      </c>
      <c r="C48" s="25">
        <v>1</v>
      </c>
      <c r="E48" s="21">
        <v>40047</v>
      </c>
      <c r="F48" s="25">
        <v>1</v>
      </c>
      <c r="G48" s="21" t="str">
        <f t="shared" si="0"/>
        <v>&lt;TreasureBox Id="10047" Type="1" Name=""&gt;
 &lt;Treasure ItemId="40047" Value="1" /&gt;
&lt;/TreasureBox&gt;</v>
      </c>
    </row>
    <row r="49" spans="1:7" s="21" customFormat="1">
      <c r="A49" s="15"/>
      <c r="B49" s="20">
        <v>10048</v>
      </c>
      <c r="C49" s="25">
        <v>1</v>
      </c>
      <c r="E49" s="21">
        <v>40048</v>
      </c>
      <c r="F49" s="25">
        <v>1</v>
      </c>
      <c r="G49" s="21" t="str">
        <f t="shared" si="0"/>
        <v>&lt;TreasureBox Id="10048" Type="1" Name=""&gt;
 &lt;Treasure ItemId="40048" Value="1" /&gt;
&lt;/TreasureBox&gt;</v>
      </c>
    </row>
    <row r="50" spans="1:7" s="21" customFormat="1">
      <c r="A50" s="15"/>
      <c r="B50" s="20">
        <v>10049</v>
      </c>
      <c r="C50" s="25">
        <v>1</v>
      </c>
      <c r="E50" s="21">
        <v>40049</v>
      </c>
      <c r="F50" s="25">
        <v>1</v>
      </c>
      <c r="G50" s="21" t="str">
        <f t="shared" si="0"/>
        <v>&lt;TreasureBox Id="10049" Type="1" Name=""&gt;
 &lt;Treasure ItemId="40049" Value="1" /&gt;
&lt;/TreasureBox&gt;</v>
      </c>
    </row>
    <row r="51" spans="1:7" s="21" customFormat="1">
      <c r="A51" s="15"/>
      <c r="B51" s="20">
        <v>10050</v>
      </c>
      <c r="C51" s="25">
        <v>1</v>
      </c>
      <c r="E51" s="21">
        <v>40050</v>
      </c>
      <c r="F51" s="25">
        <v>1</v>
      </c>
      <c r="G51" s="21" t="str">
        <f t="shared" si="0"/>
        <v>&lt;TreasureBox Id="10050" Type="1" Name=""&gt;
 &lt;Treasure ItemId="40050" Value="1" /&gt;
&lt;/TreasureBox&gt;</v>
      </c>
    </row>
    <row r="52" spans="1:7" s="21" customFormat="1">
      <c r="A52" s="15"/>
      <c r="B52" s="20">
        <v>10051</v>
      </c>
      <c r="C52" s="25">
        <v>1</v>
      </c>
      <c r="E52" s="21">
        <v>40051</v>
      </c>
      <c r="F52" s="25">
        <v>1</v>
      </c>
      <c r="G52" s="21" t="str">
        <f t="shared" si="0"/>
        <v>&lt;TreasureBox Id="10051" Type="1" Name=""&gt;
 &lt;Treasure ItemId="40051" Value="1" /&gt;
&lt;/TreasureBox&gt;</v>
      </c>
    </row>
    <row r="53" spans="1:7" s="21" customFormat="1">
      <c r="A53" s="15"/>
      <c r="B53" s="20">
        <v>10052</v>
      </c>
      <c r="C53" s="25">
        <v>1</v>
      </c>
      <c r="E53" s="21">
        <v>40052</v>
      </c>
      <c r="F53" s="25">
        <v>1</v>
      </c>
      <c r="G53" s="21" t="str">
        <f t="shared" si="0"/>
        <v>&lt;TreasureBox Id="10052" Type="1" Name=""&gt;
 &lt;Treasure ItemId="40052" Value="1" /&gt;
&lt;/TreasureBox&gt;</v>
      </c>
    </row>
    <row r="54" spans="1:7" s="21" customFormat="1">
      <c r="A54" s="15"/>
      <c r="B54" s="20">
        <v>10053</v>
      </c>
      <c r="C54" s="25">
        <v>1</v>
      </c>
      <c r="E54" s="21">
        <v>40053</v>
      </c>
      <c r="F54" s="25">
        <v>1</v>
      </c>
      <c r="G54" s="21" t="str">
        <f t="shared" si="0"/>
        <v>&lt;TreasureBox Id="10053" Type="1" Name=""&gt;
 &lt;Treasure ItemId="40053" Value="1" /&gt;
&lt;/TreasureBox&gt;</v>
      </c>
    </row>
    <row r="55" spans="1:7" s="21" customFormat="1">
      <c r="A55" s="15"/>
      <c r="B55" s="20">
        <v>10054</v>
      </c>
      <c r="C55" s="25">
        <v>1</v>
      </c>
      <c r="E55" s="21">
        <v>40054</v>
      </c>
      <c r="F55" s="25">
        <v>1</v>
      </c>
      <c r="G55" s="21" t="str">
        <f t="shared" si="0"/>
        <v>&lt;TreasureBox Id="10054" Type="1" Name=""&gt;
 &lt;Treasure ItemId="40054" Value="1" /&gt;
&lt;/TreasureBox&gt;</v>
      </c>
    </row>
    <row r="56" spans="1:7" s="21" customFormat="1">
      <c r="A56" s="15"/>
      <c r="B56" s="20">
        <v>10055</v>
      </c>
      <c r="C56" s="25">
        <v>1</v>
      </c>
      <c r="E56" s="21">
        <v>40055</v>
      </c>
      <c r="F56" s="25">
        <v>1</v>
      </c>
      <c r="G56" s="21" t="str">
        <f t="shared" si="0"/>
        <v>&lt;TreasureBox Id="10055" Type="1" Name=""&gt;
 &lt;Treasure ItemId="40055" Value="1" /&gt;
&lt;/TreasureBox&gt;</v>
      </c>
    </row>
    <row r="57" spans="1:7" s="21" customFormat="1">
      <c r="A57" s="15"/>
      <c r="B57" s="20">
        <v>10056</v>
      </c>
      <c r="C57" s="25">
        <v>1</v>
      </c>
      <c r="E57" s="21">
        <v>40056</v>
      </c>
      <c r="F57" s="25">
        <v>1</v>
      </c>
      <c r="G57" s="21" t="str">
        <f t="shared" si="0"/>
        <v>&lt;TreasureBox Id="10056" Type="1" Name=""&gt;
 &lt;Treasure ItemId="40056" Value="1" /&gt;
&lt;/TreasureBox&gt;</v>
      </c>
    </row>
    <row r="58" spans="1:7" s="21" customFormat="1">
      <c r="A58" s="15"/>
      <c r="B58" s="20">
        <v>10057</v>
      </c>
      <c r="C58" s="25">
        <v>1</v>
      </c>
      <c r="E58" s="21">
        <v>40057</v>
      </c>
      <c r="F58" s="25">
        <v>1</v>
      </c>
      <c r="G58" s="21" t="str">
        <f t="shared" si="0"/>
        <v>&lt;TreasureBox Id="10057" Type="1" Name=""&gt;
 &lt;Treasure ItemId="40057" Value="1" /&gt;
&lt;/TreasureBox&gt;</v>
      </c>
    </row>
    <row r="59" spans="1:7" s="21" customFormat="1">
      <c r="A59" s="15"/>
      <c r="B59" s="20">
        <v>10058</v>
      </c>
      <c r="C59" s="25">
        <v>1</v>
      </c>
      <c r="E59" s="21">
        <v>40058</v>
      </c>
      <c r="F59" s="25">
        <v>1</v>
      </c>
      <c r="G59" s="21" t="str">
        <f t="shared" si="0"/>
        <v>&lt;TreasureBox Id="10058" Type="1" Name=""&gt;
 &lt;Treasure ItemId="40058" Value="1" /&gt;
&lt;/TreasureBox&gt;</v>
      </c>
    </row>
    <row r="60" spans="1:7" s="21" customFormat="1">
      <c r="A60" s="15"/>
      <c r="B60" s="20">
        <v>10059</v>
      </c>
      <c r="C60" s="25">
        <v>1</v>
      </c>
      <c r="E60" s="21">
        <v>40059</v>
      </c>
      <c r="F60" s="25">
        <v>1</v>
      </c>
      <c r="G60" s="21" t="str">
        <f t="shared" si="0"/>
        <v>&lt;TreasureBox Id="10059" Type="1" Name=""&gt;
 &lt;Treasure ItemId="40059" Value="1" /&gt;
&lt;/TreasureBox&gt;</v>
      </c>
    </row>
    <row r="61" spans="1:7" s="21" customFormat="1">
      <c r="A61" s="15"/>
      <c r="B61" s="20">
        <v>10060</v>
      </c>
      <c r="C61" s="25">
        <v>1</v>
      </c>
      <c r="E61" s="21">
        <v>40060</v>
      </c>
      <c r="F61" s="25">
        <v>1</v>
      </c>
      <c r="G61" s="21" t="str">
        <f t="shared" si="0"/>
        <v>&lt;TreasureBox Id="10060" Type="1" Name=""&gt;
 &lt;Treasure ItemId="40060" Value="1" /&gt;
&lt;/TreasureBox&gt;</v>
      </c>
    </row>
    <row r="62" spans="1:7" s="21" customFormat="1">
      <c r="A62" s="15"/>
      <c r="B62" s="20">
        <v>10061</v>
      </c>
      <c r="C62" s="25">
        <v>1</v>
      </c>
      <c r="E62" s="21">
        <v>40061</v>
      </c>
      <c r="F62" s="25">
        <v>1</v>
      </c>
      <c r="G62" s="21" t="str">
        <f t="shared" si="0"/>
        <v>&lt;TreasureBox Id="10061" Type="1" Name=""&gt;
 &lt;Treasure ItemId="40061" Value="1" /&gt;
&lt;/TreasureBox&gt;</v>
      </c>
    </row>
    <row r="63" spans="1:7" s="21" customFormat="1">
      <c r="A63" s="15"/>
      <c r="B63" s="20">
        <v>10062</v>
      </c>
      <c r="C63" s="25">
        <v>1</v>
      </c>
      <c r="E63" s="21">
        <v>40062</v>
      </c>
      <c r="F63" s="25">
        <v>1</v>
      </c>
      <c r="G63" s="21" t="str">
        <f t="shared" si="0"/>
        <v>&lt;TreasureBox Id="10062" Type="1" Name=""&gt;
 &lt;Treasure ItemId="40062" Value="1" /&gt;
&lt;/TreasureBox&gt;</v>
      </c>
    </row>
    <row r="64" spans="1:7" s="21" customFormat="1">
      <c r="A64" s="15"/>
      <c r="B64" s="20">
        <v>10063</v>
      </c>
      <c r="C64" s="25">
        <v>1</v>
      </c>
      <c r="E64" s="21">
        <v>40063</v>
      </c>
      <c r="F64" s="25">
        <v>1</v>
      </c>
      <c r="G64" s="21" t="str">
        <f t="shared" si="0"/>
        <v>&lt;TreasureBox Id="10063" Type="1" Name=""&gt;
 &lt;Treasure ItemId="40063" Value="1" /&gt;
&lt;/TreasureBox&gt;</v>
      </c>
    </row>
    <row r="65" spans="1:8" s="21" customFormat="1">
      <c r="A65" s="15"/>
      <c r="B65" s="20">
        <v>10064</v>
      </c>
      <c r="C65" s="25">
        <v>1</v>
      </c>
      <c r="E65" s="21">
        <v>40064</v>
      </c>
      <c r="F65" s="25">
        <v>1</v>
      </c>
      <c r="G65" s="21" t="str">
        <f t="shared" si="0"/>
        <v>&lt;TreasureBox Id="10064" Type="1" Name=""&gt;
 &lt;Treasure ItemId="40064" Value="1" /&gt;
&lt;/TreasureBox&gt;</v>
      </c>
    </row>
    <row r="66" spans="1:8" s="21" customFormat="1">
      <c r="A66" s="15"/>
      <c r="B66" s="20">
        <v>10065</v>
      </c>
      <c r="C66" s="25">
        <v>1</v>
      </c>
      <c r="E66" s="21">
        <v>40065</v>
      </c>
      <c r="F66" s="25">
        <v>1</v>
      </c>
      <c r="G66" s="21" t="str">
        <f t="shared" si="0"/>
        <v>&lt;TreasureBox Id="10065" Type="1" Name=""&gt;
 &lt;Treasure ItemId="40065" Value="1" /&gt;
&lt;/TreasureBox&gt;</v>
      </c>
    </row>
    <row r="67" spans="1:8" s="21" customFormat="1">
      <c r="A67" s="15"/>
      <c r="B67" s="20">
        <v>10066</v>
      </c>
      <c r="C67" s="25">
        <v>1</v>
      </c>
      <c r="E67" s="21">
        <v>40066</v>
      </c>
      <c r="F67" s="25">
        <v>1</v>
      </c>
      <c r="G67" s="2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21" customFormat="1">
      <c r="A68" s="15"/>
      <c r="B68" s="20">
        <v>10067</v>
      </c>
      <c r="C68" s="25">
        <v>1</v>
      </c>
      <c r="E68" s="21">
        <v>40067</v>
      </c>
      <c r="F68" s="25">
        <v>1</v>
      </c>
      <c r="G68" s="21" t="str">
        <f t="shared" si="1"/>
        <v>&lt;TreasureBox Id="10067" Type="1" Name=""&gt;
 &lt;Treasure ItemId="40067" Value="1" /&gt;
&lt;/TreasureBox&gt;</v>
      </c>
    </row>
    <row r="69" spans="1:8" s="21" customFormat="1">
      <c r="A69" s="15"/>
      <c r="B69" s="20">
        <v>10068</v>
      </c>
      <c r="C69" s="25">
        <v>1</v>
      </c>
      <c r="E69" s="21">
        <v>40068</v>
      </c>
      <c r="F69" s="25">
        <v>1</v>
      </c>
      <c r="G69" s="21" t="str">
        <f t="shared" si="1"/>
        <v>&lt;TreasureBox Id="10068" Type="1" Name=""&gt;
 &lt;Treasure ItemId="40068" Value="1" /&gt;
&lt;/TreasureBox&gt;</v>
      </c>
    </row>
    <row r="70" spans="1:8" s="21" customFormat="1">
      <c r="A70" s="15"/>
      <c r="B70" s="20">
        <v>10069</v>
      </c>
      <c r="C70" s="25">
        <v>1</v>
      </c>
      <c r="E70" s="21">
        <v>40069</v>
      </c>
      <c r="F70" s="25">
        <v>1</v>
      </c>
      <c r="G70" s="21" t="str">
        <f t="shared" si="1"/>
        <v>&lt;TreasureBox Id="10069" Type="1" Name=""&gt;
 &lt;Treasure ItemId="40069" Value="1" /&gt;
&lt;/TreasureBox&gt;</v>
      </c>
    </row>
    <row r="71" spans="1:8" s="21" customFormat="1">
      <c r="A71" s="15"/>
      <c r="B71" s="20">
        <v>10070</v>
      </c>
      <c r="C71" s="25">
        <v>1</v>
      </c>
      <c r="E71" s="21">
        <v>40070</v>
      </c>
      <c r="F71" s="25">
        <v>1</v>
      </c>
      <c r="G71" s="21" t="str">
        <f t="shared" si="1"/>
        <v>&lt;TreasureBox Id="10070" Type="1" Name=""&gt;
 &lt;Treasure ItemId="40070" Value="1" /&gt;
&lt;/TreasureBox&gt;</v>
      </c>
    </row>
    <row r="72" spans="1:8" s="21" customFormat="1">
      <c r="A72" s="15"/>
      <c r="B72" s="20">
        <v>10071</v>
      </c>
      <c r="C72" s="25">
        <v>1</v>
      </c>
      <c r="E72" s="21">
        <v>40071</v>
      </c>
      <c r="F72" s="25">
        <v>1</v>
      </c>
      <c r="G72" s="21" t="str">
        <f t="shared" si="1"/>
        <v>&lt;TreasureBox Id="10071" Type="1" Name=""&gt;
 &lt;Treasure ItemId="40071" Value="1" /&gt;
&lt;/TreasureBox&gt;</v>
      </c>
    </row>
    <row r="73" spans="1:8" s="21" customFormat="1">
      <c r="A73" s="15"/>
      <c r="B73" s="20">
        <v>10072</v>
      </c>
      <c r="C73" s="25">
        <v>1</v>
      </c>
      <c r="E73" s="21">
        <v>40072</v>
      </c>
      <c r="F73" s="25">
        <v>1</v>
      </c>
      <c r="G73" s="21" t="str">
        <f t="shared" si="1"/>
        <v>&lt;TreasureBox Id="10072" Type="1" Name=""&gt;
 &lt;Treasure ItemId="40072" Value="1" /&gt;
&lt;/TreasureBox&gt;</v>
      </c>
    </row>
    <row r="74" spans="1:8" s="21" customFormat="1">
      <c r="A74" s="15"/>
      <c r="B74" s="20">
        <v>10073</v>
      </c>
      <c r="C74" s="25">
        <v>1</v>
      </c>
      <c r="E74" s="21">
        <v>40073</v>
      </c>
      <c r="F74" s="25">
        <v>1</v>
      </c>
      <c r="G74" s="21" t="str">
        <f t="shared" si="1"/>
        <v>&lt;TreasureBox Id="10073" Type="1" Name=""&gt;
 &lt;Treasure ItemId="40073" Value="1" /&gt;
&lt;/TreasureBox&gt;</v>
      </c>
    </row>
    <row r="75" spans="1:8" s="21" customFormat="1">
      <c r="A75" s="15"/>
      <c r="B75" s="20">
        <v>10074</v>
      </c>
      <c r="C75" s="25">
        <v>1</v>
      </c>
      <c r="E75" s="21">
        <v>40074</v>
      </c>
      <c r="F75" s="25">
        <v>1</v>
      </c>
      <c r="G75" s="21" t="str">
        <f t="shared" si="1"/>
        <v>&lt;TreasureBox Id="10074" Type="1" Name=""&gt;
 &lt;Treasure ItemId="40074" Value="1" /&gt;
&lt;/TreasureBox&gt;</v>
      </c>
    </row>
    <row r="76" spans="1:8">
      <c r="A76" s="15"/>
      <c r="B76" s="20">
        <v>10075</v>
      </c>
      <c r="C76" s="25">
        <v>1</v>
      </c>
      <c r="E76" s="21">
        <v>40075</v>
      </c>
      <c r="F76" s="25">
        <v>1</v>
      </c>
      <c r="G76" s="21" t="str">
        <f t="shared" si="1"/>
        <v>&lt;TreasureBox Id="10075" Type="1" Name=""&gt;
 &lt;Treasure ItemId="40075" Value="1" /&gt;
&lt;/TreasureBox&gt;</v>
      </c>
    </row>
    <row r="77" spans="1:8">
      <c r="A77" s="15"/>
      <c r="B77" s="20">
        <v>10076</v>
      </c>
      <c r="C77" s="25">
        <v>1</v>
      </c>
      <c r="E77" s="21">
        <v>40076</v>
      </c>
      <c r="F77" s="25">
        <v>1</v>
      </c>
      <c r="G77" s="21" t="str">
        <f t="shared" si="1"/>
        <v>&lt;TreasureBox Id="10076" Type="1" Name=""&gt;
 &lt;Treasure ItemId="40076" Value="1" /&gt;
&lt;/TreasureBox&gt;</v>
      </c>
      <c r="H77" s="21"/>
    </row>
    <row r="78" spans="1:8">
      <c r="A78" s="15"/>
      <c r="B78" s="20">
        <v>10077</v>
      </c>
      <c r="C78" s="25">
        <v>1</v>
      </c>
      <c r="E78" s="21">
        <v>40077</v>
      </c>
      <c r="F78" s="25">
        <v>1</v>
      </c>
      <c r="G78" s="21" t="str">
        <f t="shared" si="1"/>
        <v>&lt;TreasureBox Id="10077" Type="1" Name=""&gt;
 &lt;Treasure ItemId="40077" Value="1" /&gt;
&lt;/TreasureBox&gt;</v>
      </c>
    </row>
    <row r="79" spans="1:8">
      <c r="A79" s="15"/>
      <c r="B79" s="20">
        <v>10078</v>
      </c>
      <c r="C79" s="25">
        <v>1</v>
      </c>
      <c r="E79" s="21">
        <v>40078</v>
      </c>
      <c r="F79" s="25">
        <v>1</v>
      </c>
      <c r="G79" s="21" t="str">
        <f t="shared" si="1"/>
        <v>&lt;TreasureBox Id="10078" Type="1" Name=""&gt;
 &lt;Treasure ItemId="40078" Value="1" /&gt;
&lt;/TreasureBox&gt;</v>
      </c>
    </row>
    <row r="80" spans="1:8">
      <c r="A80" s="15"/>
      <c r="B80" s="20">
        <v>10079</v>
      </c>
      <c r="C80" s="25">
        <v>1</v>
      </c>
      <c r="E80" s="21">
        <v>40079</v>
      </c>
      <c r="F80" s="25">
        <v>1</v>
      </c>
      <c r="G80" s="21" t="str">
        <f t="shared" si="1"/>
        <v>&lt;TreasureBox Id="10079" Type="1" Name=""&gt;
 &lt;Treasure ItemId="40079" Value="1" /&gt;
&lt;/TreasureBox&gt;</v>
      </c>
    </row>
    <row r="81" spans="1:7">
      <c r="A81" s="15"/>
      <c r="B81" s="20">
        <v>10080</v>
      </c>
      <c r="C81" s="25">
        <v>1</v>
      </c>
      <c r="E81" s="21">
        <v>40080</v>
      </c>
      <c r="F81" s="25">
        <v>1</v>
      </c>
      <c r="G81" s="21" t="str">
        <f t="shared" si="1"/>
        <v>&lt;TreasureBox Id="10080" Type="1" Name=""&gt;
 &lt;Treasure ItemId="40080" Value="1" /&gt;
&lt;/TreasureBox&gt;</v>
      </c>
    </row>
    <row r="82" spans="1:7">
      <c r="A82" s="15"/>
      <c r="B82" s="20">
        <v>10081</v>
      </c>
      <c r="C82" s="25">
        <v>1</v>
      </c>
      <c r="E82" s="21">
        <v>40081</v>
      </c>
      <c r="F82" s="25">
        <v>1</v>
      </c>
      <c r="G82" s="21" t="str">
        <f t="shared" si="1"/>
        <v>&lt;TreasureBox Id="10081" Type="1" Name=""&gt;
 &lt;Treasure ItemId="40081" Value="1" /&gt;
&lt;/TreasureBox&gt;</v>
      </c>
    </row>
    <row r="83" spans="1:7">
      <c r="A83" s="15"/>
      <c r="B83" s="20">
        <v>10082</v>
      </c>
      <c r="C83" s="25">
        <v>1</v>
      </c>
      <c r="E83" s="21">
        <v>40082</v>
      </c>
      <c r="F83" s="25">
        <v>1</v>
      </c>
      <c r="G83" s="21" t="str">
        <f t="shared" si="1"/>
        <v>&lt;TreasureBox Id="10082" Type="1" Name=""&gt;
 &lt;Treasure ItemId="40082" Value="1" /&gt;
&lt;/TreasureBox&gt;</v>
      </c>
    </row>
    <row r="84" spans="1:7">
      <c r="A84" s="15"/>
      <c r="B84" s="20">
        <v>10083</v>
      </c>
      <c r="C84" s="25">
        <v>1</v>
      </c>
      <c r="E84" s="21">
        <v>40083</v>
      </c>
      <c r="F84" s="25">
        <v>1</v>
      </c>
      <c r="G84" s="21" t="str">
        <f t="shared" si="1"/>
        <v>&lt;TreasureBox Id="10083" Type="1" Name=""&gt;
 &lt;Treasure ItemId="40083" Value="1" /&gt;
&lt;/TreasureBox&gt;</v>
      </c>
    </row>
    <row r="85" spans="1:7">
      <c r="A85" s="15"/>
      <c r="B85" s="20">
        <v>10084</v>
      </c>
      <c r="C85" s="25">
        <v>1</v>
      </c>
      <c r="E85" s="21">
        <v>40084</v>
      </c>
      <c r="F85" s="25">
        <v>1</v>
      </c>
      <c r="G85" s="21" t="str">
        <f t="shared" si="1"/>
        <v>&lt;TreasureBox Id="10084" Type="1" Name=""&gt;
 &lt;Treasure ItemId="40084" Value="1" /&gt;
&lt;/TreasureBox&gt;</v>
      </c>
    </row>
    <row r="86" spans="1:7">
      <c r="A86" s="26"/>
      <c r="B86" s="20">
        <v>10085</v>
      </c>
      <c r="C86" s="25">
        <v>1</v>
      </c>
      <c r="E86" s="21">
        <v>40085</v>
      </c>
      <c r="F86" s="25">
        <v>1</v>
      </c>
      <c r="G86" s="21" t="str">
        <f t="shared" si="1"/>
        <v>&lt;TreasureBox Id="10085" Type="1" Name=""&gt;
 &lt;Treasure ItemId="40085" Value="1" /&gt;
&lt;/TreasureBox&gt;</v>
      </c>
    </row>
    <row r="87" spans="1:7">
      <c r="A87" s="26"/>
      <c r="B87" s="20">
        <v>10086</v>
      </c>
      <c r="C87" s="25">
        <v>1</v>
      </c>
      <c r="E87" s="21">
        <v>40086</v>
      </c>
      <c r="F87" s="25">
        <v>1</v>
      </c>
      <c r="G87" s="21" t="str">
        <f t="shared" si="1"/>
        <v>&lt;TreasureBox Id="10086" Type="1" Name=""&gt;
 &lt;Treasure ItemId="40086" Value="1" /&gt;
&lt;/TreasureBox&gt;</v>
      </c>
    </row>
    <row r="88" spans="1:7">
      <c r="A88" s="26"/>
      <c r="B88" s="20">
        <v>10087</v>
      </c>
      <c r="C88" s="25">
        <v>1</v>
      </c>
      <c r="E88" s="21">
        <v>40087</v>
      </c>
      <c r="F88" s="25">
        <v>1</v>
      </c>
      <c r="G88" s="21" t="str">
        <f t="shared" si="1"/>
        <v>&lt;TreasureBox Id="10087" Type="1" Name=""&gt;
 &lt;Treasure ItemId="40087" Value="1" /&gt;
&lt;/TreasureBox&gt;</v>
      </c>
    </row>
    <row r="89" spans="1:7">
      <c r="A89" s="26"/>
      <c r="B89" s="20">
        <v>10088</v>
      </c>
      <c r="C89" s="25">
        <v>1</v>
      </c>
      <c r="E89" s="21">
        <v>40088</v>
      </c>
      <c r="F89" s="25">
        <v>1</v>
      </c>
      <c r="G89" s="21" t="str">
        <f t="shared" si="1"/>
        <v>&lt;TreasureBox Id="10088" Type="1" Name=""&gt;
 &lt;Treasure ItemId="40088" Value="1" /&gt;
&lt;/TreasureBox&gt;</v>
      </c>
    </row>
    <row r="90" spans="1:7">
      <c r="A90" s="26"/>
      <c r="B90" s="20">
        <v>10089</v>
      </c>
      <c r="C90" s="25">
        <v>1</v>
      </c>
      <c r="E90" s="21">
        <v>40089</v>
      </c>
      <c r="F90" s="25">
        <v>1</v>
      </c>
      <c r="G90" s="21" t="str">
        <f t="shared" si="1"/>
        <v>&lt;TreasureBox Id="10089" Type="1" Name=""&gt;
 &lt;Treasure ItemId="40089" Value="1" /&gt;
&lt;/TreasureBox&gt;</v>
      </c>
    </row>
    <row r="91" spans="1:7">
      <c r="A91" s="26"/>
      <c r="B91" s="20">
        <v>10090</v>
      </c>
      <c r="C91" s="25">
        <v>1</v>
      </c>
      <c r="E91" s="21">
        <v>40090</v>
      </c>
      <c r="F91" s="25">
        <v>1</v>
      </c>
      <c r="G91" s="21" t="str">
        <f t="shared" si="1"/>
        <v>&lt;TreasureBox Id="10090" Type="1" Name=""&gt;
 &lt;Treasure ItemId="40090" Value="1" /&gt;
&lt;/TreasureBox&gt;</v>
      </c>
    </row>
    <row r="92" spans="1:7">
      <c r="A92" s="26"/>
      <c r="B92" s="20">
        <v>10091</v>
      </c>
      <c r="C92" s="25">
        <v>1</v>
      </c>
      <c r="E92" s="21">
        <v>40091</v>
      </c>
      <c r="F92" s="25">
        <v>1</v>
      </c>
      <c r="G92" s="21" t="str">
        <f t="shared" si="1"/>
        <v>&lt;TreasureBox Id="10091" Type="1" Name=""&gt;
 &lt;Treasure ItemId="40091" Value="1" /&gt;
&lt;/TreasureBox&gt;</v>
      </c>
    </row>
    <row r="93" spans="1:7">
      <c r="A93" s="26"/>
      <c r="B93" s="20">
        <v>10092</v>
      </c>
      <c r="C93" s="25">
        <v>1</v>
      </c>
      <c r="E93" s="21">
        <v>40092</v>
      </c>
      <c r="F93" s="25">
        <v>1</v>
      </c>
      <c r="G93" s="21" t="str">
        <f t="shared" si="1"/>
        <v>&lt;TreasureBox Id="10092" Type="1" Name=""&gt;
 &lt;Treasure ItemId="40092" Value="1" /&gt;
&lt;/TreasureBox&gt;</v>
      </c>
    </row>
    <row r="94" spans="1:7">
      <c r="A94" s="26"/>
      <c r="B94" s="20">
        <v>10093</v>
      </c>
      <c r="C94" s="25">
        <v>1</v>
      </c>
      <c r="E94" s="21">
        <v>40093</v>
      </c>
      <c r="F94" s="25">
        <v>1</v>
      </c>
      <c r="G94" s="21" t="str">
        <f t="shared" si="1"/>
        <v>&lt;TreasureBox Id="10093" Type="1" Name=""&gt;
 &lt;Treasure ItemId="40093" Value="1" /&gt;
&lt;/TreasureBox&gt;</v>
      </c>
    </row>
    <row r="95" spans="1:7">
      <c r="A95" s="26"/>
      <c r="B95" s="20">
        <v>10094</v>
      </c>
      <c r="C95" s="25">
        <v>1</v>
      </c>
      <c r="E95" s="21">
        <v>40094</v>
      </c>
      <c r="F95" s="25">
        <v>1</v>
      </c>
      <c r="G95" s="21" t="str">
        <f t="shared" si="1"/>
        <v>&lt;TreasureBox Id="10094" Type="1" Name=""&gt;
 &lt;Treasure ItemId="40094" Value="1" /&gt;
&lt;/TreasureBox&gt;</v>
      </c>
    </row>
    <row r="96" spans="1:7">
      <c r="A96" s="26"/>
      <c r="B96" s="20">
        <v>10095</v>
      </c>
      <c r="C96" s="25">
        <v>1</v>
      </c>
      <c r="E96" s="21">
        <v>40095</v>
      </c>
      <c r="F96" s="25">
        <v>1</v>
      </c>
      <c r="G96" s="21" t="str">
        <f t="shared" si="1"/>
        <v>&lt;TreasureBox Id="10095" Type="1" Name=""&gt;
 &lt;Treasure ItemId="40095" Value="1" /&gt;
&lt;/TreasureBox&gt;</v>
      </c>
    </row>
    <row r="97" spans="1:7">
      <c r="A97" s="26"/>
      <c r="B97" s="20">
        <v>10096</v>
      </c>
      <c r="C97" s="25">
        <v>1</v>
      </c>
      <c r="E97" s="21">
        <v>40096</v>
      </c>
      <c r="F97" s="25">
        <v>1</v>
      </c>
      <c r="G97" s="21" t="str">
        <f t="shared" si="1"/>
        <v>&lt;TreasureBox Id="10096" Type="1" Name=""&gt;
 &lt;Treasure ItemId="40096" Value="1" /&gt;
&lt;/TreasureBox&gt;</v>
      </c>
    </row>
    <row r="98" spans="1:7">
      <c r="A98" s="26"/>
      <c r="B98" s="20">
        <v>10097</v>
      </c>
      <c r="C98" s="25">
        <v>1</v>
      </c>
      <c r="E98" s="21">
        <v>40097</v>
      </c>
      <c r="F98" s="25">
        <v>1</v>
      </c>
      <c r="G98" s="21" t="str">
        <f t="shared" si="1"/>
        <v>&lt;TreasureBox Id="10097" Type="1" Name=""&gt;
 &lt;Treasure ItemId="40097" Value="1" /&gt;
&lt;/TreasureBox&gt;</v>
      </c>
    </row>
    <row r="99" spans="1:7">
      <c r="A99" s="26"/>
      <c r="B99" s="20">
        <v>10098</v>
      </c>
      <c r="C99" s="25">
        <v>1</v>
      </c>
      <c r="E99" s="21">
        <v>40098</v>
      </c>
      <c r="F99" s="25">
        <v>1</v>
      </c>
      <c r="G99" s="21" t="str">
        <f t="shared" si="1"/>
        <v>&lt;TreasureBox Id="10098" Type="1" Name=""&gt;
 &lt;Treasure ItemId="40098" Value="1" /&gt;
&lt;/TreasureBox&gt;</v>
      </c>
    </row>
    <row r="100" spans="1:7">
      <c r="A100" s="26"/>
      <c r="B100" s="20">
        <v>10099</v>
      </c>
      <c r="C100" s="25">
        <v>1</v>
      </c>
      <c r="E100" s="21">
        <v>40099</v>
      </c>
      <c r="F100" s="25">
        <v>1</v>
      </c>
      <c r="G100" s="21" t="str">
        <f t="shared" si="1"/>
        <v>&lt;TreasureBox Id="10099" Type="1" Name=""&gt;
 &lt;Treasure ItemId="40099" Value="1" /&gt;
&lt;/TreasureBox&gt;</v>
      </c>
    </row>
    <row r="101" spans="1:7">
      <c r="A101" s="26"/>
      <c r="B101" s="20">
        <v>10100</v>
      </c>
      <c r="C101" s="25">
        <v>1</v>
      </c>
      <c r="E101" s="21">
        <v>40100</v>
      </c>
      <c r="F101" s="25">
        <v>1</v>
      </c>
      <c r="G101" s="21" t="str">
        <f t="shared" si="1"/>
        <v>&lt;TreasureBox Id="10100" Type="1" Name=""&gt;
 &lt;Treasure ItemId="40100" Value="1" /&gt;
&lt;/TreasureBox&gt;</v>
      </c>
    </row>
    <row r="102" spans="1:7">
      <c r="A102" s="26"/>
      <c r="B102" s="20">
        <v>10101</v>
      </c>
      <c r="C102" s="25">
        <v>1</v>
      </c>
      <c r="E102" s="21">
        <v>40101</v>
      </c>
      <c r="F102" s="25">
        <v>1</v>
      </c>
      <c r="G102" s="21" t="str">
        <f t="shared" si="1"/>
        <v>&lt;TreasureBox Id="10101" Type="1" Name=""&gt;
 &lt;Treasure ItemId="40101" Value="1" /&gt;
&lt;/TreasureBox&gt;</v>
      </c>
    </row>
    <row r="103" spans="1:7">
      <c r="A103" s="26"/>
      <c r="B103" s="20">
        <v>10102</v>
      </c>
      <c r="C103" s="25">
        <v>1</v>
      </c>
      <c r="E103" s="21">
        <v>40102</v>
      </c>
      <c r="F103" s="25">
        <v>1</v>
      </c>
      <c r="G103" s="21" t="str">
        <f t="shared" si="1"/>
        <v>&lt;TreasureBox Id="10102" Type="1" Name=""&gt;
 &lt;Treasure ItemId="40102" Value="1" /&gt;
&lt;/TreasureBox&gt;</v>
      </c>
    </row>
    <row r="104" spans="1:7">
      <c r="A104" s="26"/>
      <c r="B104" s="20">
        <v>10103</v>
      </c>
      <c r="C104" s="25">
        <v>1</v>
      </c>
      <c r="E104" s="21">
        <v>40103</v>
      </c>
      <c r="F104" s="25">
        <v>1</v>
      </c>
      <c r="G104" s="21" t="str">
        <f t="shared" si="1"/>
        <v>&lt;TreasureBox Id="10103" Type="1" Name=""&gt;
 &lt;Treasure ItemId="40103" Value="1" /&gt;
&lt;/TreasureBox&gt;</v>
      </c>
    </row>
    <row r="105" spans="1:7">
      <c r="A105" s="26"/>
      <c r="B105" s="20">
        <v>10104</v>
      </c>
      <c r="C105" s="25">
        <v>1</v>
      </c>
      <c r="E105" s="21">
        <v>40104</v>
      </c>
      <c r="F105" s="25">
        <v>1</v>
      </c>
      <c r="G105" s="21" t="str">
        <f t="shared" si="1"/>
        <v>&lt;TreasureBox Id="10104" Type="1" Name=""&gt;
 &lt;Treasure ItemId="40104" Value="1" /&gt;
&lt;/TreasureBox&gt;</v>
      </c>
    </row>
    <row r="106" spans="1:7">
      <c r="A106" s="26"/>
      <c r="B106" s="20">
        <v>10105</v>
      </c>
      <c r="C106" s="25">
        <v>1</v>
      </c>
      <c r="E106" s="21">
        <v>40105</v>
      </c>
      <c r="F106" s="25">
        <v>1</v>
      </c>
      <c r="G106" s="21" t="str">
        <f t="shared" si="1"/>
        <v>&lt;TreasureBox Id="10105" Type="1" Name=""&gt;
 &lt;Treasure ItemId="40105" Value="1" /&gt;
&lt;/TreasureBox&gt;</v>
      </c>
    </row>
    <row r="107" spans="1:7">
      <c r="A107" s="26"/>
      <c r="B107" s="20">
        <v>10106</v>
      </c>
      <c r="C107" s="25">
        <v>1</v>
      </c>
      <c r="E107" s="21">
        <v>40106</v>
      </c>
      <c r="F107" s="25">
        <v>1</v>
      </c>
      <c r="G107" s="21" t="str">
        <f t="shared" si="1"/>
        <v>&lt;TreasureBox Id="10106" Type="1" Name=""&gt;
 &lt;Treasure ItemId="40106" Value="1" /&gt;
&lt;/TreasureBox&gt;</v>
      </c>
    </row>
    <row r="108" spans="1:7">
      <c r="A108" s="26"/>
      <c r="B108" s="20">
        <v>10107</v>
      </c>
      <c r="C108" s="25">
        <v>1</v>
      </c>
      <c r="E108" s="21">
        <v>40107</v>
      </c>
      <c r="F108" s="25">
        <v>1</v>
      </c>
      <c r="G108" s="21" t="str">
        <f t="shared" si="1"/>
        <v>&lt;TreasureBox Id="10107" Type="1" Name=""&gt;
 &lt;Treasure ItemId="40107" Value="1" /&gt;
&lt;/TreasureBox&gt;</v>
      </c>
    </row>
    <row r="109" spans="1:7">
      <c r="A109" s="26"/>
      <c r="B109" s="20">
        <v>10108</v>
      </c>
      <c r="C109" s="25">
        <v>1</v>
      </c>
      <c r="E109" s="21">
        <v>40108</v>
      </c>
      <c r="F109" s="25">
        <v>1</v>
      </c>
      <c r="G109" s="21" t="str">
        <f t="shared" si="1"/>
        <v>&lt;TreasureBox Id="10108" Type="1" Name=""&gt;
 &lt;Treasure ItemId="40108" Value="1" /&gt;
&lt;/TreasureBox&gt;</v>
      </c>
    </row>
    <row r="110" spans="1:7">
      <c r="A110" s="26"/>
      <c r="B110" s="20">
        <v>10109</v>
      </c>
      <c r="C110" s="25">
        <v>1</v>
      </c>
      <c r="E110" s="21">
        <v>40109</v>
      </c>
      <c r="F110" s="25">
        <v>1</v>
      </c>
      <c r="G110" s="21" t="str">
        <f t="shared" si="1"/>
        <v>&lt;TreasureBox Id="10109" Type="1" Name=""&gt;
 &lt;Treasure ItemId="40109" Value="1" /&gt;
&lt;/TreasureBox&gt;</v>
      </c>
    </row>
    <row r="111" spans="1:7">
      <c r="A111" s="26"/>
      <c r="B111" s="20">
        <v>10110</v>
      </c>
      <c r="C111" s="25">
        <v>1</v>
      </c>
      <c r="E111" s="21">
        <v>40110</v>
      </c>
      <c r="F111" s="25">
        <v>1</v>
      </c>
      <c r="G111" s="21" t="str">
        <f t="shared" si="1"/>
        <v>&lt;TreasureBox Id="10110" Type="1" Name=""&gt;
 &lt;Treasure ItemId="40110" Value="1" /&gt;
&lt;/TreasureBox&gt;</v>
      </c>
    </row>
    <row r="112" spans="1:7">
      <c r="A112" s="26"/>
      <c r="B112" s="20">
        <v>10111</v>
      </c>
      <c r="C112" s="25">
        <v>1</v>
      </c>
      <c r="E112" s="21">
        <v>40111</v>
      </c>
      <c r="F112" s="25">
        <v>1</v>
      </c>
      <c r="G112" s="21" t="str">
        <f t="shared" si="1"/>
        <v>&lt;TreasureBox Id="10111" Type="1" Name=""&gt;
 &lt;Treasure ItemId="40111" Value="1" /&gt;
&lt;/TreasureBox&gt;</v>
      </c>
    </row>
    <row r="113" spans="1:7">
      <c r="A113" s="26"/>
      <c r="B113" s="20">
        <v>10112</v>
      </c>
      <c r="C113" s="25">
        <v>1</v>
      </c>
      <c r="E113" s="21">
        <v>40112</v>
      </c>
      <c r="F113" s="25">
        <v>1</v>
      </c>
      <c r="G113" s="21" t="str">
        <f t="shared" si="1"/>
        <v>&lt;TreasureBox Id="10112" Type="1" Name=""&gt;
 &lt;Treasure ItemId="40112" Value="1" /&gt;
&lt;/TreasureBox&gt;</v>
      </c>
    </row>
    <row r="114" spans="1:7">
      <c r="A114" s="26"/>
      <c r="B114" s="20">
        <v>10113</v>
      </c>
      <c r="C114" s="25">
        <v>1</v>
      </c>
      <c r="E114" s="21">
        <v>40113</v>
      </c>
      <c r="F114" s="25">
        <v>1</v>
      </c>
      <c r="G114" s="21" t="str">
        <f t="shared" si="1"/>
        <v>&lt;TreasureBox Id="10113" Type="1" Name=""&gt;
 &lt;Treasure ItemId="40113" Value="1" /&gt;
&lt;/TreasureBox&gt;</v>
      </c>
    </row>
    <row r="115" spans="1:7">
      <c r="A115" s="26"/>
      <c r="B115" s="20">
        <v>10114</v>
      </c>
      <c r="C115" s="25">
        <v>1</v>
      </c>
      <c r="E115" s="21">
        <v>40114</v>
      </c>
      <c r="F115" s="25">
        <v>1</v>
      </c>
      <c r="G115" s="21" t="str">
        <f t="shared" si="1"/>
        <v>&lt;TreasureBox Id="10114" Type="1" Name=""&gt;
 &lt;Treasure ItemId="40114" Value="1" /&gt;
&lt;/TreasureBox&gt;</v>
      </c>
    </row>
    <row r="116" spans="1:7">
      <c r="A116" s="26"/>
      <c r="B116" s="20">
        <v>10115</v>
      </c>
      <c r="C116" s="25">
        <v>1</v>
      </c>
      <c r="E116" s="21">
        <v>40115</v>
      </c>
      <c r="F116" s="25">
        <v>1</v>
      </c>
      <c r="G116" s="21" t="str">
        <f t="shared" si="1"/>
        <v>&lt;TreasureBox Id="10115" Type="1" Name=""&gt;
 &lt;Treasure ItemId="40115" Value="1" /&gt;
&lt;/TreasureBox&gt;</v>
      </c>
    </row>
    <row r="117" spans="1:7">
      <c r="A117" s="26"/>
      <c r="B117" s="20">
        <v>10116</v>
      </c>
      <c r="C117" s="25">
        <v>1</v>
      </c>
      <c r="E117" s="21">
        <v>40116</v>
      </c>
      <c r="F117" s="25">
        <v>1</v>
      </c>
      <c r="G117" s="21" t="str">
        <f t="shared" si="1"/>
        <v>&lt;TreasureBox Id="10116" Type="1" Name=""&gt;
 &lt;Treasure ItemId="40116" Value="1" /&gt;
&lt;/TreasureBox&gt;</v>
      </c>
    </row>
    <row r="118" spans="1:7">
      <c r="A118" s="26"/>
      <c r="B118" s="20">
        <v>10117</v>
      </c>
      <c r="C118" s="25">
        <v>1</v>
      </c>
      <c r="E118" s="21">
        <v>40117</v>
      </c>
      <c r="F118" s="25">
        <v>1</v>
      </c>
      <c r="G118" s="21" t="str">
        <f t="shared" si="1"/>
        <v>&lt;TreasureBox Id="10117" Type="1" Name=""&gt;
 &lt;Treasure ItemId="40117" Value="1" /&gt;
&lt;/TreasureBox&gt;</v>
      </c>
    </row>
    <row r="119" spans="1:7">
      <c r="A119" s="26"/>
      <c r="B119" s="20">
        <v>10118</v>
      </c>
      <c r="C119" s="25">
        <v>1</v>
      </c>
      <c r="E119" s="21">
        <v>40118</v>
      </c>
      <c r="F119" s="25">
        <v>1</v>
      </c>
      <c r="G119" s="21" t="str">
        <f t="shared" si="1"/>
        <v>&lt;TreasureBox Id="10118" Type="1" Name=""&gt;
 &lt;Treasure ItemId="40118" Value="1" /&gt;
&lt;/TreasureBox&gt;</v>
      </c>
    </row>
    <row r="120" spans="1:7">
      <c r="A120" s="26"/>
      <c r="B120" s="20">
        <v>10119</v>
      </c>
      <c r="C120" s="25">
        <v>1</v>
      </c>
      <c r="E120" s="21">
        <v>40119</v>
      </c>
      <c r="F120" s="25">
        <v>1</v>
      </c>
      <c r="G120" s="21" t="str">
        <f t="shared" si="1"/>
        <v>&lt;TreasureBox Id="10119" Type="1" Name=""&gt;
 &lt;Treasure ItemId="40119" Value="1" /&gt;
&lt;/TreasureBox&gt;</v>
      </c>
    </row>
    <row r="121" spans="1:7">
      <c r="A121" s="26"/>
      <c r="B121" s="20">
        <v>10120</v>
      </c>
      <c r="C121" s="25">
        <v>1</v>
      </c>
      <c r="E121" s="21">
        <v>40120</v>
      </c>
      <c r="F121" s="25">
        <v>1</v>
      </c>
      <c r="G121" s="21" t="str">
        <f t="shared" si="1"/>
        <v>&lt;TreasureBox Id="10120" Type="1" Name=""&gt;
 &lt;Treasure ItemId="40120" Value="1" /&gt;
&lt;/TreasureBox&gt;</v>
      </c>
    </row>
    <row r="122" spans="1:7">
      <c r="A122" s="26"/>
      <c r="B122" s="20">
        <v>10121</v>
      </c>
      <c r="C122" s="25">
        <v>1</v>
      </c>
      <c r="E122" s="21">
        <v>40121</v>
      </c>
      <c r="F122" s="25">
        <v>1</v>
      </c>
      <c r="G122" s="21" t="str">
        <f t="shared" si="1"/>
        <v>&lt;TreasureBox Id="10121" Type="1" Name=""&gt;
 &lt;Treasure ItemId="40121" Value="1" /&gt;
&lt;/TreasureBox&gt;</v>
      </c>
    </row>
    <row r="123" spans="1:7">
      <c r="A123" s="26"/>
      <c r="B123" s="20">
        <v>10122</v>
      </c>
      <c r="C123" s="25">
        <v>1</v>
      </c>
      <c r="E123" s="21">
        <v>40122</v>
      </c>
      <c r="F123" s="25">
        <v>1</v>
      </c>
      <c r="G123" s="21" t="str">
        <f t="shared" si="1"/>
        <v>&lt;TreasureBox Id="10122" Type="1" Name=""&gt;
 &lt;Treasure ItemId="40122" Value="1" /&gt;
&lt;/TreasureBox&gt;</v>
      </c>
    </row>
    <row r="124" spans="1:7">
      <c r="A124" s="26"/>
      <c r="B124" s="20">
        <v>10123</v>
      </c>
      <c r="C124" s="25">
        <v>1</v>
      </c>
      <c r="E124" s="21">
        <v>40123</v>
      </c>
      <c r="F124" s="25">
        <v>1</v>
      </c>
      <c r="G124" s="21" t="str">
        <f t="shared" si="1"/>
        <v>&lt;TreasureBox Id="10123" Type="1" Name=""&gt;
 &lt;Treasure ItemId="40123" Value="1" /&gt;
&lt;/TreasureBox&gt;</v>
      </c>
    </row>
    <row r="125" spans="1:7">
      <c r="A125" s="26"/>
      <c r="B125" s="20">
        <v>10124</v>
      </c>
      <c r="C125" s="25">
        <v>1</v>
      </c>
      <c r="E125" s="21">
        <v>40124</v>
      </c>
      <c r="F125" s="25">
        <v>1</v>
      </c>
      <c r="G125" s="21" t="str">
        <f t="shared" si="1"/>
        <v>&lt;TreasureBox Id="10124" Type="1" Name=""&gt;
 &lt;Treasure ItemId="40124" Value="1" /&gt;
&lt;/TreasureBox&gt;</v>
      </c>
    </row>
    <row r="126" spans="1:7">
      <c r="A126" s="26"/>
      <c r="B126" s="20">
        <v>10125</v>
      </c>
      <c r="C126" s="25">
        <v>1</v>
      </c>
      <c r="E126" s="21">
        <v>40125</v>
      </c>
      <c r="F126" s="25">
        <v>1</v>
      </c>
      <c r="G126" s="21" t="str">
        <f t="shared" si="1"/>
        <v>&lt;TreasureBox Id="10125" Type="1" Name=""&gt;
 &lt;Treasure ItemId="40125" Value="1" /&gt;
&lt;/TreasureBox&gt;</v>
      </c>
    </row>
    <row r="127" spans="1:7">
      <c r="A127" s="26"/>
      <c r="B127" s="20">
        <v>10126</v>
      </c>
      <c r="C127" s="25">
        <v>1</v>
      </c>
      <c r="E127" s="21">
        <v>40126</v>
      </c>
      <c r="F127" s="25">
        <v>1</v>
      </c>
      <c r="G127" s="21" t="str">
        <f t="shared" si="1"/>
        <v>&lt;TreasureBox Id="10126" Type="1" Name=""&gt;
 &lt;Treasure ItemId="40126" Value="1" /&gt;
&lt;/TreasureBox&gt;</v>
      </c>
    </row>
    <row r="128" spans="1:7">
      <c r="A128" s="19"/>
      <c r="B128" s="11">
        <v>10127</v>
      </c>
      <c r="C128" s="25">
        <v>1</v>
      </c>
      <c r="E128" s="10">
        <v>40147</v>
      </c>
      <c r="F128" s="25">
        <v>1</v>
      </c>
      <c r="G128" s="21" t="str">
        <f t="shared" si="1"/>
        <v>&lt;TreasureBox Id="10127" Type="1" Name=""&gt;
 &lt;Treasure ItemId="40147" Value="1" /&gt;
&lt;/TreasureBox&gt;</v>
      </c>
    </row>
    <row r="129" spans="1:7">
      <c r="A129" s="19"/>
      <c r="B129" s="11">
        <v>10128</v>
      </c>
      <c r="C129" s="25">
        <v>1</v>
      </c>
      <c r="E129" s="10">
        <v>40148</v>
      </c>
      <c r="F129" s="25">
        <v>1</v>
      </c>
      <c r="G129" s="21" t="str">
        <f t="shared" si="1"/>
        <v>&lt;TreasureBox Id="10128" Type="1" Name=""&gt;
 &lt;Treasure ItemId="40148" Value="1" /&gt;
&lt;/TreasureBox&gt;</v>
      </c>
    </row>
    <row r="130" spans="1:7">
      <c r="A130" s="19"/>
      <c r="B130" s="11">
        <v>10129</v>
      </c>
      <c r="C130" s="25">
        <v>1</v>
      </c>
      <c r="E130" s="10">
        <v>40149</v>
      </c>
      <c r="F130" s="25">
        <v>1</v>
      </c>
      <c r="G130" s="21" t="str">
        <f t="shared" si="1"/>
        <v>&lt;TreasureBox Id="10129" Type="1" Name=""&gt;
 &lt;Treasure ItemId="40149" Value="1" /&gt;
&lt;/TreasureBox&gt;</v>
      </c>
    </row>
    <row r="131" spans="1:7">
      <c r="A131" s="19"/>
      <c r="B131" s="11">
        <v>10130</v>
      </c>
      <c r="C131" s="25">
        <v>1</v>
      </c>
      <c r="E131" s="10">
        <v>40150</v>
      </c>
      <c r="F131" s="25">
        <v>1</v>
      </c>
      <c r="G131" s="21" t="str">
        <f t="shared" ref="G131:G155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19"/>
      <c r="B132" s="11">
        <v>10131</v>
      </c>
      <c r="C132" s="25">
        <v>1</v>
      </c>
      <c r="E132" s="10">
        <v>40151</v>
      </c>
      <c r="F132" s="25">
        <v>1</v>
      </c>
      <c r="G132" s="21" t="str">
        <f t="shared" si="2"/>
        <v>&lt;TreasureBox Id="10131" Type="1" Name=""&gt;
 &lt;Treasure ItemId="40151" Value="1" /&gt;
&lt;/TreasureBox&gt;</v>
      </c>
    </row>
    <row r="133" spans="1:7">
      <c r="A133" s="19"/>
      <c r="B133" s="11">
        <v>10132</v>
      </c>
      <c r="C133" s="25">
        <v>1</v>
      </c>
      <c r="E133" s="10">
        <v>40152</v>
      </c>
      <c r="F133" s="25">
        <v>1</v>
      </c>
      <c r="G133" s="21" t="str">
        <f t="shared" si="2"/>
        <v>&lt;TreasureBox Id="10132" Type="1" Name=""&gt;
 &lt;Treasure ItemId="40152" Value="1" /&gt;
&lt;/TreasureBox&gt;</v>
      </c>
    </row>
    <row r="134" spans="1:7">
      <c r="A134" s="19"/>
      <c r="B134" s="11">
        <v>10133</v>
      </c>
      <c r="C134" s="25">
        <v>1</v>
      </c>
      <c r="E134" s="10">
        <v>40153</v>
      </c>
      <c r="F134" s="25">
        <v>1</v>
      </c>
      <c r="G134" s="21" t="str">
        <f t="shared" si="2"/>
        <v>&lt;TreasureBox Id="10133" Type="1" Name=""&gt;
 &lt;Treasure ItemId="40153" Value="1" /&gt;
&lt;/TreasureBox&gt;</v>
      </c>
    </row>
    <row r="135" spans="1:7">
      <c r="A135" s="19"/>
      <c r="B135" s="11">
        <v>10134</v>
      </c>
      <c r="C135" s="25">
        <v>1</v>
      </c>
      <c r="E135" s="10">
        <v>40154</v>
      </c>
      <c r="F135" s="25">
        <v>1</v>
      </c>
      <c r="G135" s="21" t="str">
        <f t="shared" si="2"/>
        <v>&lt;TreasureBox Id="10134" Type="1" Name=""&gt;
 &lt;Treasure ItemId="40154" Value="1" /&gt;
&lt;/TreasureBox&gt;</v>
      </c>
    </row>
    <row r="136" spans="1:7">
      <c r="A136" s="19"/>
      <c r="B136" s="11">
        <v>10135</v>
      </c>
      <c r="C136" s="25">
        <v>1</v>
      </c>
      <c r="E136" s="10">
        <v>40155</v>
      </c>
      <c r="F136" s="25">
        <v>1</v>
      </c>
      <c r="G136" s="21" t="str">
        <f t="shared" si="2"/>
        <v>&lt;TreasureBox Id="10135" Type="1" Name=""&gt;
 &lt;Treasure ItemId="40155" Value="1" /&gt;
&lt;/TreasureBox&gt;</v>
      </c>
    </row>
    <row r="137" spans="1:7">
      <c r="A137" s="19"/>
      <c r="B137" s="11">
        <v>10136</v>
      </c>
      <c r="C137" s="25">
        <v>1</v>
      </c>
      <c r="E137" s="10">
        <v>40156</v>
      </c>
      <c r="F137" s="25">
        <v>1</v>
      </c>
      <c r="G137" s="21" t="str">
        <f t="shared" si="2"/>
        <v>&lt;TreasureBox Id="10136" Type="1" Name=""&gt;
 &lt;Treasure ItemId="40156" Value="1" /&gt;
&lt;/TreasureBox&gt;</v>
      </c>
    </row>
    <row r="138" spans="1:7">
      <c r="A138" s="19"/>
      <c r="B138" s="11">
        <v>10137</v>
      </c>
      <c r="C138" s="25">
        <v>1</v>
      </c>
      <c r="E138" s="10">
        <v>40157</v>
      </c>
      <c r="F138" s="25">
        <v>1</v>
      </c>
      <c r="G138" s="21" t="str">
        <f t="shared" si="2"/>
        <v>&lt;TreasureBox Id="10137" Type="1" Name=""&gt;
 &lt;Treasure ItemId="40157" Value="1" /&gt;
&lt;/TreasureBox&gt;</v>
      </c>
    </row>
    <row r="139" spans="1:7">
      <c r="A139" s="19"/>
      <c r="B139" s="11">
        <v>10138</v>
      </c>
      <c r="C139" s="25">
        <v>1</v>
      </c>
      <c r="E139" s="10">
        <v>40158</v>
      </c>
      <c r="F139" s="25">
        <v>1</v>
      </c>
      <c r="G139" s="21" t="str">
        <f t="shared" si="2"/>
        <v>&lt;TreasureBox Id="10138" Type="1" Name=""&gt;
 &lt;Treasure ItemId="40158" Value="1" /&gt;
&lt;/TreasureBox&gt;</v>
      </c>
    </row>
    <row r="140" spans="1:7">
      <c r="A140" s="19"/>
      <c r="B140" s="11">
        <v>10139</v>
      </c>
      <c r="C140" s="25">
        <v>1</v>
      </c>
      <c r="E140" s="10">
        <v>40159</v>
      </c>
      <c r="F140" s="25">
        <v>1</v>
      </c>
      <c r="G140" s="21" t="str">
        <f t="shared" si="2"/>
        <v>&lt;TreasureBox Id="10139" Type="1" Name=""&gt;
 &lt;Treasure ItemId="40159" Value="1" /&gt;
&lt;/TreasureBox&gt;</v>
      </c>
    </row>
    <row r="141" spans="1:7">
      <c r="A141" s="19"/>
      <c r="B141" s="11">
        <v>10140</v>
      </c>
      <c r="C141" s="25">
        <v>1</v>
      </c>
      <c r="E141" s="10">
        <v>40160</v>
      </c>
      <c r="F141" s="25">
        <v>1</v>
      </c>
      <c r="G141" s="21" t="str">
        <f t="shared" si="2"/>
        <v>&lt;TreasureBox Id="10140" Type="1" Name=""&gt;
 &lt;Treasure ItemId="40160" Value="1" /&gt;
&lt;/TreasureBox&gt;</v>
      </c>
    </row>
    <row r="142" spans="1:7">
      <c r="A142" s="19"/>
      <c r="B142" s="11">
        <v>10141</v>
      </c>
      <c r="C142" s="25">
        <v>1</v>
      </c>
      <c r="E142" s="10">
        <v>40161</v>
      </c>
      <c r="F142" s="25">
        <v>1</v>
      </c>
      <c r="G142" s="21" t="str">
        <f t="shared" si="2"/>
        <v>&lt;TreasureBox Id="10141" Type="1" Name=""&gt;
 &lt;Treasure ItemId="40161" Value="1" /&gt;
&lt;/TreasureBox&gt;</v>
      </c>
    </row>
    <row r="143" spans="1:7">
      <c r="A143" s="19"/>
      <c r="B143" s="11">
        <v>10142</v>
      </c>
      <c r="C143" s="25">
        <v>1</v>
      </c>
      <c r="E143" s="10">
        <v>40162</v>
      </c>
      <c r="F143" s="25">
        <v>1</v>
      </c>
      <c r="G143" s="21" t="str">
        <f t="shared" si="2"/>
        <v>&lt;TreasureBox Id="10142" Type="1" Name=""&gt;
 &lt;Treasure ItemId="40162" Value="1" /&gt;
&lt;/TreasureBox&gt;</v>
      </c>
    </row>
    <row r="144" spans="1:7">
      <c r="A144" s="19"/>
      <c r="B144" s="11">
        <v>10143</v>
      </c>
      <c r="C144" s="25">
        <v>1</v>
      </c>
      <c r="E144" s="10">
        <v>40163</v>
      </c>
      <c r="F144" s="25">
        <v>1</v>
      </c>
      <c r="G144" s="21" t="str">
        <f t="shared" si="2"/>
        <v>&lt;TreasureBox Id="10143" Type="1" Name=""&gt;
 &lt;Treasure ItemId="40163" Value="1" /&gt;
&lt;/TreasureBox&gt;</v>
      </c>
    </row>
    <row r="145" spans="1:7">
      <c r="A145" s="19"/>
      <c r="B145" s="11">
        <v>10144</v>
      </c>
      <c r="C145" s="25">
        <v>1</v>
      </c>
      <c r="E145" s="10">
        <v>40164</v>
      </c>
      <c r="F145" s="25">
        <v>1</v>
      </c>
      <c r="G145" s="21" t="str">
        <f t="shared" si="2"/>
        <v>&lt;TreasureBox Id="10144" Type="1" Name=""&gt;
 &lt;Treasure ItemId="40164" Value="1" /&gt;
&lt;/TreasureBox&gt;</v>
      </c>
    </row>
    <row r="146" spans="1:7">
      <c r="A146" s="19"/>
      <c r="B146" s="11">
        <v>10145</v>
      </c>
      <c r="C146" s="25">
        <v>1</v>
      </c>
      <c r="E146" s="10">
        <v>40165</v>
      </c>
      <c r="F146" s="25">
        <v>1</v>
      </c>
      <c r="G146" s="21" t="str">
        <f t="shared" si="2"/>
        <v>&lt;TreasureBox Id="10145" Type="1" Name=""&gt;
 &lt;Treasure ItemId="40165" Value="1" /&gt;
&lt;/TreasureBox&gt;</v>
      </c>
    </row>
    <row r="147" spans="1:7">
      <c r="A147" s="19"/>
      <c r="B147" s="11">
        <v>10146</v>
      </c>
      <c r="C147" s="25">
        <v>1</v>
      </c>
      <c r="E147" s="10">
        <v>40166</v>
      </c>
      <c r="F147" s="25">
        <v>1</v>
      </c>
      <c r="G147" s="21" t="str">
        <f t="shared" si="2"/>
        <v>&lt;TreasureBox Id="10146" Type="1" Name=""&gt;
 &lt;Treasure ItemId="40166" Value="1" /&gt;
&lt;/TreasureBox&gt;</v>
      </c>
    </row>
    <row r="148" spans="1:7">
      <c r="A148" s="72"/>
      <c r="B148" s="11">
        <v>19001</v>
      </c>
      <c r="C148" s="1">
        <v>2</v>
      </c>
      <c r="E148" s="10">
        <v>69004</v>
      </c>
      <c r="F148" s="1">
        <v>1</v>
      </c>
      <c r="G148" s="21" t="str">
        <f t="shared" si="2"/>
        <v>&lt;TreasureBox Id="19001" Type="2" Name=""&gt;
 &lt;Treasure ItemId="69004" Value="1" /&gt;
&lt;/TreasureBox&gt;</v>
      </c>
    </row>
    <row r="149" spans="1:7">
      <c r="A149" s="72"/>
      <c r="B149" s="11">
        <v>19002</v>
      </c>
      <c r="C149" s="1">
        <v>2</v>
      </c>
      <c r="E149" s="10">
        <v>69004</v>
      </c>
      <c r="F149" s="1">
        <v>3</v>
      </c>
      <c r="G149" s="21" t="str">
        <f t="shared" si="2"/>
        <v>&lt;TreasureBox Id="19002" Type="2" Name=""&gt;
 &lt;Treasure ItemId="69004" Value="3" /&gt;
&lt;/TreasureBox&gt;</v>
      </c>
    </row>
    <row r="150" spans="1:7">
      <c r="A150" s="72"/>
      <c r="B150" s="11">
        <v>19003</v>
      </c>
      <c r="C150" s="1">
        <v>2</v>
      </c>
      <c r="E150" s="10">
        <v>69005</v>
      </c>
      <c r="F150" s="1">
        <v>1</v>
      </c>
      <c r="G150" s="21" t="str">
        <f t="shared" si="2"/>
        <v>&lt;TreasureBox Id="19003" Type="2" Name=""&gt;
 &lt;Treasure ItemId="69005" Value="1" /&gt;
&lt;/TreasureBox&gt;</v>
      </c>
    </row>
    <row r="151" spans="1:7">
      <c r="A151" s="72"/>
      <c r="B151" s="11">
        <v>19004</v>
      </c>
      <c r="C151" s="1">
        <v>2</v>
      </c>
      <c r="E151" s="10">
        <v>69005</v>
      </c>
      <c r="F151" s="1">
        <v>3</v>
      </c>
      <c r="G151" s="21" t="str">
        <f t="shared" si="2"/>
        <v>&lt;TreasureBox Id="19004" Type="2" Name=""&gt;
 &lt;Treasure ItemId="69005" Value="3" /&gt;
&lt;/TreasureBox&gt;</v>
      </c>
    </row>
    <row r="152" spans="1:7">
      <c r="A152" s="72"/>
      <c r="B152" s="11">
        <v>19005</v>
      </c>
      <c r="C152" s="1">
        <v>2</v>
      </c>
      <c r="E152" s="10">
        <v>69006</v>
      </c>
      <c r="F152" s="1">
        <v>1</v>
      </c>
      <c r="G152" s="21" t="str">
        <f t="shared" si="2"/>
        <v>&lt;TreasureBox Id="19005" Type="2" Name=""&gt;
 &lt;Treasure ItemId="69006" Value="1" /&gt;
&lt;/TreasureBox&gt;</v>
      </c>
    </row>
    <row r="153" spans="1:7">
      <c r="A153" s="72"/>
      <c r="B153" s="11">
        <v>19006</v>
      </c>
      <c r="C153" s="1">
        <v>2</v>
      </c>
      <c r="E153" s="10">
        <v>69006</v>
      </c>
      <c r="F153" s="1">
        <v>3</v>
      </c>
      <c r="G153" s="21" t="str">
        <f t="shared" si="2"/>
        <v>&lt;TreasureBox Id="19006" Type="2" Name=""&gt;
 &lt;Treasure ItemId="69006" Value="3" /&gt;
&lt;/TreasureBox&gt;</v>
      </c>
    </row>
    <row r="154" spans="1:7">
      <c r="A154" s="72"/>
      <c r="B154" s="11">
        <v>19007</v>
      </c>
      <c r="C154" s="1">
        <v>2</v>
      </c>
      <c r="E154" s="10">
        <v>69007</v>
      </c>
      <c r="F154" s="1">
        <v>1</v>
      </c>
      <c r="G154" s="21" t="str">
        <f t="shared" si="2"/>
        <v>&lt;TreasureBox Id="19007" Type="2" Name=""&gt;
 &lt;Treasure ItemId="69007" Value="1" /&gt;
&lt;/TreasureBox&gt;</v>
      </c>
    </row>
    <row r="155" spans="1:7">
      <c r="A155" s="72"/>
      <c r="B155" s="11">
        <v>19008</v>
      </c>
      <c r="C155" s="1">
        <v>2</v>
      </c>
      <c r="E155" s="10">
        <v>69007</v>
      </c>
      <c r="F155" s="1">
        <v>3</v>
      </c>
      <c r="G155" s="21" t="str">
        <f t="shared" si="2"/>
        <v>&lt;TreasureBox Id="19008" Type="2" Name=""&gt;
 &lt;Treasure ItemId="69007"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64" t="s">
        <v>1109</v>
      </c>
      <c r="B1" s="64"/>
      <c r="C1" s="64"/>
      <c r="D1" s="45"/>
      <c r="E1" s="65" t="s">
        <v>1110</v>
      </c>
      <c r="F1" s="65"/>
      <c r="G1" s="46" t="s">
        <v>1111</v>
      </c>
      <c r="H1" s="66" t="s">
        <v>1112</v>
      </c>
      <c r="I1" s="67"/>
      <c r="J1" s="68" t="s">
        <v>1113</v>
      </c>
      <c r="K1" s="68"/>
      <c r="L1" s="68"/>
      <c r="M1" s="68"/>
      <c r="N1" s="68"/>
      <c r="O1" s="68"/>
      <c r="P1" s="69" t="s">
        <v>1114</v>
      </c>
      <c r="Q1" s="69"/>
      <c r="R1" s="69"/>
      <c r="S1" s="69"/>
      <c r="T1" s="70" t="s">
        <v>1115</v>
      </c>
      <c r="U1" s="70"/>
      <c r="V1" s="70"/>
      <c r="W1" s="70"/>
      <c r="X1" s="61" t="s">
        <v>1116</v>
      </c>
      <c r="Y1" s="61"/>
      <c r="Z1" s="61"/>
      <c r="AA1" s="61"/>
      <c r="AB1" s="62" t="s">
        <v>1117</v>
      </c>
    </row>
    <row r="2" spans="1:28">
      <c r="A2" s="47" t="s">
        <v>1118</v>
      </c>
      <c r="B2" s="48" t="s">
        <v>1119</v>
      </c>
      <c r="C2" s="48" t="s">
        <v>1120</v>
      </c>
      <c r="D2" s="49"/>
      <c r="E2" s="50" t="s">
        <v>1119</v>
      </c>
      <c r="F2" s="50" t="s">
        <v>1120</v>
      </c>
      <c r="G2" s="50" t="s">
        <v>1121</v>
      </c>
      <c r="H2" s="51" t="s">
        <v>1122</v>
      </c>
      <c r="I2" s="51" t="s">
        <v>1123</v>
      </c>
      <c r="J2" s="52" t="s">
        <v>1122</v>
      </c>
      <c r="K2" s="52" t="s">
        <v>1123</v>
      </c>
      <c r="L2" s="52" t="s">
        <v>1124</v>
      </c>
      <c r="M2" s="52" t="s">
        <v>1125</v>
      </c>
      <c r="N2" s="52" t="s">
        <v>1126</v>
      </c>
      <c r="O2" s="52" t="s">
        <v>1127</v>
      </c>
      <c r="P2" s="53" t="s">
        <v>1122</v>
      </c>
      <c r="Q2" s="53" t="s">
        <v>1123</v>
      </c>
      <c r="R2" s="53" t="s">
        <v>1128</v>
      </c>
      <c r="S2" s="53" t="s">
        <v>1129</v>
      </c>
      <c r="T2" s="54" t="s">
        <v>1122</v>
      </c>
      <c r="U2" s="54" t="s">
        <v>1123</v>
      </c>
      <c r="V2" s="54" t="s">
        <v>1128</v>
      </c>
      <c r="W2" s="54" t="s">
        <v>1129</v>
      </c>
      <c r="X2" s="55" t="s">
        <v>1122</v>
      </c>
      <c r="Y2" s="55" t="s">
        <v>1123</v>
      </c>
      <c r="Z2" s="55" t="s">
        <v>1128</v>
      </c>
      <c r="AA2" s="55" t="s">
        <v>1129</v>
      </c>
      <c r="AB2" s="63"/>
    </row>
    <row r="3" spans="1:28">
      <c r="A3" s="56" t="s">
        <v>1130</v>
      </c>
      <c r="B3" s="56" t="str">
        <f>MID(A3,FIND("level=",A3)+7,FIND(""" exp=",A3)-FIND("level=",A3)-7)</f>
        <v>1</v>
      </c>
      <c r="C3" s="56" t="str">
        <f>MID(A3,FIND("exp=",A3)+5,FIND("""/&gt;",A3)-FIND("exp=",A3)-5)</f>
        <v>45</v>
      </c>
      <c r="D3" s="45"/>
      <c r="E3" s="57">
        <v>1</v>
      </c>
      <c r="F3" s="57">
        <v>45</v>
      </c>
      <c r="G3" s="57">
        <v>28</v>
      </c>
      <c r="H3" s="58">
        <v>42</v>
      </c>
      <c r="I3" s="58">
        <v>42</v>
      </c>
      <c r="J3" s="59">
        <v>1</v>
      </c>
      <c r="K3" s="59">
        <v>1</v>
      </c>
      <c r="L3" s="59">
        <v>2</v>
      </c>
      <c r="M3" s="59">
        <f>1+ROUNDDOWN(L3 * 0.15,0)</f>
        <v>1</v>
      </c>
      <c r="N3" s="59">
        <v>0.8</v>
      </c>
      <c r="O3" s="59">
        <v>0.1</v>
      </c>
      <c r="P3" s="60">
        <f>Q3-2</f>
        <v>20</v>
      </c>
      <c r="Q3" s="60">
        <v>22</v>
      </c>
      <c r="R3" s="60">
        <v>10</v>
      </c>
      <c r="S3" s="60">
        <v>10</v>
      </c>
      <c r="T3" s="54">
        <f>U3-4</f>
        <v>23</v>
      </c>
      <c r="U3" s="54">
        <v>27</v>
      </c>
      <c r="V3" s="54">
        <v>15</v>
      </c>
      <c r="W3" s="54">
        <v>15</v>
      </c>
      <c r="X3" s="55">
        <f>Y3-6</f>
        <v>41</v>
      </c>
      <c r="Y3" s="55">
        <v>47</v>
      </c>
      <c r="Z3" s="55">
        <v>20</v>
      </c>
      <c r="AA3" s="55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56" t="s">
        <v>1131</v>
      </c>
      <c r="B4" s="56" t="str">
        <f t="shared" ref="B4:B67" si="0">MID(A4,FIND("level=",A4)+7,FIND(""" exp=",A4)-FIND("level=",A4)-7)</f>
        <v>2</v>
      </c>
      <c r="C4" s="56" t="str">
        <f t="shared" ref="C4:C67" si="1">MID(A4,FIND("exp=",A4)+5,FIND("""/&gt;",A4)-FIND("exp=",A4)-5)</f>
        <v>70</v>
      </c>
      <c r="D4" s="45"/>
      <c r="E4" s="57">
        <v>2</v>
      </c>
      <c r="F4" s="57">
        <v>70</v>
      </c>
      <c r="G4" s="57">
        <v>31</v>
      </c>
      <c r="H4" s="58">
        <v>44</v>
      </c>
      <c r="I4" s="58">
        <v>44</v>
      </c>
      <c r="J4" s="59">
        <v>1</v>
      </c>
      <c r="K4" s="59">
        <v>1</v>
      </c>
      <c r="L4" s="59">
        <v>2</v>
      </c>
      <c r="M4" s="59">
        <f t="shared" ref="M4:M67" si="2">1+ROUNDDOWN(L4 * 0.15,0)</f>
        <v>1</v>
      </c>
      <c r="N4" s="59">
        <v>0.8</v>
      </c>
      <c r="O4" s="59">
        <v>0.1</v>
      </c>
      <c r="P4" s="60">
        <f t="shared" ref="P4:P67" si="3">Q4-2</f>
        <v>20</v>
      </c>
      <c r="Q4" s="60">
        <v>22</v>
      </c>
      <c r="R4" s="60">
        <v>12</v>
      </c>
      <c r="S4" s="60">
        <v>12</v>
      </c>
      <c r="T4" s="54">
        <f t="shared" ref="T4:T67" si="4">U4-4</f>
        <v>23</v>
      </c>
      <c r="U4" s="54">
        <v>27</v>
      </c>
      <c r="V4" s="54">
        <v>18</v>
      </c>
      <c r="W4" s="54">
        <v>18</v>
      </c>
      <c r="X4" s="55">
        <f t="shared" ref="X4:X67" si="5">Y4-6</f>
        <v>41</v>
      </c>
      <c r="Y4" s="55">
        <v>47</v>
      </c>
      <c r="Z4" s="55">
        <v>24</v>
      </c>
      <c r="AA4" s="55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56" t="s">
        <v>1132</v>
      </c>
      <c r="B5" s="56" t="str">
        <f t="shared" si="0"/>
        <v>3</v>
      </c>
      <c r="C5" s="56" t="str">
        <f t="shared" si="1"/>
        <v>105</v>
      </c>
      <c r="D5" s="45"/>
      <c r="E5" s="57">
        <v>3</v>
      </c>
      <c r="F5" s="57">
        <v>105</v>
      </c>
      <c r="G5" s="57">
        <v>34</v>
      </c>
      <c r="H5" s="58">
        <v>47</v>
      </c>
      <c r="I5" s="58">
        <v>47</v>
      </c>
      <c r="J5" s="59">
        <v>1</v>
      </c>
      <c r="K5" s="59">
        <v>1</v>
      </c>
      <c r="L5" s="59">
        <v>3</v>
      </c>
      <c r="M5" s="59">
        <f t="shared" si="2"/>
        <v>1</v>
      </c>
      <c r="N5" s="59">
        <v>0.8</v>
      </c>
      <c r="O5" s="59">
        <v>0.1</v>
      </c>
      <c r="P5" s="60">
        <f t="shared" si="3"/>
        <v>21</v>
      </c>
      <c r="Q5" s="60">
        <v>23</v>
      </c>
      <c r="R5" s="60">
        <v>14</v>
      </c>
      <c r="S5" s="60">
        <v>14</v>
      </c>
      <c r="T5" s="54">
        <f t="shared" si="4"/>
        <v>24</v>
      </c>
      <c r="U5" s="54">
        <v>28</v>
      </c>
      <c r="V5" s="54">
        <v>21</v>
      </c>
      <c r="W5" s="54">
        <v>21</v>
      </c>
      <c r="X5" s="55">
        <f t="shared" si="5"/>
        <v>42</v>
      </c>
      <c r="Y5" s="55">
        <v>48</v>
      </c>
      <c r="Z5" s="55">
        <v>28</v>
      </c>
      <c r="AA5" s="55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56" t="s">
        <v>1133</v>
      </c>
      <c r="B6" s="56" t="str">
        <f t="shared" si="0"/>
        <v>4</v>
      </c>
      <c r="C6" s="56" t="str">
        <f t="shared" si="1"/>
        <v>140</v>
      </c>
      <c r="D6" s="45"/>
      <c r="E6" s="57">
        <v>4</v>
      </c>
      <c r="F6" s="57">
        <v>140</v>
      </c>
      <c r="G6" s="57">
        <v>37</v>
      </c>
      <c r="H6" s="58">
        <v>50</v>
      </c>
      <c r="I6" s="58">
        <v>50</v>
      </c>
      <c r="J6" s="59">
        <v>2</v>
      </c>
      <c r="K6" s="59">
        <v>2</v>
      </c>
      <c r="L6" s="59">
        <v>3</v>
      </c>
      <c r="M6" s="59">
        <f t="shared" si="2"/>
        <v>1</v>
      </c>
      <c r="N6" s="59">
        <v>0.8</v>
      </c>
      <c r="O6" s="59">
        <v>0.1</v>
      </c>
      <c r="P6" s="60">
        <f t="shared" si="3"/>
        <v>22</v>
      </c>
      <c r="Q6" s="60">
        <v>24</v>
      </c>
      <c r="R6" s="60">
        <v>16</v>
      </c>
      <c r="S6" s="60">
        <v>16</v>
      </c>
      <c r="T6" s="54">
        <f t="shared" si="4"/>
        <v>25</v>
      </c>
      <c r="U6" s="54">
        <v>29</v>
      </c>
      <c r="V6" s="54">
        <v>24</v>
      </c>
      <c r="W6" s="54">
        <v>24</v>
      </c>
      <c r="X6" s="55">
        <f t="shared" si="5"/>
        <v>43</v>
      </c>
      <c r="Y6" s="55">
        <v>49</v>
      </c>
      <c r="Z6" s="55">
        <v>32</v>
      </c>
      <c r="AA6" s="55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56" t="s">
        <v>1134</v>
      </c>
      <c r="B7" s="56" t="str">
        <f t="shared" si="0"/>
        <v>5</v>
      </c>
      <c r="C7" s="56" t="str">
        <f t="shared" si="1"/>
        <v>160</v>
      </c>
      <c r="D7" s="45"/>
      <c r="E7" s="57">
        <v>5</v>
      </c>
      <c r="F7" s="57">
        <v>160</v>
      </c>
      <c r="G7" s="57">
        <v>40</v>
      </c>
      <c r="H7" s="58">
        <v>53</v>
      </c>
      <c r="I7" s="58">
        <v>53</v>
      </c>
      <c r="J7" s="59">
        <v>2</v>
      </c>
      <c r="K7" s="59">
        <v>2</v>
      </c>
      <c r="L7" s="59">
        <v>3</v>
      </c>
      <c r="M7" s="59">
        <f t="shared" si="2"/>
        <v>1</v>
      </c>
      <c r="N7" s="59">
        <v>0.8</v>
      </c>
      <c r="O7" s="59">
        <v>0.1</v>
      </c>
      <c r="P7" s="60">
        <f t="shared" si="3"/>
        <v>22</v>
      </c>
      <c r="Q7" s="60">
        <v>24</v>
      </c>
      <c r="R7" s="60">
        <v>18</v>
      </c>
      <c r="S7" s="60">
        <v>18</v>
      </c>
      <c r="T7" s="54">
        <f t="shared" si="4"/>
        <v>25</v>
      </c>
      <c r="U7" s="54">
        <v>29</v>
      </c>
      <c r="V7" s="54">
        <v>27</v>
      </c>
      <c r="W7" s="54">
        <v>27</v>
      </c>
      <c r="X7" s="55">
        <f t="shared" si="5"/>
        <v>43</v>
      </c>
      <c r="Y7" s="55">
        <v>49</v>
      </c>
      <c r="Z7" s="55">
        <v>36</v>
      </c>
      <c r="AA7" s="55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56" t="s">
        <v>1135</v>
      </c>
      <c r="B8" s="56" t="str">
        <f t="shared" si="0"/>
        <v>6</v>
      </c>
      <c r="C8" s="56" t="str">
        <f t="shared" si="1"/>
        <v>175</v>
      </c>
      <c r="D8" s="45"/>
      <c r="E8" s="57">
        <v>6</v>
      </c>
      <c r="F8" s="57">
        <v>175</v>
      </c>
      <c r="G8" s="57">
        <v>43</v>
      </c>
      <c r="H8" s="58">
        <v>57</v>
      </c>
      <c r="I8" s="58">
        <v>57</v>
      </c>
      <c r="J8" s="59">
        <v>2</v>
      </c>
      <c r="K8" s="59">
        <v>2</v>
      </c>
      <c r="L8" s="59">
        <v>4</v>
      </c>
      <c r="M8" s="59">
        <f t="shared" si="2"/>
        <v>1</v>
      </c>
      <c r="N8" s="59">
        <v>0.8</v>
      </c>
      <c r="O8" s="59">
        <v>0.1</v>
      </c>
      <c r="P8" s="60">
        <f t="shared" si="3"/>
        <v>22</v>
      </c>
      <c r="Q8" s="60">
        <v>24</v>
      </c>
      <c r="R8" s="60">
        <v>20</v>
      </c>
      <c r="S8" s="60">
        <v>20</v>
      </c>
      <c r="T8" s="54">
        <f t="shared" si="4"/>
        <v>25</v>
      </c>
      <c r="U8" s="54">
        <v>29</v>
      </c>
      <c r="V8" s="54">
        <v>30</v>
      </c>
      <c r="W8" s="54">
        <v>30</v>
      </c>
      <c r="X8" s="55">
        <f t="shared" si="5"/>
        <v>43</v>
      </c>
      <c r="Y8" s="55">
        <v>49</v>
      </c>
      <c r="Z8" s="55">
        <v>40</v>
      </c>
      <c r="AA8" s="55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56" t="s">
        <v>1136</v>
      </c>
      <c r="B9" s="56" t="str">
        <f t="shared" si="0"/>
        <v>7</v>
      </c>
      <c r="C9" s="56" t="str">
        <f t="shared" si="1"/>
        <v>180</v>
      </c>
      <c r="D9" s="45"/>
      <c r="E9" s="57">
        <v>7</v>
      </c>
      <c r="F9" s="57">
        <v>180</v>
      </c>
      <c r="G9" s="57">
        <v>46</v>
      </c>
      <c r="H9" s="58">
        <v>60</v>
      </c>
      <c r="I9" s="58">
        <v>60</v>
      </c>
      <c r="J9" s="59">
        <v>2</v>
      </c>
      <c r="K9" s="59">
        <v>2</v>
      </c>
      <c r="L9" s="59">
        <v>4</v>
      </c>
      <c r="M9" s="59">
        <f t="shared" si="2"/>
        <v>1</v>
      </c>
      <c r="N9" s="59">
        <v>0.8</v>
      </c>
      <c r="O9" s="59">
        <v>0.1</v>
      </c>
      <c r="P9" s="60">
        <f t="shared" si="3"/>
        <v>23</v>
      </c>
      <c r="Q9" s="60">
        <v>25</v>
      </c>
      <c r="R9" s="60">
        <v>22</v>
      </c>
      <c r="S9" s="60">
        <v>22</v>
      </c>
      <c r="T9" s="54">
        <f t="shared" si="4"/>
        <v>26</v>
      </c>
      <c r="U9" s="54">
        <v>30</v>
      </c>
      <c r="V9" s="54">
        <v>33</v>
      </c>
      <c r="W9" s="54">
        <v>33</v>
      </c>
      <c r="X9" s="55">
        <f t="shared" si="5"/>
        <v>44</v>
      </c>
      <c r="Y9" s="55">
        <v>50</v>
      </c>
      <c r="Z9" s="55">
        <v>44</v>
      </c>
      <c r="AA9" s="55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56" t="s">
        <v>1137</v>
      </c>
      <c r="B10" s="56" t="str">
        <f t="shared" si="0"/>
        <v>8</v>
      </c>
      <c r="C10" s="56" t="str">
        <f t="shared" si="1"/>
        <v>220</v>
      </c>
      <c r="D10" s="45"/>
      <c r="E10" s="57">
        <v>8</v>
      </c>
      <c r="F10" s="57">
        <v>220</v>
      </c>
      <c r="G10" s="57">
        <v>49</v>
      </c>
      <c r="H10" s="58">
        <v>64</v>
      </c>
      <c r="I10" s="58">
        <v>64</v>
      </c>
      <c r="J10" s="59">
        <v>2</v>
      </c>
      <c r="K10" s="59">
        <v>2</v>
      </c>
      <c r="L10" s="59">
        <v>4</v>
      </c>
      <c r="M10" s="59">
        <f t="shared" si="2"/>
        <v>1</v>
      </c>
      <c r="N10" s="59">
        <v>0.8</v>
      </c>
      <c r="O10" s="59">
        <v>0.1</v>
      </c>
      <c r="P10" s="60">
        <f t="shared" si="3"/>
        <v>23</v>
      </c>
      <c r="Q10" s="60">
        <v>25</v>
      </c>
      <c r="R10" s="60">
        <v>24</v>
      </c>
      <c r="S10" s="60">
        <v>24</v>
      </c>
      <c r="T10" s="54">
        <f t="shared" si="4"/>
        <v>26</v>
      </c>
      <c r="U10" s="54">
        <v>30</v>
      </c>
      <c r="V10" s="54">
        <v>36</v>
      </c>
      <c r="W10" s="54">
        <v>36</v>
      </c>
      <c r="X10" s="55">
        <f t="shared" si="5"/>
        <v>44</v>
      </c>
      <c r="Y10" s="55">
        <v>50</v>
      </c>
      <c r="Z10" s="55">
        <v>48</v>
      </c>
      <c r="AA10" s="55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56" t="s">
        <v>1138</v>
      </c>
      <c r="B11" s="56" t="str">
        <f t="shared" si="0"/>
        <v>9</v>
      </c>
      <c r="C11" s="56" t="str">
        <f t="shared" si="1"/>
        <v>400</v>
      </c>
      <c r="D11" s="45"/>
      <c r="E11" s="57">
        <v>9</v>
      </c>
      <c r="F11" s="57">
        <v>400</v>
      </c>
      <c r="G11" s="57">
        <v>52</v>
      </c>
      <c r="H11" s="58">
        <v>67</v>
      </c>
      <c r="I11" s="58">
        <v>67</v>
      </c>
      <c r="J11" s="59">
        <v>2</v>
      </c>
      <c r="K11" s="59">
        <v>2</v>
      </c>
      <c r="L11" s="59">
        <v>5</v>
      </c>
      <c r="M11" s="59">
        <f t="shared" si="2"/>
        <v>1</v>
      </c>
      <c r="N11" s="59">
        <v>0.8</v>
      </c>
      <c r="O11" s="59">
        <v>0.1</v>
      </c>
      <c r="P11" s="60">
        <f t="shared" si="3"/>
        <v>24</v>
      </c>
      <c r="Q11" s="60">
        <v>26</v>
      </c>
      <c r="R11" s="60">
        <v>26</v>
      </c>
      <c r="S11" s="60">
        <v>26</v>
      </c>
      <c r="T11" s="54">
        <f t="shared" si="4"/>
        <v>27</v>
      </c>
      <c r="U11" s="54">
        <v>31</v>
      </c>
      <c r="V11" s="54">
        <v>39</v>
      </c>
      <c r="W11" s="54">
        <v>39</v>
      </c>
      <c r="X11" s="55">
        <f t="shared" si="5"/>
        <v>45</v>
      </c>
      <c r="Y11" s="55">
        <v>51</v>
      </c>
      <c r="Z11" s="55">
        <v>52</v>
      </c>
      <c r="AA11" s="55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56" t="s">
        <v>1139</v>
      </c>
      <c r="B12" s="56" t="str">
        <f t="shared" si="0"/>
        <v>10</v>
      </c>
      <c r="C12" s="56" t="str">
        <f t="shared" si="1"/>
        <v>485</v>
      </c>
      <c r="D12" s="45"/>
      <c r="E12" s="57">
        <v>10</v>
      </c>
      <c r="F12" s="57">
        <v>485</v>
      </c>
      <c r="G12" s="57">
        <v>55</v>
      </c>
      <c r="H12" s="58">
        <v>71</v>
      </c>
      <c r="I12" s="58">
        <v>71</v>
      </c>
      <c r="J12" s="59">
        <v>2</v>
      </c>
      <c r="K12" s="59">
        <v>2</v>
      </c>
      <c r="L12" s="59">
        <v>5</v>
      </c>
      <c r="M12" s="59">
        <f t="shared" si="2"/>
        <v>1</v>
      </c>
      <c r="N12" s="59">
        <v>0.8</v>
      </c>
      <c r="O12" s="59">
        <v>0.1</v>
      </c>
      <c r="P12" s="60">
        <f t="shared" si="3"/>
        <v>24</v>
      </c>
      <c r="Q12" s="60">
        <v>26</v>
      </c>
      <c r="R12" s="60">
        <v>28</v>
      </c>
      <c r="S12" s="60">
        <v>28</v>
      </c>
      <c r="T12" s="54">
        <f t="shared" si="4"/>
        <v>27</v>
      </c>
      <c r="U12" s="54">
        <v>31</v>
      </c>
      <c r="V12" s="54">
        <v>42</v>
      </c>
      <c r="W12" s="54">
        <v>42</v>
      </c>
      <c r="X12" s="55">
        <f t="shared" si="5"/>
        <v>45</v>
      </c>
      <c r="Y12" s="55">
        <v>51</v>
      </c>
      <c r="Z12" s="55">
        <v>56</v>
      </c>
      <c r="AA12" s="55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56" t="s">
        <v>1140</v>
      </c>
      <c r="B13" s="56" t="str">
        <f t="shared" si="0"/>
        <v>11</v>
      </c>
      <c r="C13" s="56" t="str">
        <f t="shared" si="1"/>
        <v>560</v>
      </c>
      <c r="D13" s="45"/>
      <c r="E13" s="57">
        <v>11</v>
      </c>
      <c r="F13" s="57">
        <v>560</v>
      </c>
      <c r="G13" s="57">
        <v>58</v>
      </c>
      <c r="H13" s="58">
        <v>75</v>
      </c>
      <c r="I13" s="58">
        <v>75</v>
      </c>
      <c r="J13" s="59">
        <v>2</v>
      </c>
      <c r="K13" s="59">
        <v>2</v>
      </c>
      <c r="L13" s="59">
        <v>5</v>
      </c>
      <c r="M13" s="59">
        <f t="shared" si="2"/>
        <v>1</v>
      </c>
      <c r="N13" s="59">
        <v>0.8</v>
      </c>
      <c r="O13" s="59">
        <v>0.1</v>
      </c>
      <c r="P13" s="60">
        <f t="shared" si="3"/>
        <v>24</v>
      </c>
      <c r="Q13" s="60">
        <v>26</v>
      </c>
      <c r="R13" s="60">
        <v>30</v>
      </c>
      <c r="S13" s="60">
        <v>30</v>
      </c>
      <c r="T13" s="54">
        <f t="shared" si="4"/>
        <v>27</v>
      </c>
      <c r="U13" s="54">
        <v>31</v>
      </c>
      <c r="V13" s="54">
        <v>45</v>
      </c>
      <c r="W13" s="54">
        <v>45</v>
      </c>
      <c r="X13" s="55">
        <f t="shared" si="5"/>
        <v>45</v>
      </c>
      <c r="Y13" s="55">
        <v>51</v>
      </c>
      <c r="Z13" s="55">
        <v>60</v>
      </c>
      <c r="AA13" s="55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56" t="s">
        <v>1141</v>
      </c>
      <c r="B14" s="56" t="str">
        <f t="shared" si="0"/>
        <v>12</v>
      </c>
      <c r="C14" s="56" t="str">
        <f t="shared" si="1"/>
        <v>720</v>
      </c>
      <c r="D14" s="45"/>
      <c r="E14" s="57">
        <v>12</v>
      </c>
      <c r="F14" s="57">
        <v>720</v>
      </c>
      <c r="G14" s="57">
        <v>61</v>
      </c>
      <c r="H14" s="58">
        <v>79</v>
      </c>
      <c r="I14" s="58">
        <v>79</v>
      </c>
      <c r="J14" s="59">
        <v>2</v>
      </c>
      <c r="K14" s="59">
        <v>2</v>
      </c>
      <c r="L14" s="59">
        <v>6</v>
      </c>
      <c r="M14" s="59">
        <f t="shared" si="2"/>
        <v>1</v>
      </c>
      <c r="N14" s="59">
        <v>0.8</v>
      </c>
      <c r="O14" s="59">
        <v>0.1</v>
      </c>
      <c r="P14" s="60">
        <f t="shared" si="3"/>
        <v>24</v>
      </c>
      <c r="Q14" s="60">
        <v>26</v>
      </c>
      <c r="R14" s="60">
        <v>32</v>
      </c>
      <c r="S14" s="60">
        <v>32</v>
      </c>
      <c r="T14" s="54">
        <f t="shared" si="4"/>
        <v>27</v>
      </c>
      <c r="U14" s="54">
        <v>31</v>
      </c>
      <c r="V14" s="54">
        <v>48</v>
      </c>
      <c r="W14" s="54">
        <v>48</v>
      </c>
      <c r="X14" s="55">
        <f t="shared" si="5"/>
        <v>45</v>
      </c>
      <c r="Y14" s="55">
        <v>51</v>
      </c>
      <c r="Z14" s="55">
        <v>64</v>
      </c>
      <c r="AA14" s="55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56" t="s">
        <v>1142</v>
      </c>
      <c r="B15" s="56" t="str">
        <f t="shared" si="0"/>
        <v>13</v>
      </c>
      <c r="C15" s="56" t="str">
        <f t="shared" si="1"/>
        <v>820</v>
      </c>
      <c r="D15" s="45"/>
      <c r="E15" s="57">
        <v>13</v>
      </c>
      <c r="F15" s="57">
        <v>820</v>
      </c>
      <c r="G15" s="57">
        <v>64</v>
      </c>
      <c r="H15" s="58">
        <v>83</v>
      </c>
      <c r="I15" s="58">
        <v>83</v>
      </c>
      <c r="J15" s="59">
        <v>2</v>
      </c>
      <c r="K15" s="59">
        <v>2</v>
      </c>
      <c r="L15" s="59">
        <v>6</v>
      </c>
      <c r="M15" s="59">
        <f t="shared" si="2"/>
        <v>1</v>
      </c>
      <c r="N15" s="59">
        <v>0.8</v>
      </c>
      <c r="O15" s="59">
        <v>0.1</v>
      </c>
      <c r="P15" s="60">
        <f t="shared" si="3"/>
        <v>25</v>
      </c>
      <c r="Q15" s="60">
        <v>27</v>
      </c>
      <c r="R15" s="60">
        <v>34</v>
      </c>
      <c r="S15" s="60">
        <v>34</v>
      </c>
      <c r="T15" s="54">
        <f t="shared" si="4"/>
        <v>28</v>
      </c>
      <c r="U15" s="54">
        <v>32</v>
      </c>
      <c r="V15" s="54">
        <v>51</v>
      </c>
      <c r="W15" s="54">
        <v>51</v>
      </c>
      <c r="X15" s="55">
        <f t="shared" si="5"/>
        <v>46</v>
      </c>
      <c r="Y15" s="55">
        <v>52</v>
      </c>
      <c r="Z15" s="55">
        <v>68</v>
      </c>
      <c r="AA15" s="55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56" t="s">
        <v>1143</v>
      </c>
      <c r="B16" s="56" t="str">
        <f t="shared" si="0"/>
        <v>14</v>
      </c>
      <c r="C16" s="56" t="str">
        <f t="shared" si="1"/>
        <v>920</v>
      </c>
      <c r="D16" s="45"/>
      <c r="E16" s="57">
        <v>14</v>
      </c>
      <c r="F16" s="57">
        <v>920</v>
      </c>
      <c r="G16" s="57">
        <v>67</v>
      </c>
      <c r="H16" s="58">
        <v>87</v>
      </c>
      <c r="I16" s="58">
        <v>87</v>
      </c>
      <c r="J16" s="59">
        <v>2</v>
      </c>
      <c r="K16" s="59">
        <v>2</v>
      </c>
      <c r="L16" s="59">
        <v>6</v>
      </c>
      <c r="M16" s="59">
        <f t="shared" si="2"/>
        <v>1</v>
      </c>
      <c r="N16" s="59">
        <v>0.8</v>
      </c>
      <c r="O16" s="59">
        <v>0.1</v>
      </c>
      <c r="P16" s="60">
        <f t="shared" si="3"/>
        <v>25</v>
      </c>
      <c r="Q16" s="60">
        <v>27</v>
      </c>
      <c r="R16" s="60">
        <v>36</v>
      </c>
      <c r="S16" s="60">
        <v>36</v>
      </c>
      <c r="T16" s="54">
        <f t="shared" si="4"/>
        <v>28</v>
      </c>
      <c r="U16" s="54">
        <v>32</v>
      </c>
      <c r="V16" s="54">
        <v>54</v>
      </c>
      <c r="W16" s="54">
        <v>54</v>
      </c>
      <c r="X16" s="55">
        <f t="shared" si="5"/>
        <v>46</v>
      </c>
      <c r="Y16" s="55">
        <v>52</v>
      </c>
      <c r="Z16" s="55">
        <v>72</v>
      </c>
      <c r="AA16" s="55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56" t="s">
        <v>1144</v>
      </c>
      <c r="B17" s="56" t="str">
        <f t="shared" si="0"/>
        <v>15</v>
      </c>
      <c r="C17" s="56" t="str">
        <f t="shared" si="1"/>
        <v>1135</v>
      </c>
      <c r="D17" s="45"/>
      <c r="E17" s="57">
        <v>15</v>
      </c>
      <c r="F17" s="57">
        <v>1135</v>
      </c>
      <c r="G17" s="57">
        <v>70</v>
      </c>
      <c r="H17" s="58">
        <v>91</v>
      </c>
      <c r="I17" s="58">
        <v>91</v>
      </c>
      <c r="J17" s="59">
        <v>2</v>
      </c>
      <c r="K17" s="59">
        <v>2</v>
      </c>
      <c r="L17" s="59">
        <v>7</v>
      </c>
      <c r="M17" s="59">
        <f t="shared" si="2"/>
        <v>2</v>
      </c>
      <c r="N17" s="59">
        <v>0.8</v>
      </c>
      <c r="O17" s="59">
        <v>0.1</v>
      </c>
      <c r="P17" s="60">
        <f t="shared" si="3"/>
        <v>25</v>
      </c>
      <c r="Q17" s="60">
        <v>27</v>
      </c>
      <c r="R17" s="60">
        <v>38</v>
      </c>
      <c r="S17" s="60">
        <v>38</v>
      </c>
      <c r="T17" s="54">
        <f t="shared" si="4"/>
        <v>28</v>
      </c>
      <c r="U17" s="54">
        <v>32</v>
      </c>
      <c r="V17" s="54">
        <v>57</v>
      </c>
      <c r="W17" s="54">
        <v>57</v>
      </c>
      <c r="X17" s="55">
        <f t="shared" si="5"/>
        <v>46</v>
      </c>
      <c r="Y17" s="55">
        <v>52</v>
      </c>
      <c r="Z17" s="55">
        <v>76</v>
      </c>
      <c r="AA17" s="55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56" t="s">
        <v>1145</v>
      </c>
      <c r="B18" s="56" t="str">
        <f t="shared" si="0"/>
        <v>16</v>
      </c>
      <c r="C18" s="56" t="str">
        <f t="shared" si="1"/>
        <v>1250</v>
      </c>
      <c r="D18" s="45"/>
      <c r="E18" s="57">
        <v>16</v>
      </c>
      <c r="F18" s="57">
        <v>1250</v>
      </c>
      <c r="G18" s="57">
        <v>73</v>
      </c>
      <c r="H18" s="58">
        <v>95</v>
      </c>
      <c r="I18" s="58">
        <v>95</v>
      </c>
      <c r="J18" s="59">
        <v>3</v>
      </c>
      <c r="K18" s="59">
        <v>3</v>
      </c>
      <c r="L18" s="59">
        <v>7</v>
      </c>
      <c r="M18" s="59">
        <f t="shared" si="2"/>
        <v>2</v>
      </c>
      <c r="N18" s="59">
        <v>0.8</v>
      </c>
      <c r="O18" s="59">
        <v>0.1</v>
      </c>
      <c r="P18" s="60">
        <f t="shared" si="3"/>
        <v>26</v>
      </c>
      <c r="Q18" s="60">
        <v>28</v>
      </c>
      <c r="R18" s="60">
        <v>40</v>
      </c>
      <c r="S18" s="60">
        <v>40</v>
      </c>
      <c r="T18" s="54">
        <f t="shared" si="4"/>
        <v>29</v>
      </c>
      <c r="U18" s="54">
        <v>33</v>
      </c>
      <c r="V18" s="54">
        <v>60</v>
      </c>
      <c r="W18" s="54">
        <v>60</v>
      </c>
      <c r="X18" s="55">
        <f t="shared" si="5"/>
        <v>47</v>
      </c>
      <c r="Y18" s="55">
        <v>53</v>
      </c>
      <c r="Z18" s="55">
        <v>80</v>
      </c>
      <c r="AA18" s="55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56" t="s">
        <v>1146</v>
      </c>
      <c r="B19" s="56" t="str">
        <f t="shared" si="0"/>
        <v>17</v>
      </c>
      <c r="C19" s="56" t="str">
        <f t="shared" si="1"/>
        <v>1380</v>
      </c>
      <c r="D19" s="45"/>
      <c r="E19" s="57">
        <v>17</v>
      </c>
      <c r="F19" s="57">
        <v>1380</v>
      </c>
      <c r="G19" s="57">
        <v>76</v>
      </c>
      <c r="H19" s="58">
        <v>99</v>
      </c>
      <c r="I19" s="58">
        <v>99</v>
      </c>
      <c r="J19" s="59">
        <v>3</v>
      </c>
      <c r="K19" s="59">
        <v>3</v>
      </c>
      <c r="L19" s="59">
        <v>7</v>
      </c>
      <c r="M19" s="59">
        <f t="shared" si="2"/>
        <v>2</v>
      </c>
      <c r="N19" s="59">
        <v>0.8</v>
      </c>
      <c r="O19" s="59">
        <v>0.1</v>
      </c>
      <c r="P19" s="60">
        <f t="shared" si="3"/>
        <v>26</v>
      </c>
      <c r="Q19" s="60">
        <v>28</v>
      </c>
      <c r="R19" s="60">
        <v>42</v>
      </c>
      <c r="S19" s="60">
        <v>42</v>
      </c>
      <c r="T19" s="54">
        <f t="shared" si="4"/>
        <v>29</v>
      </c>
      <c r="U19" s="54">
        <v>33</v>
      </c>
      <c r="V19" s="54">
        <v>63</v>
      </c>
      <c r="W19" s="54">
        <v>63</v>
      </c>
      <c r="X19" s="55">
        <f t="shared" si="5"/>
        <v>47</v>
      </c>
      <c r="Y19" s="55">
        <v>53</v>
      </c>
      <c r="Z19" s="55">
        <v>84</v>
      </c>
      <c r="AA19" s="55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56" t="s">
        <v>1147</v>
      </c>
      <c r="B20" s="56" t="str">
        <f t="shared" si="0"/>
        <v>18</v>
      </c>
      <c r="C20" s="56" t="str">
        <f t="shared" si="1"/>
        <v>1660</v>
      </c>
      <c r="D20" s="45"/>
      <c r="E20" s="57">
        <v>18</v>
      </c>
      <c r="F20" s="57">
        <v>1660</v>
      </c>
      <c r="G20" s="57">
        <v>79</v>
      </c>
      <c r="H20" s="58">
        <v>104</v>
      </c>
      <c r="I20" s="58">
        <v>104</v>
      </c>
      <c r="J20" s="59">
        <v>3</v>
      </c>
      <c r="K20" s="59">
        <v>3</v>
      </c>
      <c r="L20" s="59">
        <v>8</v>
      </c>
      <c r="M20" s="59">
        <f t="shared" si="2"/>
        <v>2</v>
      </c>
      <c r="N20" s="59">
        <v>0.8</v>
      </c>
      <c r="O20" s="59">
        <v>0.1</v>
      </c>
      <c r="P20" s="60">
        <f t="shared" si="3"/>
        <v>26</v>
      </c>
      <c r="Q20" s="60">
        <v>28</v>
      </c>
      <c r="R20" s="60">
        <v>44</v>
      </c>
      <c r="S20" s="60">
        <v>44</v>
      </c>
      <c r="T20" s="54">
        <f t="shared" si="4"/>
        <v>29</v>
      </c>
      <c r="U20" s="54">
        <v>33</v>
      </c>
      <c r="V20" s="54">
        <v>66</v>
      </c>
      <c r="W20" s="54">
        <v>66</v>
      </c>
      <c r="X20" s="55">
        <f t="shared" si="5"/>
        <v>47</v>
      </c>
      <c r="Y20" s="55">
        <v>53</v>
      </c>
      <c r="Z20" s="55">
        <v>88</v>
      </c>
      <c r="AA20" s="55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56" t="s">
        <v>1148</v>
      </c>
      <c r="B21" s="56" t="str">
        <f t="shared" si="0"/>
        <v>19</v>
      </c>
      <c r="C21" s="56" t="str">
        <f t="shared" si="1"/>
        <v>1810</v>
      </c>
      <c r="D21" s="45"/>
      <c r="E21" s="57">
        <v>19</v>
      </c>
      <c r="F21" s="57">
        <v>1810</v>
      </c>
      <c r="G21" s="57">
        <v>82</v>
      </c>
      <c r="H21" s="58">
        <v>108</v>
      </c>
      <c r="I21" s="58">
        <v>108</v>
      </c>
      <c r="J21" s="59">
        <v>3</v>
      </c>
      <c r="K21" s="59">
        <v>3</v>
      </c>
      <c r="L21" s="59">
        <v>8</v>
      </c>
      <c r="M21" s="59">
        <f t="shared" si="2"/>
        <v>2</v>
      </c>
      <c r="N21" s="59">
        <v>0.8</v>
      </c>
      <c r="O21" s="59">
        <v>0.1</v>
      </c>
      <c r="P21" s="60">
        <f t="shared" si="3"/>
        <v>26</v>
      </c>
      <c r="Q21" s="60">
        <v>28</v>
      </c>
      <c r="R21" s="60">
        <v>46</v>
      </c>
      <c r="S21" s="60">
        <v>46</v>
      </c>
      <c r="T21" s="54">
        <f t="shared" si="4"/>
        <v>29</v>
      </c>
      <c r="U21" s="54">
        <v>33</v>
      </c>
      <c r="V21" s="54">
        <v>69</v>
      </c>
      <c r="W21" s="54">
        <v>69</v>
      </c>
      <c r="X21" s="55">
        <f t="shared" si="5"/>
        <v>47</v>
      </c>
      <c r="Y21" s="55">
        <v>53</v>
      </c>
      <c r="Z21" s="55">
        <v>92</v>
      </c>
      <c r="AA21" s="55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56" t="s">
        <v>1149</v>
      </c>
      <c r="B22" s="56" t="str">
        <f t="shared" si="0"/>
        <v>20</v>
      </c>
      <c r="C22" s="56" t="str">
        <f t="shared" si="1"/>
        <v>1970</v>
      </c>
      <c r="D22" s="45"/>
      <c r="E22" s="57">
        <v>20</v>
      </c>
      <c r="F22" s="57">
        <v>1970</v>
      </c>
      <c r="G22" s="57">
        <v>85</v>
      </c>
      <c r="H22" s="58">
        <v>112</v>
      </c>
      <c r="I22" s="58">
        <v>112</v>
      </c>
      <c r="J22" s="59">
        <v>3</v>
      </c>
      <c r="K22" s="59">
        <v>3</v>
      </c>
      <c r="L22" s="59">
        <v>8</v>
      </c>
      <c r="M22" s="59">
        <f t="shared" si="2"/>
        <v>2</v>
      </c>
      <c r="N22" s="59">
        <v>0.8</v>
      </c>
      <c r="O22" s="59">
        <v>0.1</v>
      </c>
      <c r="P22" s="60">
        <f t="shared" si="3"/>
        <v>26</v>
      </c>
      <c r="Q22" s="60">
        <v>28</v>
      </c>
      <c r="R22" s="60">
        <v>48</v>
      </c>
      <c r="S22" s="60">
        <v>48</v>
      </c>
      <c r="T22" s="54">
        <f t="shared" si="4"/>
        <v>29</v>
      </c>
      <c r="U22" s="54">
        <v>33</v>
      </c>
      <c r="V22" s="54">
        <v>72</v>
      </c>
      <c r="W22" s="54">
        <v>72</v>
      </c>
      <c r="X22" s="55">
        <f t="shared" si="5"/>
        <v>47</v>
      </c>
      <c r="Y22" s="55">
        <v>53</v>
      </c>
      <c r="Z22" s="55">
        <v>96</v>
      </c>
      <c r="AA22" s="55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56" t="s">
        <v>1150</v>
      </c>
      <c r="B23" s="56" t="str">
        <f t="shared" si="0"/>
        <v>21</v>
      </c>
      <c r="C23" s="56" t="str">
        <f t="shared" si="1"/>
        <v>2320</v>
      </c>
      <c r="D23" s="45"/>
      <c r="E23" s="57">
        <v>21</v>
      </c>
      <c r="F23" s="57">
        <v>2320</v>
      </c>
      <c r="G23" s="57">
        <v>88</v>
      </c>
      <c r="H23" s="58">
        <v>117</v>
      </c>
      <c r="I23" s="58">
        <v>117</v>
      </c>
      <c r="J23" s="59">
        <v>3</v>
      </c>
      <c r="K23" s="59">
        <v>3</v>
      </c>
      <c r="L23" s="59">
        <v>9</v>
      </c>
      <c r="M23" s="59">
        <f t="shared" si="2"/>
        <v>2</v>
      </c>
      <c r="N23" s="59">
        <v>0.8</v>
      </c>
      <c r="O23" s="59">
        <v>0.1</v>
      </c>
      <c r="P23" s="60">
        <f t="shared" si="3"/>
        <v>27</v>
      </c>
      <c r="Q23" s="60">
        <v>29</v>
      </c>
      <c r="R23" s="60">
        <v>50</v>
      </c>
      <c r="S23" s="60">
        <v>50</v>
      </c>
      <c r="T23" s="54">
        <f t="shared" si="4"/>
        <v>30</v>
      </c>
      <c r="U23" s="54">
        <v>34</v>
      </c>
      <c r="V23" s="54">
        <v>75</v>
      </c>
      <c r="W23" s="54">
        <v>75</v>
      </c>
      <c r="X23" s="55">
        <f t="shared" si="5"/>
        <v>48</v>
      </c>
      <c r="Y23" s="55">
        <v>54</v>
      </c>
      <c r="Z23" s="55">
        <v>100</v>
      </c>
      <c r="AA23" s="55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56" t="s">
        <v>1151</v>
      </c>
      <c r="B24" s="56" t="str">
        <f t="shared" si="0"/>
        <v>22</v>
      </c>
      <c r="C24" s="56" t="str">
        <f t="shared" si="1"/>
        <v>2500</v>
      </c>
      <c r="D24" s="45"/>
      <c r="E24" s="57">
        <v>22</v>
      </c>
      <c r="F24" s="57">
        <v>2500</v>
      </c>
      <c r="G24" s="57">
        <v>91</v>
      </c>
      <c r="H24" s="58">
        <v>121</v>
      </c>
      <c r="I24" s="58">
        <v>121</v>
      </c>
      <c r="J24" s="59">
        <v>3</v>
      </c>
      <c r="K24" s="59">
        <v>3</v>
      </c>
      <c r="L24" s="59">
        <v>9</v>
      </c>
      <c r="M24" s="59">
        <f t="shared" si="2"/>
        <v>2</v>
      </c>
      <c r="N24" s="59">
        <v>0.8</v>
      </c>
      <c r="O24" s="59">
        <v>0.1</v>
      </c>
      <c r="P24" s="60">
        <f t="shared" si="3"/>
        <v>27</v>
      </c>
      <c r="Q24" s="60">
        <v>29</v>
      </c>
      <c r="R24" s="60">
        <v>52</v>
      </c>
      <c r="S24" s="60">
        <v>52</v>
      </c>
      <c r="T24" s="54">
        <f t="shared" si="4"/>
        <v>30</v>
      </c>
      <c r="U24" s="54">
        <v>34</v>
      </c>
      <c r="V24" s="54">
        <v>78</v>
      </c>
      <c r="W24" s="54">
        <v>78</v>
      </c>
      <c r="X24" s="55">
        <f t="shared" si="5"/>
        <v>48</v>
      </c>
      <c r="Y24" s="55">
        <v>54</v>
      </c>
      <c r="Z24" s="55">
        <v>104</v>
      </c>
      <c r="AA24" s="55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56" t="s">
        <v>1152</v>
      </c>
      <c r="B25" s="56" t="str">
        <f t="shared" si="0"/>
        <v>23</v>
      </c>
      <c r="C25" s="56" t="str">
        <f t="shared" si="1"/>
        <v>2700</v>
      </c>
      <c r="D25" s="45"/>
      <c r="E25" s="57">
        <v>23</v>
      </c>
      <c r="F25" s="57">
        <v>2700</v>
      </c>
      <c r="G25" s="57">
        <v>94</v>
      </c>
      <c r="H25" s="58">
        <v>126</v>
      </c>
      <c r="I25" s="58">
        <v>126</v>
      </c>
      <c r="J25" s="59">
        <v>3</v>
      </c>
      <c r="K25" s="59">
        <v>3</v>
      </c>
      <c r="L25" s="59">
        <v>9</v>
      </c>
      <c r="M25" s="59">
        <f t="shared" si="2"/>
        <v>2</v>
      </c>
      <c r="N25" s="59">
        <v>0.8</v>
      </c>
      <c r="O25" s="59">
        <v>0.1</v>
      </c>
      <c r="P25" s="60">
        <f t="shared" si="3"/>
        <v>27</v>
      </c>
      <c r="Q25" s="60">
        <v>29</v>
      </c>
      <c r="R25" s="60">
        <v>54</v>
      </c>
      <c r="S25" s="60">
        <v>54</v>
      </c>
      <c r="T25" s="54">
        <f t="shared" si="4"/>
        <v>30</v>
      </c>
      <c r="U25" s="54">
        <v>34</v>
      </c>
      <c r="V25" s="54">
        <v>81</v>
      </c>
      <c r="W25" s="54">
        <v>81</v>
      </c>
      <c r="X25" s="55">
        <f t="shared" si="5"/>
        <v>48</v>
      </c>
      <c r="Y25" s="55">
        <v>54</v>
      </c>
      <c r="Z25" s="55">
        <v>108</v>
      </c>
      <c r="AA25" s="55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56" t="s">
        <v>1153</v>
      </c>
      <c r="B26" s="56" t="str">
        <f t="shared" si="0"/>
        <v>24</v>
      </c>
      <c r="C26" s="56" t="str">
        <f t="shared" si="1"/>
        <v>3110</v>
      </c>
      <c r="D26" s="45"/>
      <c r="E26" s="57">
        <v>24</v>
      </c>
      <c r="F26" s="57">
        <v>3110</v>
      </c>
      <c r="G26" s="57">
        <v>97</v>
      </c>
      <c r="H26" s="58">
        <v>130</v>
      </c>
      <c r="I26" s="58">
        <v>130</v>
      </c>
      <c r="J26" s="59">
        <v>3</v>
      </c>
      <c r="K26" s="59">
        <v>3</v>
      </c>
      <c r="L26" s="59">
        <v>10</v>
      </c>
      <c r="M26" s="59">
        <f t="shared" si="2"/>
        <v>2</v>
      </c>
      <c r="N26" s="59">
        <v>0.8</v>
      </c>
      <c r="O26" s="59">
        <v>0.1</v>
      </c>
      <c r="P26" s="60">
        <f t="shared" si="3"/>
        <v>27</v>
      </c>
      <c r="Q26" s="60">
        <v>29</v>
      </c>
      <c r="R26" s="60">
        <v>56</v>
      </c>
      <c r="S26" s="60">
        <v>56</v>
      </c>
      <c r="T26" s="54">
        <f t="shared" si="4"/>
        <v>30</v>
      </c>
      <c r="U26" s="54">
        <v>34</v>
      </c>
      <c r="V26" s="54">
        <v>84</v>
      </c>
      <c r="W26" s="54">
        <v>84</v>
      </c>
      <c r="X26" s="55">
        <f t="shared" si="5"/>
        <v>48</v>
      </c>
      <c r="Y26" s="55">
        <v>54</v>
      </c>
      <c r="Z26" s="55">
        <v>112</v>
      </c>
      <c r="AA26" s="55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56" t="s">
        <v>1154</v>
      </c>
      <c r="B27" s="56" t="str">
        <f t="shared" si="0"/>
        <v>25</v>
      </c>
      <c r="C27" s="56" t="str">
        <f t="shared" si="1"/>
        <v>3330</v>
      </c>
      <c r="D27" s="45"/>
      <c r="E27" s="57">
        <v>25</v>
      </c>
      <c r="F27" s="57">
        <v>3330</v>
      </c>
      <c r="G27" s="57">
        <v>100</v>
      </c>
      <c r="H27" s="58">
        <v>135</v>
      </c>
      <c r="I27" s="58">
        <v>135</v>
      </c>
      <c r="J27" s="59">
        <v>3</v>
      </c>
      <c r="K27" s="59">
        <v>3</v>
      </c>
      <c r="L27" s="59">
        <v>10</v>
      </c>
      <c r="M27" s="59">
        <f t="shared" si="2"/>
        <v>2</v>
      </c>
      <c r="N27" s="59">
        <v>0.8</v>
      </c>
      <c r="O27" s="59">
        <v>0.1</v>
      </c>
      <c r="P27" s="60">
        <f t="shared" si="3"/>
        <v>28</v>
      </c>
      <c r="Q27" s="60">
        <v>30</v>
      </c>
      <c r="R27" s="60">
        <v>58</v>
      </c>
      <c r="S27" s="60">
        <v>58</v>
      </c>
      <c r="T27" s="54">
        <f t="shared" si="4"/>
        <v>31</v>
      </c>
      <c r="U27" s="54">
        <v>35</v>
      </c>
      <c r="V27" s="54">
        <v>87</v>
      </c>
      <c r="W27" s="54">
        <v>87</v>
      </c>
      <c r="X27" s="55">
        <f t="shared" si="5"/>
        <v>49</v>
      </c>
      <c r="Y27" s="55">
        <v>55</v>
      </c>
      <c r="Z27" s="55">
        <v>116</v>
      </c>
      <c r="AA27" s="55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56" t="s">
        <v>1155</v>
      </c>
      <c r="B28" s="56" t="str">
        <f t="shared" si="0"/>
        <v>26</v>
      </c>
      <c r="C28" s="56" t="str">
        <f t="shared" si="1"/>
        <v>3565</v>
      </c>
      <c r="D28" s="45"/>
      <c r="E28" s="57">
        <v>26</v>
      </c>
      <c r="F28" s="57">
        <v>3565</v>
      </c>
      <c r="G28" s="57">
        <v>103</v>
      </c>
      <c r="H28" s="58">
        <v>139</v>
      </c>
      <c r="I28" s="58">
        <v>139</v>
      </c>
      <c r="J28" s="59">
        <v>3</v>
      </c>
      <c r="K28" s="59">
        <v>3</v>
      </c>
      <c r="L28" s="59">
        <v>10</v>
      </c>
      <c r="M28" s="59">
        <f t="shared" si="2"/>
        <v>2</v>
      </c>
      <c r="N28" s="59">
        <v>0.8</v>
      </c>
      <c r="O28" s="59">
        <v>0.1</v>
      </c>
      <c r="P28" s="60">
        <f t="shared" si="3"/>
        <v>28</v>
      </c>
      <c r="Q28" s="60">
        <v>30</v>
      </c>
      <c r="R28" s="60">
        <v>60</v>
      </c>
      <c r="S28" s="60">
        <v>60</v>
      </c>
      <c r="T28" s="54">
        <f t="shared" si="4"/>
        <v>31</v>
      </c>
      <c r="U28" s="54">
        <v>35</v>
      </c>
      <c r="V28" s="54">
        <v>90</v>
      </c>
      <c r="W28" s="54">
        <v>90</v>
      </c>
      <c r="X28" s="55">
        <f t="shared" si="5"/>
        <v>49</v>
      </c>
      <c r="Y28" s="55">
        <v>55</v>
      </c>
      <c r="Z28" s="55">
        <v>120</v>
      </c>
      <c r="AA28" s="55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56" t="s">
        <v>1156</v>
      </c>
      <c r="B29" s="56" t="str">
        <f t="shared" si="0"/>
        <v>27</v>
      </c>
      <c r="C29" s="56" t="str">
        <f t="shared" si="1"/>
        <v>4060</v>
      </c>
      <c r="D29" s="45"/>
      <c r="E29" s="57">
        <v>27</v>
      </c>
      <c r="F29" s="57">
        <v>4060</v>
      </c>
      <c r="G29" s="57">
        <v>106</v>
      </c>
      <c r="H29" s="58">
        <v>144</v>
      </c>
      <c r="I29" s="58">
        <v>144</v>
      </c>
      <c r="J29" s="59">
        <v>3</v>
      </c>
      <c r="K29" s="59">
        <v>3</v>
      </c>
      <c r="L29" s="59">
        <v>11</v>
      </c>
      <c r="M29" s="59">
        <f t="shared" si="2"/>
        <v>2</v>
      </c>
      <c r="N29" s="59">
        <v>0.8</v>
      </c>
      <c r="O29" s="59">
        <v>0.1</v>
      </c>
      <c r="P29" s="60">
        <f t="shared" si="3"/>
        <v>28</v>
      </c>
      <c r="Q29" s="60">
        <v>30</v>
      </c>
      <c r="R29" s="60">
        <v>62</v>
      </c>
      <c r="S29" s="60">
        <v>62</v>
      </c>
      <c r="T29" s="54">
        <f t="shared" si="4"/>
        <v>31</v>
      </c>
      <c r="U29" s="54">
        <v>35</v>
      </c>
      <c r="V29" s="54">
        <v>93</v>
      </c>
      <c r="W29" s="54">
        <v>93</v>
      </c>
      <c r="X29" s="55">
        <f t="shared" si="5"/>
        <v>49</v>
      </c>
      <c r="Y29" s="55">
        <v>55</v>
      </c>
      <c r="Z29" s="55">
        <v>124</v>
      </c>
      <c r="AA29" s="55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56" t="s">
        <v>1157</v>
      </c>
      <c r="B30" s="56" t="str">
        <f t="shared" si="0"/>
        <v>28</v>
      </c>
      <c r="C30" s="56" t="str">
        <f t="shared" si="1"/>
        <v>4320</v>
      </c>
      <c r="D30" s="45"/>
      <c r="E30" s="57">
        <v>28</v>
      </c>
      <c r="F30" s="57">
        <v>4320</v>
      </c>
      <c r="G30" s="57">
        <v>109</v>
      </c>
      <c r="H30" s="58">
        <v>149</v>
      </c>
      <c r="I30" s="58">
        <v>149</v>
      </c>
      <c r="J30" s="59">
        <v>3</v>
      </c>
      <c r="K30" s="59">
        <v>3</v>
      </c>
      <c r="L30" s="59">
        <v>11</v>
      </c>
      <c r="M30" s="59">
        <f t="shared" si="2"/>
        <v>2</v>
      </c>
      <c r="N30" s="59">
        <v>0.8</v>
      </c>
      <c r="O30" s="59">
        <v>0.1</v>
      </c>
      <c r="P30" s="60">
        <f t="shared" si="3"/>
        <v>28</v>
      </c>
      <c r="Q30" s="60">
        <v>30</v>
      </c>
      <c r="R30" s="60">
        <v>64</v>
      </c>
      <c r="S30" s="60">
        <v>64</v>
      </c>
      <c r="T30" s="54">
        <f t="shared" si="4"/>
        <v>31</v>
      </c>
      <c r="U30" s="54">
        <v>35</v>
      </c>
      <c r="V30" s="54">
        <v>96</v>
      </c>
      <c r="W30" s="54">
        <v>96</v>
      </c>
      <c r="X30" s="55">
        <f t="shared" si="5"/>
        <v>49</v>
      </c>
      <c r="Y30" s="55">
        <v>55</v>
      </c>
      <c r="Z30" s="55">
        <v>128</v>
      </c>
      <c r="AA30" s="55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56" t="s">
        <v>1158</v>
      </c>
      <c r="B31" s="56" t="str">
        <f t="shared" si="0"/>
        <v>29</v>
      </c>
      <c r="C31" s="56" t="str">
        <f t="shared" si="1"/>
        <v>4590</v>
      </c>
      <c r="D31" s="45"/>
      <c r="E31" s="57">
        <v>29</v>
      </c>
      <c r="F31" s="57">
        <v>4590</v>
      </c>
      <c r="G31" s="57">
        <v>112</v>
      </c>
      <c r="H31" s="58">
        <v>153</v>
      </c>
      <c r="I31" s="58">
        <v>153</v>
      </c>
      <c r="J31" s="59">
        <v>3</v>
      </c>
      <c r="K31" s="59">
        <v>3</v>
      </c>
      <c r="L31" s="59">
        <v>11</v>
      </c>
      <c r="M31" s="59">
        <f t="shared" si="2"/>
        <v>2</v>
      </c>
      <c r="N31" s="59">
        <v>0.8</v>
      </c>
      <c r="O31" s="59">
        <v>0.1</v>
      </c>
      <c r="P31" s="60">
        <f t="shared" si="3"/>
        <v>28</v>
      </c>
      <c r="Q31" s="60">
        <v>30</v>
      </c>
      <c r="R31" s="60">
        <v>66</v>
      </c>
      <c r="S31" s="60">
        <v>66</v>
      </c>
      <c r="T31" s="54">
        <f t="shared" si="4"/>
        <v>31</v>
      </c>
      <c r="U31" s="54">
        <v>35</v>
      </c>
      <c r="V31" s="54">
        <v>99</v>
      </c>
      <c r="W31" s="54">
        <v>99</v>
      </c>
      <c r="X31" s="55">
        <f t="shared" si="5"/>
        <v>49</v>
      </c>
      <c r="Y31" s="55">
        <v>55</v>
      </c>
      <c r="Z31" s="55">
        <v>132</v>
      </c>
      <c r="AA31" s="55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56" t="s">
        <v>1159</v>
      </c>
      <c r="B32" s="56" t="str">
        <f t="shared" si="0"/>
        <v>30</v>
      </c>
      <c r="C32" s="56" t="str">
        <f t="shared" si="1"/>
        <v>5165</v>
      </c>
      <c r="D32" s="45"/>
      <c r="E32" s="57">
        <v>30</v>
      </c>
      <c r="F32" s="57">
        <v>5165</v>
      </c>
      <c r="G32" s="57">
        <v>115</v>
      </c>
      <c r="H32" s="58">
        <v>158</v>
      </c>
      <c r="I32" s="58">
        <v>158</v>
      </c>
      <c r="J32" s="59">
        <v>3</v>
      </c>
      <c r="K32" s="59">
        <v>3</v>
      </c>
      <c r="L32" s="59">
        <v>12</v>
      </c>
      <c r="M32" s="59">
        <f t="shared" si="2"/>
        <v>2</v>
      </c>
      <c r="N32" s="59">
        <v>0.8</v>
      </c>
      <c r="O32" s="59">
        <v>0.1</v>
      </c>
      <c r="P32" s="60">
        <f t="shared" si="3"/>
        <v>28</v>
      </c>
      <c r="Q32" s="60">
        <v>30</v>
      </c>
      <c r="R32" s="60">
        <v>68</v>
      </c>
      <c r="S32" s="60">
        <v>68</v>
      </c>
      <c r="T32" s="54">
        <f t="shared" si="4"/>
        <v>31</v>
      </c>
      <c r="U32" s="54">
        <v>35</v>
      </c>
      <c r="V32" s="54">
        <v>102</v>
      </c>
      <c r="W32" s="54">
        <v>102</v>
      </c>
      <c r="X32" s="55">
        <f t="shared" si="5"/>
        <v>49</v>
      </c>
      <c r="Y32" s="55">
        <v>55</v>
      </c>
      <c r="Z32" s="55">
        <v>136</v>
      </c>
      <c r="AA32" s="55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56" t="s">
        <v>1160</v>
      </c>
      <c r="B33" s="56" t="str">
        <f t="shared" si="0"/>
        <v>31</v>
      </c>
      <c r="C33" s="56" t="str">
        <f t="shared" si="1"/>
        <v>5465</v>
      </c>
      <c r="D33" s="45"/>
      <c r="E33" s="57">
        <v>31</v>
      </c>
      <c r="F33" s="57">
        <v>5465</v>
      </c>
      <c r="G33" s="57">
        <v>118</v>
      </c>
      <c r="H33" s="58">
        <v>163</v>
      </c>
      <c r="I33" s="58">
        <v>163</v>
      </c>
      <c r="J33" s="59">
        <v>3</v>
      </c>
      <c r="K33" s="59">
        <v>3</v>
      </c>
      <c r="L33" s="59">
        <v>12</v>
      </c>
      <c r="M33" s="59">
        <f t="shared" si="2"/>
        <v>2</v>
      </c>
      <c r="N33" s="59">
        <v>0.8</v>
      </c>
      <c r="O33" s="59">
        <v>0.1</v>
      </c>
      <c r="P33" s="60">
        <f t="shared" si="3"/>
        <v>29</v>
      </c>
      <c r="Q33" s="60">
        <v>31</v>
      </c>
      <c r="R33" s="60">
        <v>70</v>
      </c>
      <c r="S33" s="60">
        <v>70</v>
      </c>
      <c r="T33" s="54">
        <f t="shared" si="4"/>
        <v>32</v>
      </c>
      <c r="U33" s="54">
        <v>36</v>
      </c>
      <c r="V33" s="54">
        <v>105</v>
      </c>
      <c r="W33" s="54">
        <v>105</v>
      </c>
      <c r="X33" s="55">
        <f t="shared" si="5"/>
        <v>50</v>
      </c>
      <c r="Y33" s="55">
        <v>56</v>
      </c>
      <c r="Z33" s="55">
        <v>140</v>
      </c>
      <c r="AA33" s="55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56" t="s">
        <v>1161</v>
      </c>
      <c r="B34" s="56" t="str">
        <f t="shared" si="0"/>
        <v>32</v>
      </c>
      <c r="C34" s="56" t="str">
        <f t="shared" si="1"/>
        <v>5770</v>
      </c>
      <c r="D34" s="45"/>
      <c r="E34" s="57">
        <v>32</v>
      </c>
      <c r="F34" s="57">
        <v>5770</v>
      </c>
      <c r="G34" s="57">
        <v>121</v>
      </c>
      <c r="H34" s="58">
        <v>168</v>
      </c>
      <c r="I34" s="58">
        <v>168</v>
      </c>
      <c r="J34" s="59">
        <v>3</v>
      </c>
      <c r="K34" s="59">
        <v>3</v>
      </c>
      <c r="L34" s="59">
        <v>12</v>
      </c>
      <c r="M34" s="59">
        <f t="shared" si="2"/>
        <v>2</v>
      </c>
      <c r="N34" s="59">
        <v>0.8</v>
      </c>
      <c r="O34" s="59">
        <v>0.1</v>
      </c>
      <c r="P34" s="60">
        <f t="shared" si="3"/>
        <v>29</v>
      </c>
      <c r="Q34" s="60">
        <v>31</v>
      </c>
      <c r="R34" s="60">
        <v>72</v>
      </c>
      <c r="S34" s="60">
        <v>72</v>
      </c>
      <c r="T34" s="54">
        <f t="shared" si="4"/>
        <v>32</v>
      </c>
      <c r="U34" s="54">
        <v>36</v>
      </c>
      <c r="V34" s="54">
        <v>108</v>
      </c>
      <c r="W34" s="54">
        <v>108</v>
      </c>
      <c r="X34" s="55">
        <f t="shared" si="5"/>
        <v>50</v>
      </c>
      <c r="Y34" s="55">
        <v>56</v>
      </c>
      <c r="Z34" s="55">
        <v>144</v>
      </c>
      <c r="AA34" s="55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56" t="s">
        <v>1162</v>
      </c>
      <c r="B35" s="56" t="str">
        <f t="shared" si="0"/>
        <v>33</v>
      </c>
      <c r="C35" s="56" t="str">
        <f t="shared" si="1"/>
        <v>6435</v>
      </c>
      <c r="D35" s="45"/>
      <c r="E35" s="57">
        <v>33</v>
      </c>
      <c r="F35" s="57">
        <v>6435</v>
      </c>
      <c r="G35" s="57">
        <v>124</v>
      </c>
      <c r="H35" s="58">
        <v>172</v>
      </c>
      <c r="I35" s="58">
        <v>172</v>
      </c>
      <c r="J35" s="59">
        <v>3</v>
      </c>
      <c r="K35" s="59">
        <v>3</v>
      </c>
      <c r="L35" s="59">
        <v>13</v>
      </c>
      <c r="M35" s="59">
        <f t="shared" si="2"/>
        <v>2</v>
      </c>
      <c r="N35" s="59">
        <v>0.8</v>
      </c>
      <c r="O35" s="59">
        <v>0.1</v>
      </c>
      <c r="P35" s="60">
        <f t="shared" si="3"/>
        <v>29</v>
      </c>
      <c r="Q35" s="60">
        <v>31</v>
      </c>
      <c r="R35" s="60">
        <v>74</v>
      </c>
      <c r="S35" s="60">
        <v>74</v>
      </c>
      <c r="T35" s="54">
        <f t="shared" si="4"/>
        <v>32</v>
      </c>
      <c r="U35" s="54">
        <v>36</v>
      </c>
      <c r="V35" s="54">
        <v>111</v>
      </c>
      <c r="W35" s="54">
        <v>111</v>
      </c>
      <c r="X35" s="55">
        <f t="shared" si="5"/>
        <v>50</v>
      </c>
      <c r="Y35" s="55">
        <v>56</v>
      </c>
      <c r="Z35" s="55">
        <v>148</v>
      </c>
      <c r="AA35" s="55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56" t="s">
        <v>1163</v>
      </c>
      <c r="B36" s="56" t="str">
        <f t="shared" si="0"/>
        <v>34</v>
      </c>
      <c r="C36" s="56" t="str">
        <f t="shared" si="1"/>
        <v>6775</v>
      </c>
      <c r="D36" s="45"/>
      <c r="E36" s="57">
        <v>34</v>
      </c>
      <c r="F36" s="57">
        <v>6775</v>
      </c>
      <c r="G36" s="57">
        <v>127</v>
      </c>
      <c r="H36" s="58">
        <v>177</v>
      </c>
      <c r="I36" s="58">
        <v>177</v>
      </c>
      <c r="J36" s="59">
        <v>3</v>
      </c>
      <c r="K36" s="59">
        <v>3</v>
      </c>
      <c r="L36" s="59">
        <v>13</v>
      </c>
      <c r="M36" s="59">
        <f t="shared" si="2"/>
        <v>2</v>
      </c>
      <c r="N36" s="59">
        <v>0.8</v>
      </c>
      <c r="O36" s="59">
        <v>0.1</v>
      </c>
      <c r="P36" s="60">
        <f t="shared" si="3"/>
        <v>29</v>
      </c>
      <c r="Q36" s="60">
        <v>31</v>
      </c>
      <c r="R36" s="60">
        <v>76</v>
      </c>
      <c r="S36" s="60">
        <v>76</v>
      </c>
      <c r="T36" s="54">
        <f t="shared" si="4"/>
        <v>32</v>
      </c>
      <c r="U36" s="54">
        <v>36</v>
      </c>
      <c r="V36" s="54">
        <v>114</v>
      </c>
      <c r="W36" s="54">
        <v>114</v>
      </c>
      <c r="X36" s="55">
        <f t="shared" si="5"/>
        <v>50</v>
      </c>
      <c r="Y36" s="55">
        <v>56</v>
      </c>
      <c r="Z36" s="55">
        <v>152</v>
      </c>
      <c r="AA36" s="55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56" t="s">
        <v>1164</v>
      </c>
      <c r="B37" s="56" t="str">
        <f t="shared" si="0"/>
        <v>35</v>
      </c>
      <c r="C37" s="56" t="str">
        <f t="shared" si="1"/>
        <v>7120</v>
      </c>
      <c r="D37" s="45"/>
      <c r="E37" s="57">
        <v>35</v>
      </c>
      <c r="F37" s="57">
        <v>7120</v>
      </c>
      <c r="G37" s="57">
        <v>130</v>
      </c>
      <c r="H37" s="58">
        <v>182</v>
      </c>
      <c r="I37" s="58">
        <v>182</v>
      </c>
      <c r="J37" s="59">
        <v>3</v>
      </c>
      <c r="K37" s="59">
        <v>3</v>
      </c>
      <c r="L37" s="59">
        <v>13</v>
      </c>
      <c r="M37" s="59">
        <f t="shared" si="2"/>
        <v>2</v>
      </c>
      <c r="N37" s="59">
        <v>0.8</v>
      </c>
      <c r="O37" s="59">
        <v>0.1</v>
      </c>
      <c r="P37" s="60">
        <f t="shared" si="3"/>
        <v>29</v>
      </c>
      <c r="Q37" s="60">
        <v>31</v>
      </c>
      <c r="R37" s="60">
        <v>78</v>
      </c>
      <c r="S37" s="60">
        <v>78</v>
      </c>
      <c r="T37" s="54">
        <f t="shared" si="4"/>
        <v>32</v>
      </c>
      <c r="U37" s="54">
        <v>36</v>
      </c>
      <c r="V37" s="54">
        <v>117</v>
      </c>
      <c r="W37" s="54">
        <v>117</v>
      </c>
      <c r="X37" s="55">
        <f t="shared" si="5"/>
        <v>50</v>
      </c>
      <c r="Y37" s="55">
        <v>56</v>
      </c>
      <c r="Z37" s="55">
        <v>156</v>
      </c>
      <c r="AA37" s="55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56" t="s">
        <v>1165</v>
      </c>
      <c r="B38" s="56" t="str">
        <f t="shared" si="0"/>
        <v>36</v>
      </c>
      <c r="C38" s="56" t="str">
        <f t="shared" si="1"/>
        <v>7875</v>
      </c>
      <c r="D38" s="45"/>
      <c r="E38" s="57">
        <v>36</v>
      </c>
      <c r="F38" s="57">
        <v>7875</v>
      </c>
      <c r="G38" s="57">
        <v>133</v>
      </c>
      <c r="H38" s="58">
        <v>187</v>
      </c>
      <c r="I38" s="58">
        <v>187</v>
      </c>
      <c r="J38" s="59">
        <v>4</v>
      </c>
      <c r="K38" s="59">
        <v>4</v>
      </c>
      <c r="L38" s="59">
        <v>14</v>
      </c>
      <c r="M38" s="59">
        <f t="shared" si="2"/>
        <v>3</v>
      </c>
      <c r="N38" s="59">
        <v>0.8</v>
      </c>
      <c r="O38" s="59">
        <v>0.1</v>
      </c>
      <c r="P38" s="60">
        <f t="shared" si="3"/>
        <v>30</v>
      </c>
      <c r="Q38" s="60">
        <v>32</v>
      </c>
      <c r="R38" s="60">
        <v>80</v>
      </c>
      <c r="S38" s="60">
        <v>80</v>
      </c>
      <c r="T38" s="54">
        <f t="shared" si="4"/>
        <v>33</v>
      </c>
      <c r="U38" s="54">
        <v>37</v>
      </c>
      <c r="V38" s="54">
        <v>120</v>
      </c>
      <c r="W38" s="54">
        <v>120</v>
      </c>
      <c r="X38" s="55">
        <f t="shared" si="5"/>
        <v>51</v>
      </c>
      <c r="Y38" s="55">
        <v>57</v>
      </c>
      <c r="Z38" s="55">
        <v>160</v>
      </c>
      <c r="AA38" s="55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56" t="s">
        <v>1166</v>
      </c>
      <c r="B39" s="56" t="str">
        <f t="shared" si="0"/>
        <v>37</v>
      </c>
      <c r="C39" s="56" t="str">
        <f t="shared" si="1"/>
        <v>8255</v>
      </c>
      <c r="D39" s="45"/>
      <c r="E39" s="57">
        <v>37</v>
      </c>
      <c r="F39" s="57">
        <v>8255</v>
      </c>
      <c r="G39" s="57">
        <v>136</v>
      </c>
      <c r="H39" s="58">
        <v>192</v>
      </c>
      <c r="I39" s="58">
        <v>192</v>
      </c>
      <c r="J39" s="59">
        <v>4</v>
      </c>
      <c r="K39" s="59">
        <v>4</v>
      </c>
      <c r="L39" s="59">
        <v>14</v>
      </c>
      <c r="M39" s="59">
        <f t="shared" si="2"/>
        <v>3</v>
      </c>
      <c r="N39" s="59">
        <v>0.8</v>
      </c>
      <c r="O39" s="59">
        <v>0.1</v>
      </c>
      <c r="P39" s="60">
        <f t="shared" si="3"/>
        <v>30</v>
      </c>
      <c r="Q39" s="60">
        <v>32</v>
      </c>
      <c r="R39" s="60">
        <v>82</v>
      </c>
      <c r="S39" s="60">
        <v>82</v>
      </c>
      <c r="T39" s="54">
        <f t="shared" si="4"/>
        <v>33</v>
      </c>
      <c r="U39" s="54">
        <v>37</v>
      </c>
      <c r="V39" s="54">
        <v>123</v>
      </c>
      <c r="W39" s="54">
        <v>123</v>
      </c>
      <c r="X39" s="55">
        <f t="shared" si="5"/>
        <v>51</v>
      </c>
      <c r="Y39" s="55">
        <v>57</v>
      </c>
      <c r="Z39" s="55">
        <v>164</v>
      </c>
      <c r="AA39" s="55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56" t="s">
        <v>1167</v>
      </c>
      <c r="B40" s="56" t="str">
        <f t="shared" si="0"/>
        <v>38</v>
      </c>
      <c r="C40" s="56" t="str">
        <f t="shared" si="1"/>
        <v>8650</v>
      </c>
      <c r="D40" s="45"/>
      <c r="E40" s="57">
        <v>38</v>
      </c>
      <c r="F40" s="57">
        <v>8650</v>
      </c>
      <c r="G40" s="57">
        <v>139</v>
      </c>
      <c r="H40" s="58">
        <v>197</v>
      </c>
      <c r="I40" s="58">
        <v>197</v>
      </c>
      <c r="J40" s="59">
        <v>4</v>
      </c>
      <c r="K40" s="59">
        <v>4</v>
      </c>
      <c r="L40" s="59">
        <v>14</v>
      </c>
      <c r="M40" s="59">
        <f t="shared" si="2"/>
        <v>3</v>
      </c>
      <c r="N40" s="59">
        <v>0.8</v>
      </c>
      <c r="O40" s="59">
        <v>0.1</v>
      </c>
      <c r="P40" s="60">
        <f t="shared" si="3"/>
        <v>30</v>
      </c>
      <c r="Q40" s="60">
        <v>32</v>
      </c>
      <c r="R40" s="60">
        <v>84</v>
      </c>
      <c r="S40" s="60">
        <v>84</v>
      </c>
      <c r="T40" s="54">
        <f t="shared" si="4"/>
        <v>33</v>
      </c>
      <c r="U40" s="54">
        <v>37</v>
      </c>
      <c r="V40" s="54">
        <v>126</v>
      </c>
      <c r="W40" s="54">
        <v>126</v>
      </c>
      <c r="X40" s="55">
        <f t="shared" si="5"/>
        <v>51</v>
      </c>
      <c r="Y40" s="55">
        <v>57</v>
      </c>
      <c r="Z40" s="55">
        <v>168</v>
      </c>
      <c r="AA40" s="55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56" t="s">
        <v>1168</v>
      </c>
      <c r="B41" s="56" t="str">
        <f t="shared" si="0"/>
        <v>39</v>
      </c>
      <c r="C41" s="56" t="str">
        <f t="shared" si="1"/>
        <v>9495</v>
      </c>
      <c r="D41" s="45"/>
      <c r="E41" s="57">
        <v>39</v>
      </c>
      <c r="F41" s="57">
        <v>9495</v>
      </c>
      <c r="G41" s="57">
        <v>142</v>
      </c>
      <c r="H41" s="58">
        <v>202</v>
      </c>
      <c r="I41" s="58">
        <v>202</v>
      </c>
      <c r="J41" s="59">
        <v>4</v>
      </c>
      <c r="K41" s="59">
        <v>4</v>
      </c>
      <c r="L41" s="59">
        <v>15</v>
      </c>
      <c r="M41" s="59">
        <f t="shared" si="2"/>
        <v>3</v>
      </c>
      <c r="N41" s="59">
        <v>0.8</v>
      </c>
      <c r="O41" s="59">
        <v>0.1</v>
      </c>
      <c r="P41" s="60">
        <f t="shared" si="3"/>
        <v>30</v>
      </c>
      <c r="Q41" s="60">
        <v>32</v>
      </c>
      <c r="R41" s="60">
        <v>86</v>
      </c>
      <c r="S41" s="60">
        <v>86</v>
      </c>
      <c r="T41" s="54">
        <f t="shared" si="4"/>
        <v>33</v>
      </c>
      <c r="U41" s="54">
        <v>37</v>
      </c>
      <c r="V41" s="54">
        <v>129</v>
      </c>
      <c r="W41" s="54">
        <v>129</v>
      </c>
      <c r="X41" s="55">
        <f t="shared" si="5"/>
        <v>51</v>
      </c>
      <c r="Y41" s="55">
        <v>57</v>
      </c>
      <c r="Z41" s="55">
        <v>172</v>
      </c>
      <c r="AA41" s="55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56" t="s">
        <v>1169</v>
      </c>
      <c r="B42" s="56" t="str">
        <f t="shared" si="0"/>
        <v>40</v>
      </c>
      <c r="C42" s="56" t="str">
        <f t="shared" si="1"/>
        <v>9920</v>
      </c>
      <c r="D42" s="45"/>
      <c r="E42" s="57">
        <v>40</v>
      </c>
      <c r="F42" s="57">
        <v>9920</v>
      </c>
      <c r="G42" s="57">
        <v>145</v>
      </c>
      <c r="H42" s="58">
        <v>207</v>
      </c>
      <c r="I42" s="58">
        <v>207</v>
      </c>
      <c r="J42" s="59">
        <v>4</v>
      </c>
      <c r="K42" s="59">
        <v>4</v>
      </c>
      <c r="L42" s="59">
        <v>15</v>
      </c>
      <c r="M42" s="59">
        <f t="shared" si="2"/>
        <v>3</v>
      </c>
      <c r="N42" s="59">
        <v>0.8</v>
      </c>
      <c r="O42" s="59">
        <v>0.1</v>
      </c>
      <c r="P42" s="60">
        <f t="shared" si="3"/>
        <v>30</v>
      </c>
      <c r="Q42" s="60">
        <v>32</v>
      </c>
      <c r="R42" s="60">
        <v>88</v>
      </c>
      <c r="S42" s="60">
        <v>88</v>
      </c>
      <c r="T42" s="54">
        <f t="shared" si="4"/>
        <v>33</v>
      </c>
      <c r="U42" s="54">
        <v>37</v>
      </c>
      <c r="V42" s="54">
        <v>132</v>
      </c>
      <c r="W42" s="54">
        <v>132</v>
      </c>
      <c r="X42" s="55">
        <f t="shared" si="5"/>
        <v>51</v>
      </c>
      <c r="Y42" s="55">
        <v>57</v>
      </c>
      <c r="Z42" s="55">
        <v>176</v>
      </c>
      <c r="AA42" s="55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56" t="s">
        <v>1170</v>
      </c>
      <c r="B43" s="56" t="str">
        <f t="shared" si="0"/>
        <v>41</v>
      </c>
      <c r="C43" s="56" t="str">
        <f t="shared" si="1"/>
        <v>10360</v>
      </c>
      <c r="D43" s="45"/>
      <c r="E43" s="57">
        <v>41</v>
      </c>
      <c r="F43" s="57">
        <v>10360</v>
      </c>
      <c r="G43" s="57">
        <v>148</v>
      </c>
      <c r="H43" s="58">
        <v>212</v>
      </c>
      <c r="I43" s="58">
        <v>212</v>
      </c>
      <c r="J43" s="59">
        <v>4</v>
      </c>
      <c r="K43" s="59">
        <v>4</v>
      </c>
      <c r="L43" s="59">
        <v>15</v>
      </c>
      <c r="M43" s="59">
        <f t="shared" si="2"/>
        <v>3</v>
      </c>
      <c r="N43" s="59">
        <v>0.8</v>
      </c>
      <c r="O43" s="59">
        <v>0.1</v>
      </c>
      <c r="P43" s="60">
        <f t="shared" si="3"/>
        <v>30</v>
      </c>
      <c r="Q43" s="60">
        <v>32</v>
      </c>
      <c r="R43" s="60">
        <v>90</v>
      </c>
      <c r="S43" s="60">
        <v>90</v>
      </c>
      <c r="T43" s="54">
        <f t="shared" si="4"/>
        <v>33</v>
      </c>
      <c r="U43" s="54">
        <v>37</v>
      </c>
      <c r="V43" s="54">
        <v>135</v>
      </c>
      <c r="W43" s="54">
        <v>135</v>
      </c>
      <c r="X43" s="55">
        <f t="shared" si="5"/>
        <v>51</v>
      </c>
      <c r="Y43" s="55">
        <v>57</v>
      </c>
      <c r="Z43" s="55">
        <v>180</v>
      </c>
      <c r="AA43" s="55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56" t="s">
        <v>1171</v>
      </c>
      <c r="B44" s="56" t="str">
        <f t="shared" si="0"/>
        <v>42</v>
      </c>
      <c r="C44" s="56" t="str">
        <f t="shared" si="1"/>
        <v>11300</v>
      </c>
      <c r="D44" s="45"/>
      <c r="E44" s="57">
        <v>42</v>
      </c>
      <c r="F44" s="57">
        <v>11300</v>
      </c>
      <c r="G44" s="57">
        <v>151</v>
      </c>
      <c r="H44" s="58">
        <v>217</v>
      </c>
      <c r="I44" s="58">
        <v>217</v>
      </c>
      <c r="J44" s="59">
        <v>4</v>
      </c>
      <c r="K44" s="59">
        <v>4</v>
      </c>
      <c r="L44" s="59">
        <v>16</v>
      </c>
      <c r="M44" s="59">
        <f t="shared" si="2"/>
        <v>3</v>
      </c>
      <c r="N44" s="59">
        <v>0.8</v>
      </c>
      <c r="O44" s="59">
        <v>0.1</v>
      </c>
      <c r="P44" s="60">
        <f t="shared" si="3"/>
        <v>30</v>
      </c>
      <c r="Q44" s="60">
        <v>32</v>
      </c>
      <c r="R44" s="60">
        <v>92</v>
      </c>
      <c r="S44" s="60">
        <v>92</v>
      </c>
      <c r="T44" s="54">
        <f t="shared" si="4"/>
        <v>33</v>
      </c>
      <c r="U44" s="54">
        <v>37</v>
      </c>
      <c r="V44" s="54">
        <v>138</v>
      </c>
      <c r="W44" s="54">
        <v>138</v>
      </c>
      <c r="X44" s="55">
        <f t="shared" si="5"/>
        <v>51</v>
      </c>
      <c r="Y44" s="55">
        <v>57</v>
      </c>
      <c r="Z44" s="55">
        <v>184</v>
      </c>
      <c r="AA44" s="55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56" t="s">
        <v>1172</v>
      </c>
      <c r="B45" s="56" t="str">
        <f t="shared" si="0"/>
        <v>43</v>
      </c>
      <c r="C45" s="56" t="str">
        <f t="shared" si="1"/>
        <v>11775</v>
      </c>
      <c r="D45" s="45"/>
      <c r="E45" s="57">
        <v>43</v>
      </c>
      <c r="F45" s="57">
        <v>11775</v>
      </c>
      <c r="G45" s="57">
        <v>154</v>
      </c>
      <c r="H45" s="58">
        <v>222</v>
      </c>
      <c r="I45" s="58">
        <v>222</v>
      </c>
      <c r="J45" s="59">
        <v>4</v>
      </c>
      <c r="K45" s="59">
        <v>4</v>
      </c>
      <c r="L45" s="59">
        <v>16</v>
      </c>
      <c r="M45" s="59">
        <f t="shared" si="2"/>
        <v>3</v>
      </c>
      <c r="N45" s="59">
        <v>0.8</v>
      </c>
      <c r="O45" s="59">
        <v>0.1</v>
      </c>
      <c r="P45" s="60">
        <f t="shared" si="3"/>
        <v>31</v>
      </c>
      <c r="Q45" s="60">
        <v>33</v>
      </c>
      <c r="R45" s="60">
        <v>94</v>
      </c>
      <c r="S45" s="60">
        <v>94</v>
      </c>
      <c r="T45" s="54">
        <f t="shared" si="4"/>
        <v>34</v>
      </c>
      <c r="U45" s="54">
        <v>38</v>
      </c>
      <c r="V45" s="54">
        <v>141</v>
      </c>
      <c r="W45" s="54">
        <v>141</v>
      </c>
      <c r="X45" s="55">
        <f t="shared" si="5"/>
        <v>52</v>
      </c>
      <c r="Y45" s="55">
        <v>58</v>
      </c>
      <c r="Z45" s="55">
        <v>188</v>
      </c>
      <c r="AA45" s="55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56" t="s">
        <v>1173</v>
      </c>
      <c r="B46" s="56" t="str">
        <f t="shared" si="0"/>
        <v>44</v>
      </c>
      <c r="C46" s="56" t="str">
        <f t="shared" si="1"/>
        <v>12260</v>
      </c>
      <c r="D46" s="45"/>
      <c r="E46" s="57">
        <v>44</v>
      </c>
      <c r="F46" s="57">
        <v>12260</v>
      </c>
      <c r="G46" s="57">
        <v>157</v>
      </c>
      <c r="H46" s="58">
        <v>227</v>
      </c>
      <c r="I46" s="58">
        <v>227</v>
      </c>
      <c r="J46" s="59">
        <v>4</v>
      </c>
      <c r="K46" s="59">
        <v>4</v>
      </c>
      <c r="L46" s="59">
        <v>16</v>
      </c>
      <c r="M46" s="59">
        <f t="shared" si="2"/>
        <v>3</v>
      </c>
      <c r="N46" s="59">
        <v>0.8</v>
      </c>
      <c r="O46" s="59">
        <v>0.1</v>
      </c>
      <c r="P46" s="60">
        <f t="shared" si="3"/>
        <v>31</v>
      </c>
      <c r="Q46" s="60">
        <v>33</v>
      </c>
      <c r="R46" s="60">
        <v>96</v>
      </c>
      <c r="S46" s="60">
        <v>96</v>
      </c>
      <c r="T46" s="54">
        <f t="shared" si="4"/>
        <v>34</v>
      </c>
      <c r="U46" s="54">
        <v>38</v>
      </c>
      <c r="V46" s="54">
        <v>144</v>
      </c>
      <c r="W46" s="54">
        <v>144</v>
      </c>
      <c r="X46" s="55">
        <f t="shared" si="5"/>
        <v>52</v>
      </c>
      <c r="Y46" s="55">
        <v>58</v>
      </c>
      <c r="Z46" s="55">
        <v>192</v>
      </c>
      <c r="AA46" s="55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56" t="s">
        <v>1174</v>
      </c>
      <c r="B47" s="56" t="str">
        <f t="shared" si="0"/>
        <v>45</v>
      </c>
      <c r="C47" s="56" t="str">
        <f t="shared" si="1"/>
        <v>13305</v>
      </c>
      <c r="D47" s="45"/>
      <c r="E47" s="57">
        <v>45</v>
      </c>
      <c r="F47" s="57">
        <v>13305</v>
      </c>
      <c r="G47" s="57">
        <v>160</v>
      </c>
      <c r="H47" s="58">
        <v>232</v>
      </c>
      <c r="I47" s="58">
        <v>232</v>
      </c>
      <c r="J47" s="59">
        <v>4</v>
      </c>
      <c r="K47" s="59">
        <v>4</v>
      </c>
      <c r="L47" s="59">
        <v>17</v>
      </c>
      <c r="M47" s="59">
        <f t="shared" si="2"/>
        <v>3</v>
      </c>
      <c r="N47" s="59">
        <v>0.8</v>
      </c>
      <c r="O47" s="59">
        <v>0.1</v>
      </c>
      <c r="P47" s="60">
        <f t="shared" si="3"/>
        <v>31</v>
      </c>
      <c r="Q47" s="60">
        <v>33</v>
      </c>
      <c r="R47" s="60">
        <v>98</v>
      </c>
      <c r="S47" s="60">
        <v>98</v>
      </c>
      <c r="T47" s="54">
        <f t="shared" si="4"/>
        <v>34</v>
      </c>
      <c r="U47" s="54">
        <v>38</v>
      </c>
      <c r="V47" s="54">
        <v>147</v>
      </c>
      <c r="W47" s="54">
        <v>147</v>
      </c>
      <c r="X47" s="55">
        <f t="shared" si="5"/>
        <v>52</v>
      </c>
      <c r="Y47" s="55">
        <v>58</v>
      </c>
      <c r="Z47" s="55">
        <v>196</v>
      </c>
      <c r="AA47" s="55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56" t="s">
        <v>1175</v>
      </c>
      <c r="B48" s="56" t="str">
        <f t="shared" si="0"/>
        <v>46</v>
      </c>
      <c r="C48" s="56" t="str">
        <f t="shared" si="1"/>
        <v>13825</v>
      </c>
      <c r="D48" s="45"/>
      <c r="E48" s="57">
        <v>46</v>
      </c>
      <c r="F48" s="57">
        <v>13825</v>
      </c>
      <c r="G48" s="57">
        <v>163</v>
      </c>
      <c r="H48" s="58">
        <v>237</v>
      </c>
      <c r="I48" s="58">
        <v>237</v>
      </c>
      <c r="J48" s="59">
        <v>4</v>
      </c>
      <c r="K48" s="59">
        <v>4</v>
      </c>
      <c r="L48" s="59">
        <v>17</v>
      </c>
      <c r="M48" s="59">
        <f t="shared" si="2"/>
        <v>3</v>
      </c>
      <c r="N48" s="59">
        <v>0.8</v>
      </c>
      <c r="O48" s="59">
        <v>0.1</v>
      </c>
      <c r="P48" s="60">
        <f t="shared" si="3"/>
        <v>31</v>
      </c>
      <c r="Q48" s="60">
        <v>33</v>
      </c>
      <c r="R48" s="60">
        <v>100</v>
      </c>
      <c r="S48" s="60">
        <v>100</v>
      </c>
      <c r="T48" s="54">
        <f t="shared" si="4"/>
        <v>34</v>
      </c>
      <c r="U48" s="54">
        <v>38</v>
      </c>
      <c r="V48" s="54">
        <v>150</v>
      </c>
      <c r="W48" s="54">
        <v>150</v>
      </c>
      <c r="X48" s="55">
        <f t="shared" si="5"/>
        <v>52</v>
      </c>
      <c r="Y48" s="55">
        <v>58</v>
      </c>
      <c r="Z48" s="55">
        <v>200</v>
      </c>
      <c r="AA48" s="55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56" t="s">
        <v>1176</v>
      </c>
      <c r="B49" s="56" t="str">
        <f t="shared" si="0"/>
        <v>47</v>
      </c>
      <c r="C49" s="56" t="str">
        <f t="shared" si="1"/>
        <v>14360</v>
      </c>
      <c r="D49" s="45"/>
      <c r="E49" s="57">
        <v>47</v>
      </c>
      <c r="F49" s="57">
        <v>14360</v>
      </c>
      <c r="G49" s="57">
        <v>166</v>
      </c>
      <c r="H49" s="58">
        <v>243</v>
      </c>
      <c r="I49" s="58">
        <v>243</v>
      </c>
      <c r="J49" s="59">
        <v>4</v>
      </c>
      <c r="K49" s="59">
        <v>4</v>
      </c>
      <c r="L49" s="59">
        <v>17</v>
      </c>
      <c r="M49" s="59">
        <f t="shared" si="2"/>
        <v>3</v>
      </c>
      <c r="N49" s="59">
        <v>0.8</v>
      </c>
      <c r="O49" s="59">
        <v>0.1</v>
      </c>
      <c r="P49" s="60">
        <f t="shared" si="3"/>
        <v>31</v>
      </c>
      <c r="Q49" s="60">
        <v>33</v>
      </c>
      <c r="R49" s="60">
        <v>102</v>
      </c>
      <c r="S49" s="60">
        <v>102</v>
      </c>
      <c r="T49" s="54">
        <f t="shared" si="4"/>
        <v>34</v>
      </c>
      <c r="U49" s="54">
        <v>38</v>
      </c>
      <c r="V49" s="54">
        <v>153</v>
      </c>
      <c r="W49" s="54">
        <v>153</v>
      </c>
      <c r="X49" s="55">
        <f t="shared" si="5"/>
        <v>52</v>
      </c>
      <c r="Y49" s="55">
        <v>58</v>
      </c>
      <c r="Z49" s="55">
        <v>204</v>
      </c>
      <c r="AA49" s="55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56" t="s">
        <v>1177</v>
      </c>
      <c r="B50" s="56" t="str">
        <f t="shared" si="0"/>
        <v>48</v>
      </c>
      <c r="C50" s="56" t="str">
        <f t="shared" si="1"/>
        <v>15505</v>
      </c>
      <c r="D50" s="45"/>
      <c r="E50" s="57">
        <v>48</v>
      </c>
      <c r="F50" s="57">
        <v>15505</v>
      </c>
      <c r="G50" s="57">
        <v>169</v>
      </c>
      <c r="H50" s="58">
        <v>248</v>
      </c>
      <c r="I50" s="58">
        <v>248</v>
      </c>
      <c r="J50" s="59">
        <v>4</v>
      </c>
      <c r="K50" s="59">
        <v>4</v>
      </c>
      <c r="L50" s="59">
        <v>18</v>
      </c>
      <c r="M50" s="59">
        <f t="shared" si="2"/>
        <v>3</v>
      </c>
      <c r="N50" s="59">
        <v>0.8</v>
      </c>
      <c r="O50" s="59">
        <v>0.1</v>
      </c>
      <c r="P50" s="60">
        <f t="shared" si="3"/>
        <v>31</v>
      </c>
      <c r="Q50" s="60">
        <v>33</v>
      </c>
      <c r="R50" s="60">
        <v>104</v>
      </c>
      <c r="S50" s="60">
        <v>104</v>
      </c>
      <c r="T50" s="54">
        <f t="shared" si="4"/>
        <v>34</v>
      </c>
      <c r="U50" s="54">
        <v>38</v>
      </c>
      <c r="V50" s="54">
        <v>156</v>
      </c>
      <c r="W50" s="54">
        <v>156</v>
      </c>
      <c r="X50" s="55">
        <f t="shared" si="5"/>
        <v>52</v>
      </c>
      <c r="Y50" s="55">
        <v>58</v>
      </c>
      <c r="Z50" s="55">
        <v>208</v>
      </c>
      <c r="AA50" s="55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56" t="s">
        <v>1178</v>
      </c>
      <c r="B51" s="56" t="str">
        <f t="shared" si="0"/>
        <v>49</v>
      </c>
      <c r="C51" s="56" t="str">
        <f t="shared" si="1"/>
        <v>16080</v>
      </c>
      <c r="D51" s="45"/>
      <c r="E51" s="57">
        <v>49</v>
      </c>
      <c r="F51" s="57">
        <v>16080</v>
      </c>
      <c r="G51" s="57">
        <v>172</v>
      </c>
      <c r="H51" s="58">
        <v>253</v>
      </c>
      <c r="I51" s="58">
        <v>253</v>
      </c>
      <c r="J51" s="59">
        <v>4</v>
      </c>
      <c r="K51" s="59">
        <v>4</v>
      </c>
      <c r="L51" s="59">
        <v>18</v>
      </c>
      <c r="M51" s="59">
        <f t="shared" si="2"/>
        <v>3</v>
      </c>
      <c r="N51" s="59">
        <v>0.8</v>
      </c>
      <c r="O51" s="59">
        <v>0.1</v>
      </c>
      <c r="P51" s="60">
        <f t="shared" si="3"/>
        <v>32</v>
      </c>
      <c r="Q51" s="60">
        <v>34</v>
      </c>
      <c r="R51" s="60">
        <v>106</v>
      </c>
      <c r="S51" s="60">
        <v>106</v>
      </c>
      <c r="T51" s="54">
        <f t="shared" si="4"/>
        <v>35</v>
      </c>
      <c r="U51" s="54">
        <v>39</v>
      </c>
      <c r="V51" s="54">
        <v>159</v>
      </c>
      <c r="W51" s="54">
        <v>159</v>
      </c>
      <c r="X51" s="55">
        <f t="shared" si="5"/>
        <v>53</v>
      </c>
      <c r="Y51" s="55">
        <v>59</v>
      </c>
      <c r="Z51" s="55">
        <v>212</v>
      </c>
      <c r="AA51" s="55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56" t="s">
        <v>1179</v>
      </c>
      <c r="B52" s="56" t="str">
        <f t="shared" si="0"/>
        <v>50</v>
      </c>
      <c r="C52" s="56" t="str">
        <f t="shared" si="1"/>
        <v>16660</v>
      </c>
      <c r="D52" s="45"/>
      <c r="E52" s="57">
        <v>50</v>
      </c>
      <c r="F52" s="57">
        <v>16660</v>
      </c>
      <c r="G52" s="57">
        <v>175</v>
      </c>
      <c r="H52" s="58">
        <v>258</v>
      </c>
      <c r="I52" s="58">
        <v>258</v>
      </c>
      <c r="J52" s="59">
        <v>4</v>
      </c>
      <c r="K52" s="59">
        <v>4</v>
      </c>
      <c r="L52" s="59">
        <v>18</v>
      </c>
      <c r="M52" s="59">
        <f t="shared" si="2"/>
        <v>3</v>
      </c>
      <c r="N52" s="59">
        <v>0.8</v>
      </c>
      <c r="O52" s="59">
        <v>0.1</v>
      </c>
      <c r="P52" s="60">
        <f t="shared" si="3"/>
        <v>32</v>
      </c>
      <c r="Q52" s="60">
        <v>34</v>
      </c>
      <c r="R52" s="60">
        <v>108</v>
      </c>
      <c r="S52" s="60">
        <v>108</v>
      </c>
      <c r="T52" s="54">
        <f t="shared" si="4"/>
        <v>35</v>
      </c>
      <c r="U52" s="54">
        <v>39</v>
      </c>
      <c r="V52" s="54">
        <v>162</v>
      </c>
      <c r="W52" s="54">
        <v>162</v>
      </c>
      <c r="X52" s="55">
        <f t="shared" si="5"/>
        <v>53</v>
      </c>
      <c r="Y52" s="55">
        <v>59</v>
      </c>
      <c r="Z52" s="55">
        <v>216</v>
      </c>
      <c r="AA52" s="55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56" t="s">
        <v>1180</v>
      </c>
      <c r="B53" s="56" t="str">
        <f t="shared" si="0"/>
        <v>51</v>
      </c>
      <c r="C53" s="56" t="str">
        <f t="shared" si="1"/>
        <v>17915</v>
      </c>
      <c r="D53" s="45"/>
      <c r="E53" s="57">
        <v>51</v>
      </c>
      <c r="F53" s="57">
        <v>17915</v>
      </c>
      <c r="G53" s="57">
        <v>178</v>
      </c>
      <c r="H53" s="58">
        <v>263</v>
      </c>
      <c r="I53" s="58">
        <v>263</v>
      </c>
      <c r="J53" s="59">
        <v>4</v>
      </c>
      <c r="K53" s="59">
        <v>4</v>
      </c>
      <c r="L53" s="59">
        <v>19</v>
      </c>
      <c r="M53" s="59">
        <f t="shared" si="2"/>
        <v>3</v>
      </c>
      <c r="N53" s="59">
        <v>0.8</v>
      </c>
      <c r="O53" s="59">
        <v>0.1</v>
      </c>
      <c r="P53" s="60">
        <f t="shared" si="3"/>
        <v>32</v>
      </c>
      <c r="Q53" s="60">
        <v>34</v>
      </c>
      <c r="R53" s="60">
        <v>110</v>
      </c>
      <c r="S53" s="60">
        <v>110</v>
      </c>
      <c r="T53" s="54">
        <f t="shared" si="4"/>
        <v>35</v>
      </c>
      <c r="U53" s="54">
        <v>39</v>
      </c>
      <c r="V53" s="54">
        <v>165</v>
      </c>
      <c r="W53" s="54">
        <v>165</v>
      </c>
      <c r="X53" s="55">
        <f t="shared" si="5"/>
        <v>53</v>
      </c>
      <c r="Y53" s="55">
        <v>59</v>
      </c>
      <c r="Z53" s="55">
        <v>220</v>
      </c>
      <c r="AA53" s="55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56" t="s">
        <v>1181</v>
      </c>
      <c r="B54" s="56" t="str">
        <f t="shared" si="0"/>
        <v>52</v>
      </c>
      <c r="C54" s="56" t="str">
        <f t="shared" si="1"/>
        <v>18540</v>
      </c>
      <c r="D54" s="45"/>
      <c r="E54" s="57">
        <v>52</v>
      </c>
      <c r="F54" s="57">
        <v>18540</v>
      </c>
      <c r="G54" s="57">
        <v>181</v>
      </c>
      <c r="H54" s="58">
        <v>269</v>
      </c>
      <c r="I54" s="58">
        <v>269</v>
      </c>
      <c r="J54" s="59">
        <v>4</v>
      </c>
      <c r="K54" s="59">
        <v>4</v>
      </c>
      <c r="L54" s="59">
        <v>19</v>
      </c>
      <c r="M54" s="59">
        <f t="shared" si="2"/>
        <v>3</v>
      </c>
      <c r="N54" s="59">
        <v>0.8</v>
      </c>
      <c r="O54" s="59">
        <v>0.1</v>
      </c>
      <c r="P54" s="60">
        <f t="shared" si="3"/>
        <v>32</v>
      </c>
      <c r="Q54" s="60">
        <v>34</v>
      </c>
      <c r="R54" s="60">
        <v>112</v>
      </c>
      <c r="S54" s="60">
        <v>112</v>
      </c>
      <c r="T54" s="54">
        <f t="shared" si="4"/>
        <v>35</v>
      </c>
      <c r="U54" s="54">
        <v>39</v>
      </c>
      <c r="V54" s="54">
        <v>168</v>
      </c>
      <c r="W54" s="54">
        <v>168</v>
      </c>
      <c r="X54" s="55">
        <f t="shared" si="5"/>
        <v>53</v>
      </c>
      <c r="Y54" s="55">
        <v>59</v>
      </c>
      <c r="Z54" s="55">
        <v>224</v>
      </c>
      <c r="AA54" s="55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56" t="s">
        <v>1182</v>
      </c>
      <c r="B55" s="56" t="str">
        <f t="shared" si="0"/>
        <v>53</v>
      </c>
      <c r="C55" s="56" t="str">
        <f t="shared" si="1"/>
        <v>19175</v>
      </c>
      <c r="D55" s="45"/>
      <c r="E55" s="57">
        <v>53</v>
      </c>
      <c r="F55" s="57">
        <v>19175</v>
      </c>
      <c r="G55" s="57">
        <v>184</v>
      </c>
      <c r="H55" s="58">
        <v>274</v>
      </c>
      <c r="I55" s="58">
        <v>274</v>
      </c>
      <c r="J55" s="59">
        <v>4</v>
      </c>
      <c r="K55" s="59">
        <v>4</v>
      </c>
      <c r="L55" s="59">
        <v>19</v>
      </c>
      <c r="M55" s="59">
        <f t="shared" si="2"/>
        <v>3</v>
      </c>
      <c r="N55" s="59">
        <v>0.8</v>
      </c>
      <c r="O55" s="59">
        <v>0.1</v>
      </c>
      <c r="P55" s="60">
        <f t="shared" si="3"/>
        <v>32</v>
      </c>
      <c r="Q55" s="60">
        <v>34</v>
      </c>
      <c r="R55" s="60">
        <v>114</v>
      </c>
      <c r="S55" s="60">
        <v>114</v>
      </c>
      <c r="T55" s="54">
        <f t="shared" si="4"/>
        <v>35</v>
      </c>
      <c r="U55" s="54">
        <v>39</v>
      </c>
      <c r="V55" s="54">
        <v>171</v>
      </c>
      <c r="W55" s="54">
        <v>171</v>
      </c>
      <c r="X55" s="55">
        <f t="shared" si="5"/>
        <v>53</v>
      </c>
      <c r="Y55" s="55">
        <v>59</v>
      </c>
      <c r="Z55" s="55">
        <v>228</v>
      </c>
      <c r="AA55" s="55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56" t="s">
        <v>1183</v>
      </c>
      <c r="B56" s="56" t="str">
        <f t="shared" si="0"/>
        <v>54</v>
      </c>
      <c r="C56" s="56" t="str">
        <f t="shared" si="1"/>
        <v>20535</v>
      </c>
      <c r="D56" s="45"/>
      <c r="E56" s="57">
        <v>54</v>
      </c>
      <c r="F56" s="57">
        <v>20535</v>
      </c>
      <c r="G56" s="57">
        <v>187</v>
      </c>
      <c r="H56" s="58">
        <v>279</v>
      </c>
      <c r="I56" s="58">
        <v>279</v>
      </c>
      <c r="J56" s="59">
        <v>4</v>
      </c>
      <c r="K56" s="59">
        <v>4</v>
      </c>
      <c r="L56" s="59">
        <v>20</v>
      </c>
      <c r="M56" s="59">
        <f t="shared" si="2"/>
        <v>4</v>
      </c>
      <c r="N56" s="59">
        <v>0.8</v>
      </c>
      <c r="O56" s="59">
        <v>0.1</v>
      </c>
      <c r="P56" s="60">
        <f t="shared" si="3"/>
        <v>32</v>
      </c>
      <c r="Q56" s="60">
        <v>34</v>
      </c>
      <c r="R56" s="60">
        <v>116</v>
      </c>
      <c r="S56" s="60">
        <v>116</v>
      </c>
      <c r="T56" s="54">
        <f t="shared" si="4"/>
        <v>35</v>
      </c>
      <c r="U56" s="54">
        <v>39</v>
      </c>
      <c r="V56" s="54">
        <v>174</v>
      </c>
      <c r="W56" s="54">
        <v>174</v>
      </c>
      <c r="X56" s="55">
        <f t="shared" si="5"/>
        <v>53</v>
      </c>
      <c r="Y56" s="55">
        <v>59</v>
      </c>
      <c r="Z56" s="55">
        <v>232</v>
      </c>
      <c r="AA56" s="55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56" t="s">
        <v>1184</v>
      </c>
      <c r="B57" s="56" t="str">
        <f t="shared" si="0"/>
        <v>55</v>
      </c>
      <c r="C57" s="56" t="str">
        <f t="shared" si="1"/>
        <v>21215</v>
      </c>
      <c r="D57" s="45"/>
      <c r="E57" s="57">
        <v>55</v>
      </c>
      <c r="F57" s="57">
        <v>21215</v>
      </c>
      <c r="G57" s="57">
        <v>190</v>
      </c>
      <c r="H57" s="58">
        <v>285</v>
      </c>
      <c r="I57" s="58">
        <v>285</v>
      </c>
      <c r="J57" s="59">
        <v>4</v>
      </c>
      <c r="K57" s="59">
        <v>4</v>
      </c>
      <c r="L57" s="59">
        <v>20</v>
      </c>
      <c r="M57" s="59">
        <f t="shared" si="2"/>
        <v>4</v>
      </c>
      <c r="N57" s="59">
        <v>0.8</v>
      </c>
      <c r="O57" s="59">
        <v>0.1</v>
      </c>
      <c r="P57" s="60">
        <f t="shared" si="3"/>
        <v>32</v>
      </c>
      <c r="Q57" s="60">
        <v>34</v>
      </c>
      <c r="R57" s="60">
        <v>118</v>
      </c>
      <c r="S57" s="60">
        <v>118</v>
      </c>
      <c r="T57" s="54">
        <f t="shared" si="4"/>
        <v>35</v>
      </c>
      <c r="U57" s="54">
        <v>39</v>
      </c>
      <c r="V57" s="54">
        <v>177</v>
      </c>
      <c r="W57" s="54">
        <v>177</v>
      </c>
      <c r="X57" s="55">
        <f t="shared" si="5"/>
        <v>53</v>
      </c>
      <c r="Y57" s="55">
        <v>59</v>
      </c>
      <c r="Z57" s="55">
        <v>236</v>
      </c>
      <c r="AA57" s="55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56" t="s">
        <v>1185</v>
      </c>
      <c r="B58" s="56" t="str">
        <f t="shared" si="0"/>
        <v>56</v>
      </c>
      <c r="C58" s="56" t="str">
        <f t="shared" si="1"/>
        <v>21900</v>
      </c>
      <c r="D58" s="45"/>
      <c r="E58" s="57">
        <v>56</v>
      </c>
      <c r="F58" s="57">
        <v>21900</v>
      </c>
      <c r="G58" s="57">
        <v>193</v>
      </c>
      <c r="H58" s="58">
        <v>290</v>
      </c>
      <c r="I58" s="58">
        <v>290</v>
      </c>
      <c r="J58" s="59">
        <v>4</v>
      </c>
      <c r="K58" s="59">
        <v>4</v>
      </c>
      <c r="L58" s="59">
        <v>20</v>
      </c>
      <c r="M58" s="59">
        <f t="shared" si="2"/>
        <v>4</v>
      </c>
      <c r="N58" s="59">
        <v>0.8</v>
      </c>
      <c r="O58" s="59">
        <v>0.1</v>
      </c>
      <c r="P58" s="60">
        <f t="shared" si="3"/>
        <v>32</v>
      </c>
      <c r="Q58" s="60">
        <v>34</v>
      </c>
      <c r="R58" s="60">
        <v>120</v>
      </c>
      <c r="S58" s="60">
        <v>120</v>
      </c>
      <c r="T58" s="54">
        <f t="shared" si="4"/>
        <v>35</v>
      </c>
      <c r="U58" s="54">
        <v>39</v>
      </c>
      <c r="V58" s="54">
        <v>180</v>
      </c>
      <c r="W58" s="54">
        <v>180</v>
      </c>
      <c r="X58" s="55">
        <f t="shared" si="5"/>
        <v>53</v>
      </c>
      <c r="Y58" s="55">
        <v>59</v>
      </c>
      <c r="Z58" s="55">
        <v>240</v>
      </c>
      <c r="AA58" s="55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56" t="s">
        <v>1186</v>
      </c>
      <c r="B59" s="56" t="str">
        <f t="shared" si="0"/>
        <v>57</v>
      </c>
      <c r="C59" s="56" t="str">
        <f t="shared" si="1"/>
        <v>23375</v>
      </c>
      <c r="D59" s="45"/>
      <c r="E59" s="57">
        <v>57</v>
      </c>
      <c r="F59" s="57">
        <v>23375</v>
      </c>
      <c r="G59" s="57">
        <v>196</v>
      </c>
      <c r="H59" s="58">
        <v>295</v>
      </c>
      <c r="I59" s="58">
        <v>295</v>
      </c>
      <c r="J59" s="59">
        <v>4</v>
      </c>
      <c r="K59" s="59">
        <v>4</v>
      </c>
      <c r="L59" s="59">
        <v>21</v>
      </c>
      <c r="M59" s="59">
        <f t="shared" si="2"/>
        <v>4</v>
      </c>
      <c r="N59" s="59">
        <v>0.8</v>
      </c>
      <c r="O59" s="59">
        <v>0.1</v>
      </c>
      <c r="P59" s="60">
        <f t="shared" si="3"/>
        <v>33</v>
      </c>
      <c r="Q59" s="60">
        <v>35</v>
      </c>
      <c r="R59" s="60">
        <v>122</v>
      </c>
      <c r="S59" s="60">
        <v>122</v>
      </c>
      <c r="T59" s="54">
        <f t="shared" si="4"/>
        <v>36</v>
      </c>
      <c r="U59" s="54">
        <v>40</v>
      </c>
      <c r="V59" s="54">
        <v>183</v>
      </c>
      <c r="W59" s="54">
        <v>183</v>
      </c>
      <c r="X59" s="55">
        <f t="shared" si="5"/>
        <v>54</v>
      </c>
      <c r="Y59" s="55">
        <v>60</v>
      </c>
      <c r="Z59" s="55">
        <v>244</v>
      </c>
      <c r="AA59" s="55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56" t="s">
        <v>1187</v>
      </c>
      <c r="B60" s="56" t="str">
        <f t="shared" si="0"/>
        <v>58</v>
      </c>
      <c r="C60" s="56" t="str">
        <f t="shared" si="1"/>
        <v>24105</v>
      </c>
      <c r="D60" s="45"/>
      <c r="E60" s="57">
        <v>58</v>
      </c>
      <c r="F60" s="57">
        <v>24105</v>
      </c>
      <c r="G60" s="57">
        <v>199</v>
      </c>
      <c r="H60" s="58">
        <v>301</v>
      </c>
      <c r="I60" s="58">
        <v>301</v>
      </c>
      <c r="J60" s="59">
        <v>4</v>
      </c>
      <c r="K60" s="59">
        <v>4</v>
      </c>
      <c r="L60" s="59">
        <v>21</v>
      </c>
      <c r="M60" s="59">
        <f t="shared" si="2"/>
        <v>4</v>
      </c>
      <c r="N60" s="59">
        <v>0.8</v>
      </c>
      <c r="O60" s="59">
        <v>0.1</v>
      </c>
      <c r="P60" s="60">
        <f t="shared" si="3"/>
        <v>33</v>
      </c>
      <c r="Q60" s="60">
        <v>35</v>
      </c>
      <c r="R60" s="60">
        <v>124</v>
      </c>
      <c r="S60" s="60">
        <v>124</v>
      </c>
      <c r="T60" s="54">
        <f t="shared" si="4"/>
        <v>36</v>
      </c>
      <c r="U60" s="54">
        <v>40</v>
      </c>
      <c r="V60" s="54">
        <v>186</v>
      </c>
      <c r="W60" s="54">
        <v>186</v>
      </c>
      <c r="X60" s="55">
        <f t="shared" si="5"/>
        <v>54</v>
      </c>
      <c r="Y60" s="55">
        <v>60</v>
      </c>
      <c r="Z60" s="55">
        <v>248</v>
      </c>
      <c r="AA60" s="55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56" t="s">
        <v>1188</v>
      </c>
      <c r="B61" s="56" t="str">
        <f t="shared" si="0"/>
        <v>59</v>
      </c>
      <c r="C61" s="56" t="str">
        <f t="shared" si="1"/>
        <v>24850</v>
      </c>
      <c r="D61" s="45"/>
      <c r="E61" s="57">
        <v>59</v>
      </c>
      <c r="F61" s="57">
        <v>24850</v>
      </c>
      <c r="G61" s="57">
        <v>202</v>
      </c>
      <c r="H61" s="58">
        <v>306</v>
      </c>
      <c r="I61" s="58">
        <v>306</v>
      </c>
      <c r="J61" s="59">
        <v>4</v>
      </c>
      <c r="K61" s="59">
        <v>4</v>
      </c>
      <c r="L61" s="59">
        <v>21</v>
      </c>
      <c r="M61" s="59">
        <f t="shared" si="2"/>
        <v>4</v>
      </c>
      <c r="N61" s="59">
        <v>0.8</v>
      </c>
      <c r="O61" s="59">
        <v>0.1</v>
      </c>
      <c r="P61" s="60">
        <f t="shared" si="3"/>
        <v>33</v>
      </c>
      <c r="Q61" s="60">
        <v>35</v>
      </c>
      <c r="R61" s="60">
        <v>126</v>
      </c>
      <c r="S61" s="60">
        <v>126</v>
      </c>
      <c r="T61" s="54">
        <f t="shared" si="4"/>
        <v>36</v>
      </c>
      <c r="U61" s="54">
        <v>40</v>
      </c>
      <c r="V61" s="54">
        <v>189</v>
      </c>
      <c r="W61" s="54">
        <v>189</v>
      </c>
      <c r="X61" s="55">
        <f t="shared" si="5"/>
        <v>54</v>
      </c>
      <c r="Y61" s="55">
        <v>60</v>
      </c>
      <c r="Z61" s="55">
        <v>252</v>
      </c>
      <c r="AA61" s="55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56" t="s">
        <v>1189</v>
      </c>
      <c r="B62" s="56" t="str">
        <f t="shared" si="0"/>
        <v>60</v>
      </c>
      <c r="C62" s="56" t="str">
        <f t="shared" si="1"/>
        <v>26440</v>
      </c>
      <c r="D62" s="45"/>
      <c r="E62" s="57">
        <v>60</v>
      </c>
      <c r="F62" s="57">
        <v>26440</v>
      </c>
      <c r="G62" s="57">
        <v>205</v>
      </c>
      <c r="H62" s="58">
        <v>312</v>
      </c>
      <c r="I62" s="58">
        <v>312</v>
      </c>
      <c r="J62" s="59">
        <v>4</v>
      </c>
      <c r="K62" s="59">
        <v>4</v>
      </c>
      <c r="L62" s="59">
        <v>22</v>
      </c>
      <c r="M62" s="59">
        <f t="shared" si="2"/>
        <v>4</v>
      </c>
      <c r="N62" s="59">
        <v>0.8</v>
      </c>
      <c r="O62" s="59">
        <v>0.1</v>
      </c>
      <c r="P62" s="60">
        <f t="shared" si="3"/>
        <v>33</v>
      </c>
      <c r="Q62" s="60">
        <v>35</v>
      </c>
      <c r="R62" s="60">
        <v>128</v>
      </c>
      <c r="S62" s="60">
        <v>128</v>
      </c>
      <c r="T62" s="54">
        <f t="shared" si="4"/>
        <v>36</v>
      </c>
      <c r="U62" s="54">
        <v>40</v>
      </c>
      <c r="V62" s="54">
        <v>192</v>
      </c>
      <c r="W62" s="54">
        <v>192</v>
      </c>
      <c r="X62" s="55">
        <f t="shared" si="5"/>
        <v>54</v>
      </c>
      <c r="Y62" s="55">
        <v>60</v>
      </c>
      <c r="Z62" s="55">
        <v>256</v>
      </c>
      <c r="AA62" s="55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56" t="s">
        <v>1190</v>
      </c>
      <c r="B63" s="56" t="str">
        <f t="shared" si="0"/>
        <v>61</v>
      </c>
      <c r="C63" s="56" t="str">
        <f t="shared" si="1"/>
        <v>27230</v>
      </c>
      <c r="D63" s="45"/>
      <c r="E63" s="57">
        <v>61</v>
      </c>
      <c r="F63" s="57">
        <v>27230</v>
      </c>
      <c r="G63" s="57">
        <v>208</v>
      </c>
      <c r="H63" s="58">
        <v>317</v>
      </c>
      <c r="I63" s="58">
        <v>317</v>
      </c>
      <c r="J63" s="59">
        <v>4</v>
      </c>
      <c r="K63" s="59">
        <v>4</v>
      </c>
      <c r="L63" s="59">
        <v>22</v>
      </c>
      <c r="M63" s="59">
        <f t="shared" si="2"/>
        <v>4</v>
      </c>
      <c r="N63" s="59">
        <v>0.8</v>
      </c>
      <c r="O63" s="59">
        <v>0.1</v>
      </c>
      <c r="P63" s="60">
        <f t="shared" si="3"/>
        <v>33</v>
      </c>
      <c r="Q63" s="60">
        <v>35</v>
      </c>
      <c r="R63" s="60">
        <v>130</v>
      </c>
      <c r="S63" s="60">
        <v>130</v>
      </c>
      <c r="T63" s="54">
        <f t="shared" si="4"/>
        <v>36</v>
      </c>
      <c r="U63" s="54">
        <v>40</v>
      </c>
      <c r="V63" s="54">
        <v>195</v>
      </c>
      <c r="W63" s="54">
        <v>195</v>
      </c>
      <c r="X63" s="55">
        <f t="shared" si="5"/>
        <v>54</v>
      </c>
      <c r="Y63" s="55">
        <v>60</v>
      </c>
      <c r="Z63" s="55">
        <v>260</v>
      </c>
      <c r="AA63" s="55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56" t="s">
        <v>1191</v>
      </c>
      <c r="B64" s="56" t="str">
        <f t="shared" si="0"/>
        <v>62</v>
      </c>
      <c r="C64" s="56" t="str">
        <f t="shared" si="1"/>
        <v>28025</v>
      </c>
      <c r="D64" s="45"/>
      <c r="E64" s="57">
        <v>62</v>
      </c>
      <c r="F64" s="57">
        <v>28025</v>
      </c>
      <c r="G64" s="57">
        <v>211</v>
      </c>
      <c r="H64" s="58">
        <v>323</v>
      </c>
      <c r="I64" s="58">
        <v>323</v>
      </c>
      <c r="J64" s="59">
        <v>4</v>
      </c>
      <c r="K64" s="59">
        <v>4</v>
      </c>
      <c r="L64" s="59">
        <v>22</v>
      </c>
      <c r="M64" s="59">
        <f t="shared" si="2"/>
        <v>4</v>
      </c>
      <c r="N64" s="59">
        <v>0.8</v>
      </c>
      <c r="O64" s="59">
        <v>0.1</v>
      </c>
      <c r="P64" s="60">
        <f t="shared" si="3"/>
        <v>33</v>
      </c>
      <c r="Q64" s="60">
        <v>35</v>
      </c>
      <c r="R64" s="60">
        <v>132</v>
      </c>
      <c r="S64" s="60">
        <v>132</v>
      </c>
      <c r="T64" s="54">
        <f t="shared" si="4"/>
        <v>36</v>
      </c>
      <c r="U64" s="54">
        <v>40</v>
      </c>
      <c r="V64" s="54">
        <v>198</v>
      </c>
      <c r="W64" s="54">
        <v>198</v>
      </c>
      <c r="X64" s="55">
        <f t="shared" si="5"/>
        <v>54</v>
      </c>
      <c r="Y64" s="55">
        <v>60</v>
      </c>
      <c r="Z64" s="55">
        <v>264</v>
      </c>
      <c r="AA64" s="55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56" t="s">
        <v>1192</v>
      </c>
      <c r="B65" s="56" t="str">
        <f t="shared" si="0"/>
        <v>63</v>
      </c>
      <c r="C65" s="56" t="str">
        <f t="shared" si="1"/>
        <v>29735</v>
      </c>
      <c r="D65" s="45"/>
      <c r="E65" s="57">
        <v>63</v>
      </c>
      <c r="F65" s="57">
        <v>29735</v>
      </c>
      <c r="G65" s="57">
        <v>214</v>
      </c>
      <c r="H65" s="58">
        <v>328</v>
      </c>
      <c r="I65" s="58">
        <v>328</v>
      </c>
      <c r="J65" s="59">
        <v>4</v>
      </c>
      <c r="K65" s="59">
        <v>4</v>
      </c>
      <c r="L65" s="59">
        <v>23</v>
      </c>
      <c r="M65" s="59">
        <f t="shared" si="2"/>
        <v>4</v>
      </c>
      <c r="N65" s="59">
        <v>0.8</v>
      </c>
      <c r="O65" s="59">
        <v>0.1</v>
      </c>
      <c r="P65" s="60">
        <f t="shared" si="3"/>
        <v>33</v>
      </c>
      <c r="Q65" s="60">
        <v>35</v>
      </c>
      <c r="R65" s="60">
        <v>134</v>
      </c>
      <c r="S65" s="60">
        <v>134</v>
      </c>
      <c r="T65" s="54">
        <f t="shared" si="4"/>
        <v>36</v>
      </c>
      <c r="U65" s="54">
        <v>40</v>
      </c>
      <c r="V65" s="54">
        <v>201</v>
      </c>
      <c r="W65" s="54">
        <v>201</v>
      </c>
      <c r="X65" s="55">
        <f t="shared" si="5"/>
        <v>54</v>
      </c>
      <c r="Y65" s="55">
        <v>60</v>
      </c>
      <c r="Z65" s="55">
        <v>268</v>
      </c>
      <c r="AA65" s="55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56" t="s">
        <v>1193</v>
      </c>
      <c r="B66" s="56" t="str">
        <f t="shared" si="0"/>
        <v>64</v>
      </c>
      <c r="C66" s="56" t="str">
        <f t="shared" si="1"/>
        <v>30580</v>
      </c>
      <c r="D66" s="45"/>
      <c r="E66" s="57">
        <v>64</v>
      </c>
      <c r="F66" s="57">
        <v>30580</v>
      </c>
      <c r="G66" s="57">
        <v>217</v>
      </c>
      <c r="H66" s="58">
        <v>334</v>
      </c>
      <c r="I66" s="58">
        <v>334</v>
      </c>
      <c r="J66" s="59">
        <v>5</v>
      </c>
      <c r="K66" s="59">
        <v>5</v>
      </c>
      <c r="L66" s="59">
        <v>23</v>
      </c>
      <c r="M66" s="59">
        <f t="shared" si="2"/>
        <v>4</v>
      </c>
      <c r="N66" s="59">
        <v>0.8</v>
      </c>
      <c r="O66" s="59">
        <v>0.1</v>
      </c>
      <c r="P66" s="60">
        <f t="shared" si="3"/>
        <v>34</v>
      </c>
      <c r="Q66" s="60">
        <v>36</v>
      </c>
      <c r="R66" s="60">
        <v>136</v>
      </c>
      <c r="S66" s="60">
        <v>136</v>
      </c>
      <c r="T66" s="54">
        <f t="shared" si="4"/>
        <v>37</v>
      </c>
      <c r="U66" s="54">
        <v>41</v>
      </c>
      <c r="V66" s="54">
        <v>204</v>
      </c>
      <c r="W66" s="54">
        <v>204</v>
      </c>
      <c r="X66" s="55">
        <f t="shared" si="5"/>
        <v>55</v>
      </c>
      <c r="Y66" s="55">
        <v>61</v>
      </c>
      <c r="Z66" s="55">
        <v>272</v>
      </c>
      <c r="AA66" s="55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56" t="s">
        <v>1194</v>
      </c>
      <c r="B67" s="56" t="str">
        <f t="shared" si="0"/>
        <v>65</v>
      </c>
      <c r="C67" s="56" t="str">
        <f t="shared" si="1"/>
        <v>31435</v>
      </c>
      <c r="D67" s="45"/>
      <c r="E67" s="57">
        <v>65</v>
      </c>
      <c r="F67" s="57">
        <v>31435</v>
      </c>
      <c r="G67" s="57">
        <v>220</v>
      </c>
      <c r="H67" s="58">
        <v>339</v>
      </c>
      <c r="I67" s="58">
        <v>339</v>
      </c>
      <c r="J67" s="59">
        <v>5</v>
      </c>
      <c r="K67" s="59">
        <v>5</v>
      </c>
      <c r="L67" s="59">
        <v>23</v>
      </c>
      <c r="M67" s="59">
        <f t="shared" si="2"/>
        <v>4</v>
      </c>
      <c r="N67" s="59">
        <v>0.8</v>
      </c>
      <c r="O67" s="59">
        <v>0.1</v>
      </c>
      <c r="P67" s="60">
        <f t="shared" si="3"/>
        <v>34</v>
      </c>
      <c r="Q67" s="60">
        <v>36</v>
      </c>
      <c r="R67" s="60">
        <v>138</v>
      </c>
      <c r="S67" s="60">
        <v>138</v>
      </c>
      <c r="T67" s="54">
        <f t="shared" si="4"/>
        <v>37</v>
      </c>
      <c r="U67" s="54">
        <v>41</v>
      </c>
      <c r="V67" s="54">
        <v>207</v>
      </c>
      <c r="W67" s="54">
        <v>207</v>
      </c>
      <c r="X67" s="55">
        <f t="shared" si="5"/>
        <v>55</v>
      </c>
      <c r="Y67" s="55">
        <v>61</v>
      </c>
      <c r="Z67" s="55">
        <v>276</v>
      </c>
      <c r="AA67" s="55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56" t="s">
        <v>1195</v>
      </c>
      <c r="B68" s="56" t="str">
        <f t="shared" ref="B68:B102" si="7">MID(A68,FIND("level=",A68)+7,FIND(""" exp=",A68)-FIND("level=",A68)-7)</f>
        <v>66</v>
      </c>
      <c r="C68" s="56" t="str">
        <f t="shared" ref="C68:C102" si="8">MID(A68,FIND("exp=",A68)+5,FIND("""/&gt;",A68)-FIND("exp=",A68)-5)</f>
        <v>33270</v>
      </c>
      <c r="D68" s="45"/>
      <c r="E68" s="57">
        <v>66</v>
      </c>
      <c r="F68" s="57">
        <v>33270</v>
      </c>
      <c r="G68" s="57">
        <v>223</v>
      </c>
      <c r="H68" s="58">
        <v>345</v>
      </c>
      <c r="I68" s="58">
        <v>345</v>
      </c>
      <c r="J68" s="59">
        <v>5</v>
      </c>
      <c r="K68" s="59">
        <v>5</v>
      </c>
      <c r="L68" s="59">
        <v>24</v>
      </c>
      <c r="M68" s="59">
        <f t="shared" ref="M68:M102" si="9">1+ROUNDDOWN(L68 * 0.15,0)</f>
        <v>4</v>
      </c>
      <c r="N68" s="59">
        <v>0.8</v>
      </c>
      <c r="O68" s="59">
        <v>0.1</v>
      </c>
      <c r="P68" s="60">
        <f t="shared" ref="P68:P102" si="10">Q68-2</f>
        <v>34</v>
      </c>
      <c r="Q68" s="60">
        <v>36</v>
      </c>
      <c r="R68" s="60">
        <v>140</v>
      </c>
      <c r="S68" s="60">
        <v>140</v>
      </c>
      <c r="T68" s="54">
        <f t="shared" ref="T68:T102" si="11">U68-4</f>
        <v>37</v>
      </c>
      <c r="U68" s="54">
        <v>41</v>
      </c>
      <c r="V68" s="54">
        <v>210</v>
      </c>
      <c r="W68" s="54">
        <v>210</v>
      </c>
      <c r="X68" s="55">
        <f t="shared" ref="X68:X102" si="12">Y68-6</f>
        <v>55</v>
      </c>
      <c r="Y68" s="55">
        <v>61</v>
      </c>
      <c r="Z68" s="55">
        <v>280</v>
      </c>
      <c r="AA68" s="55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56" t="s">
        <v>1196</v>
      </c>
      <c r="B69" s="56" t="str">
        <f t="shared" si="7"/>
        <v>67</v>
      </c>
      <c r="C69" s="56" t="str">
        <f t="shared" si="8"/>
        <v>34170</v>
      </c>
      <c r="D69" s="45"/>
      <c r="E69" s="57">
        <v>67</v>
      </c>
      <c r="F69" s="57">
        <v>34170</v>
      </c>
      <c r="G69" s="57">
        <v>226</v>
      </c>
      <c r="H69" s="58">
        <v>350</v>
      </c>
      <c r="I69" s="58">
        <v>350</v>
      </c>
      <c r="J69" s="59">
        <v>5</v>
      </c>
      <c r="K69" s="59">
        <v>5</v>
      </c>
      <c r="L69" s="59">
        <v>24</v>
      </c>
      <c r="M69" s="59">
        <f t="shared" si="9"/>
        <v>4</v>
      </c>
      <c r="N69" s="59">
        <v>0.8</v>
      </c>
      <c r="O69" s="59">
        <v>0.1</v>
      </c>
      <c r="P69" s="60">
        <f t="shared" si="10"/>
        <v>34</v>
      </c>
      <c r="Q69" s="60">
        <v>36</v>
      </c>
      <c r="R69" s="60">
        <v>142</v>
      </c>
      <c r="S69" s="60">
        <v>142</v>
      </c>
      <c r="T69" s="54">
        <f t="shared" si="11"/>
        <v>37</v>
      </c>
      <c r="U69" s="54">
        <v>41</v>
      </c>
      <c r="V69" s="54">
        <v>213</v>
      </c>
      <c r="W69" s="54">
        <v>213</v>
      </c>
      <c r="X69" s="55">
        <f t="shared" si="12"/>
        <v>55</v>
      </c>
      <c r="Y69" s="55">
        <v>61</v>
      </c>
      <c r="Z69" s="55">
        <v>284</v>
      </c>
      <c r="AA69" s="55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56" t="s">
        <v>1197</v>
      </c>
      <c r="B70" s="56" t="str">
        <f t="shared" si="7"/>
        <v>68</v>
      </c>
      <c r="C70" s="56" t="str">
        <f t="shared" si="8"/>
        <v>35085</v>
      </c>
      <c r="D70" s="45"/>
      <c r="E70" s="57">
        <v>68</v>
      </c>
      <c r="F70" s="57">
        <v>35085</v>
      </c>
      <c r="G70" s="57">
        <v>229</v>
      </c>
      <c r="H70" s="58">
        <v>356</v>
      </c>
      <c r="I70" s="58">
        <v>356</v>
      </c>
      <c r="J70" s="59">
        <v>5</v>
      </c>
      <c r="K70" s="59">
        <v>5</v>
      </c>
      <c r="L70" s="59">
        <v>24</v>
      </c>
      <c r="M70" s="59">
        <f t="shared" si="9"/>
        <v>4</v>
      </c>
      <c r="N70" s="59">
        <v>0.8</v>
      </c>
      <c r="O70" s="59">
        <v>0.1</v>
      </c>
      <c r="P70" s="60">
        <f t="shared" si="10"/>
        <v>34</v>
      </c>
      <c r="Q70" s="60">
        <v>36</v>
      </c>
      <c r="R70" s="60">
        <v>144</v>
      </c>
      <c r="S70" s="60">
        <v>144</v>
      </c>
      <c r="T70" s="54">
        <f t="shared" si="11"/>
        <v>37</v>
      </c>
      <c r="U70" s="54">
        <v>41</v>
      </c>
      <c r="V70" s="54">
        <v>216</v>
      </c>
      <c r="W70" s="54">
        <v>216</v>
      </c>
      <c r="X70" s="55">
        <f t="shared" si="12"/>
        <v>55</v>
      </c>
      <c r="Y70" s="55">
        <v>61</v>
      </c>
      <c r="Z70" s="55">
        <v>288</v>
      </c>
      <c r="AA70" s="55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56" t="s">
        <v>1198</v>
      </c>
      <c r="B71" s="56" t="str">
        <f t="shared" si="7"/>
        <v>69</v>
      </c>
      <c r="C71" s="56" t="str">
        <f t="shared" si="8"/>
        <v>37040</v>
      </c>
      <c r="D71" s="45"/>
      <c r="E71" s="57">
        <v>69</v>
      </c>
      <c r="F71" s="57">
        <v>37040</v>
      </c>
      <c r="G71" s="57">
        <v>232</v>
      </c>
      <c r="H71" s="58">
        <v>361</v>
      </c>
      <c r="I71" s="58">
        <v>361</v>
      </c>
      <c r="J71" s="59">
        <v>5</v>
      </c>
      <c r="K71" s="59">
        <v>5</v>
      </c>
      <c r="L71" s="59">
        <v>25</v>
      </c>
      <c r="M71" s="59">
        <f t="shared" si="9"/>
        <v>4</v>
      </c>
      <c r="N71" s="59">
        <v>0.8</v>
      </c>
      <c r="O71" s="59">
        <v>0.1</v>
      </c>
      <c r="P71" s="60">
        <f t="shared" si="10"/>
        <v>34</v>
      </c>
      <c r="Q71" s="60">
        <v>36</v>
      </c>
      <c r="R71" s="60">
        <v>146</v>
      </c>
      <c r="S71" s="60">
        <v>146</v>
      </c>
      <c r="T71" s="54">
        <f t="shared" si="11"/>
        <v>37</v>
      </c>
      <c r="U71" s="54">
        <v>41</v>
      </c>
      <c r="V71" s="54">
        <v>219</v>
      </c>
      <c r="W71" s="54">
        <v>219</v>
      </c>
      <c r="X71" s="55">
        <f t="shared" si="12"/>
        <v>55</v>
      </c>
      <c r="Y71" s="55">
        <v>61</v>
      </c>
      <c r="Z71" s="55">
        <v>292</v>
      </c>
      <c r="AA71" s="55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56" t="s">
        <v>1199</v>
      </c>
      <c r="B72" s="56" t="str">
        <f t="shared" si="7"/>
        <v>70</v>
      </c>
      <c r="C72" s="56" t="str">
        <f t="shared" si="8"/>
        <v>38000</v>
      </c>
      <c r="D72" s="45"/>
      <c r="E72" s="57">
        <v>70</v>
      </c>
      <c r="F72" s="57">
        <v>38000</v>
      </c>
      <c r="G72" s="57">
        <v>235</v>
      </c>
      <c r="H72" s="58">
        <v>367</v>
      </c>
      <c r="I72" s="58">
        <v>367</v>
      </c>
      <c r="J72" s="59">
        <v>5</v>
      </c>
      <c r="K72" s="59">
        <v>5</v>
      </c>
      <c r="L72" s="59">
        <v>25</v>
      </c>
      <c r="M72" s="59">
        <f t="shared" si="9"/>
        <v>4</v>
      </c>
      <c r="N72" s="59">
        <v>0.8</v>
      </c>
      <c r="O72" s="59">
        <v>0.1</v>
      </c>
      <c r="P72" s="60">
        <f t="shared" si="10"/>
        <v>34</v>
      </c>
      <c r="Q72" s="60">
        <v>36</v>
      </c>
      <c r="R72" s="60">
        <v>148</v>
      </c>
      <c r="S72" s="60">
        <v>148</v>
      </c>
      <c r="T72" s="54">
        <f t="shared" si="11"/>
        <v>37</v>
      </c>
      <c r="U72" s="54">
        <v>41</v>
      </c>
      <c r="V72" s="54">
        <v>222</v>
      </c>
      <c r="W72" s="54">
        <v>222</v>
      </c>
      <c r="X72" s="55">
        <f t="shared" si="12"/>
        <v>55</v>
      </c>
      <c r="Y72" s="55">
        <v>61</v>
      </c>
      <c r="Z72" s="55">
        <v>296</v>
      </c>
      <c r="AA72" s="55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56" t="s">
        <v>1200</v>
      </c>
      <c r="B73" s="56" t="str">
        <f t="shared" si="7"/>
        <v>71</v>
      </c>
      <c r="C73" s="56" t="str">
        <f t="shared" si="8"/>
        <v>38975</v>
      </c>
      <c r="D73" s="45"/>
      <c r="E73" s="57">
        <v>71</v>
      </c>
      <c r="F73" s="57">
        <v>38975</v>
      </c>
      <c r="G73" s="57">
        <v>238</v>
      </c>
      <c r="H73" s="58">
        <v>373</v>
      </c>
      <c r="I73" s="58">
        <v>373</v>
      </c>
      <c r="J73" s="59">
        <v>5</v>
      </c>
      <c r="K73" s="59">
        <v>5</v>
      </c>
      <c r="L73" s="59">
        <v>25</v>
      </c>
      <c r="M73" s="59">
        <f t="shared" si="9"/>
        <v>4</v>
      </c>
      <c r="N73" s="59">
        <v>0.8</v>
      </c>
      <c r="O73" s="59">
        <v>0.1</v>
      </c>
      <c r="P73" s="60">
        <f t="shared" si="10"/>
        <v>34</v>
      </c>
      <c r="Q73" s="60">
        <v>36</v>
      </c>
      <c r="R73" s="60">
        <v>150</v>
      </c>
      <c r="S73" s="60">
        <v>150</v>
      </c>
      <c r="T73" s="54">
        <f t="shared" si="11"/>
        <v>37</v>
      </c>
      <c r="U73" s="54">
        <v>41</v>
      </c>
      <c r="V73" s="54">
        <v>225</v>
      </c>
      <c r="W73" s="54">
        <v>225</v>
      </c>
      <c r="X73" s="55">
        <f t="shared" si="12"/>
        <v>55</v>
      </c>
      <c r="Y73" s="55">
        <v>61</v>
      </c>
      <c r="Z73" s="55">
        <v>300</v>
      </c>
      <c r="AA73" s="55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56" t="s">
        <v>1201</v>
      </c>
      <c r="B74" s="56" t="str">
        <f t="shared" si="7"/>
        <v>72</v>
      </c>
      <c r="C74" s="56" t="str">
        <f t="shared" si="8"/>
        <v>41060</v>
      </c>
      <c r="D74" s="45"/>
      <c r="E74" s="57">
        <v>72</v>
      </c>
      <c r="F74" s="57">
        <v>41060</v>
      </c>
      <c r="G74" s="57">
        <v>241</v>
      </c>
      <c r="H74" s="58">
        <v>378</v>
      </c>
      <c r="I74" s="58">
        <v>378</v>
      </c>
      <c r="J74" s="59">
        <v>5</v>
      </c>
      <c r="K74" s="59">
        <v>5</v>
      </c>
      <c r="L74" s="59">
        <v>26</v>
      </c>
      <c r="M74" s="59">
        <f t="shared" si="9"/>
        <v>4</v>
      </c>
      <c r="N74" s="59">
        <v>0.8</v>
      </c>
      <c r="O74" s="59">
        <v>0.1</v>
      </c>
      <c r="P74" s="60">
        <f t="shared" si="10"/>
        <v>34</v>
      </c>
      <c r="Q74" s="60">
        <v>36</v>
      </c>
      <c r="R74" s="60">
        <v>152</v>
      </c>
      <c r="S74" s="60">
        <v>152</v>
      </c>
      <c r="T74" s="54">
        <f t="shared" si="11"/>
        <v>37</v>
      </c>
      <c r="U74" s="54">
        <v>41</v>
      </c>
      <c r="V74" s="54">
        <v>228</v>
      </c>
      <c r="W74" s="54">
        <v>228</v>
      </c>
      <c r="X74" s="55">
        <f t="shared" si="12"/>
        <v>55</v>
      </c>
      <c r="Y74" s="55">
        <v>61</v>
      </c>
      <c r="Z74" s="55">
        <v>304</v>
      </c>
      <c r="AA74" s="55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56" t="s">
        <v>1202</v>
      </c>
      <c r="B75" s="56" t="str">
        <f t="shared" si="7"/>
        <v>73</v>
      </c>
      <c r="C75" s="56" t="str">
        <f t="shared" si="8"/>
        <v>42080</v>
      </c>
      <c r="D75" s="45"/>
      <c r="E75" s="57">
        <v>73</v>
      </c>
      <c r="F75" s="57">
        <v>42080</v>
      </c>
      <c r="G75" s="57">
        <v>244</v>
      </c>
      <c r="H75" s="58">
        <v>384</v>
      </c>
      <c r="I75" s="58">
        <v>384</v>
      </c>
      <c r="J75" s="59">
        <v>5</v>
      </c>
      <c r="K75" s="59">
        <v>5</v>
      </c>
      <c r="L75" s="59">
        <v>26</v>
      </c>
      <c r="M75" s="59">
        <f t="shared" si="9"/>
        <v>4</v>
      </c>
      <c r="N75" s="59">
        <v>0.8</v>
      </c>
      <c r="O75" s="59">
        <v>0.1</v>
      </c>
      <c r="P75" s="60">
        <f t="shared" si="10"/>
        <v>35</v>
      </c>
      <c r="Q75" s="60">
        <v>37</v>
      </c>
      <c r="R75" s="60">
        <v>154</v>
      </c>
      <c r="S75" s="60">
        <v>154</v>
      </c>
      <c r="T75" s="54">
        <f t="shared" si="11"/>
        <v>38</v>
      </c>
      <c r="U75" s="54">
        <v>42</v>
      </c>
      <c r="V75" s="54">
        <v>231</v>
      </c>
      <c r="W75" s="54">
        <v>231</v>
      </c>
      <c r="X75" s="55">
        <f t="shared" si="12"/>
        <v>56</v>
      </c>
      <c r="Y75" s="55">
        <v>62</v>
      </c>
      <c r="Z75" s="55">
        <v>308</v>
      </c>
      <c r="AA75" s="55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56" t="s">
        <v>1203</v>
      </c>
      <c r="B76" s="56" t="str">
        <f t="shared" si="7"/>
        <v>74</v>
      </c>
      <c r="C76" s="56" t="str">
        <f t="shared" si="8"/>
        <v>43115</v>
      </c>
      <c r="D76" s="45"/>
      <c r="E76" s="57">
        <v>74</v>
      </c>
      <c r="F76" s="57">
        <v>43115</v>
      </c>
      <c r="G76" s="57">
        <v>247</v>
      </c>
      <c r="H76" s="58">
        <v>390</v>
      </c>
      <c r="I76" s="58">
        <v>390</v>
      </c>
      <c r="J76" s="59">
        <v>5</v>
      </c>
      <c r="K76" s="59">
        <v>5</v>
      </c>
      <c r="L76" s="59">
        <v>26</v>
      </c>
      <c r="M76" s="59">
        <f t="shared" si="9"/>
        <v>4</v>
      </c>
      <c r="N76" s="59">
        <v>0.8</v>
      </c>
      <c r="O76" s="59">
        <v>0.1</v>
      </c>
      <c r="P76" s="60">
        <f t="shared" si="10"/>
        <v>35</v>
      </c>
      <c r="Q76" s="60">
        <v>37</v>
      </c>
      <c r="R76" s="60">
        <v>156</v>
      </c>
      <c r="S76" s="60">
        <v>156</v>
      </c>
      <c r="T76" s="54">
        <f t="shared" si="11"/>
        <v>38</v>
      </c>
      <c r="U76" s="54">
        <v>42</v>
      </c>
      <c r="V76" s="54">
        <v>234</v>
      </c>
      <c r="W76" s="54">
        <v>234</v>
      </c>
      <c r="X76" s="55">
        <f t="shared" si="12"/>
        <v>56</v>
      </c>
      <c r="Y76" s="55">
        <v>62</v>
      </c>
      <c r="Z76" s="55">
        <v>312</v>
      </c>
      <c r="AA76" s="55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56" t="s">
        <v>1204</v>
      </c>
      <c r="B77" s="56" t="str">
        <f t="shared" si="7"/>
        <v>75</v>
      </c>
      <c r="C77" s="56" t="str">
        <f t="shared" si="8"/>
        <v>45330</v>
      </c>
      <c r="D77" s="45"/>
      <c r="E77" s="57">
        <v>75</v>
      </c>
      <c r="F77" s="57">
        <v>45330</v>
      </c>
      <c r="G77" s="57">
        <v>250</v>
      </c>
      <c r="H77" s="58">
        <v>395</v>
      </c>
      <c r="I77" s="58">
        <v>395</v>
      </c>
      <c r="J77" s="59">
        <v>5</v>
      </c>
      <c r="K77" s="59">
        <v>5</v>
      </c>
      <c r="L77" s="59">
        <v>27</v>
      </c>
      <c r="M77" s="59">
        <f t="shared" si="9"/>
        <v>5</v>
      </c>
      <c r="N77" s="59">
        <v>0.8</v>
      </c>
      <c r="O77" s="59">
        <v>0.1</v>
      </c>
      <c r="P77" s="60">
        <f t="shared" si="10"/>
        <v>35</v>
      </c>
      <c r="Q77" s="60">
        <v>37</v>
      </c>
      <c r="R77" s="60">
        <v>158</v>
      </c>
      <c r="S77" s="60">
        <v>158</v>
      </c>
      <c r="T77" s="54">
        <f t="shared" si="11"/>
        <v>38</v>
      </c>
      <c r="U77" s="54">
        <v>42</v>
      </c>
      <c r="V77" s="54">
        <v>237</v>
      </c>
      <c r="W77" s="54">
        <v>237</v>
      </c>
      <c r="X77" s="55">
        <f t="shared" si="12"/>
        <v>56</v>
      </c>
      <c r="Y77" s="55">
        <v>62</v>
      </c>
      <c r="Z77" s="55">
        <v>316</v>
      </c>
      <c r="AA77" s="55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56" t="s">
        <v>1205</v>
      </c>
      <c r="B78" s="56" t="str">
        <f t="shared" si="7"/>
        <v>76</v>
      </c>
      <c r="C78" s="56" t="str">
        <f t="shared" si="8"/>
        <v>46415</v>
      </c>
      <c r="D78" s="45"/>
      <c r="E78" s="57">
        <v>76</v>
      </c>
      <c r="F78" s="57">
        <v>46415</v>
      </c>
      <c r="G78" s="57">
        <v>253</v>
      </c>
      <c r="H78" s="58">
        <v>401</v>
      </c>
      <c r="I78" s="58">
        <v>401</v>
      </c>
      <c r="J78" s="59">
        <v>5</v>
      </c>
      <c r="K78" s="59">
        <v>5</v>
      </c>
      <c r="L78" s="59">
        <v>27</v>
      </c>
      <c r="M78" s="59">
        <f t="shared" si="9"/>
        <v>5</v>
      </c>
      <c r="N78" s="59">
        <v>0.8</v>
      </c>
      <c r="O78" s="59">
        <v>0.1</v>
      </c>
      <c r="P78" s="60">
        <f t="shared" si="10"/>
        <v>35</v>
      </c>
      <c r="Q78" s="60">
        <v>37</v>
      </c>
      <c r="R78" s="60">
        <v>160</v>
      </c>
      <c r="S78" s="60">
        <v>160</v>
      </c>
      <c r="T78" s="54">
        <f t="shared" si="11"/>
        <v>38</v>
      </c>
      <c r="U78" s="54">
        <v>42</v>
      </c>
      <c r="V78" s="54">
        <v>240</v>
      </c>
      <c r="W78" s="54">
        <v>240</v>
      </c>
      <c r="X78" s="55">
        <f t="shared" si="12"/>
        <v>56</v>
      </c>
      <c r="Y78" s="55">
        <v>62</v>
      </c>
      <c r="Z78" s="55">
        <v>320</v>
      </c>
      <c r="AA78" s="55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56" t="s">
        <v>1206</v>
      </c>
      <c r="B79" s="56" t="str">
        <f t="shared" si="7"/>
        <v>77</v>
      </c>
      <c r="C79" s="56" t="str">
        <f t="shared" si="8"/>
        <v>47510</v>
      </c>
      <c r="D79" s="45"/>
      <c r="E79" s="57">
        <v>77</v>
      </c>
      <c r="F79" s="57">
        <v>47510</v>
      </c>
      <c r="G79" s="57">
        <v>256</v>
      </c>
      <c r="H79" s="58">
        <v>407</v>
      </c>
      <c r="I79" s="58">
        <v>407</v>
      </c>
      <c r="J79" s="59">
        <v>5</v>
      </c>
      <c r="K79" s="59">
        <v>5</v>
      </c>
      <c r="L79" s="59">
        <v>27</v>
      </c>
      <c r="M79" s="59">
        <f t="shared" si="9"/>
        <v>5</v>
      </c>
      <c r="N79" s="59">
        <v>0.8</v>
      </c>
      <c r="O79" s="59">
        <v>0.1</v>
      </c>
      <c r="P79" s="60">
        <f t="shared" si="10"/>
        <v>35</v>
      </c>
      <c r="Q79" s="60">
        <v>37</v>
      </c>
      <c r="R79" s="60">
        <v>162</v>
      </c>
      <c r="S79" s="60">
        <v>162</v>
      </c>
      <c r="T79" s="54">
        <f t="shared" si="11"/>
        <v>38</v>
      </c>
      <c r="U79" s="54">
        <v>42</v>
      </c>
      <c r="V79" s="54">
        <v>243</v>
      </c>
      <c r="W79" s="54">
        <v>243</v>
      </c>
      <c r="X79" s="55">
        <f t="shared" si="12"/>
        <v>56</v>
      </c>
      <c r="Y79" s="55">
        <v>62</v>
      </c>
      <c r="Z79" s="55">
        <v>324</v>
      </c>
      <c r="AA79" s="55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56" t="s">
        <v>1207</v>
      </c>
      <c r="B80" s="56" t="str">
        <f t="shared" si="7"/>
        <v>78</v>
      </c>
      <c r="C80" s="56" t="str">
        <f t="shared" si="8"/>
        <v>49860</v>
      </c>
      <c r="D80" s="45"/>
      <c r="E80" s="57">
        <v>78</v>
      </c>
      <c r="F80" s="57">
        <v>49860</v>
      </c>
      <c r="G80" s="57">
        <v>259</v>
      </c>
      <c r="H80" s="58">
        <v>412</v>
      </c>
      <c r="I80" s="58">
        <v>412</v>
      </c>
      <c r="J80" s="59">
        <v>5</v>
      </c>
      <c r="K80" s="59">
        <v>5</v>
      </c>
      <c r="L80" s="59">
        <v>28</v>
      </c>
      <c r="M80" s="59">
        <f t="shared" si="9"/>
        <v>5</v>
      </c>
      <c r="N80" s="59">
        <v>0.8</v>
      </c>
      <c r="O80" s="59">
        <v>0.1</v>
      </c>
      <c r="P80" s="60">
        <f t="shared" si="10"/>
        <v>35</v>
      </c>
      <c r="Q80" s="60">
        <v>37</v>
      </c>
      <c r="R80" s="60">
        <v>164</v>
      </c>
      <c r="S80" s="60">
        <v>164</v>
      </c>
      <c r="T80" s="54">
        <f t="shared" si="11"/>
        <v>38</v>
      </c>
      <c r="U80" s="54">
        <v>42</v>
      </c>
      <c r="V80" s="54">
        <v>246</v>
      </c>
      <c r="W80" s="54">
        <v>246</v>
      </c>
      <c r="X80" s="55">
        <f t="shared" si="12"/>
        <v>56</v>
      </c>
      <c r="Y80" s="55">
        <v>62</v>
      </c>
      <c r="Z80" s="55">
        <v>328</v>
      </c>
      <c r="AA80" s="55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56" t="s">
        <v>1208</v>
      </c>
      <c r="B81" s="56" t="str">
        <f t="shared" si="7"/>
        <v>79</v>
      </c>
      <c r="C81" s="56" t="str">
        <f t="shared" si="8"/>
        <v>51005</v>
      </c>
      <c r="D81" s="45"/>
      <c r="E81" s="57">
        <v>79</v>
      </c>
      <c r="F81" s="57">
        <v>51005</v>
      </c>
      <c r="G81" s="57">
        <v>262</v>
      </c>
      <c r="H81" s="58">
        <v>418</v>
      </c>
      <c r="I81" s="58">
        <v>418</v>
      </c>
      <c r="J81" s="59">
        <v>5</v>
      </c>
      <c r="K81" s="59">
        <v>5</v>
      </c>
      <c r="L81" s="59">
        <v>28</v>
      </c>
      <c r="M81" s="59">
        <f t="shared" si="9"/>
        <v>5</v>
      </c>
      <c r="N81" s="59">
        <v>0.8</v>
      </c>
      <c r="O81" s="59">
        <v>0.1</v>
      </c>
      <c r="P81" s="60">
        <f t="shared" si="10"/>
        <v>35</v>
      </c>
      <c r="Q81" s="60">
        <v>37</v>
      </c>
      <c r="R81" s="60">
        <v>166</v>
      </c>
      <c r="S81" s="60">
        <v>166</v>
      </c>
      <c r="T81" s="54">
        <f t="shared" si="11"/>
        <v>38</v>
      </c>
      <c r="U81" s="54">
        <v>42</v>
      </c>
      <c r="V81" s="54">
        <v>249</v>
      </c>
      <c r="W81" s="54">
        <v>249</v>
      </c>
      <c r="X81" s="55">
        <f t="shared" si="12"/>
        <v>56</v>
      </c>
      <c r="Y81" s="55">
        <v>62</v>
      </c>
      <c r="Z81" s="55">
        <v>332</v>
      </c>
      <c r="AA81" s="55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56" t="s">
        <v>1209</v>
      </c>
      <c r="B82" s="56" t="str">
        <f t="shared" si="7"/>
        <v>80</v>
      </c>
      <c r="C82" s="56" t="str">
        <f t="shared" si="8"/>
        <v>52165</v>
      </c>
      <c r="D82" s="45"/>
      <c r="E82" s="57">
        <v>80</v>
      </c>
      <c r="F82" s="57">
        <v>52165</v>
      </c>
      <c r="G82" s="57">
        <v>265</v>
      </c>
      <c r="H82" s="58">
        <v>424</v>
      </c>
      <c r="I82" s="58">
        <v>424</v>
      </c>
      <c r="J82" s="59">
        <v>5</v>
      </c>
      <c r="K82" s="59">
        <v>5</v>
      </c>
      <c r="L82" s="59">
        <v>28</v>
      </c>
      <c r="M82" s="59">
        <f t="shared" si="9"/>
        <v>5</v>
      </c>
      <c r="N82" s="59">
        <v>0.8</v>
      </c>
      <c r="O82" s="59">
        <v>0.1</v>
      </c>
      <c r="P82" s="60">
        <f t="shared" si="10"/>
        <v>35</v>
      </c>
      <c r="Q82" s="60">
        <v>37</v>
      </c>
      <c r="R82" s="60">
        <v>168</v>
      </c>
      <c r="S82" s="60">
        <v>168</v>
      </c>
      <c r="T82" s="54">
        <f t="shared" si="11"/>
        <v>38</v>
      </c>
      <c r="U82" s="54">
        <v>42</v>
      </c>
      <c r="V82" s="54">
        <v>252</v>
      </c>
      <c r="W82" s="54">
        <v>252</v>
      </c>
      <c r="X82" s="55">
        <f t="shared" si="12"/>
        <v>56</v>
      </c>
      <c r="Y82" s="55">
        <v>62</v>
      </c>
      <c r="Z82" s="55">
        <v>336</v>
      </c>
      <c r="AA82" s="55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56" t="s">
        <v>1210</v>
      </c>
      <c r="B83" s="56" t="str">
        <f t="shared" si="7"/>
        <v>81</v>
      </c>
      <c r="C83" s="56" t="str">
        <f t="shared" si="8"/>
        <v>54650</v>
      </c>
      <c r="D83" s="45"/>
      <c r="E83" s="57">
        <v>81</v>
      </c>
      <c r="F83" s="57">
        <v>54650</v>
      </c>
      <c r="G83" s="57">
        <v>268</v>
      </c>
      <c r="H83" s="58">
        <v>430</v>
      </c>
      <c r="I83" s="58">
        <v>430</v>
      </c>
      <c r="J83" s="59">
        <v>5</v>
      </c>
      <c r="K83" s="59">
        <v>5</v>
      </c>
      <c r="L83" s="59">
        <v>29</v>
      </c>
      <c r="M83" s="59">
        <f t="shared" si="9"/>
        <v>5</v>
      </c>
      <c r="N83" s="59">
        <v>0.8</v>
      </c>
      <c r="O83" s="59">
        <v>0.1</v>
      </c>
      <c r="P83" s="60">
        <f t="shared" si="10"/>
        <v>36</v>
      </c>
      <c r="Q83" s="60">
        <v>38</v>
      </c>
      <c r="R83" s="60">
        <v>170</v>
      </c>
      <c r="S83" s="60">
        <v>170</v>
      </c>
      <c r="T83" s="54">
        <f t="shared" si="11"/>
        <v>39</v>
      </c>
      <c r="U83" s="54">
        <v>43</v>
      </c>
      <c r="V83" s="54">
        <v>255</v>
      </c>
      <c r="W83" s="54">
        <v>255</v>
      </c>
      <c r="X83" s="55">
        <f t="shared" si="12"/>
        <v>57</v>
      </c>
      <c r="Y83" s="55">
        <v>63</v>
      </c>
      <c r="Z83" s="55">
        <v>340</v>
      </c>
      <c r="AA83" s="55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56" t="s">
        <v>1211</v>
      </c>
      <c r="B84" s="56" t="str">
        <f t="shared" si="7"/>
        <v>82</v>
      </c>
      <c r="C84" s="56" t="str">
        <f t="shared" si="8"/>
        <v>55860</v>
      </c>
      <c r="D84" s="45"/>
      <c r="E84" s="57">
        <v>82</v>
      </c>
      <c r="F84" s="57">
        <v>55860</v>
      </c>
      <c r="G84" s="57">
        <v>271</v>
      </c>
      <c r="H84" s="58">
        <v>435</v>
      </c>
      <c r="I84" s="58">
        <v>435</v>
      </c>
      <c r="J84" s="59">
        <v>5</v>
      </c>
      <c r="K84" s="59">
        <v>5</v>
      </c>
      <c r="L84" s="59">
        <v>29</v>
      </c>
      <c r="M84" s="59">
        <f t="shared" si="9"/>
        <v>5</v>
      </c>
      <c r="N84" s="59">
        <v>0.8</v>
      </c>
      <c r="O84" s="59">
        <v>0.1</v>
      </c>
      <c r="P84" s="60">
        <f t="shared" si="10"/>
        <v>36</v>
      </c>
      <c r="Q84" s="60">
        <v>38</v>
      </c>
      <c r="R84" s="60">
        <v>172</v>
      </c>
      <c r="S84" s="60">
        <v>172</v>
      </c>
      <c r="T84" s="54">
        <f t="shared" si="11"/>
        <v>39</v>
      </c>
      <c r="U84" s="54">
        <v>43</v>
      </c>
      <c r="V84" s="54">
        <v>258</v>
      </c>
      <c r="W84" s="54">
        <v>258</v>
      </c>
      <c r="X84" s="55">
        <f t="shared" si="12"/>
        <v>57</v>
      </c>
      <c r="Y84" s="55">
        <v>63</v>
      </c>
      <c r="Z84" s="55">
        <v>344</v>
      </c>
      <c r="AA84" s="55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56" t="s">
        <v>1212</v>
      </c>
      <c r="B85" s="56" t="str">
        <f t="shared" si="7"/>
        <v>83</v>
      </c>
      <c r="C85" s="56" t="str">
        <f t="shared" si="8"/>
        <v>57085</v>
      </c>
      <c r="D85" s="45"/>
      <c r="E85" s="57">
        <v>83</v>
      </c>
      <c r="F85" s="57">
        <v>57085</v>
      </c>
      <c r="G85" s="57">
        <v>274</v>
      </c>
      <c r="H85" s="58">
        <v>441</v>
      </c>
      <c r="I85" s="58">
        <v>441</v>
      </c>
      <c r="J85" s="59">
        <v>5</v>
      </c>
      <c r="K85" s="59">
        <v>5</v>
      </c>
      <c r="L85" s="59">
        <v>29</v>
      </c>
      <c r="M85" s="59">
        <f t="shared" si="9"/>
        <v>5</v>
      </c>
      <c r="N85" s="59">
        <v>0.8</v>
      </c>
      <c r="O85" s="59">
        <v>0.1</v>
      </c>
      <c r="P85" s="60">
        <f t="shared" si="10"/>
        <v>36</v>
      </c>
      <c r="Q85" s="60">
        <v>38</v>
      </c>
      <c r="R85" s="60">
        <v>174</v>
      </c>
      <c r="S85" s="60">
        <v>174</v>
      </c>
      <c r="T85" s="54">
        <f t="shared" si="11"/>
        <v>39</v>
      </c>
      <c r="U85" s="54">
        <v>43</v>
      </c>
      <c r="V85" s="54">
        <v>261</v>
      </c>
      <c r="W85" s="54">
        <v>261</v>
      </c>
      <c r="X85" s="55">
        <f t="shared" si="12"/>
        <v>57</v>
      </c>
      <c r="Y85" s="55">
        <v>63</v>
      </c>
      <c r="Z85" s="55">
        <v>348</v>
      </c>
      <c r="AA85" s="55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56" t="s">
        <v>1213</v>
      </c>
      <c r="B86" s="56" t="str">
        <f t="shared" si="7"/>
        <v>84</v>
      </c>
      <c r="C86" s="56" t="str">
        <f t="shared" si="8"/>
        <v>59705</v>
      </c>
      <c r="D86" s="45"/>
      <c r="E86" s="57">
        <v>84</v>
      </c>
      <c r="F86" s="57">
        <v>59705</v>
      </c>
      <c r="G86" s="57">
        <v>277</v>
      </c>
      <c r="H86" s="58">
        <v>447</v>
      </c>
      <c r="I86" s="58">
        <v>447</v>
      </c>
      <c r="J86" s="59">
        <v>5</v>
      </c>
      <c r="K86" s="59">
        <v>5</v>
      </c>
      <c r="L86" s="59">
        <v>30</v>
      </c>
      <c r="M86" s="59">
        <f t="shared" si="9"/>
        <v>5</v>
      </c>
      <c r="N86" s="59">
        <v>0.8</v>
      </c>
      <c r="O86" s="59">
        <v>0.1</v>
      </c>
      <c r="P86" s="60">
        <f t="shared" si="10"/>
        <v>36</v>
      </c>
      <c r="Q86" s="60">
        <v>38</v>
      </c>
      <c r="R86" s="60">
        <v>176</v>
      </c>
      <c r="S86" s="60">
        <v>176</v>
      </c>
      <c r="T86" s="54">
        <f t="shared" si="11"/>
        <v>39</v>
      </c>
      <c r="U86" s="54">
        <v>43</v>
      </c>
      <c r="V86" s="54">
        <v>264</v>
      </c>
      <c r="W86" s="54">
        <v>264</v>
      </c>
      <c r="X86" s="55">
        <f t="shared" si="12"/>
        <v>57</v>
      </c>
      <c r="Y86" s="55">
        <v>63</v>
      </c>
      <c r="Z86" s="55">
        <v>352</v>
      </c>
      <c r="AA86" s="55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56" t="s">
        <v>1214</v>
      </c>
      <c r="B87" s="56" t="str">
        <f t="shared" si="7"/>
        <v>85</v>
      </c>
      <c r="C87" s="56" t="str">
        <f t="shared" si="8"/>
        <v>60985</v>
      </c>
      <c r="D87" s="45"/>
      <c r="E87" s="57">
        <v>85</v>
      </c>
      <c r="F87" s="57">
        <v>60985</v>
      </c>
      <c r="G87" s="57">
        <v>280</v>
      </c>
      <c r="H87" s="58">
        <v>453</v>
      </c>
      <c r="I87" s="58">
        <v>453</v>
      </c>
      <c r="J87" s="59">
        <v>5</v>
      </c>
      <c r="K87" s="59">
        <v>5</v>
      </c>
      <c r="L87" s="59">
        <v>30</v>
      </c>
      <c r="M87" s="59">
        <f t="shared" si="9"/>
        <v>5</v>
      </c>
      <c r="N87" s="59">
        <v>0.8</v>
      </c>
      <c r="O87" s="59">
        <v>0.1</v>
      </c>
      <c r="P87" s="60">
        <f t="shared" si="10"/>
        <v>36</v>
      </c>
      <c r="Q87" s="60">
        <v>38</v>
      </c>
      <c r="R87" s="60">
        <v>178</v>
      </c>
      <c r="S87" s="60">
        <v>178</v>
      </c>
      <c r="T87" s="54">
        <f t="shared" si="11"/>
        <v>39</v>
      </c>
      <c r="U87" s="54">
        <v>43</v>
      </c>
      <c r="V87" s="54">
        <v>267</v>
      </c>
      <c r="W87" s="54">
        <v>267</v>
      </c>
      <c r="X87" s="55">
        <f t="shared" si="12"/>
        <v>57</v>
      </c>
      <c r="Y87" s="55">
        <v>63</v>
      </c>
      <c r="Z87" s="55">
        <v>356</v>
      </c>
      <c r="AA87" s="55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56" t="s">
        <v>1215</v>
      </c>
      <c r="B88" s="56" t="str">
        <f t="shared" si="7"/>
        <v>86</v>
      </c>
      <c r="C88" s="56" t="str">
        <f t="shared" si="8"/>
        <v>62275</v>
      </c>
      <c r="D88" s="45"/>
      <c r="E88" s="57">
        <v>86</v>
      </c>
      <c r="F88" s="57">
        <v>62275</v>
      </c>
      <c r="G88" s="57">
        <v>283</v>
      </c>
      <c r="H88" s="58">
        <v>459</v>
      </c>
      <c r="I88" s="58">
        <v>459</v>
      </c>
      <c r="J88" s="59">
        <v>5</v>
      </c>
      <c r="K88" s="59">
        <v>5</v>
      </c>
      <c r="L88" s="59">
        <v>30</v>
      </c>
      <c r="M88" s="59">
        <f t="shared" si="9"/>
        <v>5</v>
      </c>
      <c r="N88" s="59">
        <v>0.8</v>
      </c>
      <c r="O88" s="59">
        <v>0.1</v>
      </c>
      <c r="P88" s="60">
        <f t="shared" si="10"/>
        <v>36</v>
      </c>
      <c r="Q88" s="60">
        <v>38</v>
      </c>
      <c r="R88" s="60">
        <v>180</v>
      </c>
      <c r="S88" s="60">
        <v>180</v>
      </c>
      <c r="T88" s="54">
        <f t="shared" si="11"/>
        <v>39</v>
      </c>
      <c r="U88" s="54">
        <v>43</v>
      </c>
      <c r="V88" s="54">
        <v>270</v>
      </c>
      <c r="W88" s="54">
        <v>270</v>
      </c>
      <c r="X88" s="55">
        <f t="shared" si="12"/>
        <v>57</v>
      </c>
      <c r="Y88" s="55">
        <v>63</v>
      </c>
      <c r="Z88" s="55">
        <v>360</v>
      </c>
      <c r="AA88" s="55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56" t="s">
        <v>1216</v>
      </c>
      <c r="B89" s="56" t="str">
        <f t="shared" si="7"/>
        <v>87</v>
      </c>
      <c r="C89" s="56" t="str">
        <f t="shared" si="8"/>
        <v>65035</v>
      </c>
      <c r="D89" s="45"/>
      <c r="E89" s="57">
        <v>87</v>
      </c>
      <c r="F89" s="57">
        <v>65035</v>
      </c>
      <c r="G89" s="57">
        <v>286</v>
      </c>
      <c r="H89" s="58">
        <v>465</v>
      </c>
      <c r="I89" s="58">
        <v>465</v>
      </c>
      <c r="J89" s="59">
        <v>5</v>
      </c>
      <c r="K89" s="59">
        <v>5</v>
      </c>
      <c r="L89" s="59">
        <v>31</v>
      </c>
      <c r="M89" s="59">
        <f t="shared" si="9"/>
        <v>5</v>
      </c>
      <c r="N89" s="59">
        <v>0.8</v>
      </c>
      <c r="O89" s="59">
        <v>0.1</v>
      </c>
      <c r="P89" s="60">
        <f t="shared" si="10"/>
        <v>36</v>
      </c>
      <c r="Q89" s="60">
        <v>38</v>
      </c>
      <c r="R89" s="60">
        <v>182</v>
      </c>
      <c r="S89" s="60">
        <v>182</v>
      </c>
      <c r="T89" s="54">
        <f t="shared" si="11"/>
        <v>39</v>
      </c>
      <c r="U89" s="54">
        <v>43</v>
      </c>
      <c r="V89" s="54">
        <v>273</v>
      </c>
      <c r="W89" s="54">
        <v>273</v>
      </c>
      <c r="X89" s="55">
        <f t="shared" si="12"/>
        <v>57</v>
      </c>
      <c r="Y89" s="55">
        <v>63</v>
      </c>
      <c r="Z89" s="55">
        <v>364</v>
      </c>
      <c r="AA89" s="55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56" t="s">
        <v>1217</v>
      </c>
      <c r="B90" s="56" t="str">
        <f t="shared" si="7"/>
        <v>88</v>
      </c>
      <c r="C90" s="56" t="str">
        <f t="shared" si="8"/>
        <v>66380</v>
      </c>
      <c r="D90" s="45"/>
      <c r="E90" s="57">
        <v>88</v>
      </c>
      <c r="F90" s="57">
        <v>66380</v>
      </c>
      <c r="G90" s="57">
        <v>289</v>
      </c>
      <c r="H90" s="58">
        <v>470</v>
      </c>
      <c r="I90" s="58">
        <v>470</v>
      </c>
      <c r="J90" s="59">
        <v>5</v>
      </c>
      <c r="K90" s="59">
        <v>5</v>
      </c>
      <c r="L90" s="59">
        <v>31</v>
      </c>
      <c r="M90" s="59">
        <f t="shared" si="9"/>
        <v>5</v>
      </c>
      <c r="N90" s="59">
        <v>0.8</v>
      </c>
      <c r="O90" s="59">
        <v>0.1</v>
      </c>
      <c r="P90" s="60">
        <f t="shared" si="10"/>
        <v>36</v>
      </c>
      <c r="Q90" s="60">
        <v>38</v>
      </c>
      <c r="R90" s="60">
        <v>184</v>
      </c>
      <c r="S90" s="60">
        <v>184</v>
      </c>
      <c r="T90" s="54">
        <f t="shared" si="11"/>
        <v>39</v>
      </c>
      <c r="U90" s="54">
        <v>43</v>
      </c>
      <c r="V90" s="54">
        <v>276</v>
      </c>
      <c r="W90" s="54">
        <v>276</v>
      </c>
      <c r="X90" s="55">
        <f t="shared" si="12"/>
        <v>57</v>
      </c>
      <c r="Y90" s="55">
        <v>63</v>
      </c>
      <c r="Z90" s="55">
        <v>368</v>
      </c>
      <c r="AA90" s="55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56" t="s">
        <v>1218</v>
      </c>
      <c r="B91" s="56" t="str">
        <f t="shared" si="7"/>
        <v>89</v>
      </c>
      <c r="C91" s="56" t="str">
        <f t="shared" si="8"/>
        <v>67735</v>
      </c>
      <c r="D91" s="45"/>
      <c r="E91" s="57">
        <v>89</v>
      </c>
      <c r="F91" s="57">
        <v>67735</v>
      </c>
      <c r="G91" s="57">
        <v>292</v>
      </c>
      <c r="H91" s="58">
        <v>476</v>
      </c>
      <c r="I91" s="58">
        <v>476</v>
      </c>
      <c r="J91" s="59">
        <v>5</v>
      </c>
      <c r="K91" s="59">
        <v>5</v>
      </c>
      <c r="L91" s="59">
        <v>31</v>
      </c>
      <c r="M91" s="59">
        <f t="shared" si="9"/>
        <v>5</v>
      </c>
      <c r="N91" s="59">
        <v>0.8</v>
      </c>
      <c r="O91" s="59">
        <v>0.1</v>
      </c>
      <c r="P91" s="60">
        <f t="shared" si="10"/>
        <v>36</v>
      </c>
      <c r="Q91" s="60">
        <v>38</v>
      </c>
      <c r="R91" s="60">
        <v>186</v>
      </c>
      <c r="S91" s="60">
        <v>186</v>
      </c>
      <c r="T91" s="54">
        <f t="shared" si="11"/>
        <v>39</v>
      </c>
      <c r="U91" s="54">
        <v>43</v>
      </c>
      <c r="V91" s="54">
        <v>279</v>
      </c>
      <c r="W91" s="54">
        <v>279</v>
      </c>
      <c r="X91" s="55">
        <f t="shared" si="12"/>
        <v>57</v>
      </c>
      <c r="Y91" s="55">
        <v>63</v>
      </c>
      <c r="Z91" s="55">
        <v>372</v>
      </c>
      <c r="AA91" s="55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56" t="s">
        <v>1219</v>
      </c>
      <c r="B92" s="56" t="str">
        <f t="shared" si="7"/>
        <v>90</v>
      </c>
      <c r="C92" s="56" t="str">
        <f t="shared" si="8"/>
        <v>70640</v>
      </c>
      <c r="D92" s="45"/>
      <c r="E92" s="57">
        <v>90</v>
      </c>
      <c r="F92" s="57">
        <v>70640</v>
      </c>
      <c r="G92" s="57">
        <v>295</v>
      </c>
      <c r="H92" s="58">
        <v>482</v>
      </c>
      <c r="I92" s="58">
        <v>482</v>
      </c>
      <c r="J92" s="59">
        <v>5</v>
      </c>
      <c r="K92" s="59">
        <v>5</v>
      </c>
      <c r="L92" s="59">
        <v>32</v>
      </c>
      <c r="M92" s="59">
        <f t="shared" si="9"/>
        <v>5</v>
      </c>
      <c r="N92" s="59">
        <v>0.8</v>
      </c>
      <c r="O92" s="59">
        <v>0.1</v>
      </c>
      <c r="P92" s="60">
        <f t="shared" si="10"/>
        <v>36</v>
      </c>
      <c r="Q92" s="60">
        <v>38</v>
      </c>
      <c r="R92" s="60">
        <v>188</v>
      </c>
      <c r="S92" s="60">
        <v>188</v>
      </c>
      <c r="T92" s="54">
        <f t="shared" si="11"/>
        <v>39</v>
      </c>
      <c r="U92" s="54">
        <v>43</v>
      </c>
      <c r="V92" s="54">
        <v>282</v>
      </c>
      <c r="W92" s="54">
        <v>282</v>
      </c>
      <c r="X92" s="55">
        <f t="shared" si="12"/>
        <v>57</v>
      </c>
      <c r="Y92" s="55">
        <v>63</v>
      </c>
      <c r="Z92" s="55">
        <v>376</v>
      </c>
      <c r="AA92" s="55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56" t="s">
        <v>1220</v>
      </c>
      <c r="B93" s="56" t="str">
        <f t="shared" si="7"/>
        <v>91</v>
      </c>
      <c r="C93" s="56" t="str">
        <f t="shared" si="8"/>
        <v>72050</v>
      </c>
      <c r="D93" s="45"/>
      <c r="E93" s="57">
        <v>91</v>
      </c>
      <c r="F93" s="57">
        <v>72050</v>
      </c>
      <c r="G93" s="57">
        <v>298</v>
      </c>
      <c r="H93" s="58">
        <v>488</v>
      </c>
      <c r="I93" s="58">
        <v>488</v>
      </c>
      <c r="J93" s="59">
        <v>5</v>
      </c>
      <c r="K93" s="59">
        <v>5</v>
      </c>
      <c r="L93" s="59">
        <v>32</v>
      </c>
      <c r="M93" s="59">
        <f t="shared" si="9"/>
        <v>5</v>
      </c>
      <c r="N93" s="59">
        <v>0.8</v>
      </c>
      <c r="O93" s="59">
        <v>0.1</v>
      </c>
      <c r="P93" s="60">
        <f t="shared" si="10"/>
        <v>37</v>
      </c>
      <c r="Q93" s="60">
        <v>39</v>
      </c>
      <c r="R93" s="60">
        <v>190</v>
      </c>
      <c r="S93" s="60">
        <v>190</v>
      </c>
      <c r="T93" s="54">
        <f t="shared" si="11"/>
        <v>40</v>
      </c>
      <c r="U93" s="54">
        <v>44</v>
      </c>
      <c r="V93" s="54">
        <v>285</v>
      </c>
      <c r="W93" s="54">
        <v>285</v>
      </c>
      <c r="X93" s="55">
        <f t="shared" si="12"/>
        <v>58</v>
      </c>
      <c r="Y93" s="55">
        <v>64</v>
      </c>
      <c r="Z93" s="55">
        <v>380</v>
      </c>
      <c r="AA93" s="55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56" t="s">
        <v>1221</v>
      </c>
      <c r="B94" s="56" t="str">
        <f t="shared" si="7"/>
        <v>92</v>
      </c>
      <c r="C94" s="56" t="str">
        <f t="shared" si="8"/>
        <v>73475</v>
      </c>
      <c r="D94" s="45"/>
      <c r="E94" s="57">
        <v>92</v>
      </c>
      <c r="F94" s="57">
        <v>73475</v>
      </c>
      <c r="G94" s="57">
        <v>301</v>
      </c>
      <c r="H94" s="58">
        <v>494</v>
      </c>
      <c r="I94" s="58">
        <v>494</v>
      </c>
      <c r="J94" s="59">
        <v>5</v>
      </c>
      <c r="K94" s="59">
        <v>5</v>
      </c>
      <c r="L94" s="59">
        <v>32</v>
      </c>
      <c r="M94" s="59">
        <f t="shared" si="9"/>
        <v>5</v>
      </c>
      <c r="N94" s="59">
        <v>0.8</v>
      </c>
      <c r="O94" s="59">
        <v>0.1</v>
      </c>
      <c r="P94" s="60">
        <f t="shared" si="10"/>
        <v>37</v>
      </c>
      <c r="Q94" s="60">
        <v>39</v>
      </c>
      <c r="R94" s="60">
        <v>192</v>
      </c>
      <c r="S94" s="60">
        <v>192</v>
      </c>
      <c r="T94" s="54">
        <f t="shared" si="11"/>
        <v>40</v>
      </c>
      <c r="U94" s="54">
        <v>44</v>
      </c>
      <c r="V94" s="54">
        <v>288</v>
      </c>
      <c r="W94" s="54">
        <v>288</v>
      </c>
      <c r="X94" s="55">
        <f t="shared" si="12"/>
        <v>58</v>
      </c>
      <c r="Y94" s="55">
        <v>64</v>
      </c>
      <c r="Z94" s="55">
        <v>384</v>
      </c>
      <c r="AA94" s="55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56" t="s">
        <v>1222</v>
      </c>
      <c r="B95" s="56" t="str">
        <f t="shared" si="7"/>
        <v>93</v>
      </c>
      <c r="C95" s="56" t="str">
        <f t="shared" si="8"/>
        <v>76525</v>
      </c>
      <c r="D95" s="45"/>
      <c r="E95" s="57">
        <v>93</v>
      </c>
      <c r="F95" s="57">
        <v>76525</v>
      </c>
      <c r="G95" s="57">
        <v>304</v>
      </c>
      <c r="H95" s="58">
        <v>500</v>
      </c>
      <c r="I95" s="58">
        <v>500</v>
      </c>
      <c r="J95" s="59">
        <v>5</v>
      </c>
      <c r="K95" s="59">
        <v>5</v>
      </c>
      <c r="L95" s="59">
        <v>33</v>
      </c>
      <c r="M95" s="59">
        <f t="shared" si="9"/>
        <v>5</v>
      </c>
      <c r="N95" s="59">
        <v>0.8</v>
      </c>
      <c r="O95" s="59">
        <v>0.1</v>
      </c>
      <c r="P95" s="60">
        <f t="shared" si="10"/>
        <v>37</v>
      </c>
      <c r="Q95" s="60">
        <v>39</v>
      </c>
      <c r="R95" s="60">
        <v>194</v>
      </c>
      <c r="S95" s="60">
        <v>194</v>
      </c>
      <c r="T95" s="54">
        <f t="shared" si="11"/>
        <v>40</v>
      </c>
      <c r="U95" s="54">
        <v>44</v>
      </c>
      <c r="V95" s="54">
        <v>291</v>
      </c>
      <c r="W95" s="54">
        <v>291</v>
      </c>
      <c r="X95" s="55">
        <f t="shared" si="12"/>
        <v>58</v>
      </c>
      <c r="Y95" s="55">
        <v>64</v>
      </c>
      <c r="Z95" s="55">
        <v>388</v>
      </c>
      <c r="AA95" s="55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56" t="s">
        <v>1223</v>
      </c>
      <c r="B96" s="56" t="str">
        <f t="shared" si="7"/>
        <v>94</v>
      </c>
      <c r="C96" s="56" t="str">
        <f t="shared" si="8"/>
        <v>78005</v>
      </c>
      <c r="D96" s="45"/>
      <c r="E96" s="57">
        <v>94</v>
      </c>
      <c r="F96" s="57">
        <v>78005</v>
      </c>
      <c r="G96" s="57">
        <v>307</v>
      </c>
      <c r="H96" s="58">
        <v>506</v>
      </c>
      <c r="I96" s="58">
        <v>506</v>
      </c>
      <c r="J96" s="59">
        <v>5</v>
      </c>
      <c r="K96" s="59">
        <v>5</v>
      </c>
      <c r="L96" s="59">
        <v>33</v>
      </c>
      <c r="M96" s="59">
        <f t="shared" si="9"/>
        <v>5</v>
      </c>
      <c r="N96" s="59">
        <v>0.8</v>
      </c>
      <c r="O96" s="59">
        <v>0.1</v>
      </c>
      <c r="P96" s="60">
        <f t="shared" si="10"/>
        <v>37</v>
      </c>
      <c r="Q96" s="60">
        <v>39</v>
      </c>
      <c r="R96" s="60">
        <v>196</v>
      </c>
      <c r="S96" s="60">
        <v>196</v>
      </c>
      <c r="T96" s="54">
        <f t="shared" si="11"/>
        <v>40</v>
      </c>
      <c r="U96" s="54">
        <v>44</v>
      </c>
      <c r="V96" s="54">
        <v>294</v>
      </c>
      <c r="W96" s="54">
        <v>294</v>
      </c>
      <c r="X96" s="55">
        <f t="shared" si="12"/>
        <v>58</v>
      </c>
      <c r="Y96" s="55">
        <v>64</v>
      </c>
      <c r="Z96" s="55">
        <v>392</v>
      </c>
      <c r="AA96" s="55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56" t="s">
        <v>1224</v>
      </c>
      <c r="B97" s="56" t="str">
        <f t="shared" si="7"/>
        <v>95</v>
      </c>
      <c r="C97" s="56" t="str">
        <f t="shared" si="8"/>
        <v>79500</v>
      </c>
      <c r="D97" s="45"/>
      <c r="E97" s="57">
        <v>95</v>
      </c>
      <c r="F97" s="57">
        <v>79500</v>
      </c>
      <c r="G97" s="57">
        <v>310</v>
      </c>
      <c r="H97" s="58">
        <v>512</v>
      </c>
      <c r="I97" s="58">
        <v>512</v>
      </c>
      <c r="J97" s="59">
        <v>5</v>
      </c>
      <c r="K97" s="59">
        <v>5</v>
      </c>
      <c r="L97" s="59">
        <v>33</v>
      </c>
      <c r="M97" s="59">
        <f t="shared" si="9"/>
        <v>5</v>
      </c>
      <c r="N97" s="59">
        <v>0.8</v>
      </c>
      <c r="O97" s="59">
        <v>0.1</v>
      </c>
      <c r="P97" s="60">
        <f t="shared" si="10"/>
        <v>37</v>
      </c>
      <c r="Q97" s="60">
        <v>39</v>
      </c>
      <c r="R97" s="60">
        <v>198</v>
      </c>
      <c r="S97" s="60">
        <v>198</v>
      </c>
      <c r="T97" s="54">
        <f t="shared" si="11"/>
        <v>40</v>
      </c>
      <c r="U97" s="54">
        <v>44</v>
      </c>
      <c r="V97" s="54">
        <v>297</v>
      </c>
      <c r="W97" s="54">
        <v>297</v>
      </c>
      <c r="X97" s="55">
        <f t="shared" si="12"/>
        <v>58</v>
      </c>
      <c r="Y97" s="55">
        <v>64</v>
      </c>
      <c r="Z97" s="55">
        <v>396</v>
      </c>
      <c r="AA97" s="55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56" t="s">
        <v>1225</v>
      </c>
      <c r="B98" s="56" t="str">
        <f t="shared" si="7"/>
        <v>96</v>
      </c>
      <c r="C98" s="56" t="str">
        <f t="shared" si="8"/>
        <v>82695</v>
      </c>
      <c r="D98" s="45"/>
      <c r="E98" s="57">
        <v>96</v>
      </c>
      <c r="F98" s="57">
        <v>82695</v>
      </c>
      <c r="G98" s="57">
        <v>313</v>
      </c>
      <c r="H98" s="58">
        <v>518</v>
      </c>
      <c r="I98" s="58">
        <v>518</v>
      </c>
      <c r="J98" s="59">
        <v>5</v>
      </c>
      <c r="K98" s="59">
        <v>5</v>
      </c>
      <c r="L98" s="59">
        <v>34</v>
      </c>
      <c r="M98" s="59">
        <f t="shared" si="9"/>
        <v>6</v>
      </c>
      <c r="N98" s="59">
        <v>0.8</v>
      </c>
      <c r="O98" s="59">
        <v>0.1</v>
      </c>
      <c r="P98" s="60">
        <f t="shared" si="10"/>
        <v>37</v>
      </c>
      <c r="Q98" s="60">
        <v>39</v>
      </c>
      <c r="R98" s="60">
        <v>200</v>
      </c>
      <c r="S98" s="60">
        <v>200</v>
      </c>
      <c r="T98" s="54">
        <f t="shared" si="11"/>
        <v>40</v>
      </c>
      <c r="U98" s="54">
        <v>44</v>
      </c>
      <c r="V98" s="54">
        <v>300</v>
      </c>
      <c r="W98" s="54">
        <v>300</v>
      </c>
      <c r="X98" s="55">
        <f t="shared" si="12"/>
        <v>58</v>
      </c>
      <c r="Y98" s="55">
        <v>64</v>
      </c>
      <c r="Z98" s="55">
        <v>400</v>
      </c>
      <c r="AA98" s="55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56" t="s">
        <v>1226</v>
      </c>
      <c r="B99" s="56" t="str">
        <f t="shared" si="7"/>
        <v>97</v>
      </c>
      <c r="C99" s="56" t="str">
        <f t="shared" si="8"/>
        <v>84245</v>
      </c>
      <c r="D99" s="45"/>
      <c r="E99" s="57">
        <v>97</v>
      </c>
      <c r="F99" s="57">
        <v>84245</v>
      </c>
      <c r="G99" s="57">
        <v>316</v>
      </c>
      <c r="H99" s="58">
        <v>524</v>
      </c>
      <c r="I99" s="58">
        <v>524</v>
      </c>
      <c r="J99" s="59">
        <v>5</v>
      </c>
      <c r="K99" s="59">
        <v>5</v>
      </c>
      <c r="L99" s="59">
        <v>34</v>
      </c>
      <c r="M99" s="59">
        <f t="shared" si="9"/>
        <v>6</v>
      </c>
      <c r="N99" s="59">
        <v>0.8</v>
      </c>
      <c r="O99" s="59">
        <v>0.1</v>
      </c>
      <c r="P99" s="60">
        <f t="shared" si="10"/>
        <v>37</v>
      </c>
      <c r="Q99" s="60">
        <v>39</v>
      </c>
      <c r="R99" s="60">
        <v>202</v>
      </c>
      <c r="S99" s="60">
        <v>202</v>
      </c>
      <c r="T99" s="54">
        <f t="shared" si="11"/>
        <v>40</v>
      </c>
      <c r="U99" s="54">
        <v>44</v>
      </c>
      <c r="V99" s="54">
        <v>303</v>
      </c>
      <c r="W99" s="54">
        <v>303</v>
      </c>
      <c r="X99" s="55">
        <f t="shared" si="12"/>
        <v>58</v>
      </c>
      <c r="Y99" s="55">
        <v>64</v>
      </c>
      <c r="Z99" s="55">
        <v>404</v>
      </c>
      <c r="AA99" s="55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56" t="s">
        <v>1227</v>
      </c>
      <c r="B100" s="56" t="str">
        <f t="shared" si="7"/>
        <v>98</v>
      </c>
      <c r="C100" s="56" t="str">
        <f t="shared" si="8"/>
        <v>85810</v>
      </c>
      <c r="D100" s="45"/>
      <c r="E100" s="57">
        <v>98</v>
      </c>
      <c r="F100" s="57">
        <v>85810</v>
      </c>
      <c r="G100" s="57">
        <v>319</v>
      </c>
      <c r="H100" s="58">
        <v>530</v>
      </c>
      <c r="I100" s="58">
        <v>530</v>
      </c>
      <c r="J100" s="59">
        <v>5</v>
      </c>
      <c r="K100" s="59">
        <v>5</v>
      </c>
      <c r="L100" s="59">
        <v>34</v>
      </c>
      <c r="M100" s="59">
        <f t="shared" si="9"/>
        <v>6</v>
      </c>
      <c r="N100" s="59">
        <v>0.8</v>
      </c>
      <c r="O100" s="59">
        <v>0.1</v>
      </c>
      <c r="P100" s="60">
        <f t="shared" si="10"/>
        <v>37</v>
      </c>
      <c r="Q100" s="60">
        <v>39</v>
      </c>
      <c r="R100" s="60">
        <v>204</v>
      </c>
      <c r="S100" s="60">
        <v>204</v>
      </c>
      <c r="T100" s="54">
        <f t="shared" si="11"/>
        <v>40</v>
      </c>
      <c r="U100" s="54">
        <v>44</v>
      </c>
      <c r="V100" s="54">
        <v>306</v>
      </c>
      <c r="W100" s="54">
        <v>306</v>
      </c>
      <c r="X100" s="55">
        <f t="shared" si="12"/>
        <v>58</v>
      </c>
      <c r="Y100" s="55">
        <v>64</v>
      </c>
      <c r="Z100" s="55">
        <v>408</v>
      </c>
      <c r="AA100" s="55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56" t="s">
        <v>1228</v>
      </c>
      <c r="B101" s="56" t="str">
        <f t="shared" si="7"/>
        <v>99</v>
      </c>
      <c r="C101" s="56" t="str">
        <f t="shared" si="8"/>
        <v>89160</v>
      </c>
      <c r="D101" s="45"/>
      <c r="E101" s="57">
        <v>99</v>
      </c>
      <c r="F101" s="57">
        <v>89160</v>
      </c>
      <c r="G101" s="57">
        <v>322</v>
      </c>
      <c r="H101" s="58">
        <v>536</v>
      </c>
      <c r="I101" s="58">
        <v>536</v>
      </c>
      <c r="J101" s="59">
        <v>5</v>
      </c>
      <c r="K101" s="59">
        <v>5</v>
      </c>
      <c r="L101" s="59">
        <v>35</v>
      </c>
      <c r="M101" s="59">
        <f t="shared" si="9"/>
        <v>6</v>
      </c>
      <c r="N101" s="59">
        <v>0.8</v>
      </c>
      <c r="O101" s="59">
        <v>0.1</v>
      </c>
      <c r="P101" s="60">
        <f t="shared" si="10"/>
        <v>37</v>
      </c>
      <c r="Q101" s="60">
        <v>39</v>
      </c>
      <c r="R101" s="60">
        <v>206</v>
      </c>
      <c r="S101" s="60">
        <v>206</v>
      </c>
      <c r="T101" s="54">
        <f t="shared" si="11"/>
        <v>40</v>
      </c>
      <c r="U101" s="54">
        <v>44</v>
      </c>
      <c r="V101" s="54">
        <v>309</v>
      </c>
      <c r="W101" s="54">
        <v>309</v>
      </c>
      <c r="X101" s="55">
        <f t="shared" si="12"/>
        <v>58</v>
      </c>
      <c r="Y101" s="55">
        <v>64</v>
      </c>
      <c r="Z101" s="55">
        <v>412</v>
      </c>
      <c r="AA101" s="55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56" t="s">
        <v>1229</v>
      </c>
      <c r="B102" s="56" t="str">
        <f t="shared" si="7"/>
        <v>100</v>
      </c>
      <c r="C102" s="56" t="str">
        <f t="shared" si="8"/>
        <v>9078000</v>
      </c>
      <c r="D102" s="45"/>
      <c r="E102" s="57">
        <v>100</v>
      </c>
      <c r="F102" s="57">
        <v>9078000</v>
      </c>
      <c r="G102" s="57">
        <v>325</v>
      </c>
      <c r="H102" s="58">
        <v>542</v>
      </c>
      <c r="I102" s="58">
        <v>542</v>
      </c>
      <c r="J102" s="59">
        <v>6</v>
      </c>
      <c r="K102" s="59">
        <v>6</v>
      </c>
      <c r="L102" s="59">
        <v>35</v>
      </c>
      <c r="M102" s="59">
        <f t="shared" si="9"/>
        <v>6</v>
      </c>
      <c r="N102" s="59">
        <v>0.8</v>
      </c>
      <c r="O102" s="59">
        <v>0.1</v>
      </c>
      <c r="P102" s="60">
        <f t="shared" si="10"/>
        <v>38</v>
      </c>
      <c r="Q102" s="60">
        <v>40</v>
      </c>
      <c r="R102" s="60">
        <v>208</v>
      </c>
      <c r="S102" s="60">
        <v>208</v>
      </c>
      <c r="T102" s="54">
        <f t="shared" si="11"/>
        <v>41</v>
      </c>
      <c r="U102" s="54">
        <v>45</v>
      </c>
      <c r="V102" s="54">
        <v>312</v>
      </c>
      <c r="W102" s="54">
        <v>312</v>
      </c>
      <c r="X102" s="55">
        <f t="shared" si="12"/>
        <v>59</v>
      </c>
      <c r="Y102" s="55">
        <v>65</v>
      </c>
      <c r="Z102" s="55">
        <v>416</v>
      </c>
      <c r="AA102" s="55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9"/>
  <sheetViews>
    <sheetView workbookViewId="0"/>
  </sheetViews>
  <sheetFormatPr defaultColWidth="9.125" defaultRowHeight="15.75"/>
  <cols>
    <col min="1" max="1" width="7.5" style="41" bestFit="1" customWidth="1"/>
    <col min="2" max="2" width="6.5" style="41" bestFit="1" customWidth="1"/>
    <col min="3" max="3" width="5.5" style="41" bestFit="1" customWidth="1"/>
    <col min="4" max="4" width="17.125" style="41" bestFit="1" customWidth="1"/>
    <col min="5" max="5" width="10.5" style="41" bestFit="1" customWidth="1"/>
    <col min="6" max="6" width="6.5" style="41" bestFit="1" customWidth="1"/>
    <col min="7" max="7" width="10.5" style="41" bestFit="1" customWidth="1"/>
    <col min="8" max="9" width="17.125" style="41" bestFit="1" customWidth="1"/>
    <col min="10" max="10" width="12.625" style="41" bestFit="1" customWidth="1"/>
    <col min="11" max="11" width="7.5" style="41" bestFit="1" customWidth="1"/>
    <col min="12" max="12" width="6.5" style="41" bestFit="1" customWidth="1"/>
    <col min="13" max="13" width="5.5" style="41" bestFit="1" customWidth="1"/>
    <col min="14" max="14" width="3.5" style="41" bestFit="1" customWidth="1"/>
    <col min="15" max="15" width="4.5" style="41" bestFit="1" customWidth="1"/>
    <col min="16" max="16" width="7.5" style="41" bestFit="1" customWidth="1"/>
    <col min="17" max="17" width="11.625" style="41" bestFit="1" customWidth="1"/>
    <col min="18" max="18" width="22.125" style="41" bestFit="1" customWidth="1"/>
    <col min="19" max="19" width="22.625" style="41" bestFit="1" customWidth="1"/>
    <col min="20" max="20" width="43.875" style="41" bestFit="1" customWidth="1"/>
    <col min="21" max="21" width="20.875" style="41" customWidth="1"/>
    <col min="22" max="16384" width="9.125" style="41"/>
  </cols>
  <sheetData>
    <row r="2" spans="1:21">
      <c r="A2" s="41" t="s">
        <v>1028</v>
      </c>
      <c r="B2" s="41" t="s">
        <v>991</v>
      </c>
      <c r="C2" s="41" t="s">
        <v>1029</v>
      </c>
      <c r="D2" s="41" t="s">
        <v>1030</v>
      </c>
      <c r="E2" s="41" t="s">
        <v>1031</v>
      </c>
      <c r="F2" s="41" t="s">
        <v>1032</v>
      </c>
      <c r="G2" s="41" t="s">
        <v>1033</v>
      </c>
      <c r="H2" s="41" t="s">
        <v>1034</v>
      </c>
      <c r="I2" s="41" t="s">
        <v>1035</v>
      </c>
      <c r="J2" s="41" t="s">
        <v>1036</v>
      </c>
      <c r="K2" s="41" t="s">
        <v>1037</v>
      </c>
      <c r="L2" s="41" t="s">
        <v>1038</v>
      </c>
      <c r="M2" s="41" t="s">
        <v>1039</v>
      </c>
      <c r="N2" s="41" t="s">
        <v>1040</v>
      </c>
      <c r="O2" s="41" t="s">
        <v>1041</v>
      </c>
      <c r="P2" s="41" t="s">
        <v>1042</v>
      </c>
      <c r="Q2" s="41" t="s">
        <v>1043</v>
      </c>
      <c r="R2" s="41" t="s">
        <v>1044</v>
      </c>
      <c r="S2" s="41" t="s">
        <v>1045</v>
      </c>
      <c r="T2" s="41" t="s">
        <v>1046</v>
      </c>
      <c r="U2" s="41" t="s">
        <v>1047</v>
      </c>
    </row>
    <row r="3" spans="1:21">
      <c r="A3" s="41">
        <v>1</v>
      </c>
      <c r="B3" s="41">
        <v>60001</v>
      </c>
      <c r="C3" s="41">
        <v>6</v>
      </c>
      <c r="D3" s="41" t="s">
        <v>1048</v>
      </c>
      <c r="E3" s="41" t="s">
        <v>1049</v>
      </c>
      <c r="F3" s="41" t="b">
        <v>0</v>
      </c>
      <c r="G3" s="41" t="b">
        <v>0</v>
      </c>
      <c r="H3" s="41" t="s">
        <v>1050</v>
      </c>
      <c r="I3" s="41" t="s">
        <v>1050</v>
      </c>
      <c r="J3" s="41">
        <v>1</v>
      </c>
      <c r="K3" s="41">
        <v>0</v>
      </c>
      <c r="L3" s="41">
        <v>5</v>
      </c>
      <c r="M3" s="41">
        <v>1</v>
      </c>
      <c r="N3" s="41">
        <v>4</v>
      </c>
      <c r="O3" s="41">
        <v>0</v>
      </c>
      <c r="P3" s="41" t="b">
        <v>1</v>
      </c>
      <c r="Q3" s="41" t="s">
        <v>1051</v>
      </c>
      <c r="R3" s="41" t="s">
        <v>1052</v>
      </c>
      <c r="S3" s="41" t="s">
        <v>1053</v>
      </c>
      <c r="T3" s="41" t="s">
        <v>1054</v>
      </c>
      <c r="U3" s="41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H3&amp;"&lt;/StartTime&gt;"&amp;CHAR(10)&amp;"&lt;EndTime&gt;"&amp;I3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41">
        <v>2</v>
      </c>
      <c r="B4" s="41">
        <v>60002</v>
      </c>
      <c r="C4" s="41">
        <v>6</v>
      </c>
      <c r="D4" s="41" t="s">
        <v>1055</v>
      </c>
      <c r="E4" s="41" t="s">
        <v>1056</v>
      </c>
      <c r="F4" s="41" t="b">
        <v>0</v>
      </c>
      <c r="G4" s="41" t="b">
        <v>0</v>
      </c>
      <c r="H4" s="41" t="s">
        <v>1050</v>
      </c>
      <c r="I4" s="41" t="s">
        <v>1050</v>
      </c>
      <c r="J4" s="41">
        <v>1</v>
      </c>
      <c r="K4" s="41">
        <v>0</v>
      </c>
      <c r="L4" s="41">
        <v>10</v>
      </c>
      <c r="M4" s="41">
        <v>1</v>
      </c>
      <c r="N4" s="41">
        <v>8</v>
      </c>
      <c r="O4" s="41">
        <v>0</v>
      </c>
      <c r="P4" s="41" t="b">
        <v>1</v>
      </c>
      <c r="Q4" s="41" t="s">
        <v>1051</v>
      </c>
      <c r="R4" s="41" t="s">
        <v>1057</v>
      </c>
      <c r="S4" s="41" t="s">
        <v>1058</v>
      </c>
      <c r="T4" s="41" t="s">
        <v>1059</v>
      </c>
      <c r="U4" s="41" t="str">
        <f t="shared" ref="U4:U15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H4&amp;"&lt;/StartTime&gt;"&amp;CHAR(10)&amp;"&lt;EndTime&gt;"&amp;I4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41">
        <v>3</v>
      </c>
      <c r="B5" s="41">
        <v>60003</v>
      </c>
      <c r="C5" s="41">
        <v>6</v>
      </c>
      <c r="D5" s="41" t="s">
        <v>1060</v>
      </c>
      <c r="E5" s="41" t="s">
        <v>1049</v>
      </c>
      <c r="F5" s="41" t="b">
        <v>0</v>
      </c>
      <c r="G5" s="41" t="b">
        <v>0</v>
      </c>
      <c r="H5" s="41" t="s">
        <v>1050</v>
      </c>
      <c r="I5" s="41" t="s">
        <v>1050</v>
      </c>
      <c r="J5" s="41">
        <v>1</v>
      </c>
      <c r="K5" s="41">
        <v>0</v>
      </c>
      <c r="L5" s="41">
        <v>20</v>
      </c>
      <c r="M5" s="41">
        <v>1</v>
      </c>
      <c r="N5" s="41">
        <v>16</v>
      </c>
      <c r="O5" s="41">
        <v>1</v>
      </c>
      <c r="P5" s="41" t="b">
        <v>1</v>
      </c>
      <c r="Q5" s="41" t="s">
        <v>1051</v>
      </c>
      <c r="R5" s="41" t="s">
        <v>1061</v>
      </c>
      <c r="S5" s="41" t="s">
        <v>1062</v>
      </c>
      <c r="T5" s="41" t="s">
        <v>1054</v>
      </c>
      <c r="U5" s="41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41">
        <v>4</v>
      </c>
      <c r="B6" s="41">
        <v>60004</v>
      </c>
      <c r="C6" s="41">
        <v>6</v>
      </c>
      <c r="D6" s="41" t="s">
        <v>1063</v>
      </c>
      <c r="E6" s="41" t="s">
        <v>1064</v>
      </c>
      <c r="F6" s="41" t="b">
        <v>0</v>
      </c>
      <c r="G6" s="41" t="b">
        <v>0</v>
      </c>
      <c r="H6" s="41" t="s">
        <v>1050</v>
      </c>
      <c r="I6" s="41" t="s">
        <v>1050</v>
      </c>
      <c r="J6" s="41">
        <v>3</v>
      </c>
      <c r="K6" s="41">
        <v>5</v>
      </c>
      <c r="L6" s="41">
        <v>20</v>
      </c>
      <c r="M6" s="41">
        <v>1</v>
      </c>
      <c r="N6" s="41">
        <v>20</v>
      </c>
      <c r="O6" s="41">
        <v>0</v>
      </c>
      <c r="P6" s="41" t="b">
        <v>1</v>
      </c>
      <c r="Q6" s="41" t="s">
        <v>1051</v>
      </c>
      <c r="R6" s="41" t="s">
        <v>1065</v>
      </c>
      <c r="S6" s="41" t="s">
        <v>1066</v>
      </c>
      <c r="T6" s="41" t="s">
        <v>1067</v>
      </c>
      <c r="U6" s="41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41">
        <v>5</v>
      </c>
      <c r="B7" s="41">
        <v>60005</v>
      </c>
      <c r="C7" s="41">
        <v>6</v>
      </c>
      <c r="D7" s="41" t="s">
        <v>1068</v>
      </c>
      <c r="E7" s="41" t="s">
        <v>1064</v>
      </c>
      <c r="F7" s="41" t="b">
        <v>0</v>
      </c>
      <c r="G7" s="41" t="b">
        <v>0</v>
      </c>
      <c r="H7" s="41" t="s">
        <v>1050</v>
      </c>
      <c r="I7" s="41" t="s">
        <v>1050</v>
      </c>
      <c r="J7" s="41">
        <v>5</v>
      </c>
      <c r="K7" s="41">
        <v>10</v>
      </c>
      <c r="L7" s="41">
        <v>30</v>
      </c>
      <c r="M7" s="41">
        <v>1</v>
      </c>
      <c r="N7" s="41">
        <v>25</v>
      </c>
      <c r="O7" s="41">
        <v>2</v>
      </c>
      <c r="P7" s="41" t="b">
        <v>1</v>
      </c>
      <c r="Q7" s="41" t="s">
        <v>1051</v>
      </c>
      <c r="R7" s="41" t="s">
        <v>1069</v>
      </c>
      <c r="S7" s="41" t="s">
        <v>1070</v>
      </c>
      <c r="T7" s="41" t="s">
        <v>1054</v>
      </c>
      <c r="U7" s="41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41">
        <v>6</v>
      </c>
      <c r="B8" s="41">
        <v>60006</v>
      </c>
      <c r="C8" s="41">
        <v>6</v>
      </c>
      <c r="D8" s="41" t="s">
        <v>1071</v>
      </c>
      <c r="E8" s="41" t="s">
        <v>1064</v>
      </c>
      <c r="F8" s="41" t="b">
        <v>0</v>
      </c>
      <c r="G8" s="41" t="b">
        <v>0</v>
      </c>
      <c r="H8" s="41" t="s">
        <v>1050</v>
      </c>
      <c r="I8" s="41" t="s">
        <v>1050</v>
      </c>
      <c r="J8" s="41">
        <v>8</v>
      </c>
      <c r="K8" s="41">
        <v>20</v>
      </c>
      <c r="L8" s="41">
        <v>40</v>
      </c>
      <c r="M8" s="41">
        <v>1</v>
      </c>
      <c r="N8" s="41">
        <v>34</v>
      </c>
      <c r="O8" s="41">
        <v>5</v>
      </c>
      <c r="P8" s="41" t="b">
        <v>1</v>
      </c>
      <c r="Q8" s="41" t="s">
        <v>1051</v>
      </c>
      <c r="R8" s="41" t="s">
        <v>1072</v>
      </c>
      <c r="S8" s="41" t="s">
        <v>1073</v>
      </c>
      <c r="T8" s="41" t="s">
        <v>1067</v>
      </c>
      <c r="U8" s="41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41">
        <v>7</v>
      </c>
      <c r="B9" s="41">
        <v>60007</v>
      </c>
      <c r="C9" s="41">
        <v>6</v>
      </c>
      <c r="D9" s="41" t="s">
        <v>1074</v>
      </c>
      <c r="E9" s="41" t="s">
        <v>1075</v>
      </c>
      <c r="F9" s="41" t="b">
        <v>0</v>
      </c>
      <c r="G9" s="41" t="b">
        <v>0</v>
      </c>
      <c r="H9" s="41" t="s">
        <v>1050</v>
      </c>
      <c r="I9" s="41" t="s">
        <v>1050</v>
      </c>
      <c r="J9" s="41">
        <v>11</v>
      </c>
      <c r="K9" s="41">
        <v>10</v>
      </c>
      <c r="L9" s="41">
        <v>30</v>
      </c>
      <c r="M9" s="41">
        <v>1</v>
      </c>
      <c r="N9" s="41">
        <v>30</v>
      </c>
      <c r="O9" s="41">
        <v>0</v>
      </c>
      <c r="P9" s="41" t="b">
        <v>0</v>
      </c>
      <c r="Q9" s="41" t="s">
        <v>1051</v>
      </c>
      <c r="R9" s="41" t="s">
        <v>1076</v>
      </c>
      <c r="S9" s="41" t="s">
        <v>1077</v>
      </c>
      <c r="T9" s="41" t="s">
        <v>1054</v>
      </c>
      <c r="U9" s="41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41">
        <v>8</v>
      </c>
      <c r="B10" s="41">
        <v>60008</v>
      </c>
      <c r="C10" s="41">
        <v>6</v>
      </c>
      <c r="D10" s="41" t="s">
        <v>1078</v>
      </c>
      <c r="E10" s="41" t="s">
        <v>1049</v>
      </c>
      <c r="F10" s="41" t="b">
        <v>0</v>
      </c>
      <c r="G10" s="41" t="b">
        <v>0</v>
      </c>
      <c r="H10" s="41" t="s">
        <v>1050</v>
      </c>
      <c r="I10" s="41" t="s">
        <v>1050</v>
      </c>
      <c r="J10" s="41">
        <v>11</v>
      </c>
      <c r="K10" s="41">
        <v>15</v>
      </c>
      <c r="L10" s="41">
        <v>40</v>
      </c>
      <c r="M10" s="41">
        <v>1</v>
      </c>
      <c r="N10" s="41">
        <v>38</v>
      </c>
      <c r="O10" s="41">
        <v>3</v>
      </c>
      <c r="P10" s="41" t="b">
        <v>0</v>
      </c>
      <c r="Q10" s="41" t="s">
        <v>1051</v>
      </c>
      <c r="R10" s="41" t="s">
        <v>1079</v>
      </c>
      <c r="S10" s="41" t="s">
        <v>1080</v>
      </c>
      <c r="T10" s="41" t="s">
        <v>1059</v>
      </c>
      <c r="U10" s="41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41">
        <v>9</v>
      </c>
      <c r="B11" s="41">
        <v>60009</v>
      </c>
      <c r="C11" s="41">
        <v>6</v>
      </c>
      <c r="D11" s="41" t="s">
        <v>1081</v>
      </c>
      <c r="E11" s="41" t="s">
        <v>1064</v>
      </c>
      <c r="F11" s="41" t="b">
        <v>0</v>
      </c>
      <c r="G11" s="41" t="b">
        <v>0</v>
      </c>
      <c r="H11" s="41" t="s">
        <v>1050</v>
      </c>
      <c r="I11" s="41" t="s">
        <v>1050</v>
      </c>
      <c r="J11" s="41">
        <v>13</v>
      </c>
      <c r="K11" s="41">
        <v>35</v>
      </c>
      <c r="L11" s="41">
        <v>40</v>
      </c>
      <c r="M11" s="41">
        <v>1</v>
      </c>
      <c r="N11" s="41">
        <v>30</v>
      </c>
      <c r="O11" s="41">
        <v>8</v>
      </c>
      <c r="P11" s="41" t="b">
        <v>0</v>
      </c>
      <c r="Q11" s="41" t="s">
        <v>1051</v>
      </c>
      <c r="R11" s="41" t="s">
        <v>1082</v>
      </c>
      <c r="S11" s="41" t="s">
        <v>1083</v>
      </c>
      <c r="T11" s="41" t="s">
        <v>1067</v>
      </c>
      <c r="U11" s="41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41">
        <v>10</v>
      </c>
      <c r="B12" s="41">
        <v>60010</v>
      </c>
      <c r="C12" s="41">
        <v>6</v>
      </c>
      <c r="D12" s="41" t="s">
        <v>1084</v>
      </c>
      <c r="E12" s="41" t="s">
        <v>1064</v>
      </c>
      <c r="F12" s="41" t="b">
        <v>0</v>
      </c>
      <c r="G12" s="41" t="b">
        <v>0</v>
      </c>
      <c r="H12" s="41" t="s">
        <v>1050</v>
      </c>
      <c r="I12" s="41" t="s">
        <v>1050</v>
      </c>
      <c r="J12" s="41">
        <v>15</v>
      </c>
      <c r="K12" s="41">
        <v>25</v>
      </c>
      <c r="L12" s="41">
        <v>35</v>
      </c>
      <c r="M12" s="41">
        <v>1</v>
      </c>
      <c r="N12" s="41">
        <v>34</v>
      </c>
      <c r="O12" s="41">
        <v>2</v>
      </c>
      <c r="P12" s="41" t="b">
        <v>0</v>
      </c>
      <c r="Q12" s="41" t="s">
        <v>1051</v>
      </c>
      <c r="R12" s="41" t="s">
        <v>1085</v>
      </c>
      <c r="S12" s="41" t="s">
        <v>1086</v>
      </c>
      <c r="T12" s="41" t="s">
        <v>1067</v>
      </c>
      <c r="U12" s="41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41">
        <v>11</v>
      </c>
      <c r="B13" s="41">
        <v>69001</v>
      </c>
      <c r="C13" s="41">
        <v>6</v>
      </c>
      <c r="D13" s="41" t="s">
        <v>1087</v>
      </c>
      <c r="E13" s="41" t="s">
        <v>1049</v>
      </c>
      <c r="F13" s="41" t="b">
        <v>0</v>
      </c>
      <c r="G13" s="41" t="b">
        <v>1</v>
      </c>
      <c r="H13" s="42">
        <v>43719</v>
      </c>
      <c r="I13" s="42">
        <v>43732.999305555553</v>
      </c>
      <c r="J13" s="41">
        <v>1</v>
      </c>
      <c r="K13" s="41">
        <v>0</v>
      </c>
      <c r="L13" s="41">
        <v>20</v>
      </c>
      <c r="M13" s="41">
        <v>1</v>
      </c>
      <c r="N13" s="41">
        <v>25</v>
      </c>
      <c r="O13" s="41">
        <v>2</v>
      </c>
      <c r="P13" s="41" t="b">
        <v>1</v>
      </c>
      <c r="Q13" s="41" t="s">
        <v>1051</v>
      </c>
      <c r="R13" s="41" t="s">
        <v>1088</v>
      </c>
      <c r="S13" s="41" t="s">
        <v>1089</v>
      </c>
      <c r="T13" s="41" t="s">
        <v>1059</v>
      </c>
      <c r="U13" s="41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&lt;StartTime&gt;43719&lt;/StartTime&gt;
&lt;EndTime&gt;43732.9993055556&lt;/EndTime&gt;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41">
        <v>12</v>
      </c>
      <c r="B14" s="41">
        <v>69002</v>
      </c>
      <c r="C14" s="41">
        <v>6</v>
      </c>
      <c r="D14" s="41" t="s">
        <v>1090</v>
      </c>
      <c r="E14" s="41" t="s">
        <v>1049</v>
      </c>
      <c r="F14" s="41" t="b">
        <v>0</v>
      </c>
      <c r="G14" s="41" t="b">
        <v>1</v>
      </c>
      <c r="H14" s="42">
        <v>43719</v>
      </c>
      <c r="I14" s="42">
        <v>43732.999305555553</v>
      </c>
      <c r="J14" s="41">
        <v>1</v>
      </c>
      <c r="K14" s="41">
        <v>0</v>
      </c>
      <c r="L14" s="41">
        <v>20</v>
      </c>
      <c r="M14" s="41">
        <v>1</v>
      </c>
      <c r="N14" s="41">
        <v>25</v>
      </c>
      <c r="O14" s="41">
        <v>2</v>
      </c>
      <c r="P14" s="41" t="b">
        <v>1</v>
      </c>
      <c r="Q14" s="41" t="s">
        <v>1051</v>
      </c>
      <c r="R14" s="41" t="s">
        <v>1091</v>
      </c>
      <c r="S14" s="41" t="s">
        <v>1092</v>
      </c>
      <c r="T14" s="41" t="s">
        <v>1093</v>
      </c>
      <c r="U14" s="41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&lt;StartTime&gt;43719&lt;/StartTime&gt;
&lt;EndTime&gt;43732.9993055556&lt;/EndTime&gt;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41">
        <v>13</v>
      </c>
      <c r="B15" s="41">
        <v>69003</v>
      </c>
      <c r="C15" s="41">
        <v>6</v>
      </c>
      <c r="D15" s="41" t="s">
        <v>1094</v>
      </c>
      <c r="E15" s="41" t="s">
        <v>1049</v>
      </c>
      <c r="F15" s="41" t="b">
        <v>0</v>
      </c>
      <c r="G15" s="41" t="b">
        <v>1</v>
      </c>
      <c r="H15" s="42">
        <v>43719</v>
      </c>
      <c r="I15" s="42">
        <v>43732.999305555553</v>
      </c>
      <c r="J15" s="41">
        <v>1</v>
      </c>
      <c r="K15" s="41">
        <v>0</v>
      </c>
      <c r="L15" s="41">
        <v>20</v>
      </c>
      <c r="M15" s="41">
        <v>1</v>
      </c>
      <c r="N15" s="41">
        <v>25</v>
      </c>
      <c r="O15" s="41">
        <v>2</v>
      </c>
      <c r="P15" s="41" t="b">
        <v>1</v>
      </c>
      <c r="Q15" s="41" t="s">
        <v>1051</v>
      </c>
      <c r="R15" s="41" t="s">
        <v>1095</v>
      </c>
      <c r="S15" s="41" t="s">
        <v>1096</v>
      </c>
      <c r="T15" s="41" t="s">
        <v>1059</v>
      </c>
      <c r="U15" s="41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&lt;StartTime&gt;43719&lt;/StartTime&gt;
&lt;EndTime&gt;43732.9993055556&lt;/EndTime&gt;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41">
        <v>14</v>
      </c>
      <c r="B16" s="41">
        <v>69004</v>
      </c>
      <c r="C16" s="41">
        <v>6</v>
      </c>
      <c r="D16" s="41" t="s">
        <v>1097</v>
      </c>
      <c r="E16" s="41" t="s">
        <v>1049</v>
      </c>
      <c r="F16" s="41" t="b">
        <v>0</v>
      </c>
      <c r="G16" s="41" t="b">
        <v>1</v>
      </c>
      <c r="H16" s="42">
        <v>43735</v>
      </c>
      <c r="I16" s="42">
        <v>43764.999988425923</v>
      </c>
      <c r="J16" s="41">
        <v>1</v>
      </c>
      <c r="K16" s="41">
        <v>0</v>
      </c>
      <c r="L16" s="41">
        <v>20</v>
      </c>
      <c r="M16" s="41">
        <v>1</v>
      </c>
      <c r="N16" s="41">
        <v>25</v>
      </c>
      <c r="O16" s="41">
        <v>2</v>
      </c>
      <c r="P16" s="41" t="b">
        <v>1</v>
      </c>
      <c r="Q16" s="41" t="s">
        <v>1051</v>
      </c>
      <c r="R16" s="41" t="s">
        <v>1098</v>
      </c>
      <c r="S16" s="41" t="s">
        <v>1099</v>
      </c>
    </row>
    <row r="17" spans="1:19">
      <c r="A17" s="41">
        <v>15</v>
      </c>
      <c r="B17" s="41">
        <v>69005</v>
      </c>
      <c r="C17" s="41">
        <v>6</v>
      </c>
      <c r="D17" s="41" t="s">
        <v>1100</v>
      </c>
      <c r="E17" s="41" t="s">
        <v>1049</v>
      </c>
      <c r="F17" s="41" t="b">
        <v>0</v>
      </c>
      <c r="G17" s="41" t="b">
        <v>1</v>
      </c>
      <c r="H17" s="42">
        <v>43735</v>
      </c>
      <c r="I17" s="42">
        <v>43764.999988425923</v>
      </c>
      <c r="J17" s="41">
        <v>1</v>
      </c>
      <c r="K17" s="41">
        <v>0</v>
      </c>
      <c r="L17" s="41">
        <v>20</v>
      </c>
      <c r="M17" s="41">
        <v>1</v>
      </c>
      <c r="N17" s="41">
        <v>25</v>
      </c>
      <c r="O17" s="41">
        <v>2</v>
      </c>
      <c r="P17" s="41" t="b">
        <v>1</v>
      </c>
      <c r="Q17" s="41" t="s">
        <v>1051</v>
      </c>
      <c r="R17" s="41" t="s">
        <v>1101</v>
      </c>
      <c r="S17" s="41" t="s">
        <v>1102</v>
      </c>
    </row>
    <row r="18" spans="1:19">
      <c r="A18" s="41">
        <v>16</v>
      </c>
      <c r="B18" s="41">
        <v>69006</v>
      </c>
      <c r="C18" s="41">
        <v>6</v>
      </c>
      <c r="D18" s="41" t="s">
        <v>1103</v>
      </c>
      <c r="E18" s="41" t="s">
        <v>1049</v>
      </c>
      <c r="F18" s="41" t="b">
        <v>0</v>
      </c>
      <c r="G18" s="41" t="b">
        <v>1</v>
      </c>
      <c r="H18" s="42">
        <v>43735</v>
      </c>
      <c r="I18" s="42">
        <v>43764.999988425923</v>
      </c>
      <c r="J18" s="41">
        <v>1</v>
      </c>
      <c r="K18" s="41">
        <v>0</v>
      </c>
      <c r="L18" s="41">
        <v>20</v>
      </c>
      <c r="M18" s="41">
        <v>1</v>
      </c>
      <c r="N18" s="41">
        <v>25</v>
      </c>
      <c r="O18" s="41">
        <v>2</v>
      </c>
      <c r="P18" s="41" t="b">
        <v>1</v>
      </c>
      <c r="Q18" s="41" t="s">
        <v>1051</v>
      </c>
      <c r="R18" s="41" t="s">
        <v>1104</v>
      </c>
      <c r="S18" s="41" t="s">
        <v>1105</v>
      </c>
    </row>
    <row r="19" spans="1:19">
      <c r="A19" s="41">
        <v>17</v>
      </c>
      <c r="B19" s="41">
        <v>69007</v>
      </c>
      <c r="C19" s="41">
        <v>6</v>
      </c>
      <c r="D19" s="41" t="s">
        <v>1106</v>
      </c>
      <c r="E19" s="41" t="s">
        <v>1049</v>
      </c>
      <c r="F19" s="41" t="b">
        <v>0</v>
      </c>
      <c r="G19" s="41" t="b">
        <v>1</v>
      </c>
      <c r="H19" s="42">
        <v>43735</v>
      </c>
      <c r="I19" s="42">
        <v>43764.999988425923</v>
      </c>
      <c r="J19" s="41">
        <v>1</v>
      </c>
      <c r="K19" s="41">
        <v>0</v>
      </c>
      <c r="L19" s="41">
        <v>20</v>
      </c>
      <c r="M19" s="41">
        <v>1</v>
      </c>
      <c r="N19" s="41">
        <v>25</v>
      </c>
      <c r="O19" s="41">
        <v>2</v>
      </c>
      <c r="P19" s="41" t="b">
        <v>1</v>
      </c>
      <c r="Q19" s="41" t="s">
        <v>1051</v>
      </c>
      <c r="R19" s="41" t="s">
        <v>1107</v>
      </c>
      <c r="S19" s="41" t="s">
        <v>1108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"/>
    <col min="7" max="7" width="20" style="7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6">
        <f>IF(MOD(D1,21)=1,E1*21+B1,(E1+1)*21+B1)</f>
        <v>1</v>
      </c>
      <c r="G1" s="7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6">
        <f t="shared" ref="F2:F65" si="1">IF(MOD(D2,21)=1,E2*21+B2,(E2+1)*21+B2)</f>
        <v>22</v>
      </c>
      <c r="G2" s="7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">
        <f t="shared" si="1"/>
        <v>2</v>
      </c>
      <c r="G3" s="7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">
        <f t="shared" si="1"/>
        <v>23</v>
      </c>
      <c r="G4" s="7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">
        <f t="shared" si="1"/>
        <v>3</v>
      </c>
      <c r="G5" s="7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">
        <f t="shared" si="1"/>
        <v>24</v>
      </c>
      <c r="G6" s="7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">
        <f t="shared" si="1"/>
        <v>4</v>
      </c>
      <c r="G7" s="7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">
        <f t="shared" si="1"/>
        <v>25</v>
      </c>
      <c r="G8" s="7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">
        <f t="shared" si="1"/>
        <v>5</v>
      </c>
      <c r="G9" s="7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">
        <f t="shared" si="1"/>
        <v>26</v>
      </c>
      <c r="G10" s="7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">
        <f t="shared" si="1"/>
        <v>6</v>
      </c>
      <c r="G11" s="7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">
        <f t="shared" si="1"/>
        <v>27</v>
      </c>
      <c r="G12" s="7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">
        <f t="shared" si="1"/>
        <v>7</v>
      </c>
      <c r="G13" s="7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">
        <f t="shared" si="1"/>
        <v>28</v>
      </c>
      <c r="G14" s="7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">
        <f t="shared" si="1"/>
        <v>8</v>
      </c>
      <c r="G15" s="7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">
        <f t="shared" si="1"/>
        <v>29</v>
      </c>
      <c r="G16" s="7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">
        <f t="shared" si="1"/>
        <v>9</v>
      </c>
      <c r="G17" s="7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">
        <f t="shared" si="1"/>
        <v>30</v>
      </c>
      <c r="G18" s="7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">
        <f t="shared" si="1"/>
        <v>10</v>
      </c>
      <c r="G19" s="7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">
        <f t="shared" si="1"/>
        <v>31</v>
      </c>
      <c r="G20" s="7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">
        <f t="shared" si="1"/>
        <v>11</v>
      </c>
      <c r="G21" s="7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">
        <f t="shared" si="1"/>
        <v>32</v>
      </c>
      <c r="G22" s="7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">
        <f t="shared" si="1"/>
        <v>12</v>
      </c>
      <c r="G23" s="7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">
        <f t="shared" si="1"/>
        <v>33</v>
      </c>
      <c r="G24" s="7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">
        <f t="shared" si="1"/>
        <v>13</v>
      </c>
      <c r="G25" s="7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">
        <f t="shared" si="1"/>
        <v>34</v>
      </c>
      <c r="G26" s="7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">
        <f t="shared" si="1"/>
        <v>14</v>
      </c>
      <c r="G27" s="7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">
        <f t="shared" si="1"/>
        <v>35</v>
      </c>
      <c r="G28" s="7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">
        <f t="shared" si="1"/>
        <v>15</v>
      </c>
      <c r="G29" s="7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">
        <f t="shared" si="1"/>
        <v>36</v>
      </c>
      <c r="G30" s="7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">
        <f t="shared" si="1"/>
        <v>16</v>
      </c>
      <c r="G31" s="7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">
        <f t="shared" si="1"/>
        <v>37</v>
      </c>
      <c r="G32" s="7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">
        <f t="shared" si="1"/>
        <v>17</v>
      </c>
      <c r="G33" s="7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">
        <f t="shared" si="1"/>
        <v>38</v>
      </c>
      <c r="G34" s="7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">
        <f t="shared" si="1"/>
        <v>18</v>
      </c>
      <c r="G35" s="7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">
        <f t="shared" si="1"/>
        <v>39</v>
      </c>
      <c r="G36" s="7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">
        <f t="shared" si="1"/>
        <v>19</v>
      </c>
      <c r="G37" s="7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">
        <f t="shared" si="1"/>
        <v>40</v>
      </c>
      <c r="G38" s="7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">
        <f t="shared" si="1"/>
        <v>20</v>
      </c>
      <c r="G39" s="7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">
        <f t="shared" si="1"/>
        <v>41</v>
      </c>
      <c r="G40" s="7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">
        <f t="shared" si="1"/>
        <v>21</v>
      </c>
      <c r="G41" s="7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">
        <f t="shared" si="1"/>
        <v>42</v>
      </c>
      <c r="G42" s="7" t="str">
        <f t="shared" si="2"/>
        <v>atom_icon0042</v>
      </c>
    </row>
    <row r="43" spans="1:7" s="8" customFormat="1">
      <c r="A43" s="8">
        <v>43</v>
      </c>
      <c r="B43" s="8">
        <v>1</v>
      </c>
      <c r="C43" s="8">
        <v>42</v>
      </c>
      <c r="D43" s="8">
        <f t="shared" si="0"/>
        <v>1</v>
      </c>
      <c r="E43" s="8">
        <v>2</v>
      </c>
      <c r="F43" s="6">
        <f t="shared" si="1"/>
        <v>43</v>
      </c>
      <c r="G43" s="9" t="str">
        <f t="shared" si="2"/>
        <v>atom_icon0043</v>
      </c>
    </row>
    <row r="44" spans="1:7" s="8" customFormat="1">
      <c r="A44" s="8">
        <v>44</v>
      </c>
      <c r="B44" s="8">
        <v>1</v>
      </c>
      <c r="C44" s="8">
        <v>43</v>
      </c>
      <c r="D44" s="8">
        <f t="shared" si="0"/>
        <v>0</v>
      </c>
      <c r="E44" s="8">
        <v>2</v>
      </c>
      <c r="F44" s="6">
        <f t="shared" si="1"/>
        <v>64</v>
      </c>
      <c r="G44" s="9" t="str">
        <f t="shared" si="2"/>
        <v>atom_icon0064</v>
      </c>
    </row>
    <row r="45" spans="1:7" s="8" customFormat="1">
      <c r="A45" s="8">
        <v>45</v>
      </c>
      <c r="B45" s="8">
        <f t="shared" si="3"/>
        <v>2</v>
      </c>
      <c r="C45" s="8">
        <v>44</v>
      </c>
      <c r="D45" s="8">
        <f t="shared" si="0"/>
        <v>1</v>
      </c>
      <c r="E45" s="8">
        <v>2</v>
      </c>
      <c r="F45" s="6">
        <f t="shared" si="1"/>
        <v>44</v>
      </c>
      <c r="G45" s="9" t="str">
        <f t="shared" si="2"/>
        <v>atom_icon0044</v>
      </c>
    </row>
    <row r="46" spans="1:7" s="8" customFormat="1">
      <c r="A46" s="8">
        <v>46</v>
      </c>
      <c r="B46" s="8">
        <f t="shared" si="3"/>
        <v>2</v>
      </c>
      <c r="C46" s="8">
        <v>45</v>
      </c>
      <c r="D46" s="8">
        <f t="shared" si="0"/>
        <v>0</v>
      </c>
      <c r="E46" s="8">
        <v>2</v>
      </c>
      <c r="F46" s="6">
        <f t="shared" si="1"/>
        <v>65</v>
      </c>
      <c r="G46" s="9" t="str">
        <f t="shared" si="2"/>
        <v>atom_icon0065</v>
      </c>
    </row>
    <row r="47" spans="1:7" s="8" customFormat="1">
      <c r="A47" s="8">
        <v>47</v>
      </c>
      <c r="B47" s="8">
        <f t="shared" si="3"/>
        <v>3</v>
      </c>
      <c r="C47" s="8">
        <v>46</v>
      </c>
      <c r="D47" s="8">
        <f t="shared" si="0"/>
        <v>1</v>
      </c>
      <c r="E47" s="8">
        <v>2</v>
      </c>
      <c r="F47" s="6">
        <f t="shared" si="1"/>
        <v>45</v>
      </c>
      <c r="G47" s="9" t="str">
        <f t="shared" si="2"/>
        <v>atom_icon0045</v>
      </c>
    </row>
    <row r="48" spans="1:7" s="8" customFormat="1">
      <c r="A48" s="8">
        <v>48</v>
      </c>
      <c r="B48" s="8">
        <f t="shared" si="3"/>
        <v>3</v>
      </c>
      <c r="C48" s="8">
        <v>47</v>
      </c>
      <c r="D48" s="8">
        <f t="shared" si="0"/>
        <v>0</v>
      </c>
      <c r="E48" s="8">
        <v>2</v>
      </c>
      <c r="F48" s="6">
        <f t="shared" si="1"/>
        <v>66</v>
      </c>
      <c r="G48" s="9" t="str">
        <f t="shared" si="2"/>
        <v>atom_icon0066</v>
      </c>
    </row>
    <row r="49" spans="1:7" s="8" customFormat="1">
      <c r="A49" s="8">
        <v>49</v>
      </c>
      <c r="B49" s="8">
        <f t="shared" si="3"/>
        <v>4</v>
      </c>
      <c r="C49" s="8">
        <v>48</v>
      </c>
      <c r="D49" s="8">
        <f t="shared" si="0"/>
        <v>1</v>
      </c>
      <c r="E49" s="8">
        <v>2</v>
      </c>
      <c r="F49" s="6">
        <f t="shared" si="1"/>
        <v>46</v>
      </c>
      <c r="G49" s="9" t="str">
        <f t="shared" si="2"/>
        <v>atom_icon0046</v>
      </c>
    </row>
    <row r="50" spans="1:7" s="8" customFormat="1">
      <c r="A50" s="8">
        <v>50</v>
      </c>
      <c r="B50" s="8">
        <f t="shared" si="3"/>
        <v>4</v>
      </c>
      <c r="C50" s="8">
        <v>49</v>
      </c>
      <c r="D50" s="8">
        <f t="shared" si="0"/>
        <v>0</v>
      </c>
      <c r="E50" s="8">
        <v>2</v>
      </c>
      <c r="F50" s="6">
        <f t="shared" si="1"/>
        <v>67</v>
      </c>
      <c r="G50" s="9" t="str">
        <f t="shared" si="2"/>
        <v>atom_icon0067</v>
      </c>
    </row>
    <row r="51" spans="1:7" s="8" customFormat="1">
      <c r="A51" s="8">
        <v>51</v>
      </c>
      <c r="B51" s="8">
        <f t="shared" si="3"/>
        <v>5</v>
      </c>
      <c r="C51" s="8">
        <v>50</v>
      </c>
      <c r="D51" s="8">
        <f t="shared" si="0"/>
        <v>1</v>
      </c>
      <c r="E51" s="8">
        <v>2</v>
      </c>
      <c r="F51" s="6">
        <f t="shared" si="1"/>
        <v>47</v>
      </c>
      <c r="G51" s="9" t="str">
        <f t="shared" si="2"/>
        <v>atom_icon0047</v>
      </c>
    </row>
    <row r="52" spans="1:7" s="8" customFormat="1">
      <c r="A52" s="8">
        <v>52</v>
      </c>
      <c r="B52" s="8">
        <f t="shared" si="3"/>
        <v>5</v>
      </c>
      <c r="C52" s="8">
        <v>51</v>
      </c>
      <c r="D52" s="8">
        <f t="shared" si="0"/>
        <v>0</v>
      </c>
      <c r="E52" s="8">
        <v>2</v>
      </c>
      <c r="F52" s="6">
        <f t="shared" si="1"/>
        <v>68</v>
      </c>
      <c r="G52" s="9" t="str">
        <f t="shared" si="2"/>
        <v>atom_icon0068</v>
      </c>
    </row>
    <row r="53" spans="1:7" s="8" customFormat="1">
      <c r="A53" s="8">
        <v>53</v>
      </c>
      <c r="B53" s="8">
        <f t="shared" si="3"/>
        <v>6</v>
      </c>
      <c r="C53" s="8">
        <v>52</v>
      </c>
      <c r="D53" s="8">
        <f t="shared" si="0"/>
        <v>1</v>
      </c>
      <c r="E53" s="8">
        <v>2</v>
      </c>
      <c r="F53" s="6">
        <f t="shared" si="1"/>
        <v>48</v>
      </c>
      <c r="G53" s="9" t="str">
        <f t="shared" si="2"/>
        <v>atom_icon0048</v>
      </c>
    </row>
    <row r="54" spans="1:7" s="8" customFormat="1">
      <c r="A54" s="8">
        <v>54</v>
      </c>
      <c r="B54" s="8">
        <f t="shared" si="3"/>
        <v>6</v>
      </c>
      <c r="C54" s="8">
        <v>53</v>
      </c>
      <c r="D54" s="8">
        <f t="shared" si="0"/>
        <v>0</v>
      </c>
      <c r="E54" s="8">
        <v>2</v>
      </c>
      <c r="F54" s="6">
        <f t="shared" si="1"/>
        <v>69</v>
      </c>
      <c r="G54" s="9" t="str">
        <f t="shared" si="2"/>
        <v>atom_icon0069</v>
      </c>
    </row>
    <row r="55" spans="1:7" s="8" customFormat="1">
      <c r="A55" s="8">
        <v>55</v>
      </c>
      <c r="B55" s="8">
        <f t="shared" si="3"/>
        <v>7</v>
      </c>
      <c r="C55" s="8">
        <v>54</v>
      </c>
      <c r="D55" s="8">
        <f t="shared" si="0"/>
        <v>1</v>
      </c>
      <c r="E55" s="8">
        <v>2</v>
      </c>
      <c r="F55" s="6">
        <f t="shared" si="1"/>
        <v>49</v>
      </c>
      <c r="G55" s="9" t="str">
        <f t="shared" si="2"/>
        <v>atom_icon0049</v>
      </c>
    </row>
    <row r="56" spans="1:7" s="8" customFormat="1">
      <c r="A56" s="8">
        <v>56</v>
      </c>
      <c r="B56" s="8">
        <f t="shared" si="3"/>
        <v>7</v>
      </c>
      <c r="C56" s="8">
        <v>55</v>
      </c>
      <c r="D56" s="8">
        <f t="shared" si="0"/>
        <v>0</v>
      </c>
      <c r="E56" s="8">
        <v>2</v>
      </c>
      <c r="F56" s="6">
        <f t="shared" si="1"/>
        <v>70</v>
      </c>
      <c r="G56" s="9" t="str">
        <f t="shared" si="2"/>
        <v>atom_icon0070</v>
      </c>
    </row>
    <row r="57" spans="1:7" s="8" customFormat="1">
      <c r="A57" s="8">
        <v>57</v>
      </c>
      <c r="B57" s="8">
        <f t="shared" si="3"/>
        <v>8</v>
      </c>
      <c r="C57" s="8">
        <v>56</v>
      </c>
      <c r="D57" s="8">
        <f t="shared" si="0"/>
        <v>1</v>
      </c>
      <c r="E57" s="8">
        <v>2</v>
      </c>
      <c r="F57" s="6">
        <f t="shared" si="1"/>
        <v>50</v>
      </c>
      <c r="G57" s="9" t="str">
        <f t="shared" si="2"/>
        <v>atom_icon0050</v>
      </c>
    </row>
    <row r="58" spans="1:7" s="8" customFormat="1">
      <c r="A58" s="8">
        <v>58</v>
      </c>
      <c r="B58" s="8">
        <f t="shared" si="3"/>
        <v>8</v>
      </c>
      <c r="C58" s="8">
        <v>57</v>
      </c>
      <c r="D58" s="8">
        <f t="shared" si="0"/>
        <v>0</v>
      </c>
      <c r="E58" s="8">
        <v>2</v>
      </c>
      <c r="F58" s="6">
        <f t="shared" si="1"/>
        <v>71</v>
      </c>
      <c r="G58" s="9" t="str">
        <f t="shared" si="2"/>
        <v>atom_icon0071</v>
      </c>
    </row>
    <row r="59" spans="1:7" s="8" customFormat="1">
      <c r="A59" s="8">
        <v>59</v>
      </c>
      <c r="B59" s="8">
        <f t="shared" si="3"/>
        <v>9</v>
      </c>
      <c r="C59" s="8">
        <v>58</v>
      </c>
      <c r="D59" s="8">
        <f t="shared" si="0"/>
        <v>1</v>
      </c>
      <c r="E59" s="8">
        <v>2</v>
      </c>
      <c r="F59" s="6">
        <f t="shared" si="1"/>
        <v>51</v>
      </c>
      <c r="G59" s="9" t="str">
        <f t="shared" si="2"/>
        <v>atom_icon0051</v>
      </c>
    </row>
    <row r="60" spans="1:7" s="8" customFormat="1">
      <c r="A60" s="8">
        <v>60</v>
      </c>
      <c r="B60" s="8">
        <f t="shared" si="3"/>
        <v>9</v>
      </c>
      <c r="C60" s="8">
        <v>59</v>
      </c>
      <c r="D60" s="8">
        <f t="shared" si="0"/>
        <v>0</v>
      </c>
      <c r="E60" s="8">
        <v>2</v>
      </c>
      <c r="F60" s="6">
        <f t="shared" si="1"/>
        <v>72</v>
      </c>
      <c r="G60" s="9" t="str">
        <f t="shared" si="2"/>
        <v>atom_icon0072</v>
      </c>
    </row>
    <row r="61" spans="1:7" s="8" customFormat="1">
      <c r="A61" s="8">
        <v>61</v>
      </c>
      <c r="B61" s="8">
        <f t="shared" si="3"/>
        <v>10</v>
      </c>
      <c r="C61" s="8">
        <v>60</v>
      </c>
      <c r="D61" s="8">
        <f t="shared" si="0"/>
        <v>1</v>
      </c>
      <c r="E61" s="8">
        <v>2</v>
      </c>
      <c r="F61" s="6">
        <f t="shared" si="1"/>
        <v>52</v>
      </c>
      <c r="G61" s="9" t="str">
        <f t="shared" si="2"/>
        <v>atom_icon0052</v>
      </c>
    </row>
    <row r="62" spans="1:7" s="8" customFormat="1">
      <c r="A62" s="8">
        <v>62</v>
      </c>
      <c r="B62" s="8">
        <f t="shared" si="3"/>
        <v>10</v>
      </c>
      <c r="C62" s="8">
        <v>61</v>
      </c>
      <c r="D62" s="8">
        <f t="shared" si="0"/>
        <v>0</v>
      </c>
      <c r="E62" s="8">
        <v>2</v>
      </c>
      <c r="F62" s="6">
        <f t="shared" si="1"/>
        <v>73</v>
      </c>
      <c r="G62" s="9" t="str">
        <f t="shared" si="2"/>
        <v>atom_icon0073</v>
      </c>
    </row>
    <row r="63" spans="1:7" s="8" customFormat="1">
      <c r="A63" s="8">
        <v>63</v>
      </c>
      <c r="B63" s="8">
        <f t="shared" si="3"/>
        <v>11</v>
      </c>
      <c r="C63" s="8">
        <v>62</v>
      </c>
      <c r="D63" s="8">
        <f t="shared" si="0"/>
        <v>1</v>
      </c>
      <c r="E63" s="8">
        <v>2</v>
      </c>
      <c r="F63" s="6">
        <f t="shared" si="1"/>
        <v>53</v>
      </c>
      <c r="G63" s="9" t="str">
        <f t="shared" si="2"/>
        <v>atom_icon0053</v>
      </c>
    </row>
    <row r="64" spans="1:7" s="8" customFormat="1">
      <c r="A64" s="8">
        <v>64</v>
      </c>
      <c r="B64" s="8">
        <f t="shared" si="3"/>
        <v>11</v>
      </c>
      <c r="C64" s="8">
        <v>63</v>
      </c>
      <c r="D64" s="8">
        <f t="shared" si="0"/>
        <v>0</v>
      </c>
      <c r="E64" s="8">
        <v>2</v>
      </c>
      <c r="F64" s="6">
        <f t="shared" si="1"/>
        <v>74</v>
      </c>
      <c r="G64" s="9" t="str">
        <f t="shared" si="2"/>
        <v>atom_icon0074</v>
      </c>
    </row>
    <row r="65" spans="1:7" s="8" customFormat="1">
      <c r="A65" s="8">
        <v>65</v>
      </c>
      <c r="B65" s="8">
        <f t="shared" si="3"/>
        <v>12</v>
      </c>
      <c r="C65" s="8">
        <v>64</v>
      </c>
      <c r="D65" s="8">
        <f t="shared" si="0"/>
        <v>1</v>
      </c>
      <c r="E65" s="8">
        <v>2</v>
      </c>
      <c r="F65" s="6">
        <f t="shared" si="1"/>
        <v>54</v>
      </c>
      <c r="G65" s="9" t="str">
        <f t="shared" si="2"/>
        <v>atom_icon0054</v>
      </c>
    </row>
    <row r="66" spans="1:7" s="8" customFormat="1">
      <c r="A66" s="8">
        <v>66</v>
      </c>
      <c r="B66" s="8">
        <f t="shared" si="3"/>
        <v>12</v>
      </c>
      <c r="C66" s="8">
        <v>65</v>
      </c>
      <c r="D66" s="8">
        <f t="shared" ref="D66:D126" si="4">IF(MOD(A66, 2)=0,0,1)</f>
        <v>0</v>
      </c>
      <c r="E66" s="8">
        <v>2</v>
      </c>
      <c r="F66" s="6">
        <f t="shared" ref="F66:F126" si="5">IF(MOD(D66,21)=1,E66*21+B66,(E66+1)*21+B66)</f>
        <v>75</v>
      </c>
      <c r="G66" s="9" t="str">
        <f t="shared" ref="G66:G126" si="6">"atom_icon"&amp;TEXT(F66,"0000")</f>
        <v>atom_icon0075</v>
      </c>
    </row>
    <row r="67" spans="1:7" s="8" customFormat="1">
      <c r="A67" s="8">
        <v>67</v>
      </c>
      <c r="B67" s="8">
        <f t="shared" si="3"/>
        <v>13</v>
      </c>
      <c r="C67" s="8">
        <v>66</v>
      </c>
      <c r="D67" s="8">
        <f t="shared" si="4"/>
        <v>1</v>
      </c>
      <c r="E67" s="8">
        <v>2</v>
      </c>
      <c r="F67" s="6">
        <f t="shared" si="5"/>
        <v>55</v>
      </c>
      <c r="G67" s="9" t="str">
        <f t="shared" si="6"/>
        <v>atom_icon0055</v>
      </c>
    </row>
    <row r="68" spans="1:7" s="8" customFormat="1">
      <c r="A68" s="8">
        <v>68</v>
      </c>
      <c r="B68" s="8">
        <f t="shared" si="3"/>
        <v>13</v>
      </c>
      <c r="C68" s="8">
        <v>67</v>
      </c>
      <c r="D68" s="8">
        <f t="shared" si="4"/>
        <v>0</v>
      </c>
      <c r="E68" s="8">
        <v>2</v>
      </c>
      <c r="F68" s="6">
        <f t="shared" si="5"/>
        <v>76</v>
      </c>
      <c r="G68" s="9" t="str">
        <f t="shared" si="6"/>
        <v>atom_icon0076</v>
      </c>
    </row>
    <row r="69" spans="1:7" s="8" customFormat="1">
      <c r="A69" s="8">
        <v>69</v>
      </c>
      <c r="B69" s="8">
        <f t="shared" si="3"/>
        <v>14</v>
      </c>
      <c r="C69" s="8">
        <v>68</v>
      </c>
      <c r="D69" s="8">
        <f t="shared" si="4"/>
        <v>1</v>
      </c>
      <c r="E69" s="8">
        <v>2</v>
      </c>
      <c r="F69" s="6">
        <f t="shared" si="5"/>
        <v>56</v>
      </c>
      <c r="G69" s="9" t="str">
        <f t="shared" si="6"/>
        <v>atom_icon0056</v>
      </c>
    </row>
    <row r="70" spans="1:7" s="8" customFormat="1">
      <c r="A70" s="8">
        <v>70</v>
      </c>
      <c r="B70" s="8">
        <f t="shared" si="3"/>
        <v>14</v>
      </c>
      <c r="C70" s="8">
        <v>69</v>
      </c>
      <c r="D70" s="8">
        <f t="shared" si="4"/>
        <v>0</v>
      </c>
      <c r="E70" s="8">
        <v>2</v>
      </c>
      <c r="F70" s="6">
        <f t="shared" si="5"/>
        <v>77</v>
      </c>
      <c r="G70" s="9" t="str">
        <f t="shared" si="6"/>
        <v>atom_icon0077</v>
      </c>
    </row>
    <row r="71" spans="1:7" s="8" customFormat="1">
      <c r="A71" s="8">
        <v>71</v>
      </c>
      <c r="B71" s="8">
        <f t="shared" ref="B71:B126" si="7">IF(B70=B69,B70+1,B70)</f>
        <v>15</v>
      </c>
      <c r="C71" s="8">
        <v>70</v>
      </c>
      <c r="D71" s="8">
        <f t="shared" si="4"/>
        <v>1</v>
      </c>
      <c r="E71" s="8">
        <v>2</v>
      </c>
      <c r="F71" s="6">
        <f t="shared" si="5"/>
        <v>57</v>
      </c>
      <c r="G71" s="9" t="str">
        <f t="shared" si="6"/>
        <v>atom_icon0057</v>
      </c>
    </row>
    <row r="72" spans="1:7" s="8" customFormat="1">
      <c r="A72" s="8">
        <v>72</v>
      </c>
      <c r="B72" s="8">
        <f t="shared" si="7"/>
        <v>15</v>
      </c>
      <c r="C72" s="8">
        <v>71</v>
      </c>
      <c r="D72" s="8">
        <f t="shared" si="4"/>
        <v>0</v>
      </c>
      <c r="E72" s="8">
        <v>2</v>
      </c>
      <c r="F72" s="6">
        <f t="shared" si="5"/>
        <v>78</v>
      </c>
      <c r="G72" s="9" t="str">
        <f t="shared" si="6"/>
        <v>atom_icon0078</v>
      </c>
    </row>
    <row r="73" spans="1:7" s="8" customFormat="1">
      <c r="A73" s="8">
        <v>73</v>
      </c>
      <c r="B73" s="8">
        <f t="shared" si="7"/>
        <v>16</v>
      </c>
      <c r="C73" s="8">
        <v>72</v>
      </c>
      <c r="D73" s="8">
        <f t="shared" si="4"/>
        <v>1</v>
      </c>
      <c r="E73" s="8">
        <v>2</v>
      </c>
      <c r="F73" s="6">
        <f t="shared" si="5"/>
        <v>58</v>
      </c>
      <c r="G73" s="9" t="str">
        <f t="shared" si="6"/>
        <v>atom_icon0058</v>
      </c>
    </row>
    <row r="74" spans="1:7" s="8" customFormat="1">
      <c r="A74" s="8">
        <v>74</v>
      </c>
      <c r="B74" s="8">
        <f t="shared" si="7"/>
        <v>16</v>
      </c>
      <c r="C74" s="8">
        <v>73</v>
      </c>
      <c r="D74" s="8">
        <f t="shared" si="4"/>
        <v>0</v>
      </c>
      <c r="E74" s="8">
        <v>2</v>
      </c>
      <c r="F74" s="6">
        <f t="shared" si="5"/>
        <v>79</v>
      </c>
      <c r="G74" s="9" t="str">
        <f t="shared" si="6"/>
        <v>atom_icon0079</v>
      </c>
    </row>
    <row r="75" spans="1:7" s="8" customFormat="1">
      <c r="A75" s="8">
        <v>75</v>
      </c>
      <c r="B75" s="8">
        <f t="shared" si="7"/>
        <v>17</v>
      </c>
      <c r="C75" s="8">
        <v>74</v>
      </c>
      <c r="D75" s="8">
        <f t="shared" si="4"/>
        <v>1</v>
      </c>
      <c r="E75" s="8">
        <v>2</v>
      </c>
      <c r="F75" s="6">
        <f t="shared" si="5"/>
        <v>59</v>
      </c>
      <c r="G75" s="9" t="str">
        <f t="shared" si="6"/>
        <v>atom_icon0059</v>
      </c>
    </row>
    <row r="76" spans="1:7" s="8" customFormat="1">
      <c r="A76" s="8">
        <v>76</v>
      </c>
      <c r="B76" s="8">
        <f t="shared" si="7"/>
        <v>17</v>
      </c>
      <c r="C76" s="8">
        <v>75</v>
      </c>
      <c r="D76" s="8">
        <f t="shared" si="4"/>
        <v>0</v>
      </c>
      <c r="E76" s="8">
        <v>2</v>
      </c>
      <c r="F76" s="6">
        <f t="shared" si="5"/>
        <v>80</v>
      </c>
      <c r="G76" s="9" t="str">
        <f t="shared" si="6"/>
        <v>atom_icon0080</v>
      </c>
    </row>
    <row r="77" spans="1:7" s="8" customFormat="1">
      <c r="A77" s="8">
        <v>77</v>
      </c>
      <c r="B77" s="8">
        <f t="shared" si="7"/>
        <v>18</v>
      </c>
      <c r="C77" s="8">
        <v>76</v>
      </c>
      <c r="D77" s="8">
        <f t="shared" si="4"/>
        <v>1</v>
      </c>
      <c r="E77" s="8">
        <v>2</v>
      </c>
      <c r="F77" s="6">
        <f t="shared" si="5"/>
        <v>60</v>
      </c>
      <c r="G77" s="9" t="str">
        <f t="shared" si="6"/>
        <v>atom_icon0060</v>
      </c>
    </row>
    <row r="78" spans="1:7" s="8" customFormat="1">
      <c r="A78" s="8">
        <v>78</v>
      </c>
      <c r="B78" s="8">
        <f t="shared" si="7"/>
        <v>18</v>
      </c>
      <c r="C78" s="8">
        <v>77</v>
      </c>
      <c r="D78" s="8">
        <f t="shared" si="4"/>
        <v>0</v>
      </c>
      <c r="E78" s="8">
        <v>2</v>
      </c>
      <c r="F78" s="6">
        <f t="shared" si="5"/>
        <v>81</v>
      </c>
      <c r="G78" s="9" t="str">
        <f t="shared" si="6"/>
        <v>atom_icon0081</v>
      </c>
    </row>
    <row r="79" spans="1:7" s="8" customFormat="1">
      <c r="A79" s="8">
        <v>79</v>
      </c>
      <c r="B79" s="8">
        <f t="shared" si="7"/>
        <v>19</v>
      </c>
      <c r="C79" s="8">
        <v>78</v>
      </c>
      <c r="D79" s="8">
        <f t="shared" si="4"/>
        <v>1</v>
      </c>
      <c r="E79" s="8">
        <v>2</v>
      </c>
      <c r="F79" s="6">
        <f t="shared" si="5"/>
        <v>61</v>
      </c>
      <c r="G79" s="9" t="str">
        <f t="shared" si="6"/>
        <v>atom_icon0061</v>
      </c>
    </row>
    <row r="80" spans="1:7" s="8" customFormat="1">
      <c r="A80" s="8">
        <v>80</v>
      </c>
      <c r="B80" s="8">
        <f t="shared" si="7"/>
        <v>19</v>
      </c>
      <c r="C80" s="8">
        <v>79</v>
      </c>
      <c r="D80" s="8">
        <f t="shared" si="4"/>
        <v>0</v>
      </c>
      <c r="E80" s="8">
        <v>2</v>
      </c>
      <c r="F80" s="6">
        <f t="shared" si="5"/>
        <v>82</v>
      </c>
      <c r="G80" s="9" t="str">
        <f t="shared" si="6"/>
        <v>atom_icon0082</v>
      </c>
    </row>
    <row r="81" spans="1:7" s="8" customFormat="1">
      <c r="A81" s="8">
        <v>81</v>
      </c>
      <c r="B81" s="8">
        <f t="shared" si="7"/>
        <v>20</v>
      </c>
      <c r="C81" s="8">
        <v>80</v>
      </c>
      <c r="D81" s="8">
        <f t="shared" si="4"/>
        <v>1</v>
      </c>
      <c r="E81" s="8">
        <v>2</v>
      </c>
      <c r="F81" s="6">
        <f t="shared" si="5"/>
        <v>62</v>
      </c>
      <c r="G81" s="9" t="str">
        <f t="shared" si="6"/>
        <v>atom_icon0062</v>
      </c>
    </row>
    <row r="82" spans="1:7" s="8" customFormat="1">
      <c r="A82" s="8">
        <v>82</v>
      </c>
      <c r="B82" s="8">
        <f t="shared" si="7"/>
        <v>20</v>
      </c>
      <c r="C82" s="8">
        <v>81</v>
      </c>
      <c r="D82" s="8">
        <f t="shared" si="4"/>
        <v>0</v>
      </c>
      <c r="E82" s="8">
        <v>2</v>
      </c>
      <c r="F82" s="6">
        <f t="shared" si="5"/>
        <v>83</v>
      </c>
      <c r="G82" s="9" t="str">
        <f t="shared" si="6"/>
        <v>atom_icon0083</v>
      </c>
    </row>
    <row r="83" spans="1:7" s="8" customFormat="1">
      <c r="A83" s="8">
        <v>83</v>
      </c>
      <c r="B83" s="8">
        <f t="shared" si="7"/>
        <v>21</v>
      </c>
      <c r="C83" s="8">
        <v>82</v>
      </c>
      <c r="D83" s="8">
        <f t="shared" si="4"/>
        <v>1</v>
      </c>
      <c r="E83" s="8">
        <v>2</v>
      </c>
      <c r="F83" s="6">
        <f t="shared" si="5"/>
        <v>63</v>
      </c>
      <c r="G83" s="9" t="str">
        <f t="shared" si="6"/>
        <v>atom_icon0063</v>
      </c>
    </row>
    <row r="84" spans="1:7" s="8" customFormat="1">
      <c r="A84" s="8">
        <v>84</v>
      </c>
      <c r="B84" s="8">
        <f t="shared" si="7"/>
        <v>21</v>
      </c>
      <c r="C84" s="8">
        <v>83</v>
      </c>
      <c r="D84" s="8">
        <f t="shared" si="4"/>
        <v>0</v>
      </c>
      <c r="E84" s="8">
        <v>2</v>
      </c>
      <c r="F84" s="6">
        <f t="shared" si="5"/>
        <v>84</v>
      </c>
      <c r="G84" s="9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">
        <f t="shared" si="5"/>
        <v>85</v>
      </c>
      <c r="G85" s="7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">
        <f t="shared" si="5"/>
        <v>106</v>
      </c>
      <c r="G86" s="7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">
        <f t="shared" si="5"/>
        <v>86</v>
      </c>
      <c r="G87" s="7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">
        <f t="shared" si="5"/>
        <v>107</v>
      </c>
      <c r="G88" s="7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">
        <f t="shared" si="5"/>
        <v>87</v>
      </c>
      <c r="G89" s="7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">
        <f t="shared" si="5"/>
        <v>108</v>
      </c>
      <c r="G90" s="7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">
        <f t="shared" si="5"/>
        <v>88</v>
      </c>
      <c r="G91" s="7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">
        <f t="shared" si="5"/>
        <v>109</v>
      </c>
      <c r="G92" s="7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">
        <f t="shared" si="5"/>
        <v>89</v>
      </c>
      <c r="G93" s="7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">
        <f t="shared" si="5"/>
        <v>110</v>
      </c>
      <c r="G94" s="7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">
        <f t="shared" si="5"/>
        <v>90</v>
      </c>
      <c r="G95" s="7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">
        <f t="shared" si="5"/>
        <v>111</v>
      </c>
      <c r="G96" s="7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">
        <f t="shared" si="5"/>
        <v>91</v>
      </c>
      <c r="G97" s="7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">
        <f t="shared" si="5"/>
        <v>112</v>
      </c>
      <c r="G98" s="7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">
        <f t="shared" si="5"/>
        <v>92</v>
      </c>
      <c r="G99" s="7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">
        <f t="shared" si="5"/>
        <v>113</v>
      </c>
      <c r="G100" s="7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">
        <f t="shared" si="5"/>
        <v>93</v>
      </c>
      <c r="G101" s="7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">
        <f t="shared" si="5"/>
        <v>114</v>
      </c>
      <c r="G102" s="7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">
        <f t="shared" si="5"/>
        <v>94</v>
      </c>
      <c r="G103" s="7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">
        <f t="shared" si="5"/>
        <v>115</v>
      </c>
      <c r="G104" s="7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">
        <f t="shared" si="5"/>
        <v>95</v>
      </c>
      <c r="G105" s="7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">
        <f t="shared" si="5"/>
        <v>116</v>
      </c>
      <c r="G106" s="7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">
        <f t="shared" si="5"/>
        <v>96</v>
      </c>
      <c r="G107" s="7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">
        <f t="shared" si="5"/>
        <v>117</v>
      </c>
      <c r="G108" s="7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">
        <f t="shared" si="5"/>
        <v>97</v>
      </c>
      <c r="G109" s="7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">
        <f t="shared" si="5"/>
        <v>118</v>
      </c>
      <c r="G110" s="7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">
        <f t="shared" si="5"/>
        <v>98</v>
      </c>
      <c r="G111" s="7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">
        <f t="shared" si="5"/>
        <v>119</v>
      </c>
      <c r="G112" s="7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">
        <f t="shared" si="5"/>
        <v>99</v>
      </c>
      <c r="G113" s="7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">
        <f t="shared" si="5"/>
        <v>120</v>
      </c>
      <c r="G114" s="7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">
        <f t="shared" si="5"/>
        <v>100</v>
      </c>
      <c r="G115" s="7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">
        <f t="shared" si="5"/>
        <v>121</v>
      </c>
      <c r="G116" s="7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">
        <f t="shared" si="5"/>
        <v>101</v>
      </c>
      <c r="G117" s="7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">
        <f t="shared" si="5"/>
        <v>122</v>
      </c>
      <c r="G118" s="7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">
        <f t="shared" si="5"/>
        <v>102</v>
      </c>
      <c r="G119" s="7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">
        <f t="shared" si="5"/>
        <v>123</v>
      </c>
      <c r="G120" s="7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">
        <f t="shared" si="5"/>
        <v>103</v>
      </c>
      <c r="G121" s="7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">
        <f t="shared" si="5"/>
        <v>124</v>
      </c>
      <c r="G122" s="7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">
        <f t="shared" si="5"/>
        <v>104</v>
      </c>
      <c r="G123" s="7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">
        <f t="shared" si="5"/>
        <v>125</v>
      </c>
      <c r="G124" s="7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">
        <f t="shared" si="5"/>
        <v>105</v>
      </c>
      <c r="G125" s="7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">
        <f t="shared" si="5"/>
        <v>126</v>
      </c>
      <c r="G126" s="7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2019-09-11T09:11:54Z</dcterms:modified>
</cp:coreProperties>
</file>