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465" windowWidth="20730" windowHeight="11760" tabRatio="749" activeTab="16"/>
  </bookViews>
  <sheets>
    <sheet name="Item" sheetId="15" r:id="rId1"/>
    <sheet name="ItemFood" sheetId="23" r:id="rId2"/>
    <sheet name="Plant" sheetId="26" r:id="rId3"/>
    <sheet name="Accessory" sheetId="18" r:id="rId4"/>
    <sheet name="Image" sheetId="5" state="hidden" r:id="rId5"/>
    <sheet name="Audio" sheetId="6" state="hidden" r:id="rId6"/>
    <sheet name="Preview" sheetId="7" state="hidden" r:id="rId7"/>
    <sheet name="Ocean" sheetId="2" state="hidden" r:id="rId8"/>
    <sheet name="Forest" sheetId="3" state="hidden" r:id="rId9"/>
    <sheet name="Desert" sheetId="4" state="hidden" r:id="rId10"/>
    <sheet name="Rock" sheetId="8" state="hidden" r:id="rId11"/>
    <sheet name="Level" sheetId="20" r:id="rId12"/>
    <sheet name="Mission" sheetId="16" r:id="rId13"/>
    <sheet name="TreasureBox" sheetId="11" r:id="rId14"/>
    <sheet name="Sound" sheetId="17" r:id="rId15"/>
    <sheet name="Award" sheetId="19" r:id="rId16"/>
    <sheet name="Module" sheetId="22" r:id="rId17"/>
    <sheet name="Expression" sheetId="24" r:id="rId18"/>
    <sheet name="GardenLevel" sheetId="28" r:id="rId19"/>
  </sheets>
  <definedNames>
    <definedName name="_xlnm._FilterDatabase" localSheetId="3" hidden="1">Accessory!$A$1:$T$102</definedName>
    <definedName name="_xlnm._FilterDatabase" localSheetId="17" hidden="1">Expression!$A$1:$J$99</definedName>
    <definedName name="_xlnm._FilterDatabase" localSheetId="0" hidden="1">Item!$A$1:$O$211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66" i="22"/>
  <c r="H428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6"/>
  <c r="H427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V4" i="26"/>
  <c r="V5"/>
  <c r="V6"/>
  <c r="V7"/>
  <c r="V8"/>
  <c r="V9"/>
  <c r="V3"/>
  <c r="F4" i="28" l="1"/>
  <c r="F5"/>
  <c r="F6"/>
  <c r="F7"/>
  <c r="F8"/>
  <c r="F9"/>
  <c r="F10"/>
  <c r="F11"/>
  <c r="F12"/>
  <c r="F3"/>
  <c r="F937" i="17"/>
  <c r="F936"/>
  <c r="F935"/>
  <c r="F934"/>
  <c r="F933"/>
  <c r="F932"/>
  <c r="F931"/>
  <c r="F930"/>
  <c r="F929"/>
  <c r="H106" i="22"/>
  <c r="H205"/>
  <c r="H281"/>
  <c r="H374"/>
  <c r="H425"/>
  <c r="H3"/>
  <c r="A223" i="15"/>
  <c r="C223"/>
  <c r="D223"/>
  <c r="N223"/>
  <c r="A224"/>
  <c r="C224"/>
  <c r="D224"/>
  <c r="N224"/>
  <c r="A225"/>
  <c r="C225"/>
  <c r="D225"/>
  <c r="N225"/>
  <c r="A226"/>
  <c r="C226"/>
  <c r="D226"/>
  <c r="N226"/>
  <c r="A227"/>
  <c r="C227"/>
  <c r="D227"/>
  <c r="N227"/>
  <c r="A228"/>
  <c r="C228"/>
  <c r="D228"/>
  <c r="N228"/>
  <c r="A222"/>
  <c r="C222"/>
  <c r="D222"/>
  <c r="N222"/>
  <c r="C214"/>
  <c r="C215"/>
  <c r="C216"/>
  <c r="C217"/>
  <c r="C218"/>
  <c r="C219"/>
  <c r="C220"/>
  <c r="C213"/>
  <c r="C5" i="28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4"/>
  <c r="G26" i="19"/>
  <c r="G27"/>
  <c r="G28"/>
  <c r="F873" i="17"/>
  <c r="F872"/>
  <c r="F871"/>
  <c r="F874"/>
  <c r="F875"/>
  <c r="F928"/>
  <c r="F927"/>
  <c r="F926"/>
  <c r="A219" i="15"/>
  <c r="D219"/>
  <c r="N219"/>
  <c r="A220"/>
  <c r="D220"/>
  <c r="N220"/>
  <c r="F895" i="17"/>
  <c r="F896"/>
  <c r="F897"/>
  <c r="F898"/>
  <c r="F899"/>
  <c r="F900"/>
  <c r="F901"/>
  <c r="F902"/>
  <c r="F903"/>
  <c r="F904"/>
  <c r="N9" i="24"/>
  <c r="O9"/>
  <c r="N10"/>
  <c r="O10"/>
  <c r="F925" i="17"/>
  <c r="F924"/>
  <c r="F923"/>
  <c r="F922"/>
  <c r="F921"/>
  <c r="F920"/>
  <c r="F919"/>
  <c r="F918"/>
  <c r="F917"/>
  <c r="F916"/>
  <c r="F915"/>
  <c r="F914"/>
  <c r="A183" i="15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D182"/>
  <c r="C182"/>
  <c r="A182"/>
  <c r="N182"/>
  <c r="G4" i="1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3"/>
  <c r="N4" i="1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3"/>
  <c r="D214" i="15"/>
  <c r="D215"/>
  <c r="D216"/>
  <c r="D217"/>
  <c r="D218"/>
  <c r="D213"/>
  <c r="A214"/>
  <c r="A215"/>
  <c r="A216"/>
  <c r="A217"/>
  <c r="A218"/>
  <c r="A213"/>
  <c r="C99" i="16"/>
  <c r="R99"/>
  <c r="C98"/>
  <c r="R98"/>
  <c r="C97"/>
  <c r="R97"/>
  <c r="C96"/>
  <c r="R96"/>
  <c r="F913" i="17"/>
  <c r="F912"/>
  <c r="F911"/>
  <c r="N5" i="24"/>
  <c r="O5"/>
  <c r="N4"/>
  <c r="N3"/>
  <c r="N6"/>
  <c r="N8"/>
  <c r="N7"/>
  <c r="F894" i="17"/>
  <c r="F893"/>
  <c r="F892"/>
  <c r="F910"/>
  <c r="F909"/>
  <c r="F908"/>
  <c r="F907"/>
  <c r="F906"/>
  <c r="F905"/>
  <c r="F891"/>
  <c r="F890"/>
  <c r="F889"/>
  <c r="F888"/>
  <c r="F887"/>
  <c r="F886"/>
  <c r="F885"/>
  <c r="F884"/>
  <c r="F883"/>
  <c r="F882"/>
  <c r="F881"/>
  <c r="F880"/>
  <c r="F879"/>
  <c r="F878"/>
  <c r="F877"/>
  <c r="F876"/>
  <c r="F870"/>
  <c r="F869"/>
  <c r="F868"/>
  <c r="F867"/>
  <c r="F866"/>
  <c r="F865"/>
  <c r="F864"/>
  <c r="F863"/>
  <c r="F862"/>
  <c r="N214" i="15"/>
  <c r="N215"/>
  <c r="N216"/>
  <c r="N217"/>
  <c r="N218"/>
  <c r="N213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203"/>
  <c r="C203"/>
  <c r="D203"/>
  <c r="N203"/>
  <c r="A204"/>
  <c r="C204"/>
  <c r="D204"/>
  <c r="N204"/>
  <c r="A20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10"/>
  <c r="C210"/>
  <c r="D210"/>
  <c r="N210"/>
  <c r="A211"/>
  <c r="C211"/>
  <c r="D211"/>
  <c r="N211"/>
  <c r="A191"/>
  <c r="C191"/>
  <c r="D191"/>
  <c r="N191"/>
  <c r="O4" i="24"/>
  <c r="O3"/>
  <c r="O6"/>
  <c r="O8"/>
  <c r="O7"/>
  <c r="F861" i="17"/>
  <c r="F860"/>
  <c r="F859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sharedStrings.xml><?xml version="1.0" encoding="utf-8"?>
<sst xmlns="http://schemas.openxmlformats.org/spreadsheetml/2006/main" count="6134" uniqueCount="2778">
  <si>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</si>
  <si>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</si>
  <si>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</si>
  <si>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</si>
  <si>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</si>
  <si>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</si>
  <si>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</si>
  <si>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</si>
  <si>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</si>
  <si>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</si>
  <si>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</si>
  <si>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</si>
  <si>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</si>
  <si>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</si>
  <si>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</si>
  <si>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</si>
  <si>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</si>
  <si>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</si>
  <si>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</si>
  <si>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</si>
  <si>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</si>
  <si>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</si>
  <si>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</si>
  <si>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</si>
  <si>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</si>
  <si>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</si>
  <si>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</si>
  <si>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</si>
  <si>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</si>
  <si>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</si>
  <si>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</si>
  <si>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</si>
  <si>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</si>
  <si>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</si>
  <si>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</si>
  <si>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</si>
  <si>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</si>
  <si>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</si>
  <si>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</si>
  <si>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</si>
  <si>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</si>
  <si>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</si>
  <si>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</si>
  <si>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</si>
  <si>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</si>
  <si>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</si>
  <si>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</si>
  <si>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</si>
  <si>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</si>
  <si>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</si>
  <si>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</si>
  <si>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</si>
  <si>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</si>
  <si>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</si>
  <si>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</si>
  <si>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</si>
  <si>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</si>
  <si>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</si>
  <si>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</si>
  <si>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</si>
  <si>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</si>
  <si>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</si>
  <si>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</si>
  <si>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</si>
  <si>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</si>
  <si>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</si>
  <si>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</si>
  <si>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</si>
  <si>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</si>
  <si>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</si>
  <si>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</si>
  <si>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</si>
  <si>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</si>
  <si>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</si>
  <si>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</si>
  <si>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</si>
  <si>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</si>
  <si>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</si>
  <si>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</si>
  <si>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</si>
  <si>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</si>
  <si>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</si>
  <si>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</si>
  <si>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</si>
  <si>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</si>
  <si>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</si>
  <si>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</si>
  <si>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</si>
  <si>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</si>
  <si>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</si>
  <si>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</si>
  <si>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</si>
  <si>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</si>
  <si>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</si>
  <si>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</si>
  <si>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</si>
  <si>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</si>
  <si>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</si>
  <si>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</si>
  <si>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</si>
  <si>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</si>
  <si>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</si>
  <si>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</si>
  <si>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</si>
  <si>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</si>
  <si>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</si>
  <si>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</si>
  <si>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</si>
  <si>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</si>
  <si>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</si>
  <si>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</si>
  <si>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</si>
  <si>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</si>
  <si>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</si>
  <si>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</si>
  <si>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</si>
  <si>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</si>
  <si>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</si>
  <si>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</si>
  <si>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</si>
  <si>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</si>
  <si>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</si>
  <si>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</si>
  <si>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</si>
  <si>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</si>
  <si>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</si>
  <si>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</si>
  <si>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</si>
  <si>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</si>
  <si>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</si>
  <si>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</si>
  <si>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</si>
  <si>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</si>
  <si>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</si>
  <si>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</si>
  <si>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</si>
  <si>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</si>
  <si>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</si>
  <si>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</si>
  <si>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</si>
  <si>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</si>
  <si>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</si>
  <si>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</si>
  <si>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</si>
  <si>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</si>
  <si>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</si>
  <si>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</si>
  <si>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</si>
  <si>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</si>
  <si>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</si>
  <si>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</si>
  <si>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</si>
  <si>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</si>
  <si>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</si>
  <si>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</si>
  <si>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</si>
  <si>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</si>
  <si>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</si>
  <si>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</si>
  <si>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</si>
  <si>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</si>
  <si>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</si>
  <si>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</si>
  <si>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</si>
  <si>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</si>
  <si>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</si>
  <si>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</si>
  <si>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</si>
  <si>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</si>
  <si>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</si>
  <si>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</si>
  <si>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</si>
  <si>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</si>
  <si>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</si>
  <si>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</si>
  <si>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</si>
  <si>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</si>
  <si>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</si>
  <si>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</si>
  <si>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</si>
  <si>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</si>
  <si>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</si>
  <si>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</si>
  <si>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</si>
  <si>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</si>
  <si>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</si>
  <si>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</si>
  <si>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</si>
  <si>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</si>
  <si>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</si>
  <si>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</si>
  <si>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</si>
  <si>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</si>
  <si>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</si>
  <si>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</si>
  <si>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</si>
  <si>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</si>
  <si>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</si>
  <si>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</si>
  <si>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</si>
  <si>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</si>
  <si>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</si>
  <si>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</si>
  <si>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</si>
  <si>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</si>
  <si>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</si>
  <si>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</si>
  <si>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</si>
  <si>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</si>
  <si>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</si>
  <si>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</si>
  <si>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</si>
  <si>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</si>
  <si>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</si>
  <si>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</si>
  <si>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</si>
  <si>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</si>
  <si>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</si>
  <si>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</si>
  <si>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</si>
  <si>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</si>
  <si>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</si>
  <si>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</si>
  <si>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</si>
  <si>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</si>
  <si>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</si>
  <si>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</si>
  <si>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</si>
  <si>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</si>
  <si>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</si>
  <si>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</si>
  <si>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</si>
  <si>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</si>
  <si>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</si>
  <si>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</si>
  <si>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</si>
  <si>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</si>
  <si>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</si>
  <si>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</si>
  <si>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</si>
  <si>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</si>
  <si>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</si>
  <si>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</si>
  <si>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</si>
  <si>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</si>
  <si>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</si>
  <si>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</si>
  <si>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</si>
  <si>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</si>
  <si>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</si>
  <si>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</si>
  <si>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</si>
  <si>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</si>
  <si>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</si>
  <si>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</si>
  <si>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</si>
  <si>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</si>
  <si>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</si>
  <si>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</si>
  <si>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</si>
  <si>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</si>
  <si>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</si>
  <si>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</si>
  <si>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</si>
  <si>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</si>
  <si>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</si>
  <si>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</si>
  <si>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</si>
  <si>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</si>
  <si>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</si>
  <si>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</si>
  <si>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</si>
  <si>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</si>
  <si>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</si>
  <si>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</si>
  <si>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</si>
  <si>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</si>
  <si>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</si>
  <si>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</si>
  <si>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</si>
  <si>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</si>
  <si>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</si>
  <si>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</si>
  <si>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</si>
  <si>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</si>
  <si>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</si>
  <si>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</si>
  <si>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</si>
  <si>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</si>
  <si>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</si>
  <si>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</si>
  <si>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</si>
  <si>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</si>
  <si>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</si>
  <si>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</si>
  <si>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</si>
  <si>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</si>
  <si>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</si>
  <si>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</si>
  <si>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</si>
  <si>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</si>
  <si>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</si>
  <si>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</si>
  <si>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</si>
  <si>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</si>
  <si>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</si>
  <si>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</si>
  <si>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</si>
  <si>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</si>
  <si>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</si>
  <si>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</si>
  <si>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</si>
  <si>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</si>
  <si>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</si>
  <si>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</si>
  <si>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</si>
  <si>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</si>
  <si>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</si>
  <si>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</si>
  <si>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</si>
  <si>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</si>
  <si>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</si>
  <si>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</si>
  <si>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</si>
  <si>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</si>
  <si>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</si>
  <si>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</si>
  <si>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</si>
  <si>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</si>
  <si>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</si>
  <si>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</si>
  <si>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</si>
  <si>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</si>
  <si>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</si>
  <si>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</si>
  <si>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</si>
  <si>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</si>
  <si>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</si>
  <si>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</si>
  <si>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</si>
  <si>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</si>
  <si>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</si>
  <si>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</si>
  <si>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</si>
  <si>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</si>
  <si>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</si>
  <si>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</si>
  <si>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</si>
  <si>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</si>
  <si>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</si>
  <si>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</si>
  <si>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</si>
  <si>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</si>
  <si>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</si>
  <si>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</si>
  <si>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</si>
  <si>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</si>
  <si>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</si>
  <si>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</si>
  <si>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</si>
  <si>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</si>
  <si>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</si>
  <si>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</si>
  <si>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</si>
  <si>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</si>
  <si>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</si>
  <si>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</si>
  <si>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</si>
  <si>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</si>
  <si>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</si>
  <si>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</si>
  <si>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</si>
  <si>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</si>
  <si>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</si>
  <si>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</si>
  <si>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</si>
  <si>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</si>
  <si>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</si>
  <si>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</si>
  <si>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</si>
  <si>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</si>
  <si>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</si>
  <si>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</si>
  <si>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</si>
  <si>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</si>
  <si>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</si>
  <si>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</si>
  <si>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</si>
  <si>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</si>
  <si>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</si>
  <si>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</si>
  <si>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</si>
  <si>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</si>
  <si>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</si>
  <si>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</si>
  <si>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</si>
  <si>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</si>
  <si>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</si>
  <si>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</si>
  <si>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</si>
  <si>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</si>
  <si>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</si>
  <si>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</si>
  <si>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</si>
  <si>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</si>
  <si>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</si>
  <si>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</si>
  <si>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</si>
  <si>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</si>
  <si>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</si>
  <si>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</si>
  <si>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</si>
  <si>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</si>
  <si>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</si>
  <si>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</si>
  <si>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</si>
  <si>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</si>
  <si>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</si>
  <si>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</si>
  <si>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</si>
  <si>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</si>
  <si>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</si>
  <si>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</si>
  <si>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</si>
  <si>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</si>
  <si>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</si>
  <si>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</si>
  <si>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</si>
  <si>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</si>
  <si>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</si>
  <si>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</si>
  <si>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</si>
  <si>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</si>
  <si>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</si>
  <si>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</si>
  <si>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</si>
  <si>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</si>
  <si>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</si>
  <si>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</si>
  <si>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</si>
  <si>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</si>
  <si>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</si>
  <si>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</si>
  <si>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</si>
  <si>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</si>
  <si>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</si>
  <si>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</si>
  <si>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</si>
  <si>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</si>
  <si>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</si>
  <si>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</si>
  <si>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</si>
  <si>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</si>
  <si>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</si>
  <si>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</si>
  <si>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</si>
  <si>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</si>
  <si>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</si>
  <si>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</si>
  <si>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</si>
  <si>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</si>
  <si>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</si>
  <si>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</si>
  <si>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</si>
  <si>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</si>
  <si>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</si>
  <si>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</si>
  <si>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</si>
  <si>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</si>
  <si>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</si>
  <si>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</si>
  <si>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</si>
  <si>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</si>
  <si>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</si>
  <si>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</si>
  <si>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</si>
  <si>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</si>
  <si>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</si>
  <si>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</si>
  <si>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</si>
  <si>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</si>
  <si>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</si>
  <si>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</si>
  <si>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</si>
  <si>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</si>
  <si>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</si>
  <si>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</si>
  <si>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</si>
  <si>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</si>
  <si>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</si>
  <si>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</si>
  <si>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</si>
  <si>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</si>
  <si>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</si>
  <si>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</si>
  <si>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</si>
  <si>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</si>
  <si>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</si>
  <si>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</si>
  <si>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</si>
  <si>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</si>
  <si>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</si>
  <si>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</si>
  <si>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</si>
  <si>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</si>
  <si>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</si>
  <si>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</si>
  <si>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</si>
  <si>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</si>
  <si>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</si>
  <si>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</si>
  <si>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</si>
  <si>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</si>
  <si>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</si>
  <si>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</si>
  <si>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</si>
  <si>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</si>
  <si>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</si>
  <si>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</si>
  <si>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</si>
  <si>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</si>
  <si>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</si>
  <si>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</si>
  <si>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</si>
  <si>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</si>
  <si>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</si>
  <si>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</si>
  <si>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</si>
  <si>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</si>
  <si>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</si>
  <si>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</si>
  <si>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</si>
  <si>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</si>
  <si>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</si>
  <si>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</si>
  <si>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</si>
  <si>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</si>
  <si>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</si>
  <si>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</si>
  <si>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</si>
  <si>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</si>
  <si>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</si>
  <si>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</si>
  <si>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</si>
  <si>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</si>
  <si>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</si>
  <si>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</si>
  <si>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</si>
  <si>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</si>
  <si>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</si>
  <si>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</si>
  <si>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</si>
  <si>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</si>
  <si>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</si>
  <si>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</si>
  <si>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</si>
  <si>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</si>
  <si>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</si>
  <si>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</si>
  <si>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</si>
  <si>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</si>
  <si>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</si>
  <si>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</si>
  <si>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</si>
  <si>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</si>
  <si>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</si>
  <si>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</si>
  <si>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</si>
  <si>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</si>
  <si>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</si>
  <si>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</si>
  <si>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</si>
  <si>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</si>
  <si>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</si>
  <si>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</si>
  <si>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</si>
  <si>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</si>
  <si>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</si>
  <si>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</si>
  <si>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</si>
  <si>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</si>
  <si>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</si>
  <si>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</si>
  <si>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</si>
  <si>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</si>
  <si>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</si>
  <si>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</si>
  <si>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</si>
  <si>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</si>
  <si>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</si>
  <si>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</si>
  <si>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</si>
  <si>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</si>
  <si>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</si>
  <si>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</si>
  <si>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</si>
  <si>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</si>
  <si>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</si>
  <si>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</si>
  <si>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</si>
  <si>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</si>
  <si>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</si>
  <si>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</si>
  <si>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</si>
  <si>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</si>
  <si>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</si>
  <si>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</si>
  <si>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</si>
  <si>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</si>
  <si>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</si>
  <si>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</si>
  <si>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</si>
  <si>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</si>
  <si>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</si>
  <si>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</si>
  <si>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</si>
  <si>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</si>
  <si>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</si>
  <si>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</si>
  <si>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</si>
  <si>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</si>
  <si>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</si>
  <si>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</si>
  <si>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</si>
  <si>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</si>
  <si>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</si>
  <si>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</si>
  <si>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</si>
  <si>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</si>
  <si>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</si>
  <si>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</si>
  <si>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</si>
  <si>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</si>
  <si>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</si>
  <si>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</si>
  <si>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</si>
  <si>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</si>
  <si>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</si>
  <si>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</si>
  <si>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</si>
  <si>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</si>
  <si>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</si>
  <si>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</si>
  <si>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</si>
  <si>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</si>
  <si>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</si>
  <si>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</si>
  <si>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</si>
  <si>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</si>
  <si>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</si>
  <si>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</si>
  <si>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</si>
  <si>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</si>
  <si>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</si>
  <si>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</si>
  <si>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</si>
  <si>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</si>
  <si>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</si>
  <si>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</si>
  <si>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</si>
  <si>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</si>
  <si>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</si>
  <si>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</si>
  <si>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</si>
  <si>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</si>
  <si>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</si>
  <si>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</si>
  <si>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</si>
  <si>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</si>
  <si>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</si>
  <si>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</si>
  <si>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</si>
  <si>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</si>
  <si>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</si>
  <si>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</si>
  <si>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</si>
  <si>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</si>
  <si>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</si>
  <si>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</si>
  <si>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</si>
  <si>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</si>
  <si>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</si>
  <si>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</si>
  <si>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</si>
  <si>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</si>
  <si>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</si>
  <si>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</si>
  <si>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</si>
  <si>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</si>
  <si>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</si>
  <si>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</si>
  <si>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</si>
  <si>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</si>
  <si>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</si>
  <si>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</si>
  <si>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</si>
  <si>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</si>
  <si>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</si>
  <si>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</si>
  <si>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</si>
  <si>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</si>
  <si>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</si>
  <si>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</si>
  <si>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</si>
  <si>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</si>
  <si>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</si>
  <si>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</si>
  <si>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</si>
  <si>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</si>
  <si>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</si>
  <si>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</si>
  <si>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</si>
  <si>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</si>
  <si>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</si>
  <si>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</si>
  <si>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</si>
  <si>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</si>
  <si>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</si>
  <si>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</si>
  <si>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</si>
  <si>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</si>
  <si>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</si>
  <si>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</si>
  <si>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</si>
  <si>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</si>
  <si>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</si>
  <si>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</si>
  <si>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</si>
  <si>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</si>
  <si>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</si>
  <si>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</si>
  <si>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</si>
  <si>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</si>
  <si>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</si>
  <si>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</si>
  <si>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</si>
  <si>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</si>
  <si>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</si>
  <si>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</si>
  <si>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</si>
  <si>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</si>
  <si>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</si>
  <si>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</si>
  <si>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</si>
  <si>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</si>
  <si>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</si>
  <si>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</si>
  <si>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</si>
  <si>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</si>
  <si>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</si>
  <si>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</si>
  <si>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</si>
  <si>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</si>
  <si>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</si>
  <si>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</si>
  <si>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</si>
  <si>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</si>
  <si>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</si>
  <si>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</si>
  <si>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</si>
  <si>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</si>
  <si>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</si>
  <si>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</si>
  <si>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</si>
  <si>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</si>
  <si>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</si>
  <si>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</si>
  <si>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</si>
  <si>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</si>
  <si>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</si>
  <si>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</si>
  <si>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</si>
  <si>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</si>
  <si>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</si>
  <si>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</si>
  <si>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</si>
  <si>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</si>
  <si>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</si>
  <si>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</si>
  <si>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</si>
  <si>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</si>
  <si>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</si>
  <si>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</si>
  <si>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</si>
  <si>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</si>
  <si>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</si>
  <si>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</si>
  <si>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</si>
  <si>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</si>
  <si>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</si>
  <si>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</si>
  <si>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</si>
  <si>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</si>
  <si>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</si>
  <si>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</si>
  <si>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</si>
  <si>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</si>
  <si>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</si>
  <si>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</si>
  <si>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</si>
  <si>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</si>
  <si>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</si>
  <si>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</si>
  <si>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</si>
  <si>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</si>
  <si>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</si>
  <si>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</si>
  <si>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</si>
  <si>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</si>
  <si>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</si>
  <si>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</si>
  <si>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</si>
  <si>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</si>
  <si>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</si>
  <si>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</si>
  <si>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</si>
  <si>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</si>
  <si>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</si>
  <si>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</si>
  <si>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</si>
  <si>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</si>
  <si>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</si>
  <si>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</si>
  <si>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</si>
  <si>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</si>
  <si>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</si>
  <si>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</si>
  <si>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</si>
  <si>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</si>
  <si>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</si>
  <si>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</si>
  <si>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</si>
  <si>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</si>
  <si>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</si>
  <si>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</si>
  <si>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</si>
  <si>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</si>
  <si>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</si>
  <si>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</si>
  <si>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</si>
  <si>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</si>
  <si>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</si>
  <si>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</si>
  <si>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</si>
  <si>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</si>
  <si>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</si>
  <si>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</si>
  <si>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</si>
  <si>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</si>
  <si>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</si>
  <si>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</si>
  <si>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</si>
  <si>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</si>
  <si>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</si>
  <si>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</si>
  <si>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</si>
  <si>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</si>
  <si>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</si>
  <si>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</si>
  <si>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</si>
  <si>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</si>
  <si>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</si>
  <si>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</si>
  <si>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</si>
  <si>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</si>
  <si>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</si>
  <si>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</si>
  <si>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</si>
  <si>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</si>
  <si>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</si>
  <si>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</si>
  <si>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</si>
  <si>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</si>
  <si>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</si>
  <si>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</si>
  <si>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</si>
  <si>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</si>
  <si>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</si>
  <si>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</si>
  <si>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family val="3"/>
        <charset val="134"/>
        <scheme val="minor"/>
      </rP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family val="3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</si>
  <si>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</si>
  <si>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</si>
  <si>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</si>
  <si>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</si>
  <si>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</si>
  <si>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</si>
  <si>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</si>
  <si>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</si>
  <si>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</si>
  <si>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</si>
  <si>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</si>
  <si>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</si>
  <si>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</si>
  <si>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</si>
  <si>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</si>
  <si>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</si>
  <si>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</si>
  <si>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</si>
  <si>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</si>
  <si>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</si>
  <si>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</si>
  <si>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</si>
  <si>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</si>
  <si>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</si>
  <si>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</si>
  <si>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</si>
  <si>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</si>
  <si>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</si>
  <si>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</si>
  <si>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</si>
  <si>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</si>
  <si>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</si>
  <si>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</si>
  <si>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</si>
  <si>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</si>
  <si>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</si>
  <si>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</si>
  <si>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</si>
  <si>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</si>
  <si>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</si>
  <si>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</si>
  <si>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</si>
  <si>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</si>
  <si>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</si>
  <si>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</si>
  <si>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</si>
  <si>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</si>
  <si>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</si>
  <si>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</si>
  <si>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</si>
  <si>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</si>
  <si>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</si>
  <si>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</si>
  <si>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</si>
  <si>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</si>
  <si>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</si>
  <si>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</si>
  <si>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</si>
  <si>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</si>
  <si>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</si>
  <si>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</si>
  <si>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</si>
  <si>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</si>
  <si>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</si>
  <si>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</si>
  <si>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</si>
  <si>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</si>
  <si>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</si>
  <si>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</si>
  <si>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</si>
  <si>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</si>
  <si>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</si>
  <si>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</si>
  <si>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</si>
  <si>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</si>
  <si>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</si>
  <si>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</si>
  <si>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</si>
  <si>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</si>
  <si>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</si>
  <si>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</si>
  <si>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</si>
  <si>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</si>
  <si>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</si>
  <si>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</si>
  <si>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</si>
  <si>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</si>
  <si>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</si>
  <si>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</si>
  <si>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</si>
  <si>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</si>
  <si>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</si>
  <si>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</si>
  <si>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</si>
  <si>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</si>
  <si>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</si>
  <si>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</si>
  <si>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</si>
  <si>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</si>
  <si>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</si>
  <si>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</si>
  <si>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</si>
  <si>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</si>
  <si>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</si>
  <si>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</si>
  <si>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</si>
  <si>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</si>
  <si>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</si>
  <si>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</si>
  <si>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</si>
  <si>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</si>
  <si>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</si>
  <si>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</si>
  <si>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</si>
  <si>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</si>
  <si>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</si>
  <si>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</si>
  <si>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</si>
  <si>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</si>
  <si>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</si>
  <si>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</si>
  <si>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</si>
  <si>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</si>
  <si>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</si>
  <si>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</si>
  <si>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</si>
  <si>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</si>
  <si>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</si>
  <si>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</si>
  <si>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</si>
  <si>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</si>
  <si>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</si>
  <si>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</si>
  <si>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</si>
  <si>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</si>
  <si>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</si>
  <si>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</si>
  <si>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</si>
  <si>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</si>
  <si>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</si>
  <si>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</si>
  <si>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</si>
  <si>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</si>
  <si>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</si>
  <si>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</si>
  <si>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</si>
  <si>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</si>
  <si>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</si>
  <si>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</si>
  <si>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</si>
  <si>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</si>
  <si>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</si>
  <si>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</si>
  <si>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</si>
  <si>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</si>
  <si>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</si>
  <si>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</si>
  <si>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</si>
  <si>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</si>
  <si>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</si>
  <si>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</si>
  <si>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</si>
  <si>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</si>
  <si>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</si>
  <si>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</si>
  <si>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</si>
  <si>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</si>
  <si>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</si>
  <si>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</si>
  <si>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</si>
  <si>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</si>
  <si>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</si>
  <si>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</si>
  <si>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</si>
  <si>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</si>
  <si>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</si>
  <si>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</si>
  <si>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</si>
  <si>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</si>
  <si>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</si>
  <si>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</si>
  <si>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</si>
  <si>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</si>
  <si>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</si>
  <si>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</si>
  <si>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</si>
  <si>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</si>
  <si>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</si>
  <si>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</si>
  <si>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</si>
  <si>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</si>
  <si>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</si>
  <si>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</si>
  <si>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</si>
  <si>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</si>
  <si>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</si>
  <si>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</si>
  <si>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</si>
  <si>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</si>
  <si>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</si>
  <si>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</si>
  <si>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</si>
  <si>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</si>
  <si>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</si>
  <si>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</si>
  <si>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</si>
  <si>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</si>
  <si>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</si>
  <si>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</si>
  <si>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</si>
  <si>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</si>
  <si>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</si>
  <si>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</si>
  <si>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</si>
  <si>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</si>
  <si>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</si>
  <si>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</si>
  <si>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</si>
  <si>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</si>
  <si>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</si>
  <si>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</si>
  <si>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</si>
  <si>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</si>
  <si>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</si>
  <si>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</si>
  <si>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</si>
  <si>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</si>
  <si>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</si>
  <si>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</si>
  <si>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</si>
  <si>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</si>
  <si>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</si>
  <si>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</si>
  <si>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</si>
  <si>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</si>
  <si>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</si>
  <si>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</si>
  <si>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</si>
  <si>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</si>
  <si>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</si>
  <si>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</si>
  <si>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</si>
  <si>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</si>
  <si>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</si>
  <si>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</si>
  <si>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</si>
  <si>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</si>
  <si>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</si>
  <si>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</si>
  <si>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</si>
  <si>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</si>
  <si>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</si>
  <si>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</si>
  <si>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</si>
  <si>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</si>
  <si>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</si>
  <si>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</si>
  <si>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</si>
  <si>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</si>
  <si>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</si>
  <si>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</si>
  <si>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</si>
  <si>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</si>
  <si>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</si>
  <si>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</si>
  <si>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</si>
  <si>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</si>
  <si>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</si>
  <si>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</si>
  <si>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</si>
  <si>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</si>
  <si>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</si>
  <si>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</si>
  <si>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</si>
  <si>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</si>
  <si>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</si>
  <si>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</si>
  <si>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</si>
  <si>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</si>
  <si>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</si>
  <si>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</si>
  <si>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</si>
  <si>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</si>
  <si>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</si>
  <si>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</si>
  <si>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</si>
  <si>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</si>
  <si>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</si>
  <si>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</si>
  <si>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</si>
  <si>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</si>
  <si>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</si>
  <si>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</si>
  <si>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</si>
  <si>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</si>
  <si>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</si>
  <si>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</si>
  <si>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</si>
  <si>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</si>
  <si>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</si>
  <si>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</si>
  <si>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</si>
  <si>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</si>
  <si>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</si>
  <si>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</si>
  <si>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</si>
  <si>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</si>
  <si>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</si>
  <si>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</si>
  <si>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</si>
  <si>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</si>
  <si>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</si>
  <si>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</si>
  <si>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</si>
  <si>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</si>
  <si>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</si>
  <si>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</si>
  <si>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</si>
  <si>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</si>
  <si>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</si>
  <si>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</si>
  <si>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</si>
  <si>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</si>
  <si>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</si>
  <si>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</si>
  <si>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</si>
  <si>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</si>
  <si>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</si>
  <si>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</si>
  <si>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</si>
  <si>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</si>
  <si>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</si>
  <si>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</si>
  <si>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</si>
  <si>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</si>
  <si>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</si>
  <si>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</si>
  <si>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</si>
  <si>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</si>
  <si>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</si>
  <si>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</si>
  <si>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</si>
  <si>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</si>
  <si>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</si>
  <si>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</si>
  <si>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</si>
  <si>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</si>
  <si>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</si>
  <si>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</si>
  <si>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</si>
  <si>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</si>
  <si>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</si>
  <si>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</si>
  <si>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</si>
  <si>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</si>
  <si>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</si>
  <si>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</si>
  <si>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</si>
  <si>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</si>
  <si>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</si>
  <si>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</si>
  <si>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</si>
  <si>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</si>
  <si>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</si>
  <si>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</si>
  <si>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</si>
  <si>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</si>
  <si>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</si>
  <si>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</si>
  <si>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</si>
  <si>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</si>
  <si>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</si>
  <si>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</si>
  <si>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</si>
  <si>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</si>
  <si>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</si>
  <si>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</si>
  <si>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</si>
  <si>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</si>
  <si>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</si>
  <si>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</si>
  <si>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</si>
  <si>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</si>
  <si>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</si>
  <si>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</si>
  <si>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</si>
  <si>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</si>
  <si>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</si>
  <si>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</si>
  <si>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</si>
  <si>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</si>
  <si>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</si>
  <si>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</si>
  <si>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</si>
  <si>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</si>
  <si>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</si>
  <si>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</si>
  <si>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</si>
  <si>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</si>
  <si>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</si>
  <si>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</si>
  <si>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</si>
  <si>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</si>
  <si>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</si>
  <si>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</si>
  <si>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</si>
  <si>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</si>
  <si>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</si>
  <si>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</si>
  <si>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</si>
  <si>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</si>
  <si>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</si>
  <si>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</si>
  <si>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</si>
  <si>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</si>
  <si>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</si>
  <si>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</si>
  <si>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</si>
  <si>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</si>
  <si>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</si>
  <si>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</si>
  <si>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</si>
  <si>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</si>
  <si>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</si>
  <si>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</si>
  <si>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</si>
  <si>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</si>
  <si>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</si>
  <si>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</si>
  <si>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</si>
  <si>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</si>
  <si>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</si>
  <si>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</si>
  <si>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</si>
  <si>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</si>
  <si>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</si>
  <si>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</si>
  <si>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</si>
  <si>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</si>
  <si>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</si>
  <si>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</si>
  <si>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</si>
  <si>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</si>
  <si>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</si>
  <si>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</si>
  <si>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</si>
  <si>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</si>
  <si>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</si>
  <si>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</si>
  <si>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</si>
  <si>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</si>
  <si>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</si>
  <si>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</si>
  <si>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</si>
  <si>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</si>
  <si>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</si>
  <si>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</si>
  <si>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</si>
  <si>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</si>
  <si>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</si>
  <si>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</si>
  <si>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</si>
  <si>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</si>
  <si>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</si>
  <si>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</si>
  <si>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</si>
  <si>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</si>
  <si>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</si>
  <si>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</si>
  <si>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</si>
  <si>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</si>
  <si>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</si>
  <si>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</si>
  <si>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</si>
  <si>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</si>
  <si>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</si>
  <si>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</si>
  <si>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</si>
  <si>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</si>
  <si>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</si>
  <si>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</si>
  <si>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</si>
  <si>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</si>
  <si>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</si>
  <si>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</si>
  <si>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</si>
  <si>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</si>
  <si>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</si>
  <si>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</si>
  <si>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</si>
  <si>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</si>
  <si>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</si>
  <si>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</si>
  <si>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</si>
  <si>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</si>
  <si>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</si>
  <si>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</si>
  <si>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</si>
  <si>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</si>
  <si>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</si>
  <si>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</si>
  <si>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</si>
  <si>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</si>
  <si>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</si>
  <si>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</si>
  <si>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</si>
  <si>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</si>
  <si>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</si>
  <si>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</si>
  <si>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</si>
  <si>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</si>
  <si>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</si>
  <si>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</si>
  <si>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</si>
  <si>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</si>
  <si>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</si>
  <si>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</si>
  <si>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</si>
  <si>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</si>
  <si>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</si>
  <si>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</si>
  <si>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</si>
  <si>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</si>
  <si>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</si>
  <si>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</si>
  <si>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</si>
  <si>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</si>
  <si>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</si>
  <si>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</si>
  <si>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</si>
  <si>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</si>
  <si>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</si>
  <si>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</si>
  <si>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</si>
  <si>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</si>
  <si>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</si>
  <si>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</si>
  <si>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</si>
  <si>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</si>
  <si>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</si>
  <si>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</si>
  <si>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</si>
  <si>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</si>
  <si>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</si>
  <si>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</si>
  <si>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</si>
  <si>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</si>
  <si>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</si>
  <si>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</si>
  <si>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</si>
  <si>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</si>
  <si>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</si>
  <si>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</si>
  <si>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</si>
  <si>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</si>
  <si>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</si>
  <si>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</si>
  <si>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</si>
  <si>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</si>
  <si>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</si>
  <si>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</si>
  <si>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</si>
  <si>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</si>
  <si>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</si>
  <si>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</si>
  <si>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</si>
  <si>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</si>
  <si>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</si>
  <si>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</si>
  <si>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</si>
  <si>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</si>
  <si>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</si>
  <si>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</si>
  <si>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</si>
  <si>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</si>
  <si>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</si>
  <si>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</si>
  <si>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</si>
  <si>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</si>
  <si>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</si>
  <si>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</si>
  <si>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</si>
  <si>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</si>
  <si>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</si>
  <si>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</si>
  <si>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</si>
  <si>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</si>
  <si>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</si>
  <si>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</si>
  <si>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</si>
  <si>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</si>
  <si>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</si>
  <si>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</si>
  <si>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</si>
  <si>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</si>
  <si>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</si>
  <si>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</si>
  <si>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</si>
  <si>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</si>
  <si>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</si>
  <si>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</si>
  <si>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</si>
  <si>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</si>
  <si>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</si>
  <si>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</si>
  <si>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</si>
  <si>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</si>
  <si>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</si>
  <si>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</si>
  <si>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</si>
  <si>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</si>
  <si>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</si>
  <si>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</si>
  <si>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</si>
  <si>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</si>
  <si>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</si>
  <si>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</si>
  <si>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</si>
  <si>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</si>
  <si>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</si>
  <si>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</si>
  <si>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</si>
  <si>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</si>
  <si>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</si>
  <si>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</si>
  <si>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</si>
  <si>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</si>
  <si>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</si>
  <si>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</si>
  <si>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</si>
  <si>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</si>
  <si>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</si>
  <si>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</si>
  <si>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</si>
  <si>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</si>
  <si>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</si>
  <si>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</si>
  <si>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</si>
  <si>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</si>
  <si>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</si>
  <si>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</si>
  <si>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</si>
  <si>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</si>
  <si>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</si>
  <si>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</si>
  <si>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</si>
  <si>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</si>
  <si>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</si>
  <si>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</si>
  <si>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</si>
  <si>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</si>
  <si>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</si>
  <si>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</si>
  <si>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</si>
  <si>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</si>
  <si>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</si>
  <si>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</si>
  <si>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</si>
  <si>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</si>
  <si>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</si>
  <si>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</si>
  <si>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</si>
  <si>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</si>
  <si>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</si>
  <si>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</si>
  <si>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</si>
  <si>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</si>
  <si>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</si>
  <si>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</si>
  <si>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</si>
  <si>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</si>
  <si>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</si>
  <si>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</si>
  <si>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</si>
  <si>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</si>
  <si>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</si>
  <si>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</si>
  <si>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</si>
  <si>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</si>
  <si>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</si>
  <si>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</si>
  <si>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</si>
  <si>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</si>
  <si>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</si>
  <si>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</si>
  <si>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</si>
  <si>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</si>
  <si>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</si>
  <si>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</si>
  <si>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</si>
  <si>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</si>
  <si>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</si>
  <si>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</si>
  <si>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</si>
  <si>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</si>
  <si>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</si>
  <si>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</si>
  <si>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</si>
  <si>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</si>
  <si>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</si>
  <si>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</si>
  <si>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</si>
  <si>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</si>
  <si>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</si>
  <si>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</si>
  <si>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</si>
  <si>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</si>
  <si>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</si>
  <si>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</si>
  <si>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</si>
  <si>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</si>
  <si>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</si>
  <si>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</si>
  <si>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</si>
  <si>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</si>
  <si>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</si>
  <si>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</si>
  <si>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</si>
  <si>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</si>
  <si>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</si>
  <si>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</si>
  <si>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</si>
  <si>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</si>
  <si>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</si>
  <si>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</si>
  <si>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</si>
  <si>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</si>
  <si>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</si>
  <si>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</si>
  <si>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</si>
  <si>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</si>
  <si>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</si>
  <si>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</si>
  <si>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</si>
  <si>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</si>
  <si>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</si>
  <si>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</si>
  <si>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</si>
  <si>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</si>
  <si>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</si>
  <si>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</si>
  <si>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</si>
  <si>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</si>
  <si>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</si>
  <si>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</si>
  <si>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</si>
  <si>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</si>
  <si>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</si>
  <si>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</si>
  <si>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</si>
  <si>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</si>
  <si>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</si>
  <si>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</si>
  <si>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</si>
  <si>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</si>
  <si>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</si>
  <si>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</si>
  <si>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</si>
  <si>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</si>
  <si>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</si>
  <si>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</si>
  <si>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</si>
  <si>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</si>
  <si>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</si>
  <si>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</si>
  <si>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</si>
  <si>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</si>
  <si>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</si>
  <si>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</si>
  <si>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</si>
  <si>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</si>
  <si>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</si>
  <si>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</si>
  <si>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</si>
  <si>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</si>
  <si>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</si>
  <si>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</si>
  <si>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</si>
  <si>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</si>
  <si>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</si>
  <si>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</si>
  <si>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</si>
  <si>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</si>
  <si>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</si>
  <si>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</si>
  <si>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</si>
  <si>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</si>
  <si>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</si>
  <si>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</si>
  <si>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</si>
  <si>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</si>
  <si>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</si>
  <si>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</si>
  <si>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</si>
  <si>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</si>
  <si>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</si>
  <si>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</si>
  <si>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</si>
  <si>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</si>
  <si>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</si>
  <si>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</si>
  <si>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</si>
  <si>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</si>
  <si>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</si>
  <si>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</si>
  <si>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</si>
  <si>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</si>
  <si>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</si>
  <si>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</si>
  <si>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</si>
  <si>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</si>
  <si>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</si>
  <si>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</si>
  <si>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</si>
  <si>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</si>
  <si>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</si>
  <si>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</si>
  <si>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</si>
  <si>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</si>
  <si>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</si>
  <si>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</si>
  <si>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</si>
  <si>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</si>
  <si>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</si>
  <si>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</si>
  <si>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</si>
  <si>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</si>
  <si>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</si>
  <si>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</si>
  <si>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</si>
  <si>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</si>
  <si>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</si>
  <si>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</si>
  <si>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</si>
  <si>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</si>
  <si>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</si>
  <si>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</si>
  <si>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</si>
  <si>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</si>
  <si>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</si>
  <si>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</si>
  <si>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</si>
  <si>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</si>
  <si>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</si>
  <si>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</si>
  <si>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</si>
  <si>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</si>
  <si>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</si>
  <si>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</si>
  <si>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</si>
  <si>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</si>
  <si>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</si>
  <si>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</si>
  <si>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</si>
  <si>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</si>
  <si>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</si>
  <si>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</si>
  <si>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</si>
  <si>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</si>
  <si>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</si>
  <si>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</si>
  <si>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</si>
  <si>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</si>
  <si>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</si>
  <si>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</si>
  <si>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</si>
  <si>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</si>
  <si>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</si>
  <si>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</si>
  <si>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</si>
  <si>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</si>
  <si>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</si>
  <si>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</si>
  <si>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</si>
  <si>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</si>
  <si>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</si>
  <si>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</si>
  <si>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</si>
  <si>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</si>
  <si>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</si>
  <si>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</si>
  <si>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</si>
  <si>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</si>
  <si>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</si>
  <si>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</si>
  <si>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</si>
  <si>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</si>
  <si>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</si>
  <si>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</si>
  <si>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</si>
  <si>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</si>
  <si>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</si>
  <si>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</si>
  <si>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</si>
  <si>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</si>
  <si>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</si>
  <si>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</si>
  <si>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</si>
  <si>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</si>
  <si>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</si>
  <si>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</si>
  <si>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</si>
  <si>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</si>
  <si>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</si>
  <si>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</si>
  <si>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</si>
  <si>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</si>
  <si>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</si>
  <si>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</si>
  <si>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</si>
  <si>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</si>
  <si>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</si>
  <si>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</si>
  <si>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</si>
  <si>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</si>
  <si>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</si>
  <si>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</si>
  <si>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</si>
  <si>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</si>
  <si>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</si>
  <si>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</si>
  <si>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</si>
  <si>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</si>
  <si>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</si>
  <si>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</si>
  <si>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</si>
  <si>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</si>
  <si>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</si>
  <si>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</si>
  <si>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</si>
  <si>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</si>
  <si>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</si>
  <si>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</si>
  <si>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</si>
  <si>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</si>
  <si>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</si>
  <si>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</si>
  <si>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</si>
  <si>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</si>
  <si>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</si>
  <si>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</si>
  <si>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</si>
  <si>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</si>
  <si>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</si>
  <si>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</si>
  <si>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</si>
  <si>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</si>
  <si>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</si>
  <si>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</si>
  <si>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</si>
  <si>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</si>
  <si>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</si>
  <si>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</si>
  <si>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</si>
  <si>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</si>
  <si>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</si>
  <si>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</si>
  <si>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</si>
  <si>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</si>
  <si>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</si>
  <si>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</si>
  <si>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</si>
  <si>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</si>
  <si>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</si>
  <si>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</si>
  <si>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</si>
  <si>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</si>
  <si>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</si>
  <si>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</si>
  <si>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</si>
  <si>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</si>
  <si>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</si>
  <si>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</si>
  <si>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</si>
  <si>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</si>
  <si>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</si>
  <si>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</si>
  <si>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</si>
  <si>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</si>
  <si>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</si>
  <si>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</si>
  <si>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</si>
  <si>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</si>
  <si>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</si>
  <si>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</si>
  <si>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</si>
  <si>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</si>
  <si>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</si>
  <si>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</si>
  <si>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</si>
  <si>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</si>
  <si>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</si>
  <si>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</si>
  <si>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</si>
  <si>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</si>
  <si>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</si>
  <si>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</si>
  <si>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</si>
  <si>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</si>
  <si>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</si>
  <si>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</si>
  <si>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</si>
  <si>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</si>
  <si>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</si>
  <si>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</si>
  <si>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</si>
  <si>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</si>
  <si>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</si>
  <si>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</si>
  <si>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</si>
  <si>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</si>
  <si>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</si>
  <si>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</si>
  <si>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</si>
  <si>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</si>
  <si>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</si>
  <si>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</si>
  <si>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</si>
  <si>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</si>
  <si>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</si>
  <si>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</si>
  <si>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</si>
  <si>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</si>
  <si>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</si>
  <si>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</si>
  <si>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</si>
  <si>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</si>
  <si>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</si>
  <si>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</si>
  <si>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</si>
  <si>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</si>
  <si>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</si>
  <si>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</si>
  <si>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</si>
  <si>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</si>
  <si>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</si>
  <si>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</si>
  <si>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</si>
  <si>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</si>
  <si>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</si>
  <si>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</si>
  <si>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</si>
  <si>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</si>
  <si>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</si>
  <si>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</si>
  <si>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</si>
  <si>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</si>
  <si>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</si>
  <si>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</si>
  <si>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</si>
  <si>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</si>
  <si>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</si>
  <si>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</si>
  <si>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</si>
  <si>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</si>
  <si>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</si>
  <si>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</si>
  <si>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</si>
  <si>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</si>
  <si>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</si>
  <si>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</si>
  <si>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</si>
  <si>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</si>
  <si>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</si>
  <si>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</si>
  <si>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</si>
  <si>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</si>
  <si>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</si>
  <si>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</si>
  <si>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</si>
  <si>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</si>
  <si>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</si>
  <si>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</si>
  <si>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</si>
  <si>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</si>
  <si>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</si>
  <si>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</si>
  <si>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</si>
  <si>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</si>
  <si>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</si>
  <si>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</si>
  <si>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</si>
  <si>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</si>
  <si>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</si>
  <si>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</si>
  <si>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</si>
  <si>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</si>
  <si>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</si>
  <si>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</si>
  <si>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</si>
  <si>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</si>
  <si>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</si>
  <si>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</si>
  <si>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</si>
  <si>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</si>
  <si>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</si>
  <si>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</si>
  <si>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</si>
  <si>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</si>
  <si>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</si>
  <si>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</si>
  <si>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</si>
  <si>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</si>
  <si>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</si>
  <si>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</si>
  <si>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</si>
  <si>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</si>
  <si>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</si>
  <si>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</si>
  <si>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</si>
  <si>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</si>
  <si>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</si>
  <si>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</si>
  <si>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</si>
  <si>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</si>
  <si>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</si>
  <si>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</si>
  <si>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</si>
  <si>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</si>
  <si>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</si>
  <si>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</si>
  <si>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</si>
  <si>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</si>
  <si>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</si>
  <si>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</si>
  <si>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</si>
  <si>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</si>
  <si>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</si>
  <si>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</si>
  <si>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</si>
  <si>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</si>
  <si>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</si>
  <si>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</si>
  <si>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</si>
  <si>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</si>
  <si>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</si>
  <si>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</si>
  <si>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</si>
  <si>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</si>
  <si>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</si>
  <si>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</si>
  <si>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</si>
  <si>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</si>
  <si>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</si>
  <si>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</si>
  <si>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</si>
  <si>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</si>
  <si>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</si>
  <si>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</si>
  <si>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</si>
  <si>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</si>
  <si>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</si>
  <si>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</si>
  <si>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</si>
  <si>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</si>
  <si>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</si>
  <si>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</si>
  <si>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</si>
  <si>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</si>
  <si>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</si>
  <si>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</si>
  <si>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</si>
  <si>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</si>
  <si>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</si>
  <si>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</si>
  <si>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</si>
  <si>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</si>
  <si>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</si>
  <si>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</si>
  <si>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</si>
  <si>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</si>
  <si>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</si>
  <si>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</si>
  <si>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</si>
  <si>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</si>
  <si>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</si>
  <si>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</si>
  <si>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</si>
  <si>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</si>
  <si>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</si>
  <si>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</si>
  <si>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</si>
  <si>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</si>
  <si>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</si>
  <si>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</si>
  <si>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</si>
  <si>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</si>
  <si>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</si>
  <si>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</si>
  <si>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</si>
  <si>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</si>
  <si>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</si>
  <si>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</si>
  <si>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</si>
  <si>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</si>
  <si>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</si>
  <si>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</si>
  <si>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</si>
  <si>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</si>
  <si>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</si>
  <si>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</si>
  <si>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</si>
  <si>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</si>
  <si>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</si>
  <si>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</si>
  <si>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</si>
  <si>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</si>
  <si>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</si>
  <si>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</si>
  <si>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</si>
  <si>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</si>
  <si>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</si>
  <si>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</si>
  <si>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</si>
  <si>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</si>
  <si>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</si>
  <si>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</si>
  <si>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</si>
  <si>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</si>
  <si>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</si>
  <si>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</si>
  <si>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</si>
  <si>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</si>
  <si>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</si>
  <si>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</si>
  <si>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</si>
  <si>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</si>
  <si>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</si>
  <si>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</si>
  <si>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</si>
  <si>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</si>
  <si>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</si>
  <si>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</si>
  <si>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</si>
  <si>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</si>
  <si>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</si>
  <si>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</si>
  <si>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</si>
  <si>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</si>
  <si>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</si>
  <si>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</si>
  <si>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</si>
  <si>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</si>
  <si>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</si>
  <si>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</si>
  <si>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</si>
  <si>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</si>
  <si>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</si>
  <si>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</si>
  <si>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</si>
  <si>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</si>
  <si>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</si>
  <si>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</si>
  <si>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</si>
  <si>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</si>
  <si>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</si>
  <si>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</si>
  <si>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</si>
  <si>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</si>
  <si>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</si>
  <si>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</si>
  <si>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</si>
  <si>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</si>
  <si>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</si>
  <si>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</si>
  <si>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</si>
  <si>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</si>
  <si>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</si>
  <si>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</si>
  <si>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</si>
  <si>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</si>
  <si>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</si>
  <si>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</si>
  <si>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</si>
  <si>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</si>
  <si>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</si>
  <si>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</si>
  <si>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</si>
  <si>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</si>
  <si>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</si>
  <si>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</si>
  <si>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</si>
  <si>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</si>
  <si>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</si>
  <si>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</si>
  <si>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</si>
  <si>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</si>
  <si>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</si>
  <si>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</si>
  <si>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</si>
  <si>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</si>
  <si>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</si>
  <si>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</si>
  <si>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</si>
  <si>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</si>
  <si>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</si>
  <si>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</si>
  <si>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</si>
  <si>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</si>
  <si>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</si>
  <si>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</si>
  <si>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</si>
  <si>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</si>
  <si>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</si>
  <si>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</si>
  <si>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</si>
  <si>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</si>
  <si>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</si>
  <si>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</si>
  <si>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</si>
  <si>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</si>
  <si>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</si>
  <si>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</si>
  <si>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</si>
  <si>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</si>
  <si>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</si>
  <si>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</si>
  <si>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</si>
  <si>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</si>
  <si>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</si>
  <si>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</si>
  <si>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</si>
  <si>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</si>
  <si>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</si>
  <si>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</si>
  <si>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</si>
  <si>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</si>
  <si>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</si>
  <si>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</si>
  <si>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</si>
  <si>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</si>
  <si>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</si>
  <si>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</si>
  <si>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</si>
  <si>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</si>
  <si>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</si>
  <si>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</si>
  <si>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</si>
  <si>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</si>
  <si>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</si>
  <si>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</si>
  <si>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</si>
  <si>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</si>
  <si>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</si>
  <si>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</si>
  <si>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</si>
  <si>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</si>
  <si>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</si>
  <si>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</si>
  <si>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</si>
  <si>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</si>
  <si>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</si>
  <si>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</si>
  <si>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</si>
  <si>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</si>
  <si>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</si>
  <si>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</si>
  <si>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</si>
  <si>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</si>
  <si>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</si>
  <si>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</si>
  <si>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</si>
  <si>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</si>
  <si>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</si>
  <si>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</si>
  <si>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</si>
  <si>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</si>
  <si>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</si>
  <si>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</si>
  <si>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</si>
  <si>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</si>
  <si>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</si>
  <si>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</si>
  <si>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</si>
  <si>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</si>
  <si>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</si>
  <si>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</si>
  <si>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</si>
  <si>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</si>
  <si>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</si>
  <si>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</si>
  <si>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</si>
  <si>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</si>
  <si>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</si>
  <si>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</si>
  <si>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</si>
  <si>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</si>
  <si>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</si>
  <si>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</si>
  <si>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</si>
  <si>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</si>
  <si>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</si>
  <si>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</si>
  <si>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</si>
  <si>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</si>
  <si>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</si>
  <si>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</si>
  <si>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</si>
  <si>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</si>
  <si>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</si>
  <si>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</si>
  <si>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</si>
  <si>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</si>
  <si>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</si>
  <si>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</si>
  <si>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</si>
  <si>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</si>
  <si>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</si>
  <si>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</si>
  <si>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</si>
  <si>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</si>
  <si>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</si>
  <si>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</si>
  <si>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</si>
  <si>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</si>
  <si>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</si>
  <si>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</si>
  <si>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</si>
  <si>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</si>
  <si>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</si>
  <si>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</si>
  <si>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</si>
  <si>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</si>
  <si>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</si>
  <si>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</si>
  <si>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</si>
  <si>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</si>
  <si>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</si>
  <si>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</si>
  <si>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</si>
  <si>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</si>
  <si>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</si>
  <si>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</si>
  <si>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</si>
  <si>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</si>
  <si>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</si>
  <si>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</si>
  <si>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</si>
  <si>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</si>
  <si>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</si>
  <si>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</si>
  <si>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</si>
  <si>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</si>
  <si>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</si>
  <si>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</si>
  <si>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</si>
  <si>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</si>
  <si>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</si>
  <si>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</si>
  <si>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</si>
  <si>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</si>
  <si>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</si>
  <si>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</si>
  <si>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</si>
  <si>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</si>
  <si>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</si>
  <si>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</si>
  <si>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</si>
  <si>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</si>
  <si>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</si>
  <si>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</si>
  <si>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</si>
  <si>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</si>
  <si>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</si>
  <si>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</si>
  <si>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</si>
  <si>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</si>
  <si>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</si>
  <si>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</si>
  <si>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</si>
  <si>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</si>
  <si>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</si>
  <si>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</si>
  <si>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</si>
  <si>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</si>
  <si>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</si>
  <si>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</si>
  <si>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</si>
  <si>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</si>
  <si>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</si>
  <si>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</si>
  <si>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</si>
  <si>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</si>
  <si>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</si>
  <si>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</si>
  <si>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</si>
  <si>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</si>
  <si>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</si>
  <si>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</si>
  <si>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</si>
  <si>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</si>
  <si>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</si>
  <si>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</si>
  <si>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</si>
  <si>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</si>
  <si>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</si>
  <si>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</si>
  <si>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</si>
  <si>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</si>
  <si>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</si>
  <si>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</si>
  <si>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</si>
  <si>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</si>
  <si>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</si>
  <si>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</si>
  <si>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</si>
  <si>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</si>
  <si>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</si>
  <si>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</si>
  <si>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</si>
  <si>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</si>
  <si>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</si>
  <si>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</si>
  <si>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</si>
  <si>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</si>
  <si>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</si>
  <si>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</si>
  <si>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</si>
  <si>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</si>
  <si>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</si>
  <si>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</si>
  <si>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</si>
  <si>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</si>
  <si>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</si>
  <si>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</si>
  <si>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</si>
  <si>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</si>
  <si>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</si>
  <si>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</si>
  <si>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</si>
  <si>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</si>
  <si>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</si>
  <si>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</si>
  <si>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</si>
  <si>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</si>
  <si>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</si>
  <si>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</si>
  <si>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</si>
  <si>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</si>
  <si>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</si>
  <si>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</si>
  <si>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</si>
  <si>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</si>
  <si>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</si>
  <si>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</si>
  <si>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</si>
  <si>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</si>
  <si>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</si>
  <si>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</si>
  <si>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</si>
  <si>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</si>
  <si>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</si>
  <si>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</si>
  <si>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</si>
  <si>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</si>
  <si>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</si>
  <si>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</si>
  <si>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</si>
  <si>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</si>
  <si>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</si>
  <si>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</si>
  <si>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</si>
  <si>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</si>
  <si>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</si>
  <si>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</si>
  <si>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</si>
  <si>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</si>
  <si>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</si>
  <si>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</si>
  <si>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</si>
  <si>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</si>
  <si>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</si>
  <si>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</si>
  <si>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</si>
  <si>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</si>
  <si>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</si>
  <si>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</si>
  <si>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</si>
  <si>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</si>
  <si>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</si>
  <si>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</si>
  <si>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</si>
  <si>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</si>
  <si>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</si>
  <si>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</si>
  <si>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</si>
  <si>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</si>
  <si>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</si>
  <si>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</si>
  <si>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</si>
  <si>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</si>
  <si>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</si>
  <si>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</si>
  <si>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</si>
  <si>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</si>
  <si>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</si>
  <si>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</si>
  <si>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</si>
  <si>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</si>
  <si>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</si>
  <si>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</si>
  <si>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</si>
  <si>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</si>
  <si>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</si>
  <si>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</si>
  <si>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</si>
  <si>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</si>
  <si>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</si>
  <si>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</si>
  <si>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</si>
  <si>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</si>
  <si>
    <t>expression_effect_pig1</t>
    <phoneticPr fontId="16" type="noConversion"/>
  </si>
  <si>
    <t>expression_effect_pig2</t>
    <phoneticPr fontId="16" type="noConversion"/>
  </si>
  <si>
    <t>expression_effect_pig2</t>
    <phoneticPr fontId="16" type="noConversion"/>
  </si>
  <si>
    <t>avatar_default</t>
  </si>
  <si>
    <t>Index</t>
    <phoneticPr fontId="16" type="noConversion"/>
  </si>
  <si>
    <t>显示顺序</t>
    <phoneticPr fontId="16" type="noConversion"/>
  </si>
  <si>
    <t>Adress</t>
    <phoneticPr fontId="16" type="noConversion"/>
  </si>
  <si>
    <t>七牛文件地址</t>
    <phoneticPr fontId="16" type="noConversion"/>
  </si>
  <si>
    <t>expression_notify</t>
  </si>
  <si>
    <t>页面音效-错误提示</t>
    <phoneticPr fontId="16" type="noConversion"/>
  </si>
  <si>
    <t>drink_remind</t>
  </si>
  <si>
    <t>water_drop</t>
  </si>
  <si>
    <t>EARTH_Japan_bg01</t>
  </si>
  <si>
    <t>EARTH_Japan_bg02</t>
  </si>
  <si>
    <t>EARTH_Japan_bg03</t>
  </si>
  <si>
    <t>EARTH_Japan_bg04</t>
  </si>
  <si>
    <t>EARTH_BG03</t>
    <phoneticPr fontId="16" type="noConversion"/>
  </si>
  <si>
    <t>earth_Japan_big</t>
  </si>
  <si>
    <t>earth_Japan_small</t>
  </si>
  <si>
    <t>Type</t>
    <phoneticPr fontId="16" type="noConversion"/>
  </si>
  <si>
    <t>道具列表</t>
    <phoneticPr fontId="16" type="noConversion"/>
  </si>
  <si>
    <t>List</t>
    <phoneticPr fontId="16" type="noConversion"/>
  </si>
  <si>
    <t>Expression</t>
    <phoneticPr fontId="16" type="noConversion"/>
  </si>
  <si>
    <t>Food</t>
    <phoneticPr fontId="16" type="noConversion"/>
  </si>
  <si>
    <t>all</t>
    <phoneticPr fontId="16" type="noConversion"/>
  </si>
  <si>
    <t>Expression</t>
    <phoneticPr fontId="16" type="noConversion"/>
  </si>
  <si>
    <t>70003,70004,70005,70006</t>
    <phoneticPr fontId="16" type="noConversion"/>
  </si>
  <si>
    <t>1</t>
    <phoneticPr fontId="16" type="noConversion"/>
  </si>
  <si>
    <t>随机全部食物的规则</t>
    <phoneticPr fontId="16" type="noConversion"/>
  </si>
  <si>
    <t>随机全部表情的规则</t>
    <phoneticPr fontId="16" type="noConversion"/>
  </si>
  <si>
    <t>随机指定表情的规则</t>
    <phoneticPr fontId="16" type="noConversion"/>
  </si>
  <si>
    <t>基础产出</t>
    <phoneticPr fontId="16" type="noConversion"/>
  </si>
  <si>
    <t>附加产出1</t>
    <phoneticPr fontId="16" type="noConversion"/>
  </si>
  <si>
    <t>附加产出2</t>
    <phoneticPr fontId="16" type="noConversion"/>
  </si>
  <si>
    <t>2-3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</si>
  <si>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</si>
  <si>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</si>
  <si>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</si>
  <si>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</si>
  <si>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</si>
  <si>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</si>
  <si>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</si>
  <si>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</si>
  <si>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</si>
  <si>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</si>
  <si>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</si>
  <si>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</si>
  <si>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</si>
  <si>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2-3</t>
    <phoneticPr fontId="16" type="noConversion"/>
  </si>
  <si>
    <t>3-4</t>
    <phoneticPr fontId="16" type="noConversion"/>
  </si>
  <si>
    <t>3-4</t>
    <phoneticPr fontId="16" type="noConversion"/>
  </si>
  <si>
    <t>3-5</t>
    <phoneticPr fontId="16" type="noConversion"/>
  </si>
  <si>
    <t>2-3</t>
    <phoneticPr fontId="16" type="noConversion"/>
  </si>
  <si>
    <t>3-5</t>
    <phoneticPr fontId="16" type="noConversion"/>
  </si>
  <si>
    <t>3-7</t>
    <phoneticPr fontId="16" type="noConversion"/>
  </si>
  <si>
    <t>3-7</t>
    <phoneticPr fontId="16" type="noConversion"/>
  </si>
  <si>
    <t>3-6</t>
    <phoneticPr fontId="16" type="noConversion"/>
  </si>
  <si>
    <t>4-6</t>
    <phoneticPr fontId="16" type="noConversion"/>
  </si>
  <si>
    <t>4-6</t>
    <phoneticPr fontId="16" type="noConversion"/>
  </si>
  <si>
    <t>6-10</t>
    <phoneticPr fontId="16" type="noConversion"/>
  </si>
  <si>
    <t>6-10</t>
    <phoneticPr fontId="16" type="noConversion"/>
  </si>
  <si>
    <t>1-2</t>
    <phoneticPr fontId="16" type="noConversion"/>
  </si>
  <si>
    <t>1-2</t>
    <phoneticPr fontId="16" type="noConversion"/>
  </si>
  <si>
    <t>2-3</t>
    <phoneticPr fontId="16" type="noConversion"/>
  </si>
  <si>
    <t>btn_add_s</t>
  </si>
  <si>
    <t>btn_add_us</t>
  </si>
  <si>
    <t>btn_del_s</t>
  </si>
  <si>
    <t>btn_del_us</t>
  </si>
  <si>
    <t>expression_stamp</t>
  </si>
  <si>
    <t>expression_garbage</t>
  </si>
  <si>
    <t>页面音效-盖章音效</t>
    <phoneticPr fontId="16" type="noConversion"/>
  </si>
  <si>
    <t>页面音效-丢弃音效</t>
    <phoneticPr fontId="16" type="noConversion"/>
  </si>
  <si>
    <t>seal_ok</t>
  </si>
  <si>
    <t>MessageInbox</t>
    <phoneticPr fontId="16" type="noConversion"/>
  </si>
  <si>
    <t>消息收件箱页</t>
    <phoneticPr fontId="16" type="noConversion"/>
  </si>
  <si>
    <t>avatar_gululu</t>
  </si>
  <si>
    <t>board_selected</t>
  </si>
  <si>
    <t>board_txt</t>
  </si>
  <si>
    <t>board_unselected</t>
  </si>
  <si>
    <t>MessageInbox/View/</t>
    <phoneticPr fontId="16" type="noConversion"/>
  </si>
  <si>
    <t>img_no_info</t>
  </si>
  <si>
    <t>message_inbox_no_message</t>
  </si>
  <si>
    <t>页面音效-无消息</t>
    <phoneticPr fontId="16" type="noConversion"/>
  </si>
  <si>
    <t>message_inbox_no_message</t>
    <phoneticPr fontId="16" type="noConversion"/>
  </si>
  <si>
    <t>页面音效-胜利握手</t>
    <phoneticPr fontId="16" type="noConversion"/>
  </si>
  <si>
    <t>message_inbox_shake_hands</t>
    <phoneticPr fontId="16" type="noConversion"/>
  </si>
  <si>
    <t>rainbow</t>
    <phoneticPr fontId="16" type="noConversion"/>
  </si>
  <si>
    <t>tantan</t>
    <phoneticPr fontId="16" type="noConversion"/>
  </si>
  <si>
    <t>expression/rainbow</t>
    <phoneticPr fontId="16" type="noConversion"/>
  </si>
  <si>
    <t>expression/tantan</t>
    <phoneticPr fontId="16" type="noConversion"/>
  </si>
  <si>
    <t>rainbow_animation</t>
    <phoneticPr fontId="16" type="noConversion"/>
  </si>
  <si>
    <t>tantan_animation</t>
    <phoneticPr fontId="16" type="noConversion"/>
  </si>
  <si>
    <t>p_raindow</t>
    <phoneticPr fontId="16" type="noConversion"/>
  </si>
  <si>
    <t>p_tantan</t>
    <phoneticPr fontId="16" type="noConversion"/>
  </si>
  <si>
    <t>p_raindow_big</t>
  </si>
  <si>
    <t>p_raindow_small</t>
  </si>
  <si>
    <t>p_tantan_big</t>
  </si>
  <si>
    <t>p_tantan_small</t>
  </si>
  <si>
    <t>表情音效-rainbow</t>
    <phoneticPr fontId="16" type="noConversion"/>
  </si>
  <si>
    <t>表情音效-tantan</t>
    <phoneticPr fontId="16" type="noConversion"/>
  </si>
  <si>
    <t>expression_effect_rainbow</t>
    <phoneticPr fontId="16" type="noConversion"/>
  </si>
  <si>
    <t>expression_effect_stormrain</t>
    <phoneticPr fontId="16" type="noConversion"/>
  </si>
  <si>
    <t>expression_effect_stormrain_01</t>
    <phoneticPr fontId="16" type="noConversion"/>
  </si>
  <si>
    <t>expression_effect_rainbow_01</t>
  </si>
  <si>
    <t>expression_effect_rainbow_02</t>
  </si>
  <si>
    <t>expression_effect_rainbow_03</t>
  </si>
  <si>
    <t>expression_effect_rainbow_04</t>
  </si>
  <si>
    <t>expression_effect_rainbow_05</t>
  </si>
  <si>
    <t>expression_effect_rainbow</t>
    <phoneticPr fontId="16" type="noConversion"/>
  </si>
  <si>
    <t>avatar00</t>
  </si>
  <si>
    <t>avatar07</t>
  </si>
  <si>
    <t>avatar08</t>
  </si>
  <si>
    <t>avatar09</t>
  </si>
  <si>
    <t>avatar11</t>
  </si>
  <si>
    <t>avatar12</t>
  </si>
  <si>
    <t>avatar13</t>
  </si>
  <si>
    <t>avatar14</t>
  </si>
  <si>
    <t>avatar15</t>
  </si>
  <si>
    <t>avatar16</t>
  </si>
  <si>
    <t>avatar17</t>
  </si>
  <si>
    <t>avatar18</t>
  </si>
  <si>
    <t>avatar19</t>
  </si>
  <si>
    <t>avatar20</t>
  </si>
  <si>
    <t>avatar21</t>
  </si>
  <si>
    <t>avatar22</t>
  </si>
  <si>
    <t>avatar23</t>
  </si>
  <si>
    <t>avatar24</t>
  </si>
  <si>
    <t>message_inbox_trash</t>
    <phoneticPr fontId="16" type="noConversion"/>
  </si>
  <si>
    <t>页面音效-拒绝交友申请</t>
    <phoneticPr fontId="16" type="noConversion"/>
  </si>
  <si>
    <t>expression_not_go2</t>
    <phoneticPr fontId="16" type="noConversion"/>
  </si>
  <si>
    <t>表情页不是Go2水杯</t>
    <phoneticPr fontId="16" type="noConversion"/>
  </si>
  <si>
    <t>cup_ban</t>
  </si>
  <si>
    <t>ID</t>
    <phoneticPr fontId="26" type="noConversion"/>
  </si>
  <si>
    <t>Name</t>
    <phoneticPr fontId="26" type="noConversion"/>
  </si>
  <si>
    <t>EnglishName</t>
    <phoneticPr fontId="26" type="noConversion"/>
  </si>
  <si>
    <t>Price</t>
    <phoneticPr fontId="26" type="noConversion"/>
  </si>
  <si>
    <t>LockLevel</t>
    <phoneticPr fontId="26" type="noConversion"/>
  </si>
  <si>
    <t>Rarity</t>
    <phoneticPr fontId="26" type="noConversion"/>
  </si>
  <si>
    <t>编号</t>
    <phoneticPr fontId="26" type="noConversion"/>
  </si>
  <si>
    <t>名字</t>
    <phoneticPr fontId="26" type="noConversion"/>
  </si>
  <si>
    <t>英文名</t>
    <phoneticPr fontId="26" type="noConversion"/>
  </si>
  <si>
    <t>单价</t>
    <phoneticPr fontId="26" type="noConversion"/>
  </si>
  <si>
    <t>解锁等级</t>
    <phoneticPr fontId="26" type="noConversion"/>
  </si>
  <si>
    <t>稀有度</t>
    <phoneticPr fontId="26" type="noConversion"/>
  </si>
  <si>
    <t>GainExp</t>
    <phoneticPr fontId="26" type="noConversion"/>
  </si>
  <si>
    <t>GainAward</t>
    <phoneticPr fontId="16" type="noConversion"/>
  </si>
  <si>
    <t>GainValue</t>
    <phoneticPr fontId="26" type="noConversion"/>
  </si>
  <si>
    <t>收获奖励规则</t>
    <phoneticPr fontId="16" type="noConversion"/>
  </si>
  <si>
    <t>收获奖励经验</t>
    <phoneticPr fontId="26" type="noConversion"/>
  </si>
  <si>
    <t>只奖励金币的规则</t>
    <phoneticPr fontId="16" type="noConversion"/>
  </si>
  <si>
    <t>生长周期(小时)</t>
    <phoneticPr fontId="26" type="noConversion"/>
  </si>
  <si>
    <t>Period(h)</t>
    <phoneticPr fontId="26" type="noConversion"/>
  </si>
  <si>
    <t>Level</t>
    <phoneticPr fontId="26" type="noConversion"/>
  </si>
  <si>
    <t>Exp</t>
    <phoneticPr fontId="26" type="noConversion"/>
  </si>
  <si>
    <t>Difference</t>
    <phoneticPr fontId="26" type="noConversion"/>
  </si>
  <si>
    <t>等级</t>
    <phoneticPr fontId="26" type="noConversion"/>
  </si>
  <si>
    <t>经验</t>
    <phoneticPr fontId="26" type="noConversion"/>
  </si>
  <si>
    <t>经验差值</t>
    <phoneticPr fontId="26" type="noConversion"/>
  </si>
  <si>
    <t>Xml</t>
    <phoneticPr fontId="26" type="noConversion"/>
  </si>
  <si>
    <t>Food,Expression,Plant</t>
    <phoneticPr fontId="16" type="noConversion"/>
  </si>
  <si>
    <t>Food,Expression</t>
    <phoneticPr fontId="16" type="noConversion"/>
  </si>
  <si>
    <t>Xml</t>
    <phoneticPr fontId="16" type="noConversion"/>
  </si>
  <si>
    <t>我是一条分割线（以下是植物）</t>
    <phoneticPr fontId="16" type="noConversion"/>
  </si>
  <si>
    <t>显示顺序</t>
    <phoneticPr fontId="16" type="noConversion"/>
  </si>
  <si>
    <t>Index</t>
    <phoneticPr fontId="16" type="noConversion"/>
  </si>
  <si>
    <t>收获奖励金币</t>
    <phoneticPr fontId="26" type="noConversion"/>
  </si>
  <si>
    <t>RobExp</t>
    <phoneticPr fontId="16" type="noConversion"/>
  </si>
  <si>
    <t>RobAward</t>
    <phoneticPr fontId="16" type="noConversion"/>
  </si>
  <si>
    <t>RobValue</t>
    <phoneticPr fontId="16" type="noConversion"/>
  </si>
  <si>
    <t>RobCoin</t>
    <phoneticPr fontId="16" type="noConversion"/>
  </si>
  <si>
    <t>偷菜奖励经验</t>
    <phoneticPr fontId="16" type="noConversion"/>
  </si>
  <si>
    <t>偷菜奖励规则</t>
    <phoneticPr fontId="16" type="noConversion"/>
  </si>
  <si>
    <t>偷菜奖励金币</t>
    <phoneticPr fontId="16" type="noConversion"/>
  </si>
  <si>
    <t>被偷一次扣多少</t>
    <phoneticPr fontId="16" type="noConversion"/>
  </si>
  <si>
    <t>庄园页</t>
    <phoneticPr fontId="16" type="noConversion"/>
  </si>
  <si>
    <t>Garden/View/</t>
    <phoneticPr fontId="16" type="noConversion"/>
  </si>
  <si>
    <t>Garden</t>
    <phoneticPr fontId="16" type="noConversion"/>
  </si>
  <si>
    <t>bar02</t>
  </si>
  <si>
    <t>board</t>
  </si>
  <si>
    <t>friend_bg</t>
  </si>
  <si>
    <t>friend_big</t>
  </si>
  <si>
    <t>friend_small</t>
  </si>
  <si>
    <t>like</t>
  </si>
  <si>
    <t>pitch_on</t>
  </si>
  <si>
    <t>seed_big</t>
  </si>
  <si>
    <t>seed_small</t>
  </si>
  <si>
    <t>time</t>
  </si>
  <si>
    <t>tips_board</t>
  </si>
  <si>
    <t>water_big</t>
  </si>
  <si>
    <t>water_small</t>
  </si>
  <si>
    <t>wood_bg</t>
  </si>
  <si>
    <t>Strawberry_Prefab</t>
  </si>
  <si>
    <t>草莓</t>
    <phoneticPr fontId="16" type="noConversion"/>
  </si>
  <si>
    <t>strawberry</t>
    <phoneticPr fontId="16" type="noConversion"/>
  </si>
  <si>
    <t>哈密瓜</t>
    <phoneticPr fontId="16" type="noConversion"/>
  </si>
  <si>
    <t>蓝莓</t>
    <phoneticPr fontId="16" type="noConversion"/>
  </si>
  <si>
    <t>西瓜</t>
    <phoneticPr fontId="16" type="noConversion"/>
  </si>
  <si>
    <t>watermelon</t>
    <phoneticPr fontId="16" type="noConversion"/>
  </si>
  <si>
    <t>覆盆子</t>
    <phoneticPr fontId="16" type="noConversion"/>
  </si>
  <si>
    <t>raspberry</t>
    <phoneticPr fontId="16" type="noConversion"/>
  </si>
  <si>
    <t>菠萝</t>
    <phoneticPr fontId="16" type="noConversion"/>
  </si>
  <si>
    <t>pineapple</t>
    <phoneticPr fontId="16" type="noConversion"/>
  </si>
  <si>
    <t>火龙果</t>
    <phoneticPr fontId="16" type="noConversion"/>
  </si>
  <si>
    <t>pitaya</t>
    <phoneticPr fontId="16" type="noConversion"/>
  </si>
  <si>
    <t>garden/strawberry</t>
    <phoneticPr fontId="16" type="noConversion"/>
  </si>
  <si>
    <t>steal</t>
  </si>
  <si>
    <t>town_bg_morning</t>
  </si>
  <si>
    <t>town_bg_night</t>
  </si>
  <si>
    <t>town_plantbg_1x2b</t>
  </si>
  <si>
    <t>town_plantbg_1x2f</t>
  </si>
  <si>
    <t>town_plantbg_2x2b</t>
  </si>
  <si>
    <t>town_plantbg_2x2f</t>
  </si>
  <si>
    <t>town_plantbg_3x3b</t>
  </si>
  <si>
    <t>town_plantbg_3x3f</t>
  </si>
  <si>
    <t>garden_bgm</t>
    <phoneticPr fontId="16" type="noConversion"/>
  </si>
  <si>
    <t>garden_panel_enter</t>
  </si>
  <si>
    <t>garden_panel_exit</t>
  </si>
  <si>
    <t>庄园背景音乐</t>
    <phoneticPr fontId="16" type="noConversion"/>
  </si>
  <si>
    <t>庄园面板入场</t>
    <phoneticPr fontId="16" type="noConversion"/>
  </si>
  <si>
    <t>庄园面板退场</t>
    <phoneticPr fontId="16" type="noConversion"/>
  </si>
  <si>
    <t>SeedIcon</t>
    <phoneticPr fontId="16" type="noConversion"/>
  </si>
  <si>
    <t>FruitIcon</t>
    <phoneticPr fontId="16" type="noConversion"/>
  </si>
  <si>
    <t>种子图标</t>
    <phoneticPr fontId="16" type="noConversion"/>
  </si>
  <si>
    <t>果实图标</t>
    <phoneticPr fontId="16" type="noConversion"/>
  </si>
  <si>
    <t>fruit01</t>
  </si>
  <si>
    <t>fruit02</t>
  </si>
  <si>
    <t>Garden/Fruit/</t>
    <phoneticPr fontId="16" type="noConversion"/>
  </si>
  <si>
    <t>fruit04</t>
  </si>
  <si>
    <t>addfriend</t>
  </si>
  <si>
    <t>add_friend_flag</t>
  </si>
  <si>
    <t>basket</t>
  </si>
  <si>
    <t>grey_mask</t>
  </si>
  <si>
    <t>shovel</t>
  </si>
  <si>
    <t>seed_blueberry_s</t>
  </si>
  <si>
    <t>seed_blueberry_us</t>
  </si>
  <si>
    <t>seed_hami_s</t>
  </si>
  <si>
    <t>seed_hami_us</t>
  </si>
  <si>
    <t>seed_pineapple_s</t>
  </si>
  <si>
    <t>seed_pineapple_us</t>
  </si>
  <si>
    <t>seed_pitaya_s</t>
  </si>
  <si>
    <t>seed_pitaya_us</t>
  </si>
  <si>
    <t>seed_raspberry_s</t>
  </si>
  <si>
    <t>seed_raspberry_us</t>
  </si>
  <si>
    <t>seed_strawberry_s</t>
  </si>
  <si>
    <t>seed_strawberry_us</t>
  </si>
  <si>
    <t>seed_watermelon_s</t>
  </si>
  <si>
    <t>seed_watermelon_us</t>
  </si>
  <si>
    <t>Garden/Icon/</t>
    <phoneticPr fontId="16" type="noConversion"/>
  </si>
  <si>
    <t>seed_panel</t>
  </si>
  <si>
    <t>seed_strawberry</t>
  </si>
  <si>
    <t>seed_hami</t>
  </si>
  <si>
    <t>seed_blueberry</t>
  </si>
  <si>
    <t>seed_watermelon</t>
  </si>
  <si>
    <t>seed_raspberry</t>
  </si>
  <si>
    <t>seed_pineapple</t>
  </si>
  <si>
    <t>seed_pitaya</t>
  </si>
  <si>
    <t>cancel_light</t>
  </si>
  <si>
    <t>cancel_normal</t>
  </si>
  <si>
    <t>EXP</t>
  </si>
  <si>
    <t>ok_light</t>
  </si>
  <si>
    <t>ok_normal</t>
  </si>
  <si>
    <t>fruit03</t>
  </si>
  <si>
    <t>fruit05</t>
  </si>
  <si>
    <t>fruit06</t>
  </si>
  <si>
    <t>fruit07</t>
  </si>
  <si>
    <t>blueberry</t>
    <phoneticPr fontId="16" type="noConversion"/>
  </si>
  <si>
    <t>garden/hamimelon</t>
    <phoneticPr fontId="16" type="noConversion"/>
  </si>
  <si>
    <t>garden/blueberry</t>
    <phoneticPr fontId="16" type="noConversion"/>
  </si>
  <si>
    <t>garden/watermelon</t>
    <phoneticPr fontId="16" type="noConversion"/>
  </si>
  <si>
    <t>garden/raspberry</t>
    <phoneticPr fontId="16" type="noConversion"/>
  </si>
  <si>
    <t>garden/pineapple</t>
    <phoneticPr fontId="16" type="noConversion"/>
  </si>
  <si>
    <t>garden/pitaya</t>
    <phoneticPr fontId="16" type="noConversion"/>
  </si>
  <si>
    <t>Watermelon_Prefab</t>
    <phoneticPr fontId="16" type="noConversion"/>
  </si>
  <si>
    <t>Blueberry_Prefab</t>
    <phoneticPr fontId="16" type="noConversion"/>
  </si>
  <si>
    <t>Raspberry_Prefab</t>
    <phoneticPr fontId="16" type="noConversion"/>
  </si>
  <si>
    <t>Pineapple_Prefab</t>
    <phoneticPr fontId="16" type="noConversion"/>
  </si>
  <si>
    <t>Pitaya_Prefab</t>
    <phoneticPr fontId="16" type="noConversion"/>
  </si>
  <si>
    <t>hamimelon</t>
    <phoneticPr fontId="16" type="noConversion"/>
  </si>
  <si>
    <t>Hamimelon_Prefab</t>
    <phoneticPr fontId="16" type="noConversion"/>
  </si>
  <si>
    <t>clock</t>
    <phoneticPr fontId="16" type="noConversion"/>
  </si>
  <si>
    <t>board_bg</t>
  </si>
  <si>
    <t>LandCount</t>
    <phoneticPr fontId="26" type="noConversion"/>
  </si>
  <si>
    <t>red_dot</t>
    <phoneticPr fontId="16" type="noConversion"/>
  </si>
  <si>
    <t>boarddark_bg</t>
  </si>
  <si>
    <t>clock_big</t>
    <phoneticPr fontId="16" type="noConversion"/>
  </si>
  <si>
    <t>arrow</t>
    <phoneticPr fontId="16" type="noConversion"/>
  </si>
  <si>
    <t>bubble</t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</si>
</sst>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30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b/>
      <i/>
      <sz val="11"/>
      <color rgb="FF0070C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i/>
      <sz val="10"/>
      <color theme="4" tint="-0.249977111117893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sz val="10"/>
      <name val="等线"/>
      <family val="4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C400"/>
        <bgColor indexed="64"/>
      </patternFill>
    </fill>
    <fill>
      <patternFill patternType="solid">
        <fgColor rgb="FFB2FF8B"/>
        <bgColor indexed="64"/>
      </patternFill>
    </fill>
  </fills>
  <borders count="23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/>
      </top>
      <bottom/>
      <diagonal/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24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7" fillId="28" borderId="6" xfId="0" applyFont="1" applyFill="1" applyBorder="1" applyAlignment="1">
      <alignment vertical="center"/>
    </xf>
    <xf numFmtId="0" fontId="22" fillId="0" borderId="0" xfId="0" applyFont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22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2" fillId="4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3" fillId="5" borderId="0" xfId="0" applyFont="1" applyFill="1" applyAlignment="1">
      <alignment vertical="center"/>
    </xf>
    <xf numFmtId="0" fontId="22" fillId="6" borderId="0" xfId="0" applyFont="1" applyFill="1" applyAlignment="1">
      <alignment vertical="center"/>
    </xf>
    <xf numFmtId="0" fontId="22" fillId="0" borderId="0" xfId="0" applyFont="1" applyAlignment="1">
      <alignment horizontal="left" vertical="center"/>
    </xf>
    <xf numFmtId="0" fontId="22" fillId="7" borderId="6" xfId="0" applyFont="1" applyFill="1" applyBorder="1" applyAlignment="1">
      <alignment vertical="center"/>
    </xf>
    <xf numFmtId="0" fontId="22" fillId="7" borderId="0" xfId="0" applyFont="1" applyFill="1" applyBorder="1" applyAlignment="1">
      <alignment vertical="center"/>
    </xf>
    <xf numFmtId="0" fontId="22" fillId="8" borderId="0" xfId="0" applyFont="1" applyFill="1" applyBorder="1" applyAlignment="1">
      <alignment vertical="center"/>
    </xf>
    <xf numFmtId="0" fontId="22" fillId="9" borderId="0" xfId="0" applyFont="1" applyFill="1" applyBorder="1" applyAlignment="1">
      <alignment vertical="center"/>
    </xf>
    <xf numFmtId="0" fontId="22" fillId="10" borderId="0" xfId="0" applyFont="1" applyFill="1" applyAlignment="1">
      <alignment vertical="center"/>
    </xf>
    <xf numFmtId="0" fontId="22" fillId="11" borderId="0" xfId="0" applyFont="1" applyFill="1" applyBorder="1" applyAlignment="1">
      <alignment vertical="center"/>
    </xf>
    <xf numFmtId="0" fontId="24" fillId="28" borderId="6" xfId="0" applyFont="1" applyFill="1" applyBorder="1" applyAlignment="1">
      <alignment vertical="center"/>
    </xf>
    <xf numFmtId="49" fontId="2" fillId="0" borderId="1" xfId="0" applyNumberFormat="1" applyFont="1" applyBorder="1"/>
    <xf numFmtId="49" fontId="22" fillId="0" borderId="0" xfId="0" applyNumberFormat="1" applyFont="1" applyFill="1" applyAlignment="1">
      <alignment horizontal="center" vertical="center"/>
    </xf>
    <xf numFmtId="49" fontId="22" fillId="0" borderId="0" xfId="0" applyNumberFormat="1" applyFont="1" applyAlignment="1">
      <alignment horizontal="center" vertical="center"/>
    </xf>
    <xf numFmtId="0" fontId="22" fillId="0" borderId="0" xfId="0" applyFont="1"/>
    <xf numFmtId="0" fontId="22" fillId="0" borderId="2" xfId="0" applyFont="1" applyBorder="1"/>
    <xf numFmtId="0" fontId="22" fillId="0" borderId="2" xfId="0" applyFont="1" applyBorder="1" applyAlignment="1">
      <alignment horizontal="left"/>
    </xf>
    <xf numFmtId="49" fontId="22" fillId="0" borderId="2" xfId="0" applyNumberFormat="1" applyFont="1" applyBorder="1"/>
    <xf numFmtId="0" fontId="22" fillId="0" borderId="1" xfId="0" applyFont="1" applyBorder="1"/>
    <xf numFmtId="49" fontId="22" fillId="0" borderId="1" xfId="0" applyNumberFormat="1" applyFont="1" applyBorder="1"/>
    <xf numFmtId="0" fontId="22" fillId="0" borderId="1" xfId="0" applyFont="1" applyBorder="1" applyAlignment="1">
      <alignment horizontal="right"/>
    </xf>
    <xf numFmtId="0" fontId="23" fillId="0" borderId="1" xfId="0" applyFont="1" applyFill="1" applyBorder="1"/>
    <xf numFmtId="0" fontId="23" fillId="0" borderId="1" xfId="0" applyFont="1" applyBorder="1"/>
    <xf numFmtId="0" fontId="22" fillId="0" borderId="1" xfId="0" applyFont="1" applyBorder="1" applyAlignment="1">
      <alignment horizontal="center"/>
    </xf>
    <xf numFmtId="0" fontId="0" fillId="29" borderId="16" xfId="0" applyFill="1" applyBorder="1" applyAlignment="1">
      <alignment horizontal="center" vertical="center"/>
    </xf>
    <xf numFmtId="0" fontId="0" fillId="29" borderId="16" xfId="0" applyFill="1" applyBorder="1" applyAlignment="1">
      <alignment vertical="center"/>
    </xf>
    <xf numFmtId="0" fontId="14" fillId="25" borderId="0" xfId="0" applyFont="1" applyFill="1" applyBorder="1" applyAlignment="1">
      <alignment vertical="center"/>
    </xf>
    <xf numFmtId="0" fontId="22" fillId="0" borderId="20" xfId="0" applyFont="1" applyBorder="1" applyAlignment="1">
      <alignment vertical="center"/>
    </xf>
    <xf numFmtId="0" fontId="22" fillId="0" borderId="20" xfId="0" applyFont="1" applyBorder="1" applyAlignment="1">
      <alignment horizontal="center" vertical="center"/>
    </xf>
    <xf numFmtId="0" fontId="23" fillId="2" borderId="20" xfId="0" applyFont="1" applyFill="1" applyBorder="1" applyAlignment="1">
      <alignment horizontal="center" vertical="center"/>
    </xf>
    <xf numFmtId="49" fontId="23" fillId="2" borderId="20" xfId="0" applyNumberFormat="1" applyFont="1" applyFill="1" applyBorder="1" applyAlignment="1">
      <alignment horizontal="center" vertical="center"/>
    </xf>
    <xf numFmtId="0" fontId="27" fillId="0" borderId="0" xfId="0" applyNumberFormat="1" applyFont="1" applyAlignment="1">
      <alignment horizontal="left" vertical="center"/>
    </xf>
    <xf numFmtId="176" fontId="27" fillId="0" borderId="0" xfId="0" applyNumberFormat="1" applyFont="1" applyAlignment="1">
      <alignment horizontal="left" vertical="center"/>
    </xf>
    <xf numFmtId="0" fontId="27" fillId="23" borderId="0" xfId="0" applyFont="1" applyFill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8" fillId="0" borderId="0" xfId="0" applyFont="1"/>
    <xf numFmtId="0" fontId="22" fillId="0" borderId="2" xfId="0" applyFont="1" applyBorder="1" applyAlignment="1">
      <alignment horizontal="center"/>
    </xf>
    <xf numFmtId="0" fontId="28" fillId="0" borderId="0" xfId="0" applyFont="1" applyAlignment="1">
      <alignment wrapText="1"/>
    </xf>
    <xf numFmtId="0" fontId="28" fillId="0" borderId="0" xfId="0" applyFont="1" applyFill="1" applyAlignment="1">
      <alignment horizontal="left" vertical="center"/>
    </xf>
    <xf numFmtId="0" fontId="28" fillId="0" borderId="0" xfId="0" applyFont="1" applyFill="1" applyAlignment="1">
      <alignment horizontal="center"/>
    </xf>
    <xf numFmtId="0" fontId="28" fillId="0" borderId="0" xfId="0" applyFont="1" applyFill="1" applyAlignment="1">
      <alignment vertical="center"/>
    </xf>
    <xf numFmtId="0" fontId="28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vertical="center"/>
    </xf>
    <xf numFmtId="0" fontId="0" fillId="33" borderId="22" xfId="0" applyFill="1" applyBorder="1" applyAlignment="1">
      <alignment horizontal="center" vertical="center"/>
    </xf>
    <xf numFmtId="0" fontId="0" fillId="33" borderId="22" xfId="0" applyFill="1" applyBorder="1" applyAlignment="1">
      <alignment vertical="center"/>
    </xf>
    <xf numFmtId="0" fontId="0" fillId="33" borderId="22" xfId="0" applyFill="1" applyBorder="1" applyAlignment="1">
      <alignment horizontal="left" vertical="center"/>
    </xf>
    <xf numFmtId="0" fontId="14" fillId="25" borderId="17" xfId="0" applyFont="1" applyFill="1" applyBorder="1" applyAlignment="1">
      <alignment horizontal="center" vertical="center"/>
    </xf>
    <xf numFmtId="0" fontId="14" fillId="25" borderId="21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22" fillId="2" borderId="20" xfId="0" applyFont="1" applyFill="1" applyBorder="1" applyAlignment="1">
      <alignment horizontal="center" vertical="center"/>
    </xf>
    <xf numFmtId="0" fontId="25" fillId="30" borderId="20" xfId="0" applyFont="1" applyFill="1" applyBorder="1" applyAlignment="1">
      <alignment horizontal="center" vertical="center"/>
    </xf>
    <xf numFmtId="0" fontId="25" fillId="32" borderId="20" xfId="0" applyFont="1" applyFill="1" applyBorder="1" applyAlignment="1">
      <alignment horizontal="center" vertical="center"/>
    </xf>
    <xf numFmtId="0" fontId="25" fillId="31" borderId="20" xfId="0" applyFont="1" applyFill="1" applyBorder="1" applyAlignment="1">
      <alignment horizontal="center" vertical="center"/>
    </xf>
    <xf numFmtId="0" fontId="23" fillId="2" borderId="2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95"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left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92"/>
    <tableColumn id="2" name="Name" dataDxfId="91"/>
    <tableColumn id="3" name="Background" dataDxfId="90"/>
    <tableColumn id="4" name="Model" dataDxfId="89"/>
    <tableColumn id="5" name="NimIcon" dataDxfId="88"/>
    <tableColumn id="6" name="QuestId" dataDxfId="87"/>
    <tableColumn id="7" name="dailyGoalPercent" dataDxfId="86"/>
    <tableColumn id="8" name="AwardCoin" dataDxfId="85"/>
    <tableColumn id="9" name="BGM" dataDxfId="84"/>
    <tableColumn id="10" name="Sound" dataDxfId="83"/>
    <tableColumn id="11" name="WaterDrop" dataDxfId="82"/>
    <tableColumn id="12" name="WaterDropAudio" dataDxfId="81"/>
    <tableColumn id="13" name="Box1 ID" dataDxfId="80"/>
    <tableColumn id="14" name="Box1 Height" dataDxfId="79"/>
    <tableColumn id="15" name="Box2 ID" dataDxfId="78"/>
    <tableColumn id="16" name="Box2 Height" dataDxfId="77"/>
    <tableColumn id="17" name="输出" dataDxfId="76"/>
    <tableColumn id="18" name="输入" dataDxfId="7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3:N1048494" headerRowCount="0" totalsRowShown="0" headerRowDxfId="74" dataDxfId="73">
  <tableColumns count="13">
    <tableColumn id="1" name="Id" headerRowDxfId="72" dataDxfId="71"/>
    <tableColumn id="2" name="Type" headerRowDxfId="70" dataDxfId="69"/>
    <tableColumn id="3" name="Name" headerRowDxfId="68" dataDxfId="67"/>
    <tableColumn id="4" name="ItemId" headerRowDxfId="66" dataDxfId="65"/>
    <tableColumn id="7" name="Type2" headerRowDxfId="64" dataDxfId="63"/>
    <tableColumn id="5" name="Value" headerRowDxfId="62" dataDxfId="61"/>
    <tableColumn id="10" name="列1" headerRowDxfId="60" dataDxfId="59"/>
    <tableColumn id="11" name="列2" headerRowDxfId="58" dataDxfId="57"/>
    <tableColumn id="12" name="列3" headerRowDxfId="56" dataDxfId="55"/>
    <tableColumn id="13" name="列4" headerRowDxfId="54" dataDxfId="53"/>
    <tableColumn id="14" name="列5" headerRowDxfId="52" dataDxfId="51"/>
    <tableColumn id="15" name="列6" headerRowDxfId="50" dataDxfId="49"/>
    <tableColumn id="6" name="输出" headerRowDxfId="48" dataDxfId="4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idu.com/link?url=AqRrteKUOkhAqMpAj15v8Hy-sogZ3B8L7wUfY3BrrB8i8_xF61-bslm2iGbXxkN8XE10026MfmgrI_xOX0xQXLdtEY8lTOJ0EMeZG1OXWW_" TargetMode="External"/><Relationship Id="rId2" Type="http://schemas.openxmlformats.org/officeDocument/2006/relationships/hyperlink" Target="http://www.baidu.com/link?url=AqRrteKUOkhAqMpAj15v8Hy-sogZ3B8L7wUfY3BrrB8i8_xF61-bslm2iGbXxkN8XE10026MfmgrI_xOX0xQXLdtEY8lTOJ0EMeZG1OXWW_" TargetMode="External"/><Relationship Id="rId1" Type="http://schemas.openxmlformats.org/officeDocument/2006/relationships/hyperlink" Target="https://www.baidu.com/link?url=aCu_2WN-m9aogP9l9gBnOwk73toG6UXiBrId3cVLio0WU9ittEkL_kQyT34lQ9AwxZQBhZNIr47UitYULVkoQQstVcF_orOxMJ8FSrzW6lK&amp;wd=&amp;eqid=aa8acf2c00021b9e000000045f7030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228"/>
  <sheetViews>
    <sheetView workbookViewId="0">
      <pane xSplit="4" ySplit="1" topLeftCell="E205" activePane="bottomRight" state="frozen"/>
      <selection pane="topRight" activeCell="E1" sqref="E1"/>
      <selection pane="bottomLeft" activeCell="A2" sqref="A2"/>
      <selection pane="bottomRight" activeCell="C222" sqref="C222:C228"/>
    </sheetView>
  </sheetViews>
  <sheetFormatPr defaultColWidth="8.875" defaultRowHeight="14.2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97" t="s">
        <v>0</v>
      </c>
      <c r="B1" s="98" t="s">
        <v>1</v>
      </c>
      <c r="C1" s="98" t="s">
        <v>2</v>
      </c>
      <c r="D1" s="98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6" t="s">
        <v>12</v>
      </c>
      <c r="N1" s="98" t="s">
        <v>13</v>
      </c>
      <c r="O1" s="107" t="s">
        <v>14</v>
      </c>
    </row>
    <row r="2" spans="1:15">
      <c r="A2" s="100">
        <f>Accessory!A3</f>
        <v>20001</v>
      </c>
      <c r="B2" s="101">
        <v>2</v>
      </c>
      <c r="C2" s="102" t="str">
        <f>Accessory!D3</f>
        <v>wizard hat</v>
      </c>
      <c r="D2" s="102" t="str">
        <f>Accessory!E3</f>
        <v>part_head_hat</v>
      </c>
      <c r="E2" s="102"/>
      <c r="F2" s="102"/>
      <c r="G2" s="102"/>
      <c r="H2" s="102"/>
      <c r="I2" s="101"/>
      <c r="J2" s="102"/>
      <c r="K2" s="102"/>
      <c r="L2" s="101"/>
      <c r="M2" s="102"/>
      <c r="N2" s="102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08"/>
    </row>
    <row r="3" spans="1:15">
      <c r="A3" s="100">
        <f>Accessory!A4</f>
        <v>20002</v>
      </c>
      <c r="B3" s="101">
        <v>2</v>
      </c>
      <c r="C3" s="102" t="str">
        <f>Accessory!D4</f>
        <v>devil wing</v>
      </c>
      <c r="D3" s="102" t="str">
        <f>Accessory!E4</f>
        <v>part_wing_bat</v>
      </c>
      <c r="E3" s="102"/>
      <c r="F3" s="102"/>
      <c r="G3" s="102"/>
      <c r="H3" s="102"/>
      <c r="I3" s="101"/>
      <c r="J3" s="102"/>
      <c r="K3" s="102"/>
      <c r="L3" s="101"/>
      <c r="M3" s="102"/>
      <c r="N3" s="102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08"/>
    </row>
    <row r="4" spans="1:15">
      <c r="A4" s="100">
        <f>Accessory!A5</f>
        <v>20003</v>
      </c>
      <c r="B4" s="101">
        <v>2</v>
      </c>
      <c r="C4" s="102" t="str">
        <f>Accessory!D5</f>
        <v>ghost</v>
      </c>
      <c r="D4" s="102" t="str">
        <f>Accessory!E5</f>
        <v>elf_up_ghost</v>
      </c>
      <c r="E4" s="102"/>
      <c r="F4" s="102"/>
      <c r="G4" s="102"/>
      <c r="H4" s="102"/>
      <c r="I4" s="101"/>
      <c r="J4" s="102"/>
      <c r="K4" s="102"/>
      <c r="L4" s="101"/>
      <c r="M4" s="102"/>
      <c r="N4" s="102" t="str">
        <f t="shared" si="1"/>
        <v>&lt;Item Id="20003" Type="2" Name="ghost" getImage="elf_up_ghost" Icon="" StoryBg="" AudioId="" Description="" PetType="" Image="" Audio="" Animation="" Preview=""/&gt;</v>
      </c>
      <c r="O4" s="108"/>
    </row>
    <row r="5" spans="1:15">
      <c r="A5" s="100">
        <f>Accessory!A6</f>
        <v>20004</v>
      </c>
      <c r="B5" s="101">
        <v>2</v>
      </c>
      <c r="C5" s="102" t="str">
        <f>Accessory!D6</f>
        <v>pumpkin</v>
      </c>
      <c r="D5" s="102" t="str">
        <f>Accessory!E6</f>
        <v>elf_down_pumpkin</v>
      </c>
      <c r="E5" s="102"/>
      <c r="F5" s="102"/>
      <c r="G5" s="102"/>
      <c r="H5" s="102"/>
      <c r="I5" s="101"/>
      <c r="J5" s="102"/>
      <c r="K5" s="102"/>
      <c r="L5" s="101"/>
      <c r="M5" s="102"/>
      <c r="N5" s="102" t="str">
        <f t="shared" si="1"/>
        <v>&lt;Item Id="20004" Type="2" Name="pumpkin" getImage="elf_down_pumpkin" Icon="" StoryBg="" AudioId="" Description="" PetType="" Image="" Audio="" Animation="" Preview=""/&gt;</v>
      </c>
      <c r="O5" s="108"/>
    </row>
    <row r="6" spans="1:15">
      <c r="A6" s="100">
        <f>Accessory!A7</f>
        <v>20005</v>
      </c>
      <c r="B6" s="101">
        <v>2</v>
      </c>
      <c r="C6" s="102" t="str">
        <f>Accessory!D7</f>
        <v>snow cloud</v>
      </c>
      <c r="D6" s="102" t="str">
        <f>Accessory!E7</f>
        <v>elf_up_cloud</v>
      </c>
      <c r="E6" s="102"/>
      <c r="F6" s="102"/>
      <c r="G6" s="102"/>
      <c r="H6" s="102"/>
      <c r="I6" s="101"/>
      <c r="J6" s="102"/>
      <c r="K6" s="102"/>
      <c r="L6" s="101"/>
      <c r="M6" s="102"/>
      <c r="N6" s="102" t="str">
        <f t="shared" si="1"/>
        <v>&lt;Item Id="20005" Type="2" Name="snow cloud" getImage="elf_up_cloud" Icon="" StoryBg="" AudioId="" Description="" PetType="" Image="" Audio="" Animation="" Preview=""/&gt;</v>
      </c>
      <c r="O6" s="108"/>
    </row>
    <row r="7" spans="1:15">
      <c r="A7" s="100">
        <f>Accessory!A8</f>
        <v>20006</v>
      </c>
      <c r="B7" s="101">
        <v>2</v>
      </c>
      <c r="C7" s="102" t="str">
        <f>Accessory!D8</f>
        <v>snow wing</v>
      </c>
      <c r="D7" s="102" t="str">
        <f>Accessory!E8</f>
        <v>part_wing_snow</v>
      </c>
      <c r="E7" s="102"/>
      <c r="F7" s="102"/>
      <c r="G7" s="102"/>
      <c r="H7" s="102"/>
      <c r="I7" s="101"/>
      <c r="J7" s="102"/>
      <c r="K7" s="102"/>
      <c r="L7" s="101"/>
      <c r="M7" s="102"/>
      <c r="N7" s="102" t="str">
        <f t="shared" si="1"/>
        <v>&lt;Item Id="20006" Type="2" Name="snow wing" getImage="part_wing_snow" Icon="" StoryBg="" AudioId="" Description="" PetType="" Image="" Audio="" Animation="" Preview=""/&gt;</v>
      </c>
      <c r="O7" s="108"/>
    </row>
    <row r="8" spans="1:15">
      <c r="A8" s="100">
        <f>Accessory!A9</f>
        <v>20007</v>
      </c>
      <c r="B8" s="101">
        <v>2</v>
      </c>
      <c r="C8" s="102" t="str">
        <f>Accessory!D9</f>
        <v>cornu cervi</v>
      </c>
      <c r="D8" s="102" t="str">
        <f>Accessory!E9</f>
        <v>part_head_antler</v>
      </c>
      <c r="E8" s="102"/>
      <c r="F8" s="102"/>
      <c r="G8" s="102"/>
      <c r="H8" s="102"/>
      <c r="I8" s="101"/>
      <c r="J8" s="102"/>
      <c r="K8" s="102"/>
      <c r="L8" s="101"/>
      <c r="M8" s="102"/>
      <c r="N8" s="102" t="str">
        <f t="shared" si="1"/>
        <v>&lt;Item Id="20007" Type="2" Name="cornu cervi" getImage="part_head_antler" Icon="" StoryBg="" AudioId="" Description="" PetType="" Image="" Audio="" Animation="" Preview=""/&gt;</v>
      </c>
      <c r="O8" s="108"/>
    </row>
    <row r="9" spans="1:15">
      <c r="A9" s="100">
        <f>Accessory!A10</f>
        <v>20008</v>
      </c>
      <c r="B9" s="101">
        <v>2</v>
      </c>
      <c r="C9" s="102" t="str">
        <f>Accessory!D10</f>
        <v>snowman</v>
      </c>
      <c r="D9" s="102" t="str">
        <f>Accessory!E10</f>
        <v>elf_down_snowman</v>
      </c>
      <c r="E9" s="102"/>
      <c r="F9" s="102"/>
      <c r="G9" s="102"/>
      <c r="H9" s="102"/>
      <c r="I9" s="101"/>
      <c r="J9" s="102"/>
      <c r="K9" s="102"/>
      <c r="L9" s="101"/>
      <c r="M9" s="102"/>
      <c r="N9" s="102" t="str">
        <f t="shared" si="1"/>
        <v>&lt;Item Id="20008" Type="2" Name="snowman" getImage="elf_down_snowman" Icon="" StoryBg="" AudioId="" Description="" PetType="" Image="" Audio="" Animation="" Preview=""/&gt;</v>
      </c>
      <c r="O9" s="108"/>
    </row>
    <row r="10" spans="1:15">
      <c r="A10" s="100">
        <f>Accessory!A11</f>
        <v>20009</v>
      </c>
      <c r="B10" s="101">
        <v>2</v>
      </c>
      <c r="C10" s="102" t="str">
        <f>Accessory!D11</f>
        <v>antler ponit</v>
      </c>
      <c r="D10" s="102" t="str">
        <f>Accessory!E11</f>
        <v>part_head_antler02</v>
      </c>
      <c r="E10" s="102"/>
      <c r="F10" s="102"/>
      <c r="G10" s="102"/>
      <c r="H10" s="102"/>
      <c r="I10" s="101"/>
      <c r="J10" s="102"/>
      <c r="K10" s="102"/>
      <c r="L10" s="101"/>
      <c r="M10" s="102"/>
      <c r="N10" s="102" t="str">
        <f t="shared" si="1"/>
        <v>&lt;Item Id="20009" Type="2" Name="antler ponit" getImage="part_head_antler02" Icon="" StoryBg="" AudioId="" Description="" PetType="" Image="" Audio="" Animation="" Preview=""/&gt;</v>
      </c>
      <c r="O10" s="108"/>
    </row>
    <row r="11" spans="1:15">
      <c r="A11" s="100">
        <f>Accessory!A12</f>
        <v>20010</v>
      </c>
      <c r="B11" s="101">
        <v>2</v>
      </c>
      <c r="C11" s="102" t="str">
        <f>Accessory!D12</f>
        <v>christmas hat</v>
      </c>
      <c r="D11" s="102" t="str">
        <f>Accessory!E12</f>
        <v>part_head_merryhat</v>
      </c>
      <c r="E11" s="102"/>
      <c r="F11" s="102"/>
      <c r="G11" s="102"/>
      <c r="H11" s="102"/>
      <c r="I11" s="101"/>
      <c r="J11" s="102"/>
      <c r="K11" s="102"/>
      <c r="L11" s="101"/>
      <c r="M11" s="102"/>
      <c r="N11" s="102" t="str">
        <f t="shared" si="1"/>
        <v>&lt;Item Id="20010" Type="2" Name="christmas hat" getImage="part_head_merryhat" Icon="" StoryBg="" AudioId="" Description="" PetType="" Image="" Audio="" Animation="" Preview=""/&gt;</v>
      </c>
      <c r="O11" s="108"/>
    </row>
    <row r="12" spans="1:15">
      <c r="A12" s="100">
        <f>Accessory!A13</f>
        <v>20011</v>
      </c>
      <c r="B12" s="101">
        <v>2</v>
      </c>
      <c r="C12" s="102" t="str">
        <f>Accessory!D13</f>
        <v>christmas point</v>
      </c>
      <c r="D12" s="102" t="str">
        <f>Accessory!E13</f>
        <v>suit_pur_merry</v>
      </c>
      <c r="E12" s="102"/>
      <c r="F12" s="102"/>
      <c r="G12" s="102"/>
      <c r="H12" s="102"/>
      <c r="I12" s="101"/>
      <c r="J12" s="102"/>
      <c r="K12" s="102"/>
      <c r="L12" s="101"/>
      <c r="M12" s="102"/>
      <c r="N12" s="102" t="str">
        <f t="shared" si="1"/>
        <v>&lt;Item Id="20011" Type="2" Name="christmas point" getImage="suit_pur_merry" Icon="" StoryBg="" AudioId="" Description="" PetType="" Image="" Audio="" Animation="" Preview=""/&gt;</v>
      </c>
      <c r="O12" s="108"/>
    </row>
    <row r="13" spans="1:15">
      <c r="A13" s="100">
        <f>Accessory!A14</f>
        <v>20012</v>
      </c>
      <c r="B13" s="101">
        <v>2</v>
      </c>
      <c r="C13" s="102" t="str">
        <f>Accessory!D14</f>
        <v>elk</v>
      </c>
      <c r="D13" s="102" t="str">
        <f>Accessory!E14</f>
        <v>elf_down_deer</v>
      </c>
      <c r="E13" s="102"/>
      <c r="F13" s="102"/>
      <c r="G13" s="102"/>
      <c r="H13" s="102"/>
      <c r="I13" s="101"/>
      <c r="J13" s="102"/>
      <c r="K13" s="102"/>
      <c r="L13" s="101"/>
      <c r="M13" s="102"/>
      <c r="N13" s="102" t="str">
        <f t="shared" si="1"/>
        <v>&lt;Item Id="20012" Type="2" Name="elk" getImage="elf_down_deer" Icon="" StoryBg="" AudioId="" Description="" PetType="" Image="" Audio="" Animation="" Preview=""/&gt;</v>
      </c>
      <c r="O13" s="108"/>
    </row>
    <row r="14" spans="1:15">
      <c r="A14" s="100">
        <f>Accessory!A15</f>
        <v>20013</v>
      </c>
      <c r="B14" s="101">
        <v>2</v>
      </c>
      <c r="C14" s="102" t="str">
        <f>Accessory!D15</f>
        <v>elk02</v>
      </c>
      <c r="D14" s="102" t="str">
        <f>Accessory!E15</f>
        <v>elf_down_deer02</v>
      </c>
      <c r="E14" s="102"/>
      <c r="F14" s="102"/>
      <c r="G14" s="102"/>
      <c r="H14" s="102"/>
      <c r="I14" s="101"/>
      <c r="J14" s="102"/>
      <c r="K14" s="102"/>
      <c r="L14" s="101"/>
      <c r="M14" s="102"/>
      <c r="N14" s="102" t="str">
        <f t="shared" si="1"/>
        <v>&lt;Item Id="20013" Type="2" Name="elk02" getImage="elf_down_deer02" Icon="" StoryBg="" AudioId="" Description="" PetType="" Image="" Audio="" Animation="" Preview=""/&gt;</v>
      </c>
      <c r="O14" s="108"/>
    </row>
    <row r="15" spans="1:15">
      <c r="A15" s="100">
        <f>Accessory!A16</f>
        <v>20014</v>
      </c>
      <c r="B15" s="101">
        <v>2</v>
      </c>
      <c r="C15" s="102" t="str">
        <f>Accessory!D16</f>
        <v>giftbox</v>
      </c>
      <c r="D15" s="102" t="str">
        <f>Accessory!E16</f>
        <v>elf_up_gift</v>
      </c>
      <c r="E15" s="102"/>
      <c r="F15" s="102"/>
      <c r="G15" s="102"/>
      <c r="H15" s="102"/>
      <c r="I15" s="101"/>
      <c r="J15" s="102"/>
      <c r="K15" s="102"/>
      <c r="L15" s="101"/>
      <c r="M15" s="102"/>
      <c r="N15" s="102" t="str">
        <f t="shared" si="1"/>
        <v>&lt;Item Id="20014" Type="2" Name="giftbox" getImage="elf_up_gift" Icon="" StoryBg="" AudioId="" Description="" PetType="" Image="" Audio="" Animation="" Preview=""/&gt;</v>
      </c>
      <c r="O15" s="108"/>
    </row>
    <row r="16" spans="1:15">
      <c r="A16" s="100">
        <f>Accessory!A17</f>
        <v>20015</v>
      </c>
      <c r="B16" s="101">
        <v>2</v>
      </c>
      <c r="C16" s="102" t="str">
        <f>Accessory!D17</f>
        <v>giftbox02</v>
      </c>
      <c r="D16" s="102" t="str">
        <f>Accessory!E17</f>
        <v>elf_up_gift02</v>
      </c>
      <c r="E16" s="102"/>
      <c r="F16" s="102"/>
      <c r="G16" s="102"/>
      <c r="H16" s="102"/>
      <c r="I16" s="101"/>
      <c r="J16" s="102"/>
      <c r="K16" s="102"/>
      <c r="L16" s="101"/>
      <c r="M16" s="102"/>
      <c r="N16" s="102" t="str">
        <f t="shared" si="1"/>
        <v>&lt;Item Id="20015" Type="2" Name="giftbox02" getImage="elf_up_gift02" Icon="" StoryBg="" AudioId="" Description="" PetType="" Image="" Audio="" Animation="" Preview=""/&gt;</v>
      </c>
      <c r="O16" s="108"/>
    </row>
    <row r="17" spans="1:15">
      <c r="A17" s="100">
        <f>Accessory!A18</f>
        <v>20016</v>
      </c>
      <c r="B17" s="101">
        <v>2</v>
      </c>
      <c r="C17" s="102" t="str">
        <f>Accessory!D18</f>
        <v>part_head</v>
      </c>
      <c r="D17" s="102" t="str">
        <f>Accessory!E18</f>
        <v>part_head_hat02</v>
      </c>
      <c r="E17" s="102"/>
      <c r="F17" s="102"/>
      <c r="G17" s="102"/>
      <c r="H17" s="102"/>
      <c r="I17" s="101"/>
      <c r="J17" s="102"/>
      <c r="K17" s="102"/>
      <c r="L17" s="101"/>
      <c r="M17" s="102"/>
      <c r="N17" s="102" t="str">
        <f t="shared" si="1"/>
        <v>&lt;Item Id="20016" Type="2" Name="part_head" getImage="part_head_hat02" Icon="" StoryBg="" AudioId="" Description="" PetType="" Image="" Audio="" Animation="" Preview=""/&gt;</v>
      </c>
      <c r="O17" s="109"/>
    </row>
    <row r="18" spans="1:15">
      <c r="A18" s="100">
        <f>Accessory!A19</f>
        <v>20017</v>
      </c>
      <c r="B18" s="101">
        <v>2</v>
      </c>
      <c r="C18" s="102" t="str">
        <f>Accessory!D19</f>
        <v>coin hat</v>
      </c>
      <c r="D18" s="102" t="str">
        <f>Accessory!E19</f>
        <v>part_head_coinhat</v>
      </c>
      <c r="E18" s="102"/>
      <c r="F18" s="102"/>
      <c r="G18" s="102"/>
      <c r="H18" s="102"/>
      <c r="I18" s="101"/>
      <c r="J18" s="102"/>
      <c r="K18" s="102"/>
      <c r="L18" s="101"/>
      <c r="M18" s="102"/>
      <c r="N18" s="102" t="str">
        <f t="shared" si="1"/>
        <v>&lt;Item Id="20017" Type="2" Name="coin hat" getImage="part_head_coinhat" Icon="" StoryBg="" AudioId="" Description="" PetType="" Image="" Audio="" Animation="" Preview=""/&gt;</v>
      </c>
      <c r="O18" s="109"/>
    </row>
    <row r="19" spans="1:15">
      <c r="A19" s="100">
        <f>Accessory!A20</f>
        <v>20018</v>
      </c>
      <c r="B19" s="101">
        <v>2</v>
      </c>
      <c r="C19" s="102" t="str">
        <f>Accessory!D20</f>
        <v>fan wing</v>
      </c>
      <c r="D19" s="102" t="str">
        <f>Accessory!E20</f>
        <v>part_wing_fan</v>
      </c>
      <c r="E19" s="102"/>
      <c r="F19" s="102"/>
      <c r="G19" s="102"/>
      <c r="H19" s="102"/>
      <c r="I19" s="101"/>
      <c r="J19" s="102"/>
      <c r="K19" s="102"/>
      <c r="L19" s="101"/>
      <c r="M19" s="102"/>
      <c r="N19" s="102" t="str">
        <f t="shared" si="1"/>
        <v>&lt;Item Id="20018" Type="2" Name="fan wing" getImage="part_wing_fan" Icon="" StoryBg="" AudioId="" Description="" PetType="" Image="" Audio="" Animation="" Preview=""/&gt;</v>
      </c>
      <c r="O19" s="109"/>
    </row>
    <row r="20" spans="1:15">
      <c r="A20" s="100">
        <f>Accessory!A21</f>
        <v>20019</v>
      </c>
      <c r="B20" s="101">
        <v>2</v>
      </c>
      <c r="C20" s="102" t="str">
        <f>Accessory!D21</f>
        <v>mouse spring</v>
      </c>
      <c r="D20" s="102" t="str">
        <f>Accessory!E21</f>
        <v>suit_yoyo_mousespring</v>
      </c>
      <c r="E20" s="102"/>
      <c r="F20" s="102"/>
      <c r="G20" s="102"/>
      <c r="H20" s="102"/>
      <c r="I20" s="101"/>
      <c r="J20" s="102"/>
      <c r="K20" s="102"/>
      <c r="L20" s="101"/>
      <c r="M20" s="102"/>
      <c r="N20" s="102" t="str">
        <f t="shared" si="1"/>
        <v>&lt;Item Id="20019" Type="2" Name="mouse spring" getImage="suit_yoyo_mousespring" Icon="" StoryBg="" AudioId="" Description="" PetType="" Image="" Audio="" Animation="" Preview=""/&gt;</v>
      </c>
      <c r="O20" s="109"/>
    </row>
    <row r="21" spans="1:15">
      <c r="A21" s="100">
        <f>Accessory!A22</f>
        <v>20020</v>
      </c>
      <c r="B21" s="101">
        <v>2</v>
      </c>
      <c r="C21" s="102" t="str">
        <f>Accessory!D22</f>
        <v>cloud02</v>
      </c>
      <c r="D21" s="102" t="str">
        <f>Accessory!E22</f>
        <v>elf_up_cloud02</v>
      </c>
      <c r="E21" s="102"/>
      <c r="F21" s="102"/>
      <c r="G21" s="102"/>
      <c r="H21" s="102"/>
      <c r="I21" s="101"/>
      <c r="J21" s="102"/>
      <c r="K21" s="102"/>
      <c r="L21" s="101"/>
      <c r="M21" s="102"/>
      <c r="N21" s="102" t="str">
        <f t="shared" si="1"/>
        <v>&lt;Item Id="20020" Type="2" Name="cloud02" getImage="elf_up_cloud02" Icon="" StoryBg="" AudioId="" Description="" PetType="" Image="" Audio="" Animation="" Preview=""/&gt;</v>
      </c>
      <c r="O21" s="109"/>
    </row>
    <row r="22" spans="1:15">
      <c r="A22" s="100">
        <f>Accessory!A23</f>
        <v>20021</v>
      </c>
      <c r="B22" s="101">
        <v>2</v>
      </c>
      <c r="C22" s="102" t="str">
        <f>Accessory!D23</f>
        <v>snowman02</v>
      </c>
      <c r="D22" s="102" t="str">
        <f>Accessory!E23</f>
        <v>elf_down_snowman02</v>
      </c>
      <c r="E22" s="102"/>
      <c r="F22" s="102"/>
      <c r="G22" s="102"/>
      <c r="H22" s="102"/>
      <c r="I22" s="101"/>
      <c r="J22" s="102"/>
      <c r="K22" s="102"/>
      <c r="L22" s="101"/>
      <c r="M22" s="102"/>
      <c r="N22" s="102" t="str">
        <f t="shared" si="1"/>
        <v>&lt;Item Id="20021" Type="2" Name="snowman02" getImage="elf_down_snowman02" Icon="" StoryBg="" AudioId="" Description="" PetType="" Image="" Audio="" Animation="" Preview=""/&gt;</v>
      </c>
      <c r="O22" s="109"/>
    </row>
    <row r="23" spans="1:15">
      <c r="A23" s="100">
        <f>Accessory!A24</f>
        <v>20022</v>
      </c>
      <c r="B23" s="101">
        <v>2</v>
      </c>
      <c r="C23" s="102" t="str">
        <f>Accessory!D24</f>
        <v>snowman03</v>
      </c>
      <c r="D23" s="102" t="str">
        <f>Accessory!E24</f>
        <v>elf_down_snowman03</v>
      </c>
      <c r="E23" s="102"/>
      <c r="F23" s="102"/>
      <c r="G23" s="102"/>
      <c r="H23" s="102"/>
      <c r="I23" s="101"/>
      <c r="J23" s="102"/>
      <c r="K23" s="102"/>
      <c r="L23" s="101"/>
      <c r="M23" s="102"/>
      <c r="N23" s="102" t="str">
        <f t="shared" si="1"/>
        <v>&lt;Item Id="20022" Type="2" Name="snowman03" getImage="elf_down_snowman03" Icon="" StoryBg="" AudioId="" Description="" PetType="" Image="" Audio="" Animation="" Preview=""/&gt;</v>
      </c>
      <c r="O23" s="109"/>
    </row>
    <row r="24" spans="1:15">
      <c r="A24" s="100">
        <f>Accessory!A25</f>
        <v>20023</v>
      </c>
      <c r="B24" s="101">
        <v>2</v>
      </c>
      <c r="C24" s="102" t="str">
        <f>Accessory!D25</f>
        <v>minions</v>
      </c>
      <c r="D24" s="102" t="str">
        <f>Accessory!E25</f>
        <v>elf_down_minions</v>
      </c>
      <c r="E24" s="102"/>
      <c r="F24" s="102"/>
      <c r="G24" s="102"/>
      <c r="H24" s="102"/>
      <c r="I24" s="101"/>
      <c r="J24" s="102"/>
      <c r="K24" s="102"/>
      <c r="L24" s="101"/>
      <c r="M24" s="102"/>
      <c r="N24" s="102" t="str">
        <f t="shared" si="1"/>
        <v>&lt;Item Id="20023" Type="2" Name="minions" getImage="elf_down_minions" Icon="" StoryBg="" AudioId="" Description="" PetType="" Image="" Audio="" Animation="" Preview=""/&gt;</v>
      </c>
      <c r="O24" s="109"/>
    </row>
    <row r="25" spans="1:15">
      <c r="A25" s="100">
        <f>Accessory!A26</f>
        <v>20024</v>
      </c>
      <c r="B25" s="101">
        <v>2</v>
      </c>
      <c r="C25" s="102" t="str">
        <f>Accessory!D26</f>
        <v>Batman</v>
      </c>
      <c r="D25" s="102" t="str">
        <f>Accessory!E26</f>
        <v>elf_down_Batman</v>
      </c>
      <c r="E25" s="102"/>
      <c r="F25" s="102"/>
      <c r="G25" s="102"/>
      <c r="H25" s="102"/>
      <c r="I25" s="101"/>
      <c r="J25" s="102"/>
      <c r="K25" s="102"/>
      <c r="L25" s="101"/>
      <c r="M25" s="102"/>
      <c r="N25" s="102" t="str">
        <f t="shared" si="1"/>
        <v>&lt;Item Id="20024" Type="2" Name="Batman" getImage="elf_down_Batman" Icon="" StoryBg="" AudioId="" Description="" PetType="" Image="" Audio="" Animation="" Preview=""/&gt;</v>
      </c>
      <c r="O25" s="109"/>
    </row>
    <row r="26" spans="1:15">
      <c r="A26" s="100">
        <f>Accessory!A27</f>
        <v>20025</v>
      </c>
      <c r="B26" s="101">
        <v>2</v>
      </c>
      <c r="C26" s="102" t="str">
        <f>Accessory!D27</f>
        <v>little mouse</v>
      </c>
      <c r="D26" s="102" t="str">
        <f>Accessory!E27</f>
        <v>elf_down_lmouse</v>
      </c>
      <c r="E26" s="102"/>
      <c r="F26" s="102"/>
      <c r="G26" s="102"/>
      <c r="H26" s="102"/>
      <c r="I26" s="101"/>
      <c r="J26" s="102"/>
      <c r="K26" s="102"/>
      <c r="L26" s="101"/>
      <c r="M26" s="102"/>
      <c r="N26" s="102" t="str">
        <f t="shared" si="1"/>
        <v>&lt;Item Id="20025" Type="2" Name="little mouse" getImage="elf_down_lmouse" Icon="" StoryBg="" AudioId="" Description="" PetType="" Image="" Audio="" Animation="" Preview=""/&gt;</v>
      </c>
      <c r="O26" s="109"/>
    </row>
    <row r="27" spans="1:15">
      <c r="A27" s="100">
        <f>Accessory!A28</f>
        <v>20026</v>
      </c>
      <c r="B27" s="101">
        <v>2</v>
      </c>
      <c r="C27" s="102" t="str">
        <f>Accessory!D28</f>
        <v>papercut mice</v>
      </c>
      <c r="D27" s="102" t="str">
        <f>Accessory!E28</f>
        <v>elf_down_papercut_mice</v>
      </c>
      <c r="E27" s="102"/>
      <c r="F27" s="102"/>
      <c r="G27" s="102"/>
      <c r="H27" s="102"/>
      <c r="I27" s="101"/>
      <c r="J27" s="102"/>
      <c r="K27" s="102"/>
      <c r="L27" s="101"/>
      <c r="M27" s="102"/>
      <c r="N27" s="102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09"/>
    </row>
    <row r="28" spans="1:15">
      <c r="A28" s="100">
        <f>Accessory!A29</f>
        <v>20027</v>
      </c>
      <c r="B28" s="101">
        <v>2</v>
      </c>
      <c r="C28" s="102" t="str">
        <f>Accessory!D29</f>
        <v>giftcap</v>
      </c>
      <c r="D28" s="102" t="str">
        <f>Accessory!E29</f>
        <v>part_ head_giftcap</v>
      </c>
      <c r="E28" s="102"/>
      <c r="F28" s="102"/>
      <c r="G28" s="102"/>
      <c r="H28" s="102"/>
      <c r="I28" s="101"/>
      <c r="J28" s="102"/>
      <c r="K28" s="102"/>
      <c r="L28" s="101"/>
      <c r="M28" s="102"/>
      <c r="N28" s="102" t="str">
        <f t="shared" si="2"/>
        <v>&lt;Item Id="20027" Type="2" Name="giftcap" getImage="part_ head_giftcap" Icon="" StoryBg="" AudioId="" Description="" PetType="" Image="" Audio="" Animation="" Preview=""/&gt;</v>
      </c>
      <c r="O28" s="109"/>
    </row>
    <row r="29" spans="1:15">
      <c r="A29" s="100">
        <f>Accessory!A30</f>
        <v>20028</v>
      </c>
      <c r="B29" s="101">
        <v>2</v>
      </c>
      <c r="C29" s="102" t="str">
        <f>Accessory!D30</f>
        <v>glasses</v>
      </c>
      <c r="D29" s="102" t="str">
        <f>Accessory!E30</f>
        <v>part_ head_glasses</v>
      </c>
      <c r="E29" s="102"/>
      <c r="F29" s="102"/>
      <c r="G29" s="102"/>
      <c r="H29" s="102"/>
      <c r="I29" s="101"/>
      <c r="J29" s="102"/>
      <c r="K29" s="102"/>
      <c r="L29" s="101"/>
      <c r="M29" s="102"/>
      <c r="N29" s="102" t="str">
        <f t="shared" si="2"/>
        <v>&lt;Item Id="20028" Type="2" Name="glasses" getImage="part_ head_glasses" Icon="" StoryBg="" AudioId="" Description="" PetType="" Image="" Audio="" Animation="" Preview=""/&gt;</v>
      </c>
      <c r="O29" s="109"/>
    </row>
    <row r="30" spans="1:15">
      <c r="A30" s="100">
        <f>Accessory!A31</f>
        <v>20029</v>
      </c>
      <c r="B30" s="101">
        <v>2</v>
      </c>
      <c r="C30" s="102" t="str">
        <f>Accessory!D31</f>
        <v>halo</v>
      </c>
      <c r="D30" s="102" t="str">
        <f>Accessory!E31</f>
        <v>part_ head_halo</v>
      </c>
      <c r="E30" s="102"/>
      <c r="F30" s="102"/>
      <c r="G30" s="102"/>
      <c r="H30" s="102"/>
      <c r="I30" s="101"/>
      <c r="J30" s="102"/>
      <c r="K30" s="102"/>
      <c r="L30" s="101"/>
      <c r="M30" s="102"/>
      <c r="N30" s="102" t="str">
        <f t="shared" si="2"/>
        <v>&lt;Item Id="20029" Type="2" Name="halo" getImage="part_ head_halo" Icon="" StoryBg="" AudioId="" Description="" PetType="" Image="" Audio="" Animation="" Preview=""/&gt;</v>
      </c>
      <c r="O30" s="109"/>
    </row>
    <row r="31" spans="1:15">
      <c r="A31" s="100">
        <f>Accessory!A32</f>
        <v>20030</v>
      </c>
      <c r="B31" s="101">
        <v>2</v>
      </c>
      <c r="C31" s="102" t="str">
        <f>Accessory!D32</f>
        <v>rose</v>
      </c>
      <c r="D31" s="102" t="str">
        <f>Accessory!E32</f>
        <v>part_ head_rose</v>
      </c>
      <c r="E31" s="102"/>
      <c r="F31" s="102"/>
      <c r="G31" s="102"/>
      <c r="H31" s="102"/>
      <c r="I31" s="101"/>
      <c r="J31" s="102"/>
      <c r="K31" s="102"/>
      <c r="L31" s="101"/>
      <c r="M31" s="102"/>
      <c r="N31" s="102" t="str">
        <f t="shared" si="2"/>
        <v>&lt;Item Id="20030" Type="2" Name="rose" getImage="part_ head_rose" Icon="" StoryBg="" AudioId="" Description="" PetType="" Image="" Audio="" Animation="" Preview=""/&gt;</v>
      </c>
      <c r="O31" s="109"/>
    </row>
    <row r="32" spans="1:15">
      <c r="A32" s="100">
        <f>Accessory!A33</f>
        <v>20031</v>
      </c>
      <c r="B32" s="101">
        <v>2</v>
      </c>
      <c r="C32" s="102" t="str">
        <f>Accessory!D33</f>
        <v>bow</v>
      </c>
      <c r="D32" s="102" t="str">
        <f>Accessory!E33</f>
        <v>part_ wing_bow</v>
      </c>
      <c r="E32" s="102"/>
      <c r="F32" s="102"/>
      <c r="G32" s="102"/>
      <c r="H32" s="102"/>
      <c r="I32" s="101"/>
      <c r="J32" s="102"/>
      <c r="K32" s="102"/>
      <c r="L32" s="101"/>
      <c r="M32" s="102"/>
      <c r="N32" s="102" t="str">
        <f t="shared" si="2"/>
        <v>&lt;Item Id="20031" Type="2" Name="bow" getImage="part_ wing_bow" Icon="" StoryBg="" AudioId="" Description="" PetType="" Image="" Audio="" Animation="" Preview=""/&gt;</v>
      </c>
      <c r="O32" s="109"/>
    </row>
    <row r="33" spans="1:15">
      <c r="A33" s="100">
        <f>Accessory!A34</f>
        <v>20032</v>
      </c>
      <c r="B33" s="101">
        <v>2</v>
      </c>
      <c r="C33" s="102" t="str">
        <f>Accessory!D34</f>
        <v>love</v>
      </c>
      <c r="D33" s="102" t="str">
        <f>Accessory!E34</f>
        <v>part_ wing_love</v>
      </c>
      <c r="E33" s="102"/>
      <c r="F33" s="102"/>
      <c r="G33" s="102"/>
      <c r="H33" s="102"/>
      <c r="I33" s="101"/>
      <c r="J33" s="102"/>
      <c r="K33" s="102"/>
      <c r="L33" s="101"/>
      <c r="M33" s="102"/>
      <c r="N33" s="102" t="str">
        <f t="shared" si="2"/>
        <v>&lt;Item Id="20032" Type="2" Name="love" getImage="part_ wing_love" Icon="" StoryBg="" AudioId="" Description="" PetType="" Image="" Audio="" Animation="" Preview=""/&gt;</v>
      </c>
      <c r="O33" s="109"/>
    </row>
    <row r="34" spans="1:15" ht="15.75">
      <c r="A34" s="223" t="s">
        <v>2452</v>
      </c>
      <c r="B34" s="223"/>
      <c r="C34" s="223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23"/>
      <c r="O34" s="223"/>
    </row>
    <row r="35" spans="1:15">
      <c r="A35" s="103" t="str">
        <f>MID(O35,FIND("Item Id=""",O35,1)+9,5)</f>
        <v>40001</v>
      </c>
      <c r="B35" s="104" t="str">
        <f>MID(O35,FIND("Type=""",O35,1)+6,1)</f>
        <v>4</v>
      </c>
      <c r="C35" s="105" t="str">
        <f>MID(O35,FIND("Name=""",O35,1)+6,7)</f>
        <v>nim0101</v>
      </c>
      <c r="D35" s="105" t="str">
        <f>MID(O35,FIND("getImage=""",O35)+10,FIND(""" Icon=",O35)-FIND("getImage=""",O35)-10)</f>
        <v>Home_box_nim_ocean brim01 (1)</v>
      </c>
      <c r="E35" s="105" t="str">
        <f t="shared" ref="E35:E98" si="3">MID(O35,FIND("Icon=""",O35)+6,FIND(""" StoryBg=",O35)-FIND("Icon=""",O35)-6)</f>
        <v/>
      </c>
      <c r="F35" s="105" t="str">
        <f t="shared" ref="F35:F98" si="4">MID(O35,FIND("StoryBg=""",O35)+9,FIND(""" AudioId=",O35)-FIND("StoryBg=""",O35)-9)</f>
        <v/>
      </c>
      <c r="G35" s="105" t="str">
        <f t="shared" ref="G35:G98" si="5">MID(O35,FIND("AudioId=""",O35)+9,FIND(""" Description=",O35)-FIND("AudioId=""",O35)-9)</f>
        <v/>
      </c>
      <c r="H35" s="105" t="str">
        <f t="shared" ref="H35:H98" si="6">MID(O35,FIND("Description=""",O35)+13,FIND("""/&gt;",O35)-FIND("Description=""",O35)-13)</f>
        <v/>
      </c>
      <c r="I35" s="104">
        <v>1</v>
      </c>
      <c r="J35" s="105" t="s">
        <v>15</v>
      </c>
      <c r="K35" s="105" t="s">
        <v>16</v>
      </c>
      <c r="L35" s="104">
        <v>40001</v>
      </c>
      <c r="M35" s="105" t="s">
        <v>17</v>
      </c>
      <c r="N35" s="105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0" t="s">
        <v>18</v>
      </c>
    </row>
    <row r="36" spans="1:15">
      <c r="A36" s="103" t="str">
        <f t="shared" ref="A36:A99" si="7">MID(O36,FIND("Item Id=""",O36,1)+9,5)</f>
        <v>40002</v>
      </c>
      <c r="B36" s="104" t="str">
        <f t="shared" ref="B36:B99" si="8">MID(O36,FIND("Type=""",O36,1)+6,1)</f>
        <v>4</v>
      </c>
      <c r="C36" s="105" t="str">
        <f t="shared" ref="C36:C99" si="9">MID(O36,FIND("Name=""",O36,1)+6,7)</f>
        <v>nim0102</v>
      </c>
      <c r="D36" s="105" t="str">
        <f t="shared" ref="D36:D99" si="10">MID(O36,FIND("getImage=""",O36)+10,FIND(""" Icon=",O36)-FIND("getImage=""",O36)-10)</f>
        <v>Home_box_nim_ocean brim02 (1)</v>
      </c>
      <c r="E36" s="105" t="str">
        <f t="shared" si="3"/>
        <v/>
      </c>
      <c r="F36" s="105" t="str">
        <f t="shared" si="4"/>
        <v/>
      </c>
      <c r="G36" s="105" t="str">
        <f t="shared" si="5"/>
        <v/>
      </c>
      <c r="H36" s="105" t="str">
        <f t="shared" si="6"/>
        <v/>
      </c>
      <c r="I36" s="104">
        <v>1</v>
      </c>
      <c r="J36" s="105" t="s">
        <v>19</v>
      </c>
      <c r="K36" s="105" t="s">
        <v>20</v>
      </c>
      <c r="L36" s="104">
        <v>40002</v>
      </c>
      <c r="M36" s="105" t="s">
        <v>21</v>
      </c>
      <c r="N36" s="105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0" t="s">
        <v>22</v>
      </c>
    </row>
    <row r="37" spans="1:15">
      <c r="A37" s="103" t="str">
        <f t="shared" si="7"/>
        <v>40003</v>
      </c>
      <c r="B37" s="104" t="str">
        <f t="shared" si="8"/>
        <v>4</v>
      </c>
      <c r="C37" s="105" t="str">
        <f t="shared" si="9"/>
        <v>nim0103</v>
      </c>
      <c r="D37" s="105" t="str">
        <f t="shared" si="10"/>
        <v>Home_box_nim_ocean brim01 (2)</v>
      </c>
      <c r="E37" s="105" t="str">
        <f t="shared" si="3"/>
        <v/>
      </c>
      <c r="F37" s="105" t="str">
        <f t="shared" si="4"/>
        <v/>
      </c>
      <c r="G37" s="105" t="str">
        <f t="shared" si="5"/>
        <v/>
      </c>
      <c r="H37" s="105" t="str">
        <f t="shared" si="6"/>
        <v/>
      </c>
      <c r="I37" s="104">
        <v>1</v>
      </c>
      <c r="J37" s="105" t="s">
        <v>23</v>
      </c>
      <c r="K37" s="105" t="s">
        <v>24</v>
      </c>
      <c r="L37" s="104">
        <v>40003</v>
      </c>
      <c r="M37" s="105" t="s">
        <v>25</v>
      </c>
      <c r="N37" s="105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0" t="s">
        <v>26</v>
      </c>
    </row>
    <row r="38" spans="1:15">
      <c r="A38" s="103" t="str">
        <f t="shared" si="7"/>
        <v>40004</v>
      </c>
      <c r="B38" s="104" t="str">
        <f t="shared" si="8"/>
        <v>4</v>
      </c>
      <c r="C38" s="105" t="str">
        <f t="shared" si="9"/>
        <v>nim0104</v>
      </c>
      <c r="D38" s="105" t="str">
        <f t="shared" si="10"/>
        <v>Home_box_nim_ocean brim02 (2)</v>
      </c>
      <c r="E38" s="105" t="str">
        <f t="shared" si="3"/>
        <v/>
      </c>
      <c r="F38" s="105" t="str">
        <f t="shared" si="4"/>
        <v/>
      </c>
      <c r="G38" s="105" t="str">
        <f t="shared" si="5"/>
        <v/>
      </c>
      <c r="H38" s="105" t="str">
        <f t="shared" si="6"/>
        <v/>
      </c>
      <c r="I38" s="104">
        <v>1</v>
      </c>
      <c r="J38" s="105" t="s">
        <v>27</v>
      </c>
      <c r="K38" s="105" t="s">
        <v>28</v>
      </c>
      <c r="L38" s="104">
        <v>40004</v>
      </c>
      <c r="M38" s="105" t="s">
        <v>29</v>
      </c>
      <c r="N38" s="105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0" t="s">
        <v>30</v>
      </c>
    </row>
    <row r="39" spans="1:15">
      <c r="A39" s="103" t="str">
        <f t="shared" si="7"/>
        <v>40005</v>
      </c>
      <c r="B39" s="104" t="str">
        <f t="shared" si="8"/>
        <v>4</v>
      </c>
      <c r="C39" s="105" t="str">
        <f t="shared" si="9"/>
        <v>nim0105</v>
      </c>
      <c r="D39" s="105" t="str">
        <f t="shared" si="10"/>
        <v>Home_box_nim_ocean brim01 (3)</v>
      </c>
      <c r="E39" s="105" t="str">
        <f t="shared" si="3"/>
        <v/>
      </c>
      <c r="F39" s="105" t="str">
        <f t="shared" si="4"/>
        <v/>
      </c>
      <c r="G39" s="105" t="str">
        <f t="shared" si="5"/>
        <v/>
      </c>
      <c r="H39" s="105" t="str">
        <f t="shared" si="6"/>
        <v/>
      </c>
      <c r="I39" s="104">
        <v>1</v>
      </c>
      <c r="J39" s="105" t="s">
        <v>31</v>
      </c>
      <c r="K39" s="105" t="s">
        <v>32</v>
      </c>
      <c r="L39" s="104">
        <v>40005</v>
      </c>
      <c r="M39" s="105" t="s">
        <v>33</v>
      </c>
      <c r="N39" s="105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0" t="s">
        <v>34</v>
      </c>
    </row>
    <row r="40" spans="1:15">
      <c r="A40" s="103" t="str">
        <f t="shared" si="7"/>
        <v>40006</v>
      </c>
      <c r="B40" s="104" t="str">
        <f t="shared" si="8"/>
        <v>4</v>
      </c>
      <c r="C40" s="105" t="str">
        <f t="shared" si="9"/>
        <v>nim0106</v>
      </c>
      <c r="D40" s="105" t="str">
        <f t="shared" si="10"/>
        <v>Home_box_nim_ocean brim02 (3)</v>
      </c>
      <c r="E40" s="105" t="str">
        <f t="shared" si="3"/>
        <v/>
      </c>
      <c r="F40" s="105" t="str">
        <f t="shared" si="4"/>
        <v/>
      </c>
      <c r="G40" s="105" t="str">
        <f t="shared" si="5"/>
        <v/>
      </c>
      <c r="H40" s="105" t="str">
        <f t="shared" si="6"/>
        <v/>
      </c>
      <c r="I40" s="104">
        <v>1</v>
      </c>
      <c r="J40" s="105" t="s">
        <v>35</v>
      </c>
      <c r="K40" s="105" t="s">
        <v>36</v>
      </c>
      <c r="L40" s="104">
        <v>40006</v>
      </c>
      <c r="M40" s="105" t="s">
        <v>37</v>
      </c>
      <c r="N40" s="105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0" t="s">
        <v>38</v>
      </c>
    </row>
    <row r="41" spans="1:15">
      <c r="A41" s="103" t="str">
        <f t="shared" si="7"/>
        <v>40007</v>
      </c>
      <c r="B41" s="104" t="str">
        <f t="shared" si="8"/>
        <v>4</v>
      </c>
      <c r="C41" s="105" t="str">
        <f t="shared" si="9"/>
        <v>nim0107</v>
      </c>
      <c r="D41" s="105" t="str">
        <f t="shared" si="10"/>
        <v>Home_box_nim_ocean brim01 (4)</v>
      </c>
      <c r="E41" s="105" t="str">
        <f t="shared" si="3"/>
        <v/>
      </c>
      <c r="F41" s="105" t="str">
        <f t="shared" si="4"/>
        <v/>
      </c>
      <c r="G41" s="105" t="str">
        <f t="shared" si="5"/>
        <v/>
      </c>
      <c r="H41" s="105" t="str">
        <f t="shared" si="6"/>
        <v/>
      </c>
      <c r="I41" s="104">
        <v>1</v>
      </c>
      <c r="J41" s="105" t="s">
        <v>39</v>
      </c>
      <c r="K41" s="105" t="s">
        <v>40</v>
      </c>
      <c r="L41" s="104">
        <v>40007</v>
      </c>
      <c r="M41" s="105" t="s">
        <v>41</v>
      </c>
      <c r="N41" s="105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0" t="s">
        <v>42</v>
      </c>
    </row>
    <row r="42" spans="1:15">
      <c r="A42" s="103" t="str">
        <f t="shared" si="7"/>
        <v>40008</v>
      </c>
      <c r="B42" s="104" t="str">
        <f t="shared" si="8"/>
        <v>4</v>
      </c>
      <c r="C42" s="105" t="str">
        <f t="shared" si="9"/>
        <v>nim0108</v>
      </c>
      <c r="D42" s="105" t="str">
        <f t="shared" si="10"/>
        <v>Home_box_nim_ocean brim02 (4)</v>
      </c>
      <c r="E42" s="105" t="str">
        <f t="shared" si="3"/>
        <v/>
      </c>
      <c r="F42" s="105" t="str">
        <f t="shared" si="4"/>
        <v/>
      </c>
      <c r="G42" s="105" t="str">
        <f t="shared" si="5"/>
        <v/>
      </c>
      <c r="H42" s="105" t="str">
        <f t="shared" si="6"/>
        <v/>
      </c>
      <c r="I42" s="104">
        <v>1</v>
      </c>
      <c r="J42" s="105" t="s">
        <v>43</v>
      </c>
      <c r="K42" s="105" t="s">
        <v>44</v>
      </c>
      <c r="L42" s="104">
        <v>40008</v>
      </c>
      <c r="M42" s="105" t="s">
        <v>45</v>
      </c>
      <c r="N42" s="105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0" t="s">
        <v>46</v>
      </c>
    </row>
    <row r="43" spans="1:15">
      <c r="A43" s="103" t="str">
        <f t="shared" si="7"/>
        <v>40009</v>
      </c>
      <c r="B43" s="104" t="str">
        <f t="shared" si="8"/>
        <v>4</v>
      </c>
      <c r="C43" s="105" t="str">
        <f t="shared" si="9"/>
        <v>nim0109</v>
      </c>
      <c r="D43" s="105" t="str">
        <f t="shared" si="10"/>
        <v>Home_box_nim_ocean brim01 (5)</v>
      </c>
      <c r="E43" s="105" t="str">
        <f t="shared" si="3"/>
        <v/>
      </c>
      <c r="F43" s="105" t="str">
        <f t="shared" si="4"/>
        <v/>
      </c>
      <c r="G43" s="105" t="str">
        <f t="shared" si="5"/>
        <v/>
      </c>
      <c r="H43" s="105" t="str">
        <f t="shared" si="6"/>
        <v/>
      </c>
      <c r="I43" s="104">
        <v>1</v>
      </c>
      <c r="J43" s="105" t="s">
        <v>47</v>
      </c>
      <c r="K43" s="105" t="s">
        <v>48</v>
      </c>
      <c r="L43" s="104">
        <v>40009</v>
      </c>
      <c r="M43" s="105" t="s">
        <v>49</v>
      </c>
      <c r="N43" s="105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0" t="s">
        <v>50</v>
      </c>
    </row>
    <row r="44" spans="1:15">
      <c r="A44" s="103" t="str">
        <f t="shared" si="7"/>
        <v>40010</v>
      </c>
      <c r="B44" s="104" t="str">
        <f t="shared" si="8"/>
        <v>4</v>
      </c>
      <c r="C44" s="105" t="str">
        <f t="shared" si="9"/>
        <v>nim0110</v>
      </c>
      <c r="D44" s="105" t="str">
        <f t="shared" si="10"/>
        <v>Home_box_nim_ocean brim02 (5)</v>
      </c>
      <c r="E44" s="105" t="str">
        <f t="shared" si="3"/>
        <v/>
      </c>
      <c r="F44" s="105" t="str">
        <f t="shared" si="4"/>
        <v/>
      </c>
      <c r="G44" s="105" t="str">
        <f t="shared" si="5"/>
        <v/>
      </c>
      <c r="H44" s="105" t="str">
        <f t="shared" si="6"/>
        <v/>
      </c>
      <c r="I44" s="104">
        <v>1</v>
      </c>
      <c r="J44" s="105" t="s">
        <v>51</v>
      </c>
      <c r="K44" s="105" t="s">
        <v>52</v>
      </c>
      <c r="L44" s="104">
        <v>40010</v>
      </c>
      <c r="M44" s="105" t="s">
        <v>53</v>
      </c>
      <c r="N44" s="105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0" t="s">
        <v>54</v>
      </c>
    </row>
    <row r="45" spans="1:15">
      <c r="A45" s="103" t="str">
        <f t="shared" si="7"/>
        <v>40011</v>
      </c>
      <c r="B45" s="104" t="str">
        <f t="shared" si="8"/>
        <v>4</v>
      </c>
      <c r="C45" s="105" t="str">
        <f t="shared" si="9"/>
        <v>nim0111</v>
      </c>
      <c r="D45" s="105" t="str">
        <f t="shared" si="10"/>
        <v>Home_box_nim_ocean brim01 (6)</v>
      </c>
      <c r="E45" s="105" t="str">
        <f t="shared" si="3"/>
        <v/>
      </c>
      <c r="F45" s="105" t="str">
        <f t="shared" si="4"/>
        <v/>
      </c>
      <c r="G45" s="105" t="str">
        <f t="shared" si="5"/>
        <v/>
      </c>
      <c r="H45" s="105" t="str">
        <f t="shared" si="6"/>
        <v/>
      </c>
      <c r="I45" s="104">
        <v>1</v>
      </c>
      <c r="J45" s="105" t="s">
        <v>55</v>
      </c>
      <c r="K45" s="105" t="s">
        <v>56</v>
      </c>
      <c r="L45" s="104">
        <v>40011</v>
      </c>
      <c r="M45" s="105" t="s">
        <v>57</v>
      </c>
      <c r="N45" s="105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0" t="s">
        <v>58</v>
      </c>
    </row>
    <row r="46" spans="1:15">
      <c r="A46" s="103" t="str">
        <f t="shared" si="7"/>
        <v>40012</v>
      </c>
      <c r="B46" s="104" t="str">
        <f t="shared" si="8"/>
        <v>4</v>
      </c>
      <c r="C46" s="105" t="str">
        <f t="shared" si="9"/>
        <v>nim0112</v>
      </c>
      <c r="D46" s="105" t="str">
        <f t="shared" si="10"/>
        <v>Home_box_nim_ocean brim02 (6)</v>
      </c>
      <c r="E46" s="105" t="str">
        <f t="shared" si="3"/>
        <v/>
      </c>
      <c r="F46" s="105" t="str">
        <f t="shared" si="4"/>
        <v/>
      </c>
      <c r="G46" s="105" t="str">
        <f t="shared" si="5"/>
        <v/>
      </c>
      <c r="H46" s="105" t="str">
        <f t="shared" si="6"/>
        <v/>
      </c>
      <c r="I46" s="104">
        <v>1</v>
      </c>
      <c r="J46" s="105" t="s">
        <v>59</v>
      </c>
      <c r="K46" s="105" t="s">
        <v>60</v>
      </c>
      <c r="L46" s="104">
        <v>40012</v>
      </c>
      <c r="M46" s="105" t="s">
        <v>61</v>
      </c>
      <c r="N46" s="105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0" t="s">
        <v>62</v>
      </c>
    </row>
    <row r="47" spans="1:15">
      <c r="A47" s="103" t="str">
        <f t="shared" si="7"/>
        <v>40013</v>
      </c>
      <c r="B47" s="104" t="str">
        <f t="shared" si="8"/>
        <v>4</v>
      </c>
      <c r="C47" s="105" t="str">
        <f t="shared" si="9"/>
        <v>nim0113</v>
      </c>
      <c r="D47" s="105" t="str">
        <f t="shared" si="10"/>
        <v>Home_box_nim_ocean brim01 (7)</v>
      </c>
      <c r="E47" s="105" t="str">
        <f t="shared" si="3"/>
        <v/>
      </c>
      <c r="F47" s="105" t="str">
        <f t="shared" si="4"/>
        <v/>
      </c>
      <c r="G47" s="105" t="str">
        <f t="shared" si="5"/>
        <v/>
      </c>
      <c r="H47" s="105" t="str">
        <f t="shared" si="6"/>
        <v/>
      </c>
      <c r="I47" s="104">
        <v>1</v>
      </c>
      <c r="J47" s="105" t="s">
        <v>63</v>
      </c>
      <c r="K47" s="105" t="s">
        <v>64</v>
      </c>
      <c r="L47" s="104">
        <v>40013</v>
      </c>
      <c r="M47" s="105" t="s">
        <v>65</v>
      </c>
      <c r="N47" s="105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0" t="s">
        <v>66</v>
      </c>
    </row>
    <row r="48" spans="1:15">
      <c r="A48" s="103" t="str">
        <f t="shared" si="7"/>
        <v>40014</v>
      </c>
      <c r="B48" s="104" t="str">
        <f t="shared" si="8"/>
        <v>4</v>
      </c>
      <c r="C48" s="105" t="str">
        <f t="shared" si="9"/>
        <v>nim0114</v>
      </c>
      <c r="D48" s="105" t="str">
        <f t="shared" si="10"/>
        <v>Home_box_nim_ocean brim02 (7)</v>
      </c>
      <c r="E48" s="105" t="str">
        <f t="shared" si="3"/>
        <v/>
      </c>
      <c r="F48" s="105" t="str">
        <f t="shared" si="4"/>
        <v/>
      </c>
      <c r="G48" s="105" t="str">
        <f t="shared" si="5"/>
        <v/>
      </c>
      <c r="H48" s="105" t="str">
        <f t="shared" si="6"/>
        <v/>
      </c>
      <c r="I48" s="104">
        <v>1</v>
      </c>
      <c r="J48" s="105" t="s">
        <v>67</v>
      </c>
      <c r="K48" s="105" t="s">
        <v>68</v>
      </c>
      <c r="L48" s="104">
        <v>40014</v>
      </c>
      <c r="M48" s="105" t="s">
        <v>69</v>
      </c>
      <c r="N48" s="105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0" t="s">
        <v>70</v>
      </c>
    </row>
    <row r="49" spans="1:15">
      <c r="A49" s="103" t="str">
        <f t="shared" si="7"/>
        <v>40015</v>
      </c>
      <c r="B49" s="104" t="str">
        <f t="shared" si="8"/>
        <v>4</v>
      </c>
      <c r="C49" s="105" t="str">
        <f t="shared" si="9"/>
        <v>nim0115</v>
      </c>
      <c r="D49" s="105" t="str">
        <f t="shared" si="10"/>
        <v>Home_box_nim_ocean brim01 (8)</v>
      </c>
      <c r="E49" s="105" t="str">
        <f t="shared" si="3"/>
        <v/>
      </c>
      <c r="F49" s="105" t="str">
        <f t="shared" si="4"/>
        <v/>
      </c>
      <c r="G49" s="105" t="str">
        <f t="shared" si="5"/>
        <v/>
      </c>
      <c r="H49" s="105" t="str">
        <f t="shared" si="6"/>
        <v/>
      </c>
      <c r="I49" s="104">
        <v>1</v>
      </c>
      <c r="J49" s="105" t="s">
        <v>71</v>
      </c>
      <c r="K49" s="105" t="s">
        <v>72</v>
      </c>
      <c r="L49" s="104">
        <v>40015</v>
      </c>
      <c r="M49" s="105" t="s">
        <v>73</v>
      </c>
      <c r="N49" s="105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0" t="s">
        <v>74</v>
      </c>
    </row>
    <row r="50" spans="1:15">
      <c r="A50" s="103" t="str">
        <f t="shared" si="7"/>
        <v>40016</v>
      </c>
      <c r="B50" s="104" t="str">
        <f t="shared" si="8"/>
        <v>4</v>
      </c>
      <c r="C50" s="105" t="str">
        <f t="shared" si="9"/>
        <v>nim0116</v>
      </c>
      <c r="D50" s="105" t="str">
        <f t="shared" si="10"/>
        <v>Home_box_nim_ocean brim02 (8)</v>
      </c>
      <c r="E50" s="105" t="str">
        <f t="shared" si="3"/>
        <v/>
      </c>
      <c r="F50" s="105" t="str">
        <f t="shared" si="4"/>
        <v/>
      </c>
      <c r="G50" s="105" t="str">
        <f t="shared" si="5"/>
        <v/>
      </c>
      <c r="H50" s="105" t="str">
        <f t="shared" si="6"/>
        <v/>
      </c>
      <c r="I50" s="104">
        <v>1</v>
      </c>
      <c r="J50" s="105" t="s">
        <v>75</v>
      </c>
      <c r="K50" s="105" t="s">
        <v>76</v>
      </c>
      <c r="L50" s="104">
        <v>40016</v>
      </c>
      <c r="M50" s="105" t="s">
        <v>77</v>
      </c>
      <c r="N50" s="105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0" t="s">
        <v>78</v>
      </c>
    </row>
    <row r="51" spans="1:15">
      <c r="A51" s="103" t="str">
        <f t="shared" si="7"/>
        <v>40017</v>
      </c>
      <c r="B51" s="104" t="str">
        <f t="shared" si="8"/>
        <v>4</v>
      </c>
      <c r="C51" s="105" t="str">
        <f t="shared" si="9"/>
        <v>nim0117</v>
      </c>
      <c r="D51" s="105" t="str">
        <f t="shared" si="10"/>
        <v>Home_box_nim_ocean brim01 (9)</v>
      </c>
      <c r="E51" s="105" t="str">
        <f t="shared" si="3"/>
        <v/>
      </c>
      <c r="F51" s="105" t="str">
        <f t="shared" si="4"/>
        <v/>
      </c>
      <c r="G51" s="105" t="str">
        <f t="shared" si="5"/>
        <v/>
      </c>
      <c r="H51" s="105" t="str">
        <f t="shared" si="6"/>
        <v/>
      </c>
      <c r="I51" s="104">
        <v>1</v>
      </c>
      <c r="J51" s="105" t="s">
        <v>79</v>
      </c>
      <c r="K51" s="105" t="s">
        <v>80</v>
      </c>
      <c r="L51" s="104">
        <v>40017</v>
      </c>
      <c r="M51" s="105" t="s">
        <v>81</v>
      </c>
      <c r="N51" s="105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0" t="s">
        <v>82</v>
      </c>
    </row>
    <row r="52" spans="1:15">
      <c r="A52" s="103" t="str">
        <f t="shared" si="7"/>
        <v>40018</v>
      </c>
      <c r="B52" s="104" t="str">
        <f t="shared" si="8"/>
        <v>4</v>
      </c>
      <c r="C52" s="105" t="str">
        <f t="shared" si="9"/>
        <v>nim0118</v>
      </c>
      <c r="D52" s="105" t="str">
        <f t="shared" si="10"/>
        <v>Home_box_nim_ocean brim02 (9)</v>
      </c>
      <c r="E52" s="105" t="str">
        <f t="shared" si="3"/>
        <v/>
      </c>
      <c r="F52" s="105" t="str">
        <f t="shared" si="4"/>
        <v/>
      </c>
      <c r="G52" s="105" t="str">
        <f t="shared" si="5"/>
        <v/>
      </c>
      <c r="H52" s="105" t="str">
        <f t="shared" si="6"/>
        <v/>
      </c>
      <c r="I52" s="104">
        <v>1</v>
      </c>
      <c r="J52" s="105" t="s">
        <v>83</v>
      </c>
      <c r="K52" s="105" t="s">
        <v>84</v>
      </c>
      <c r="L52" s="104">
        <v>40018</v>
      </c>
      <c r="M52" s="105" t="s">
        <v>85</v>
      </c>
      <c r="N52" s="105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0" t="s">
        <v>86</v>
      </c>
    </row>
    <row r="53" spans="1:15">
      <c r="A53" s="103" t="str">
        <f t="shared" si="7"/>
        <v>40019</v>
      </c>
      <c r="B53" s="104" t="str">
        <f t="shared" si="8"/>
        <v>4</v>
      </c>
      <c r="C53" s="105" t="str">
        <f t="shared" si="9"/>
        <v>nim0119</v>
      </c>
      <c r="D53" s="105" t="str">
        <f t="shared" si="10"/>
        <v>Home_box_nim_ocean brim01 (10)</v>
      </c>
      <c r="E53" s="105" t="str">
        <f t="shared" si="3"/>
        <v/>
      </c>
      <c r="F53" s="105" t="str">
        <f t="shared" si="4"/>
        <v/>
      </c>
      <c r="G53" s="105" t="str">
        <f t="shared" si="5"/>
        <v/>
      </c>
      <c r="H53" s="105" t="str">
        <f t="shared" si="6"/>
        <v/>
      </c>
      <c r="I53" s="104">
        <v>1</v>
      </c>
      <c r="J53" s="105" t="s">
        <v>87</v>
      </c>
      <c r="K53" s="105" t="s">
        <v>88</v>
      </c>
      <c r="L53" s="104">
        <v>40019</v>
      </c>
      <c r="M53" s="105" t="s">
        <v>89</v>
      </c>
      <c r="N53" s="105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0" t="s">
        <v>90</v>
      </c>
    </row>
    <row r="54" spans="1:15">
      <c r="A54" s="103" t="str">
        <f t="shared" si="7"/>
        <v>40020</v>
      </c>
      <c r="B54" s="104" t="str">
        <f t="shared" si="8"/>
        <v>4</v>
      </c>
      <c r="C54" s="105" t="str">
        <f t="shared" si="9"/>
        <v>nim0120</v>
      </c>
      <c r="D54" s="105" t="str">
        <f t="shared" si="10"/>
        <v>Home_box_nim_ocean brim02 (10)</v>
      </c>
      <c r="E54" s="105" t="str">
        <f t="shared" si="3"/>
        <v/>
      </c>
      <c r="F54" s="105" t="str">
        <f t="shared" si="4"/>
        <v/>
      </c>
      <c r="G54" s="105" t="str">
        <f t="shared" si="5"/>
        <v/>
      </c>
      <c r="H54" s="105" t="str">
        <f t="shared" si="6"/>
        <v/>
      </c>
      <c r="I54" s="104">
        <v>1</v>
      </c>
      <c r="J54" s="105" t="s">
        <v>91</v>
      </c>
      <c r="K54" s="105" t="s">
        <v>92</v>
      </c>
      <c r="L54" s="104">
        <v>40020</v>
      </c>
      <c r="M54" s="105" t="s">
        <v>93</v>
      </c>
      <c r="N54" s="105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0" t="s">
        <v>94</v>
      </c>
    </row>
    <row r="55" spans="1:15">
      <c r="A55" s="103" t="str">
        <f t="shared" si="7"/>
        <v>40021</v>
      </c>
      <c r="B55" s="104" t="str">
        <f t="shared" si="8"/>
        <v>4</v>
      </c>
      <c r="C55" s="105" t="str">
        <f t="shared" si="9"/>
        <v>nim0121</v>
      </c>
      <c r="D55" s="105" t="str">
        <f t="shared" si="10"/>
        <v>Home_box_nim_ocean brim01 (11)</v>
      </c>
      <c r="E55" s="105" t="str">
        <f t="shared" si="3"/>
        <v/>
      </c>
      <c r="F55" s="105" t="str">
        <f t="shared" si="4"/>
        <v/>
      </c>
      <c r="G55" s="105" t="str">
        <f t="shared" si="5"/>
        <v/>
      </c>
      <c r="H55" s="105" t="str">
        <f t="shared" si="6"/>
        <v/>
      </c>
      <c r="I55" s="104">
        <v>1</v>
      </c>
      <c r="J55" s="105" t="s">
        <v>95</v>
      </c>
      <c r="K55" s="105" t="s">
        <v>96</v>
      </c>
      <c r="L55" s="104">
        <v>40021</v>
      </c>
      <c r="M55" s="105" t="s">
        <v>97</v>
      </c>
      <c r="N55" s="105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0" t="s">
        <v>98</v>
      </c>
    </row>
    <row r="56" spans="1:15">
      <c r="A56" s="103" t="str">
        <f t="shared" si="7"/>
        <v>40022</v>
      </c>
      <c r="B56" s="104" t="str">
        <f t="shared" si="8"/>
        <v>4</v>
      </c>
      <c r="C56" s="105" t="str">
        <f t="shared" si="9"/>
        <v>nim0122</v>
      </c>
      <c r="D56" s="105" t="str">
        <f t="shared" si="10"/>
        <v>Home_box_nim_ocean brim02 (11)</v>
      </c>
      <c r="E56" s="105" t="str">
        <f t="shared" si="3"/>
        <v/>
      </c>
      <c r="F56" s="105" t="str">
        <f t="shared" si="4"/>
        <v/>
      </c>
      <c r="G56" s="105" t="str">
        <f t="shared" si="5"/>
        <v/>
      </c>
      <c r="H56" s="105" t="str">
        <f t="shared" si="6"/>
        <v/>
      </c>
      <c r="I56" s="104">
        <v>1</v>
      </c>
      <c r="J56" s="105" t="s">
        <v>99</v>
      </c>
      <c r="K56" s="105" t="s">
        <v>100</v>
      </c>
      <c r="L56" s="104">
        <v>40022</v>
      </c>
      <c r="M56" s="105" t="s">
        <v>101</v>
      </c>
      <c r="N56" s="105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0" t="s">
        <v>102</v>
      </c>
    </row>
    <row r="57" spans="1:15">
      <c r="A57" s="103" t="str">
        <f t="shared" si="7"/>
        <v>40023</v>
      </c>
      <c r="B57" s="104" t="str">
        <f t="shared" si="8"/>
        <v>4</v>
      </c>
      <c r="C57" s="105" t="str">
        <f t="shared" si="9"/>
        <v>nim0123</v>
      </c>
      <c r="D57" s="105" t="str">
        <f t="shared" si="10"/>
        <v>Home_box_nim_ocean brim01 (12)</v>
      </c>
      <c r="E57" s="105" t="str">
        <f t="shared" si="3"/>
        <v/>
      </c>
      <c r="F57" s="105" t="str">
        <f t="shared" si="4"/>
        <v/>
      </c>
      <c r="G57" s="105" t="str">
        <f t="shared" si="5"/>
        <v/>
      </c>
      <c r="H57" s="105" t="str">
        <f t="shared" si="6"/>
        <v/>
      </c>
      <c r="I57" s="104">
        <v>1</v>
      </c>
      <c r="J57" s="105" t="s">
        <v>103</v>
      </c>
      <c r="K57" s="105" t="s">
        <v>104</v>
      </c>
      <c r="L57" s="104">
        <v>40023</v>
      </c>
      <c r="M57" s="105" t="s">
        <v>105</v>
      </c>
      <c r="N57" s="105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0" t="s">
        <v>106</v>
      </c>
    </row>
    <row r="58" spans="1:15">
      <c r="A58" s="103" t="str">
        <f t="shared" si="7"/>
        <v>40024</v>
      </c>
      <c r="B58" s="104" t="str">
        <f t="shared" si="8"/>
        <v>4</v>
      </c>
      <c r="C58" s="105" t="str">
        <f t="shared" si="9"/>
        <v>nim0124</v>
      </c>
      <c r="D58" s="105" t="str">
        <f t="shared" si="10"/>
        <v>Home_box_nim_ocean brim02 (12)</v>
      </c>
      <c r="E58" s="105" t="str">
        <f t="shared" si="3"/>
        <v/>
      </c>
      <c r="F58" s="105" t="str">
        <f t="shared" si="4"/>
        <v/>
      </c>
      <c r="G58" s="105" t="str">
        <f t="shared" si="5"/>
        <v/>
      </c>
      <c r="H58" s="105" t="str">
        <f t="shared" si="6"/>
        <v/>
      </c>
      <c r="I58" s="104">
        <v>1</v>
      </c>
      <c r="J58" s="105" t="s">
        <v>107</v>
      </c>
      <c r="K58" s="105" t="s">
        <v>108</v>
      </c>
      <c r="L58" s="104">
        <v>40024</v>
      </c>
      <c r="M58" s="105" t="s">
        <v>109</v>
      </c>
      <c r="N58" s="105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0" t="s">
        <v>110</v>
      </c>
    </row>
    <row r="59" spans="1:15">
      <c r="A59" s="103" t="str">
        <f t="shared" si="7"/>
        <v>40025</v>
      </c>
      <c r="B59" s="104" t="str">
        <f t="shared" si="8"/>
        <v>4</v>
      </c>
      <c r="C59" s="105" t="str">
        <f t="shared" si="9"/>
        <v>nim0125</v>
      </c>
      <c r="D59" s="105" t="str">
        <f t="shared" si="10"/>
        <v>Home_box_nim_ocean brim01 (13)</v>
      </c>
      <c r="E59" s="105" t="str">
        <f t="shared" si="3"/>
        <v/>
      </c>
      <c r="F59" s="105" t="str">
        <f t="shared" si="4"/>
        <v/>
      </c>
      <c r="G59" s="105" t="str">
        <f t="shared" si="5"/>
        <v/>
      </c>
      <c r="H59" s="105" t="str">
        <f t="shared" si="6"/>
        <v/>
      </c>
      <c r="I59" s="104">
        <v>1</v>
      </c>
      <c r="J59" s="105" t="s">
        <v>111</v>
      </c>
      <c r="K59" s="105" t="s">
        <v>112</v>
      </c>
      <c r="L59" s="104">
        <v>40025</v>
      </c>
      <c r="M59" s="105" t="s">
        <v>113</v>
      </c>
      <c r="N59" s="105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0" t="s">
        <v>114</v>
      </c>
    </row>
    <row r="60" spans="1:15">
      <c r="A60" s="103" t="str">
        <f t="shared" si="7"/>
        <v>40026</v>
      </c>
      <c r="B60" s="104" t="str">
        <f t="shared" si="8"/>
        <v>4</v>
      </c>
      <c r="C60" s="105" t="str">
        <f t="shared" si="9"/>
        <v>nim0126</v>
      </c>
      <c r="D60" s="105" t="str">
        <f t="shared" si="10"/>
        <v>Home_box_nim_ocean brim02 (13)</v>
      </c>
      <c r="E60" s="105" t="str">
        <f t="shared" si="3"/>
        <v/>
      </c>
      <c r="F60" s="105" t="str">
        <f t="shared" si="4"/>
        <v/>
      </c>
      <c r="G60" s="105" t="str">
        <f t="shared" si="5"/>
        <v/>
      </c>
      <c r="H60" s="105" t="str">
        <f t="shared" si="6"/>
        <v/>
      </c>
      <c r="I60" s="104">
        <v>1</v>
      </c>
      <c r="J60" s="105" t="s">
        <v>115</v>
      </c>
      <c r="K60" s="105" t="s">
        <v>116</v>
      </c>
      <c r="L60" s="104">
        <v>40026</v>
      </c>
      <c r="M60" s="105" t="s">
        <v>117</v>
      </c>
      <c r="N60" s="105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0" t="s">
        <v>118</v>
      </c>
    </row>
    <row r="61" spans="1:15">
      <c r="A61" s="103" t="str">
        <f t="shared" si="7"/>
        <v>40027</v>
      </c>
      <c r="B61" s="104" t="str">
        <f t="shared" si="8"/>
        <v>4</v>
      </c>
      <c r="C61" s="105" t="str">
        <f t="shared" si="9"/>
        <v>nim0127</v>
      </c>
      <c r="D61" s="105" t="str">
        <f t="shared" si="10"/>
        <v>Home_box_nim_ocean brim01 (14)</v>
      </c>
      <c r="E61" s="105" t="str">
        <f t="shared" si="3"/>
        <v/>
      </c>
      <c r="F61" s="105" t="str">
        <f t="shared" si="4"/>
        <v/>
      </c>
      <c r="G61" s="105" t="str">
        <f t="shared" si="5"/>
        <v/>
      </c>
      <c r="H61" s="105" t="str">
        <f t="shared" si="6"/>
        <v/>
      </c>
      <c r="I61" s="104">
        <v>1</v>
      </c>
      <c r="J61" s="105" t="s">
        <v>119</v>
      </c>
      <c r="K61" s="105" t="s">
        <v>120</v>
      </c>
      <c r="L61" s="104">
        <v>40027</v>
      </c>
      <c r="M61" s="105" t="s">
        <v>121</v>
      </c>
      <c r="N61" s="105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0" t="s">
        <v>122</v>
      </c>
    </row>
    <row r="62" spans="1:15">
      <c r="A62" s="103" t="str">
        <f t="shared" si="7"/>
        <v>40028</v>
      </c>
      <c r="B62" s="104" t="str">
        <f t="shared" si="8"/>
        <v>4</v>
      </c>
      <c r="C62" s="105" t="str">
        <f t="shared" si="9"/>
        <v>nim0128</v>
      </c>
      <c r="D62" s="105" t="str">
        <f t="shared" si="10"/>
        <v>Home_box_nim_ocean brim02 (14)</v>
      </c>
      <c r="E62" s="105" t="str">
        <f t="shared" si="3"/>
        <v/>
      </c>
      <c r="F62" s="105" t="str">
        <f t="shared" si="4"/>
        <v/>
      </c>
      <c r="G62" s="105" t="str">
        <f t="shared" si="5"/>
        <v/>
      </c>
      <c r="H62" s="105" t="str">
        <f t="shared" si="6"/>
        <v/>
      </c>
      <c r="I62" s="104">
        <v>1</v>
      </c>
      <c r="J62" s="105" t="s">
        <v>123</v>
      </c>
      <c r="K62" s="105" t="s">
        <v>124</v>
      </c>
      <c r="L62" s="104">
        <v>40028</v>
      </c>
      <c r="M62" s="105" t="s">
        <v>125</v>
      </c>
      <c r="N62" s="105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0" t="s">
        <v>126</v>
      </c>
    </row>
    <row r="63" spans="1:15">
      <c r="A63" s="103" t="str">
        <f t="shared" si="7"/>
        <v>40029</v>
      </c>
      <c r="B63" s="104" t="str">
        <f t="shared" si="8"/>
        <v>4</v>
      </c>
      <c r="C63" s="105" t="str">
        <f t="shared" si="9"/>
        <v>nim0129</v>
      </c>
      <c r="D63" s="105" t="str">
        <f t="shared" si="10"/>
        <v>Home_box_nim_ocean brim01 (15)</v>
      </c>
      <c r="E63" s="105" t="str">
        <f t="shared" si="3"/>
        <v/>
      </c>
      <c r="F63" s="105" t="str">
        <f t="shared" si="4"/>
        <v/>
      </c>
      <c r="G63" s="105" t="str">
        <f t="shared" si="5"/>
        <v/>
      </c>
      <c r="H63" s="105" t="str">
        <f t="shared" si="6"/>
        <v/>
      </c>
      <c r="I63" s="104">
        <v>1</v>
      </c>
      <c r="J63" s="105" t="s">
        <v>127</v>
      </c>
      <c r="K63" s="105" t="s">
        <v>128</v>
      </c>
      <c r="L63" s="104">
        <v>40029</v>
      </c>
      <c r="M63" s="105" t="s">
        <v>129</v>
      </c>
      <c r="N63" s="105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0" t="s">
        <v>130</v>
      </c>
    </row>
    <row r="64" spans="1:15">
      <c r="A64" s="103" t="str">
        <f t="shared" si="7"/>
        <v>40030</v>
      </c>
      <c r="B64" s="104" t="str">
        <f t="shared" si="8"/>
        <v>4</v>
      </c>
      <c r="C64" s="105" t="str">
        <f t="shared" si="9"/>
        <v>nim0130</v>
      </c>
      <c r="D64" s="105" t="str">
        <f t="shared" si="10"/>
        <v>Home_box_nim_ocean brim02 (15)</v>
      </c>
      <c r="E64" s="105" t="str">
        <f t="shared" si="3"/>
        <v/>
      </c>
      <c r="F64" s="105" t="str">
        <f t="shared" si="4"/>
        <v/>
      </c>
      <c r="G64" s="105" t="str">
        <f t="shared" si="5"/>
        <v/>
      </c>
      <c r="H64" s="105" t="str">
        <f t="shared" si="6"/>
        <v/>
      </c>
      <c r="I64" s="104">
        <v>1</v>
      </c>
      <c r="J64" s="105" t="s">
        <v>131</v>
      </c>
      <c r="K64" s="105" t="s">
        <v>132</v>
      </c>
      <c r="L64" s="104">
        <v>40030</v>
      </c>
      <c r="M64" s="105" t="s">
        <v>133</v>
      </c>
      <c r="N64" s="105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0" t="s">
        <v>134</v>
      </c>
    </row>
    <row r="65" spans="1:15">
      <c r="A65" s="103" t="str">
        <f t="shared" si="7"/>
        <v>40031</v>
      </c>
      <c r="B65" s="104" t="str">
        <f t="shared" si="8"/>
        <v>4</v>
      </c>
      <c r="C65" s="105" t="str">
        <f t="shared" si="9"/>
        <v>nim0131</v>
      </c>
      <c r="D65" s="105" t="str">
        <f t="shared" si="10"/>
        <v>Home_box_nim_ocean brim01 (16)</v>
      </c>
      <c r="E65" s="105" t="str">
        <f t="shared" si="3"/>
        <v/>
      </c>
      <c r="F65" s="105" t="str">
        <f t="shared" si="4"/>
        <v/>
      </c>
      <c r="G65" s="105" t="str">
        <f t="shared" si="5"/>
        <v/>
      </c>
      <c r="H65" s="105" t="str">
        <f t="shared" si="6"/>
        <v/>
      </c>
      <c r="I65" s="104">
        <v>1</v>
      </c>
      <c r="J65" s="105" t="s">
        <v>135</v>
      </c>
      <c r="K65" s="105" t="s">
        <v>136</v>
      </c>
      <c r="L65" s="104">
        <v>40031</v>
      </c>
      <c r="M65" s="105" t="s">
        <v>137</v>
      </c>
      <c r="N65" s="105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0" t="s">
        <v>138</v>
      </c>
    </row>
    <row r="66" spans="1:15">
      <c r="A66" s="103" t="str">
        <f t="shared" si="7"/>
        <v>40032</v>
      </c>
      <c r="B66" s="104" t="str">
        <f t="shared" si="8"/>
        <v>4</v>
      </c>
      <c r="C66" s="105" t="str">
        <f t="shared" si="9"/>
        <v>nim0132</v>
      </c>
      <c r="D66" s="105" t="str">
        <f t="shared" si="10"/>
        <v>Home_box_nim_ocean brim02 (16)</v>
      </c>
      <c r="E66" s="105" t="str">
        <f t="shared" si="3"/>
        <v/>
      </c>
      <c r="F66" s="105" t="str">
        <f t="shared" si="4"/>
        <v/>
      </c>
      <c r="G66" s="105" t="str">
        <f t="shared" si="5"/>
        <v/>
      </c>
      <c r="H66" s="105" t="str">
        <f t="shared" si="6"/>
        <v/>
      </c>
      <c r="I66" s="104">
        <v>1</v>
      </c>
      <c r="J66" s="105" t="s">
        <v>139</v>
      </c>
      <c r="K66" s="105" t="s">
        <v>140</v>
      </c>
      <c r="L66" s="104">
        <v>40032</v>
      </c>
      <c r="M66" s="105" t="s">
        <v>141</v>
      </c>
      <c r="N66" s="105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0" t="s">
        <v>142</v>
      </c>
    </row>
    <row r="67" spans="1:15">
      <c r="A67" s="103" t="str">
        <f t="shared" si="7"/>
        <v>40033</v>
      </c>
      <c r="B67" s="104" t="str">
        <f t="shared" si="8"/>
        <v>4</v>
      </c>
      <c r="C67" s="105" t="str">
        <f t="shared" si="9"/>
        <v>nim0133</v>
      </c>
      <c r="D67" s="105" t="str">
        <f t="shared" si="10"/>
        <v>Home_box_nim_ocean brim01 (17)</v>
      </c>
      <c r="E67" s="105" t="str">
        <f t="shared" si="3"/>
        <v/>
      </c>
      <c r="F67" s="105" t="str">
        <f t="shared" si="4"/>
        <v/>
      </c>
      <c r="G67" s="105" t="str">
        <f t="shared" si="5"/>
        <v/>
      </c>
      <c r="H67" s="105" t="str">
        <f t="shared" si="6"/>
        <v/>
      </c>
      <c r="I67" s="104">
        <v>1</v>
      </c>
      <c r="J67" s="105" t="s">
        <v>143</v>
      </c>
      <c r="K67" s="105" t="s">
        <v>144</v>
      </c>
      <c r="L67" s="104">
        <v>40033</v>
      </c>
      <c r="M67" s="105" t="s">
        <v>145</v>
      </c>
      <c r="N67" s="105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0" t="s">
        <v>146</v>
      </c>
    </row>
    <row r="68" spans="1:15">
      <c r="A68" s="103" t="str">
        <f t="shared" si="7"/>
        <v>40034</v>
      </c>
      <c r="B68" s="104" t="str">
        <f t="shared" si="8"/>
        <v>4</v>
      </c>
      <c r="C68" s="105" t="str">
        <f t="shared" si="9"/>
        <v>nim0134</v>
      </c>
      <c r="D68" s="105" t="str">
        <f t="shared" si="10"/>
        <v>Home_box_nim_ocean brim02 (17)</v>
      </c>
      <c r="E68" s="105" t="str">
        <f t="shared" si="3"/>
        <v/>
      </c>
      <c r="F68" s="105" t="str">
        <f t="shared" si="4"/>
        <v/>
      </c>
      <c r="G68" s="105" t="str">
        <f t="shared" si="5"/>
        <v/>
      </c>
      <c r="H68" s="105" t="str">
        <f t="shared" si="6"/>
        <v/>
      </c>
      <c r="I68" s="104">
        <v>1</v>
      </c>
      <c r="J68" s="105" t="s">
        <v>147</v>
      </c>
      <c r="K68" s="105" t="s">
        <v>148</v>
      </c>
      <c r="L68" s="104">
        <v>40034</v>
      </c>
      <c r="M68" s="105" t="s">
        <v>149</v>
      </c>
      <c r="N68" s="105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0" t="s">
        <v>150</v>
      </c>
    </row>
    <row r="69" spans="1:15">
      <c r="A69" s="103" t="str">
        <f t="shared" si="7"/>
        <v>40035</v>
      </c>
      <c r="B69" s="104" t="str">
        <f t="shared" si="8"/>
        <v>4</v>
      </c>
      <c r="C69" s="105" t="str">
        <f t="shared" si="9"/>
        <v>nim0135</v>
      </c>
      <c r="D69" s="105" t="str">
        <f t="shared" si="10"/>
        <v>Home_box_nim_ocean brim01 (18)</v>
      </c>
      <c r="E69" s="105" t="str">
        <f t="shared" si="3"/>
        <v/>
      </c>
      <c r="F69" s="105" t="str">
        <f t="shared" si="4"/>
        <v/>
      </c>
      <c r="G69" s="105" t="str">
        <f t="shared" si="5"/>
        <v/>
      </c>
      <c r="H69" s="105" t="str">
        <f t="shared" si="6"/>
        <v/>
      </c>
      <c r="I69" s="104">
        <v>1</v>
      </c>
      <c r="J69" s="105" t="s">
        <v>151</v>
      </c>
      <c r="K69" s="105" t="s">
        <v>152</v>
      </c>
      <c r="L69" s="104">
        <v>40035</v>
      </c>
      <c r="M69" s="105" t="s">
        <v>153</v>
      </c>
      <c r="N69" s="105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0" t="s">
        <v>154</v>
      </c>
    </row>
    <row r="70" spans="1:15">
      <c r="A70" s="103" t="str">
        <f t="shared" si="7"/>
        <v>40036</v>
      </c>
      <c r="B70" s="104" t="str">
        <f t="shared" si="8"/>
        <v>4</v>
      </c>
      <c r="C70" s="105" t="str">
        <f t="shared" si="9"/>
        <v>nim0136</v>
      </c>
      <c r="D70" s="105" t="str">
        <f t="shared" si="10"/>
        <v>Home_box_nim_ocean brim02 (18)</v>
      </c>
      <c r="E70" s="105" t="str">
        <f t="shared" si="3"/>
        <v/>
      </c>
      <c r="F70" s="105" t="str">
        <f t="shared" si="4"/>
        <v/>
      </c>
      <c r="G70" s="105" t="str">
        <f t="shared" si="5"/>
        <v/>
      </c>
      <c r="H70" s="105" t="str">
        <f t="shared" si="6"/>
        <v/>
      </c>
      <c r="I70" s="104">
        <v>1</v>
      </c>
      <c r="J70" s="105" t="s">
        <v>155</v>
      </c>
      <c r="K70" s="105" t="s">
        <v>156</v>
      </c>
      <c r="L70" s="104">
        <v>40036</v>
      </c>
      <c r="M70" s="105" t="s">
        <v>157</v>
      </c>
      <c r="N70" s="105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0" t="s">
        <v>158</v>
      </c>
    </row>
    <row r="71" spans="1:15">
      <c r="A71" s="103" t="str">
        <f t="shared" si="7"/>
        <v>40037</v>
      </c>
      <c r="B71" s="104" t="str">
        <f t="shared" si="8"/>
        <v>4</v>
      </c>
      <c r="C71" s="105" t="str">
        <f t="shared" si="9"/>
        <v>nim0137</v>
      </c>
      <c r="D71" s="105" t="str">
        <f t="shared" si="10"/>
        <v>Home_box_nim_ocean brim01 (19)</v>
      </c>
      <c r="E71" s="105" t="str">
        <f t="shared" si="3"/>
        <v/>
      </c>
      <c r="F71" s="105" t="str">
        <f t="shared" si="4"/>
        <v/>
      </c>
      <c r="G71" s="105" t="str">
        <f t="shared" si="5"/>
        <v/>
      </c>
      <c r="H71" s="105" t="str">
        <f t="shared" si="6"/>
        <v/>
      </c>
      <c r="I71" s="104">
        <v>1</v>
      </c>
      <c r="J71" s="105" t="s">
        <v>159</v>
      </c>
      <c r="K71" s="105" t="s">
        <v>160</v>
      </c>
      <c r="L71" s="104">
        <v>40037</v>
      </c>
      <c r="M71" s="105" t="s">
        <v>161</v>
      </c>
      <c r="N71" s="105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0" t="s">
        <v>162</v>
      </c>
    </row>
    <row r="72" spans="1:15">
      <c r="A72" s="103" t="str">
        <f t="shared" si="7"/>
        <v>40038</v>
      </c>
      <c r="B72" s="104" t="str">
        <f t="shared" si="8"/>
        <v>4</v>
      </c>
      <c r="C72" s="105" t="str">
        <f t="shared" si="9"/>
        <v>nim0138</v>
      </c>
      <c r="D72" s="105" t="str">
        <f t="shared" si="10"/>
        <v>Home_box_nim_ocean brim02 (19)</v>
      </c>
      <c r="E72" s="105" t="str">
        <f t="shared" si="3"/>
        <v/>
      </c>
      <c r="F72" s="105" t="str">
        <f t="shared" si="4"/>
        <v/>
      </c>
      <c r="G72" s="105" t="str">
        <f t="shared" si="5"/>
        <v/>
      </c>
      <c r="H72" s="105" t="str">
        <f t="shared" si="6"/>
        <v/>
      </c>
      <c r="I72" s="104">
        <v>1</v>
      </c>
      <c r="J72" s="105" t="s">
        <v>163</v>
      </c>
      <c r="K72" s="105" t="s">
        <v>164</v>
      </c>
      <c r="L72" s="104">
        <v>40038</v>
      </c>
      <c r="M72" s="105" t="s">
        <v>165</v>
      </c>
      <c r="N72" s="105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0" t="s">
        <v>166</v>
      </c>
    </row>
    <row r="73" spans="1:15">
      <c r="A73" s="103" t="str">
        <f t="shared" si="7"/>
        <v>40039</v>
      </c>
      <c r="B73" s="104" t="str">
        <f t="shared" si="8"/>
        <v>4</v>
      </c>
      <c r="C73" s="105" t="str">
        <f t="shared" si="9"/>
        <v>nim0139</v>
      </c>
      <c r="D73" s="105" t="str">
        <f t="shared" si="10"/>
        <v>Home_box_nim_ocean brim01 (20)</v>
      </c>
      <c r="E73" s="105" t="str">
        <f t="shared" si="3"/>
        <v/>
      </c>
      <c r="F73" s="105" t="str">
        <f t="shared" si="4"/>
        <v/>
      </c>
      <c r="G73" s="105" t="str">
        <f t="shared" si="5"/>
        <v/>
      </c>
      <c r="H73" s="105" t="str">
        <f t="shared" si="6"/>
        <v/>
      </c>
      <c r="I73" s="104">
        <v>1</v>
      </c>
      <c r="J73" s="105" t="s">
        <v>167</v>
      </c>
      <c r="K73" s="105" t="s">
        <v>168</v>
      </c>
      <c r="L73" s="104">
        <v>40039</v>
      </c>
      <c r="M73" s="105" t="s">
        <v>169</v>
      </c>
      <c r="N73" s="105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0" t="s">
        <v>170</v>
      </c>
    </row>
    <row r="74" spans="1:15">
      <c r="A74" s="103" t="str">
        <f t="shared" si="7"/>
        <v>40040</v>
      </c>
      <c r="B74" s="104" t="str">
        <f t="shared" si="8"/>
        <v>4</v>
      </c>
      <c r="C74" s="105" t="str">
        <f t="shared" si="9"/>
        <v>nim0140</v>
      </c>
      <c r="D74" s="105" t="str">
        <f t="shared" si="10"/>
        <v>Home_box_nim_ocean brim02 (20)</v>
      </c>
      <c r="E74" s="105" t="str">
        <f t="shared" si="3"/>
        <v/>
      </c>
      <c r="F74" s="105" t="str">
        <f t="shared" si="4"/>
        <v/>
      </c>
      <c r="G74" s="105" t="str">
        <f t="shared" si="5"/>
        <v/>
      </c>
      <c r="H74" s="105" t="str">
        <f t="shared" si="6"/>
        <v/>
      </c>
      <c r="I74" s="104">
        <v>1</v>
      </c>
      <c r="J74" s="105" t="s">
        <v>171</v>
      </c>
      <c r="K74" s="105" t="s">
        <v>172</v>
      </c>
      <c r="L74" s="104">
        <v>40040</v>
      </c>
      <c r="M74" s="105" t="s">
        <v>173</v>
      </c>
      <c r="N74" s="105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0" t="s">
        <v>174</v>
      </c>
    </row>
    <row r="75" spans="1:15">
      <c r="A75" s="103" t="str">
        <f t="shared" si="7"/>
        <v>40041</v>
      </c>
      <c r="B75" s="104" t="str">
        <f t="shared" si="8"/>
        <v>4</v>
      </c>
      <c r="C75" s="105" t="str">
        <f t="shared" si="9"/>
        <v>nim0141</v>
      </c>
      <c r="D75" s="105" t="str">
        <f t="shared" si="10"/>
        <v>Home_box_nim_ocean brim01 (21)</v>
      </c>
      <c r="E75" s="105" t="str">
        <f t="shared" si="3"/>
        <v/>
      </c>
      <c r="F75" s="105" t="str">
        <f t="shared" si="4"/>
        <v/>
      </c>
      <c r="G75" s="105" t="str">
        <f t="shared" si="5"/>
        <v/>
      </c>
      <c r="H75" s="105" t="str">
        <f t="shared" si="6"/>
        <v/>
      </c>
      <c r="I75" s="104">
        <v>1</v>
      </c>
      <c r="J75" s="105" t="s">
        <v>175</v>
      </c>
      <c r="K75" s="105" t="s">
        <v>176</v>
      </c>
      <c r="L75" s="104">
        <v>40041</v>
      </c>
      <c r="M75" s="105" t="s">
        <v>177</v>
      </c>
      <c r="N75" s="105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0" t="s">
        <v>178</v>
      </c>
    </row>
    <row r="76" spans="1:15">
      <c r="A76" s="103" t="str">
        <f t="shared" si="7"/>
        <v>40042</v>
      </c>
      <c r="B76" s="104" t="str">
        <f t="shared" si="8"/>
        <v>4</v>
      </c>
      <c r="C76" s="105" t="str">
        <f t="shared" si="9"/>
        <v>nim0142</v>
      </c>
      <c r="D76" s="105" t="str">
        <f t="shared" si="10"/>
        <v>Home_box_nim_ocean brim02 (21)</v>
      </c>
      <c r="E76" s="105" t="str">
        <f t="shared" si="3"/>
        <v/>
      </c>
      <c r="F76" s="105" t="str">
        <f t="shared" si="4"/>
        <v/>
      </c>
      <c r="G76" s="105" t="str">
        <f t="shared" si="5"/>
        <v/>
      </c>
      <c r="H76" s="105" t="str">
        <f t="shared" si="6"/>
        <v/>
      </c>
      <c r="I76" s="104">
        <v>1</v>
      </c>
      <c r="J76" s="105" t="s">
        <v>179</v>
      </c>
      <c r="K76" s="105" t="s">
        <v>180</v>
      </c>
      <c r="L76" s="104">
        <v>40042</v>
      </c>
      <c r="M76" s="105" t="s">
        <v>181</v>
      </c>
      <c r="N76" s="105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0" t="s">
        <v>182</v>
      </c>
    </row>
    <row r="77" spans="1:15">
      <c r="A77" s="111" t="str">
        <f t="shared" si="7"/>
        <v>40043</v>
      </c>
      <c r="B77" s="112" t="str">
        <f t="shared" si="8"/>
        <v>4</v>
      </c>
      <c r="C77" s="113" t="str">
        <f t="shared" si="9"/>
        <v>nim0201</v>
      </c>
      <c r="D77" s="113" t="str">
        <f t="shared" si="10"/>
        <v>Home_box_nim_wonder woods01 (1)</v>
      </c>
      <c r="E77" s="113" t="str">
        <f t="shared" si="3"/>
        <v/>
      </c>
      <c r="F77" s="113" t="str">
        <f t="shared" si="4"/>
        <v/>
      </c>
      <c r="G77" s="113" t="str">
        <f t="shared" si="5"/>
        <v/>
      </c>
      <c r="H77" s="113" t="str">
        <f t="shared" si="6"/>
        <v/>
      </c>
      <c r="I77" s="112">
        <v>2</v>
      </c>
      <c r="J77" s="113" t="s">
        <v>183</v>
      </c>
      <c r="K77" s="113" t="s">
        <v>184</v>
      </c>
      <c r="L77" s="112">
        <v>40043</v>
      </c>
      <c r="M77" s="113" t="s">
        <v>185</v>
      </c>
      <c r="N77" s="113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17" t="s">
        <v>186</v>
      </c>
    </row>
    <row r="78" spans="1:15">
      <c r="A78" s="111" t="str">
        <f t="shared" si="7"/>
        <v>40044</v>
      </c>
      <c r="B78" s="112" t="str">
        <f t="shared" si="8"/>
        <v>4</v>
      </c>
      <c r="C78" s="113" t="str">
        <f t="shared" si="9"/>
        <v>nim0202</v>
      </c>
      <c r="D78" s="113" t="str">
        <f t="shared" si="10"/>
        <v>Home_box_nim_wonder woods02 (1)</v>
      </c>
      <c r="E78" s="113" t="str">
        <f t="shared" si="3"/>
        <v/>
      </c>
      <c r="F78" s="113" t="str">
        <f t="shared" si="4"/>
        <v/>
      </c>
      <c r="G78" s="113" t="str">
        <f t="shared" si="5"/>
        <v/>
      </c>
      <c r="H78" s="113" t="str">
        <f t="shared" si="6"/>
        <v/>
      </c>
      <c r="I78" s="112">
        <v>2</v>
      </c>
      <c r="J78" s="113" t="s">
        <v>187</v>
      </c>
      <c r="K78" s="113" t="s">
        <v>188</v>
      </c>
      <c r="L78" s="112">
        <v>40044</v>
      </c>
      <c r="M78" s="113" t="s">
        <v>189</v>
      </c>
      <c r="N78" s="113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17" t="s">
        <v>190</v>
      </c>
    </row>
    <row r="79" spans="1:15">
      <c r="A79" s="111" t="str">
        <f t="shared" si="7"/>
        <v>40045</v>
      </c>
      <c r="B79" s="112" t="str">
        <f t="shared" si="8"/>
        <v>4</v>
      </c>
      <c r="C79" s="113" t="str">
        <f t="shared" si="9"/>
        <v>nim0203</v>
      </c>
      <c r="D79" s="113" t="str">
        <f t="shared" si="10"/>
        <v>Home_box_nim_wonder woods01 (2)</v>
      </c>
      <c r="E79" s="113" t="str">
        <f t="shared" si="3"/>
        <v/>
      </c>
      <c r="F79" s="113" t="str">
        <f t="shared" si="4"/>
        <v/>
      </c>
      <c r="G79" s="113" t="str">
        <f t="shared" si="5"/>
        <v/>
      </c>
      <c r="H79" s="113" t="str">
        <f t="shared" si="6"/>
        <v/>
      </c>
      <c r="I79" s="112">
        <v>2</v>
      </c>
      <c r="J79" s="113" t="s">
        <v>191</v>
      </c>
      <c r="K79" s="113" t="s">
        <v>192</v>
      </c>
      <c r="L79" s="112">
        <v>40045</v>
      </c>
      <c r="M79" s="113" t="s">
        <v>193</v>
      </c>
      <c r="N79" s="113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17" t="s">
        <v>194</v>
      </c>
    </row>
    <row r="80" spans="1:15">
      <c r="A80" s="111" t="str">
        <f t="shared" si="7"/>
        <v>40046</v>
      </c>
      <c r="B80" s="112" t="str">
        <f t="shared" si="8"/>
        <v>4</v>
      </c>
      <c r="C80" s="113" t="str">
        <f t="shared" si="9"/>
        <v>nim0204</v>
      </c>
      <c r="D80" s="113" t="str">
        <f t="shared" si="10"/>
        <v>Home_box_nim_wonder woods02 (2)</v>
      </c>
      <c r="E80" s="113" t="str">
        <f t="shared" si="3"/>
        <v/>
      </c>
      <c r="F80" s="113" t="str">
        <f t="shared" si="4"/>
        <v/>
      </c>
      <c r="G80" s="113" t="str">
        <f t="shared" si="5"/>
        <v/>
      </c>
      <c r="H80" s="113" t="str">
        <f t="shared" si="6"/>
        <v/>
      </c>
      <c r="I80" s="112">
        <v>2</v>
      </c>
      <c r="J80" s="113" t="s">
        <v>195</v>
      </c>
      <c r="K80" s="113" t="s">
        <v>196</v>
      </c>
      <c r="L80" s="112">
        <v>40046</v>
      </c>
      <c r="M80" s="113" t="s">
        <v>197</v>
      </c>
      <c r="N80" s="113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17" t="s">
        <v>198</v>
      </c>
    </row>
    <row r="81" spans="1:15">
      <c r="A81" s="111" t="str">
        <f t="shared" si="7"/>
        <v>40047</v>
      </c>
      <c r="B81" s="112" t="str">
        <f t="shared" si="8"/>
        <v>4</v>
      </c>
      <c r="C81" s="113" t="str">
        <f t="shared" si="9"/>
        <v>nim0205</v>
      </c>
      <c r="D81" s="113" t="str">
        <f t="shared" si="10"/>
        <v>Home_box_nim_wonder woods01 (3)</v>
      </c>
      <c r="E81" s="113" t="str">
        <f t="shared" si="3"/>
        <v/>
      </c>
      <c r="F81" s="113" t="str">
        <f t="shared" si="4"/>
        <v/>
      </c>
      <c r="G81" s="113" t="str">
        <f t="shared" si="5"/>
        <v/>
      </c>
      <c r="H81" s="113" t="str">
        <f t="shared" si="6"/>
        <v/>
      </c>
      <c r="I81" s="112">
        <v>2</v>
      </c>
      <c r="J81" s="113" t="s">
        <v>199</v>
      </c>
      <c r="K81" s="113" t="s">
        <v>200</v>
      </c>
      <c r="L81" s="112">
        <v>40047</v>
      </c>
      <c r="M81" s="113" t="s">
        <v>201</v>
      </c>
      <c r="N81" s="113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17" t="s">
        <v>202</v>
      </c>
    </row>
    <row r="82" spans="1:15">
      <c r="A82" s="111" t="str">
        <f t="shared" si="7"/>
        <v>40048</v>
      </c>
      <c r="B82" s="112" t="str">
        <f t="shared" si="8"/>
        <v>4</v>
      </c>
      <c r="C82" s="113" t="str">
        <f t="shared" si="9"/>
        <v>nim0206</v>
      </c>
      <c r="D82" s="113" t="str">
        <f t="shared" si="10"/>
        <v>Home_box_nim_wonder woods02 (3)</v>
      </c>
      <c r="E82" s="113" t="str">
        <f t="shared" si="3"/>
        <v/>
      </c>
      <c r="F82" s="113" t="str">
        <f t="shared" si="4"/>
        <v/>
      </c>
      <c r="G82" s="113" t="str">
        <f t="shared" si="5"/>
        <v/>
      </c>
      <c r="H82" s="113" t="str">
        <f t="shared" si="6"/>
        <v/>
      </c>
      <c r="I82" s="112">
        <v>2</v>
      </c>
      <c r="J82" s="113" t="s">
        <v>203</v>
      </c>
      <c r="K82" s="113" t="s">
        <v>204</v>
      </c>
      <c r="L82" s="112">
        <v>40048</v>
      </c>
      <c r="M82" s="113" t="s">
        <v>205</v>
      </c>
      <c r="N82" s="113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17" t="s">
        <v>206</v>
      </c>
    </row>
    <row r="83" spans="1:15">
      <c r="A83" s="111" t="str">
        <f t="shared" si="7"/>
        <v>40049</v>
      </c>
      <c r="B83" s="112" t="str">
        <f t="shared" si="8"/>
        <v>4</v>
      </c>
      <c r="C83" s="113" t="str">
        <f t="shared" si="9"/>
        <v>nim0207</v>
      </c>
      <c r="D83" s="113" t="str">
        <f t="shared" si="10"/>
        <v>Home_box_nim_wonder woods01 (4)</v>
      </c>
      <c r="E83" s="113" t="str">
        <f t="shared" si="3"/>
        <v/>
      </c>
      <c r="F83" s="113" t="str">
        <f t="shared" si="4"/>
        <v/>
      </c>
      <c r="G83" s="113" t="str">
        <f t="shared" si="5"/>
        <v/>
      </c>
      <c r="H83" s="113" t="str">
        <f t="shared" si="6"/>
        <v/>
      </c>
      <c r="I83" s="112">
        <v>2</v>
      </c>
      <c r="J83" s="113" t="s">
        <v>207</v>
      </c>
      <c r="K83" s="113" t="s">
        <v>208</v>
      </c>
      <c r="L83" s="112">
        <v>40049</v>
      </c>
      <c r="M83" s="113" t="s">
        <v>209</v>
      </c>
      <c r="N83" s="113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17" t="s">
        <v>210</v>
      </c>
    </row>
    <row r="84" spans="1:15">
      <c r="A84" s="111" t="str">
        <f t="shared" si="7"/>
        <v>40050</v>
      </c>
      <c r="B84" s="112" t="str">
        <f t="shared" si="8"/>
        <v>4</v>
      </c>
      <c r="C84" s="113" t="str">
        <f t="shared" si="9"/>
        <v>nim0208</v>
      </c>
      <c r="D84" s="113" t="str">
        <f t="shared" si="10"/>
        <v>Home_box_nim_wonder woods02 (4)</v>
      </c>
      <c r="E84" s="113" t="str">
        <f t="shared" si="3"/>
        <v/>
      </c>
      <c r="F84" s="113" t="str">
        <f t="shared" si="4"/>
        <v/>
      </c>
      <c r="G84" s="113" t="str">
        <f t="shared" si="5"/>
        <v/>
      </c>
      <c r="H84" s="113" t="str">
        <f t="shared" si="6"/>
        <v/>
      </c>
      <c r="I84" s="112">
        <v>2</v>
      </c>
      <c r="J84" s="113" t="s">
        <v>211</v>
      </c>
      <c r="K84" s="113" t="s">
        <v>212</v>
      </c>
      <c r="L84" s="112">
        <v>40050</v>
      </c>
      <c r="M84" s="113" t="s">
        <v>213</v>
      </c>
      <c r="N84" s="113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17" t="s">
        <v>214</v>
      </c>
    </row>
    <row r="85" spans="1:15">
      <c r="A85" s="111" t="str">
        <f t="shared" si="7"/>
        <v>40051</v>
      </c>
      <c r="B85" s="112" t="str">
        <f t="shared" si="8"/>
        <v>4</v>
      </c>
      <c r="C85" s="113" t="str">
        <f t="shared" si="9"/>
        <v>nim0209</v>
      </c>
      <c r="D85" s="113" t="str">
        <f t="shared" si="10"/>
        <v>Home_box_nim_wonder woods01 (5)</v>
      </c>
      <c r="E85" s="113" t="str">
        <f t="shared" si="3"/>
        <v/>
      </c>
      <c r="F85" s="113" t="str">
        <f t="shared" si="4"/>
        <v/>
      </c>
      <c r="G85" s="113" t="str">
        <f t="shared" si="5"/>
        <v/>
      </c>
      <c r="H85" s="113" t="str">
        <f t="shared" si="6"/>
        <v/>
      </c>
      <c r="I85" s="112">
        <v>2</v>
      </c>
      <c r="J85" s="113" t="s">
        <v>215</v>
      </c>
      <c r="K85" s="113" t="s">
        <v>216</v>
      </c>
      <c r="L85" s="112">
        <v>40051</v>
      </c>
      <c r="M85" s="113" t="s">
        <v>217</v>
      </c>
      <c r="N85" s="113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17" t="s">
        <v>218</v>
      </c>
    </row>
    <row r="86" spans="1:15">
      <c r="A86" s="111" t="str">
        <f t="shared" si="7"/>
        <v>40052</v>
      </c>
      <c r="B86" s="112" t="str">
        <f t="shared" si="8"/>
        <v>4</v>
      </c>
      <c r="C86" s="113" t="str">
        <f t="shared" si="9"/>
        <v>nim0210</v>
      </c>
      <c r="D86" s="113" t="str">
        <f t="shared" si="10"/>
        <v>Home_box_nim_wonder woods02 (5)</v>
      </c>
      <c r="E86" s="113" t="str">
        <f t="shared" si="3"/>
        <v/>
      </c>
      <c r="F86" s="113" t="str">
        <f t="shared" si="4"/>
        <v/>
      </c>
      <c r="G86" s="113" t="str">
        <f t="shared" si="5"/>
        <v/>
      </c>
      <c r="H86" s="113" t="str">
        <f t="shared" si="6"/>
        <v/>
      </c>
      <c r="I86" s="112">
        <v>2</v>
      </c>
      <c r="J86" s="113" t="s">
        <v>219</v>
      </c>
      <c r="K86" s="113" t="s">
        <v>220</v>
      </c>
      <c r="L86" s="112">
        <v>40052</v>
      </c>
      <c r="M86" s="113" t="s">
        <v>221</v>
      </c>
      <c r="N86" s="113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17" t="s">
        <v>222</v>
      </c>
    </row>
    <row r="87" spans="1:15">
      <c r="A87" s="111" t="str">
        <f t="shared" si="7"/>
        <v>40053</v>
      </c>
      <c r="B87" s="112" t="str">
        <f t="shared" si="8"/>
        <v>4</v>
      </c>
      <c r="C87" s="113" t="str">
        <f t="shared" si="9"/>
        <v>nim0211</v>
      </c>
      <c r="D87" s="113" t="str">
        <f t="shared" si="10"/>
        <v>Home_box_nim_wonder woods01 (6)</v>
      </c>
      <c r="E87" s="113" t="str">
        <f t="shared" si="3"/>
        <v/>
      </c>
      <c r="F87" s="113" t="str">
        <f t="shared" si="4"/>
        <v/>
      </c>
      <c r="G87" s="113" t="str">
        <f t="shared" si="5"/>
        <v/>
      </c>
      <c r="H87" s="113" t="str">
        <f t="shared" si="6"/>
        <v/>
      </c>
      <c r="I87" s="112">
        <v>2</v>
      </c>
      <c r="J87" s="113" t="s">
        <v>223</v>
      </c>
      <c r="K87" s="113" t="s">
        <v>224</v>
      </c>
      <c r="L87" s="112">
        <v>40053</v>
      </c>
      <c r="M87" s="113" t="s">
        <v>225</v>
      </c>
      <c r="N87" s="113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17" t="s">
        <v>226</v>
      </c>
    </row>
    <row r="88" spans="1:15">
      <c r="A88" s="111" t="str">
        <f t="shared" si="7"/>
        <v>40054</v>
      </c>
      <c r="B88" s="112" t="str">
        <f t="shared" si="8"/>
        <v>4</v>
      </c>
      <c r="C88" s="113" t="str">
        <f t="shared" si="9"/>
        <v>nim0212</v>
      </c>
      <c r="D88" s="113" t="str">
        <f t="shared" si="10"/>
        <v>Home_box_nim_wonder woods02 (6)</v>
      </c>
      <c r="E88" s="113" t="str">
        <f t="shared" si="3"/>
        <v/>
      </c>
      <c r="F88" s="113" t="str">
        <f t="shared" si="4"/>
        <v/>
      </c>
      <c r="G88" s="113" t="str">
        <f t="shared" si="5"/>
        <v/>
      </c>
      <c r="H88" s="113" t="str">
        <f t="shared" si="6"/>
        <v/>
      </c>
      <c r="I88" s="112">
        <v>2</v>
      </c>
      <c r="J88" s="113" t="s">
        <v>227</v>
      </c>
      <c r="K88" s="113" t="s">
        <v>228</v>
      </c>
      <c r="L88" s="112">
        <v>40054</v>
      </c>
      <c r="M88" s="113" t="s">
        <v>229</v>
      </c>
      <c r="N88" s="113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17" t="s">
        <v>230</v>
      </c>
    </row>
    <row r="89" spans="1:15">
      <c r="A89" s="111" t="str">
        <f t="shared" si="7"/>
        <v>40055</v>
      </c>
      <c r="B89" s="112" t="str">
        <f t="shared" si="8"/>
        <v>4</v>
      </c>
      <c r="C89" s="113" t="str">
        <f t="shared" si="9"/>
        <v>nim0213</v>
      </c>
      <c r="D89" s="113" t="str">
        <f t="shared" si="10"/>
        <v>Home_box_nim_wonder woods01 (7)</v>
      </c>
      <c r="E89" s="113" t="str">
        <f t="shared" si="3"/>
        <v/>
      </c>
      <c r="F89" s="113" t="str">
        <f t="shared" si="4"/>
        <v/>
      </c>
      <c r="G89" s="113" t="str">
        <f t="shared" si="5"/>
        <v/>
      </c>
      <c r="H89" s="113" t="str">
        <f t="shared" si="6"/>
        <v/>
      </c>
      <c r="I89" s="112">
        <v>2</v>
      </c>
      <c r="J89" s="113" t="s">
        <v>231</v>
      </c>
      <c r="K89" s="113" t="s">
        <v>232</v>
      </c>
      <c r="L89" s="112">
        <v>40055</v>
      </c>
      <c r="M89" s="113" t="s">
        <v>233</v>
      </c>
      <c r="N89" s="113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17" t="s">
        <v>234</v>
      </c>
    </row>
    <row r="90" spans="1:15">
      <c r="A90" s="111" t="str">
        <f t="shared" si="7"/>
        <v>40056</v>
      </c>
      <c r="B90" s="112" t="str">
        <f t="shared" si="8"/>
        <v>4</v>
      </c>
      <c r="C90" s="113" t="str">
        <f t="shared" si="9"/>
        <v>nim0214</v>
      </c>
      <c r="D90" s="113" t="str">
        <f t="shared" si="10"/>
        <v>Home_box_nim_wonder woods02 (7)</v>
      </c>
      <c r="E90" s="113" t="str">
        <f t="shared" si="3"/>
        <v/>
      </c>
      <c r="F90" s="113" t="str">
        <f t="shared" si="4"/>
        <v/>
      </c>
      <c r="G90" s="113" t="str">
        <f t="shared" si="5"/>
        <v/>
      </c>
      <c r="H90" s="113" t="str">
        <f t="shared" si="6"/>
        <v/>
      </c>
      <c r="I90" s="112">
        <v>2</v>
      </c>
      <c r="J90" s="113" t="s">
        <v>235</v>
      </c>
      <c r="K90" s="113" t="s">
        <v>236</v>
      </c>
      <c r="L90" s="112">
        <v>40056</v>
      </c>
      <c r="M90" s="113" t="s">
        <v>237</v>
      </c>
      <c r="N90" s="113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17" t="s">
        <v>238</v>
      </c>
    </row>
    <row r="91" spans="1:15">
      <c r="A91" s="111" t="str">
        <f t="shared" si="7"/>
        <v>40057</v>
      </c>
      <c r="B91" s="112" t="str">
        <f t="shared" si="8"/>
        <v>4</v>
      </c>
      <c r="C91" s="113" t="str">
        <f t="shared" si="9"/>
        <v>nim0215</v>
      </c>
      <c r="D91" s="113" t="str">
        <f t="shared" si="10"/>
        <v>Home_box_nim_wonder woods01 (8)</v>
      </c>
      <c r="E91" s="113" t="str">
        <f t="shared" si="3"/>
        <v/>
      </c>
      <c r="F91" s="113" t="str">
        <f t="shared" si="4"/>
        <v/>
      </c>
      <c r="G91" s="113" t="str">
        <f t="shared" si="5"/>
        <v/>
      </c>
      <c r="H91" s="113" t="str">
        <f t="shared" si="6"/>
        <v/>
      </c>
      <c r="I91" s="112">
        <v>2</v>
      </c>
      <c r="J91" s="113" t="s">
        <v>239</v>
      </c>
      <c r="K91" s="113" t="s">
        <v>240</v>
      </c>
      <c r="L91" s="112">
        <v>40057</v>
      </c>
      <c r="M91" s="113" t="s">
        <v>241</v>
      </c>
      <c r="N91" s="113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17" t="s">
        <v>242</v>
      </c>
    </row>
    <row r="92" spans="1:15">
      <c r="A92" s="111" t="str">
        <f t="shared" si="7"/>
        <v>40058</v>
      </c>
      <c r="B92" s="112" t="str">
        <f t="shared" si="8"/>
        <v>4</v>
      </c>
      <c r="C92" s="113" t="str">
        <f t="shared" si="9"/>
        <v>nim0216</v>
      </c>
      <c r="D92" s="113" t="str">
        <f t="shared" si="10"/>
        <v>Home_box_nim_wonder woods02 (8)</v>
      </c>
      <c r="E92" s="113" t="str">
        <f t="shared" si="3"/>
        <v/>
      </c>
      <c r="F92" s="113" t="str">
        <f t="shared" si="4"/>
        <v/>
      </c>
      <c r="G92" s="113" t="str">
        <f t="shared" si="5"/>
        <v/>
      </c>
      <c r="H92" s="113" t="str">
        <f t="shared" si="6"/>
        <v/>
      </c>
      <c r="I92" s="112">
        <v>2</v>
      </c>
      <c r="J92" s="113" t="s">
        <v>243</v>
      </c>
      <c r="K92" s="113" t="s">
        <v>244</v>
      </c>
      <c r="L92" s="112">
        <v>40058</v>
      </c>
      <c r="M92" s="113" t="s">
        <v>245</v>
      </c>
      <c r="N92" s="113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17" t="s">
        <v>246</v>
      </c>
    </row>
    <row r="93" spans="1:15">
      <c r="A93" s="111" t="str">
        <f t="shared" si="7"/>
        <v>40059</v>
      </c>
      <c r="B93" s="112" t="str">
        <f t="shared" si="8"/>
        <v>4</v>
      </c>
      <c r="C93" s="113" t="str">
        <f t="shared" si="9"/>
        <v>nim0217</v>
      </c>
      <c r="D93" s="113" t="str">
        <f t="shared" si="10"/>
        <v>Home_box_nim_wonder woods01 (9)</v>
      </c>
      <c r="E93" s="113" t="str">
        <f t="shared" si="3"/>
        <v/>
      </c>
      <c r="F93" s="113" t="str">
        <f t="shared" si="4"/>
        <v/>
      </c>
      <c r="G93" s="113" t="str">
        <f t="shared" si="5"/>
        <v/>
      </c>
      <c r="H93" s="113" t="str">
        <f t="shared" si="6"/>
        <v/>
      </c>
      <c r="I93" s="112">
        <v>2</v>
      </c>
      <c r="J93" s="113" t="s">
        <v>247</v>
      </c>
      <c r="K93" s="113" t="s">
        <v>248</v>
      </c>
      <c r="L93" s="112">
        <v>40059</v>
      </c>
      <c r="M93" s="113" t="s">
        <v>249</v>
      </c>
      <c r="N93" s="113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17" t="s">
        <v>250</v>
      </c>
    </row>
    <row r="94" spans="1:15">
      <c r="A94" s="111" t="str">
        <f t="shared" si="7"/>
        <v>40060</v>
      </c>
      <c r="B94" s="112" t="str">
        <f t="shared" si="8"/>
        <v>4</v>
      </c>
      <c r="C94" s="113" t="str">
        <f t="shared" si="9"/>
        <v>nim0218</v>
      </c>
      <c r="D94" s="113" t="str">
        <f t="shared" si="10"/>
        <v>Home_box_nim_wonder woods02 (9)</v>
      </c>
      <c r="E94" s="113" t="str">
        <f t="shared" si="3"/>
        <v/>
      </c>
      <c r="F94" s="113" t="str">
        <f t="shared" si="4"/>
        <v/>
      </c>
      <c r="G94" s="113" t="str">
        <f t="shared" si="5"/>
        <v/>
      </c>
      <c r="H94" s="113" t="str">
        <f t="shared" si="6"/>
        <v/>
      </c>
      <c r="I94" s="112">
        <v>2</v>
      </c>
      <c r="J94" s="113" t="s">
        <v>251</v>
      </c>
      <c r="K94" s="113" t="s">
        <v>252</v>
      </c>
      <c r="L94" s="112">
        <v>40060</v>
      </c>
      <c r="M94" s="113" t="s">
        <v>253</v>
      </c>
      <c r="N94" s="113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17" t="s">
        <v>254</v>
      </c>
    </row>
    <row r="95" spans="1:15">
      <c r="A95" s="111" t="str">
        <f t="shared" si="7"/>
        <v>40061</v>
      </c>
      <c r="B95" s="112" t="str">
        <f t="shared" si="8"/>
        <v>4</v>
      </c>
      <c r="C95" s="113" t="str">
        <f t="shared" si="9"/>
        <v>nim0219</v>
      </c>
      <c r="D95" s="113" t="str">
        <f t="shared" si="10"/>
        <v>Home_box_nim_wonder woods01 (10)</v>
      </c>
      <c r="E95" s="113" t="str">
        <f t="shared" si="3"/>
        <v/>
      </c>
      <c r="F95" s="113" t="str">
        <f t="shared" si="4"/>
        <v/>
      </c>
      <c r="G95" s="113" t="str">
        <f t="shared" si="5"/>
        <v/>
      </c>
      <c r="H95" s="113" t="str">
        <f t="shared" si="6"/>
        <v/>
      </c>
      <c r="I95" s="112">
        <v>2</v>
      </c>
      <c r="J95" s="113" t="s">
        <v>255</v>
      </c>
      <c r="K95" s="113" t="s">
        <v>256</v>
      </c>
      <c r="L95" s="112">
        <v>40061</v>
      </c>
      <c r="M95" s="113" t="s">
        <v>257</v>
      </c>
      <c r="N95" s="113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17" t="s">
        <v>258</v>
      </c>
    </row>
    <row r="96" spans="1:15">
      <c r="A96" s="111" t="str">
        <f t="shared" si="7"/>
        <v>40062</v>
      </c>
      <c r="B96" s="112" t="str">
        <f t="shared" si="8"/>
        <v>4</v>
      </c>
      <c r="C96" s="113" t="str">
        <f t="shared" si="9"/>
        <v>nim0220</v>
      </c>
      <c r="D96" s="113" t="str">
        <f t="shared" si="10"/>
        <v>Home_box_nim_wonder woods02 (10)</v>
      </c>
      <c r="E96" s="113" t="str">
        <f t="shared" si="3"/>
        <v/>
      </c>
      <c r="F96" s="113" t="str">
        <f t="shared" si="4"/>
        <v/>
      </c>
      <c r="G96" s="113" t="str">
        <f t="shared" si="5"/>
        <v/>
      </c>
      <c r="H96" s="113" t="str">
        <f t="shared" si="6"/>
        <v/>
      </c>
      <c r="I96" s="112">
        <v>2</v>
      </c>
      <c r="J96" s="113" t="s">
        <v>259</v>
      </c>
      <c r="K96" s="113" t="s">
        <v>260</v>
      </c>
      <c r="L96" s="112">
        <v>40062</v>
      </c>
      <c r="M96" s="113" t="s">
        <v>261</v>
      </c>
      <c r="N96" s="113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17" t="s">
        <v>262</v>
      </c>
    </row>
    <row r="97" spans="1:15">
      <c r="A97" s="111" t="str">
        <f t="shared" si="7"/>
        <v>40063</v>
      </c>
      <c r="B97" s="112" t="str">
        <f t="shared" si="8"/>
        <v>4</v>
      </c>
      <c r="C97" s="113" t="str">
        <f t="shared" si="9"/>
        <v>nim0221</v>
      </c>
      <c r="D97" s="113" t="str">
        <f t="shared" si="10"/>
        <v>Home_box_nim_wonder woods01 (11)</v>
      </c>
      <c r="E97" s="113" t="str">
        <f t="shared" si="3"/>
        <v/>
      </c>
      <c r="F97" s="113" t="str">
        <f t="shared" si="4"/>
        <v/>
      </c>
      <c r="G97" s="113" t="str">
        <f t="shared" si="5"/>
        <v/>
      </c>
      <c r="H97" s="113" t="str">
        <f t="shared" si="6"/>
        <v/>
      </c>
      <c r="I97" s="112">
        <v>2</v>
      </c>
      <c r="J97" s="113" t="s">
        <v>263</v>
      </c>
      <c r="K97" s="113" t="s">
        <v>264</v>
      </c>
      <c r="L97" s="112">
        <v>40063</v>
      </c>
      <c r="M97" s="113" t="s">
        <v>265</v>
      </c>
      <c r="N97" s="113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17" t="s">
        <v>266</v>
      </c>
    </row>
    <row r="98" spans="1:15">
      <c r="A98" s="111" t="str">
        <f t="shared" si="7"/>
        <v>40064</v>
      </c>
      <c r="B98" s="112" t="str">
        <f t="shared" si="8"/>
        <v>4</v>
      </c>
      <c r="C98" s="113" t="str">
        <f t="shared" si="9"/>
        <v>nim0222</v>
      </c>
      <c r="D98" s="113" t="str">
        <f t="shared" si="10"/>
        <v>Home_box_nim_wonder woods02 (11)</v>
      </c>
      <c r="E98" s="113" t="str">
        <f t="shared" si="3"/>
        <v/>
      </c>
      <c r="F98" s="113" t="str">
        <f t="shared" si="4"/>
        <v/>
      </c>
      <c r="G98" s="113" t="str">
        <f t="shared" si="5"/>
        <v/>
      </c>
      <c r="H98" s="113" t="str">
        <f t="shared" si="6"/>
        <v/>
      </c>
      <c r="I98" s="112">
        <v>2</v>
      </c>
      <c r="J98" s="113" t="s">
        <v>267</v>
      </c>
      <c r="K98" s="113" t="s">
        <v>268</v>
      </c>
      <c r="L98" s="112">
        <v>40064</v>
      </c>
      <c r="M98" s="113" t="s">
        <v>269</v>
      </c>
      <c r="N98" s="113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17" t="s">
        <v>270</v>
      </c>
    </row>
    <row r="99" spans="1:15">
      <c r="A99" s="111" t="str">
        <f t="shared" si="7"/>
        <v>40065</v>
      </c>
      <c r="B99" s="112" t="str">
        <f t="shared" si="8"/>
        <v>4</v>
      </c>
      <c r="C99" s="113" t="str">
        <f t="shared" si="9"/>
        <v>nim0223</v>
      </c>
      <c r="D99" s="113" t="str">
        <f t="shared" si="10"/>
        <v>Home_box_nim_wonder woods01 (12)</v>
      </c>
      <c r="E99" s="113" t="str">
        <f t="shared" ref="E99:E160" si="12">MID(O99,FIND("Icon=""",O99)+6,FIND(""" StoryBg=",O99)-FIND("Icon=""",O99)-6)</f>
        <v/>
      </c>
      <c r="F99" s="113" t="str">
        <f t="shared" ref="F99:F160" si="13">MID(O99,FIND("StoryBg=""",O99)+9,FIND(""" AudioId=",O99)-FIND("StoryBg=""",O99)-9)</f>
        <v/>
      </c>
      <c r="G99" s="113" t="str">
        <f t="shared" ref="G99:G160" si="14">MID(O99,FIND("AudioId=""",O99)+9,FIND(""" Description=",O99)-FIND("AudioId=""",O99)-9)</f>
        <v/>
      </c>
      <c r="H99" s="113" t="str">
        <f t="shared" ref="H99:H160" si="15">MID(O99,FIND("Description=""",O99)+13,FIND("""/&gt;",O99)-FIND("Description=""",O99)-13)</f>
        <v/>
      </c>
      <c r="I99" s="112">
        <v>2</v>
      </c>
      <c r="J99" s="113" t="s">
        <v>271</v>
      </c>
      <c r="K99" s="113" t="s">
        <v>272</v>
      </c>
      <c r="L99" s="112">
        <v>40065</v>
      </c>
      <c r="M99" s="113" t="s">
        <v>273</v>
      </c>
      <c r="N99" s="113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17" t="s">
        <v>274</v>
      </c>
    </row>
    <row r="100" spans="1:15">
      <c r="A100" s="111" t="str">
        <f t="shared" ref="A100:A160" si="16">MID(O100,FIND("Item Id=""",O100,1)+9,5)</f>
        <v>40066</v>
      </c>
      <c r="B100" s="112" t="str">
        <f t="shared" ref="B100:B160" si="17">MID(O100,FIND("Type=""",O100,1)+6,1)</f>
        <v>4</v>
      </c>
      <c r="C100" s="113" t="str">
        <f t="shared" ref="C100:C160" si="18">MID(O100,FIND("Name=""",O100,1)+6,7)</f>
        <v>nim0224</v>
      </c>
      <c r="D100" s="113" t="str">
        <f t="shared" ref="D100:D160" si="19">MID(O100,FIND("getImage=""",O100)+10,FIND(""" Icon=",O100)-FIND("getImage=""",O100)-10)</f>
        <v>Home_box_nim_wonder woods02 (12)</v>
      </c>
      <c r="E100" s="113" t="str">
        <f t="shared" si="12"/>
        <v/>
      </c>
      <c r="F100" s="113" t="str">
        <f t="shared" si="13"/>
        <v/>
      </c>
      <c r="G100" s="113" t="str">
        <f t="shared" si="14"/>
        <v/>
      </c>
      <c r="H100" s="113" t="str">
        <f t="shared" si="15"/>
        <v/>
      </c>
      <c r="I100" s="112">
        <v>2</v>
      </c>
      <c r="J100" s="113" t="s">
        <v>275</v>
      </c>
      <c r="K100" s="113" t="s">
        <v>276</v>
      </c>
      <c r="L100" s="112">
        <v>40066</v>
      </c>
      <c r="M100" s="113" t="s">
        <v>277</v>
      </c>
      <c r="N100" s="113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17" t="s">
        <v>278</v>
      </c>
    </row>
    <row r="101" spans="1:15">
      <c r="A101" s="111" t="str">
        <f t="shared" si="16"/>
        <v>40067</v>
      </c>
      <c r="B101" s="112" t="str">
        <f t="shared" si="17"/>
        <v>4</v>
      </c>
      <c r="C101" s="113" t="str">
        <f t="shared" si="18"/>
        <v>nim0225</v>
      </c>
      <c r="D101" s="113" t="str">
        <f t="shared" si="19"/>
        <v>Home_box_nim_wonder woods01 (13)</v>
      </c>
      <c r="E101" s="113" t="str">
        <f t="shared" si="12"/>
        <v/>
      </c>
      <c r="F101" s="113" t="str">
        <f t="shared" si="13"/>
        <v/>
      </c>
      <c r="G101" s="113" t="str">
        <f t="shared" si="14"/>
        <v/>
      </c>
      <c r="H101" s="113" t="str">
        <f t="shared" si="15"/>
        <v/>
      </c>
      <c r="I101" s="112">
        <v>2</v>
      </c>
      <c r="J101" s="113" t="s">
        <v>279</v>
      </c>
      <c r="K101" s="113" t="s">
        <v>280</v>
      </c>
      <c r="L101" s="112">
        <v>40067</v>
      </c>
      <c r="M101" s="113" t="s">
        <v>281</v>
      </c>
      <c r="N101" s="113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17" t="s">
        <v>282</v>
      </c>
    </row>
    <row r="102" spans="1:15">
      <c r="A102" s="111" t="str">
        <f t="shared" si="16"/>
        <v>40068</v>
      </c>
      <c r="B102" s="112" t="str">
        <f t="shared" si="17"/>
        <v>4</v>
      </c>
      <c r="C102" s="113" t="str">
        <f t="shared" si="18"/>
        <v>nim0226</v>
      </c>
      <c r="D102" s="113" t="str">
        <f t="shared" si="19"/>
        <v>Home_box_nim_wonder woods02 (13)</v>
      </c>
      <c r="E102" s="113" t="str">
        <f t="shared" si="12"/>
        <v/>
      </c>
      <c r="F102" s="113" t="str">
        <f t="shared" si="13"/>
        <v/>
      </c>
      <c r="G102" s="113" t="str">
        <f t="shared" si="14"/>
        <v/>
      </c>
      <c r="H102" s="113" t="str">
        <f t="shared" si="15"/>
        <v/>
      </c>
      <c r="I102" s="112">
        <v>2</v>
      </c>
      <c r="J102" s="113" t="s">
        <v>283</v>
      </c>
      <c r="K102" s="113" t="s">
        <v>284</v>
      </c>
      <c r="L102" s="112">
        <v>40068</v>
      </c>
      <c r="M102" s="113" t="s">
        <v>285</v>
      </c>
      <c r="N102" s="113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17" t="s">
        <v>286</v>
      </c>
    </row>
    <row r="103" spans="1:15">
      <c r="A103" s="111" t="str">
        <f t="shared" si="16"/>
        <v>40069</v>
      </c>
      <c r="B103" s="112" t="str">
        <f t="shared" si="17"/>
        <v>4</v>
      </c>
      <c r="C103" s="113" t="str">
        <f t="shared" si="18"/>
        <v>nim0227</v>
      </c>
      <c r="D103" s="113" t="str">
        <f t="shared" si="19"/>
        <v>Home_box_nim_wonder woods01 (14)</v>
      </c>
      <c r="E103" s="113" t="str">
        <f t="shared" si="12"/>
        <v/>
      </c>
      <c r="F103" s="113" t="str">
        <f t="shared" si="13"/>
        <v/>
      </c>
      <c r="G103" s="113" t="str">
        <f t="shared" si="14"/>
        <v/>
      </c>
      <c r="H103" s="113" t="str">
        <f t="shared" si="15"/>
        <v/>
      </c>
      <c r="I103" s="112">
        <v>2</v>
      </c>
      <c r="J103" s="113" t="s">
        <v>287</v>
      </c>
      <c r="K103" s="113" t="s">
        <v>288</v>
      </c>
      <c r="L103" s="112">
        <v>40069</v>
      </c>
      <c r="M103" s="113" t="s">
        <v>289</v>
      </c>
      <c r="N103" s="113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17" t="s">
        <v>290</v>
      </c>
    </row>
    <row r="104" spans="1:15">
      <c r="A104" s="111" t="str">
        <f t="shared" si="16"/>
        <v>40070</v>
      </c>
      <c r="B104" s="112" t="str">
        <f t="shared" si="17"/>
        <v>4</v>
      </c>
      <c r="C104" s="113" t="str">
        <f t="shared" si="18"/>
        <v>nim0228</v>
      </c>
      <c r="D104" s="113" t="str">
        <f t="shared" si="19"/>
        <v>Home_box_nim_wonder woods02 (14)</v>
      </c>
      <c r="E104" s="113" t="str">
        <f t="shared" si="12"/>
        <v/>
      </c>
      <c r="F104" s="113" t="str">
        <f t="shared" si="13"/>
        <v/>
      </c>
      <c r="G104" s="113" t="str">
        <f t="shared" si="14"/>
        <v/>
      </c>
      <c r="H104" s="113" t="str">
        <f t="shared" si="15"/>
        <v/>
      </c>
      <c r="I104" s="112">
        <v>2</v>
      </c>
      <c r="J104" s="113" t="s">
        <v>291</v>
      </c>
      <c r="K104" s="113" t="s">
        <v>292</v>
      </c>
      <c r="L104" s="112">
        <v>40070</v>
      </c>
      <c r="M104" s="113" t="s">
        <v>293</v>
      </c>
      <c r="N104" s="113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17" t="s">
        <v>294</v>
      </c>
    </row>
    <row r="105" spans="1:15">
      <c r="A105" s="111" t="str">
        <f t="shared" si="16"/>
        <v>40071</v>
      </c>
      <c r="B105" s="112" t="str">
        <f t="shared" si="17"/>
        <v>4</v>
      </c>
      <c r="C105" s="113" t="str">
        <f t="shared" si="18"/>
        <v>nim0229</v>
      </c>
      <c r="D105" s="113" t="str">
        <f t="shared" si="19"/>
        <v>Home_box_nim_wonder woods01 (15)</v>
      </c>
      <c r="E105" s="113" t="str">
        <f t="shared" si="12"/>
        <v/>
      </c>
      <c r="F105" s="113" t="str">
        <f t="shared" si="13"/>
        <v/>
      </c>
      <c r="G105" s="113" t="str">
        <f t="shared" si="14"/>
        <v/>
      </c>
      <c r="H105" s="113" t="str">
        <f t="shared" si="15"/>
        <v/>
      </c>
      <c r="I105" s="112">
        <v>2</v>
      </c>
      <c r="J105" s="113" t="s">
        <v>295</v>
      </c>
      <c r="K105" s="113" t="s">
        <v>296</v>
      </c>
      <c r="L105" s="112">
        <v>40071</v>
      </c>
      <c r="M105" s="113" t="s">
        <v>297</v>
      </c>
      <c r="N105" s="113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17" t="s">
        <v>298</v>
      </c>
    </row>
    <row r="106" spans="1:15">
      <c r="A106" s="111" t="str">
        <f t="shared" si="16"/>
        <v>40072</v>
      </c>
      <c r="B106" s="112" t="str">
        <f t="shared" si="17"/>
        <v>4</v>
      </c>
      <c r="C106" s="113" t="str">
        <f t="shared" si="18"/>
        <v>nim0230</v>
      </c>
      <c r="D106" s="113" t="str">
        <f t="shared" si="19"/>
        <v>Home_box_nim_wonder woods02 (15)</v>
      </c>
      <c r="E106" s="113" t="str">
        <f t="shared" si="12"/>
        <v/>
      </c>
      <c r="F106" s="113" t="str">
        <f t="shared" si="13"/>
        <v/>
      </c>
      <c r="G106" s="113" t="str">
        <f t="shared" si="14"/>
        <v/>
      </c>
      <c r="H106" s="113" t="str">
        <f t="shared" si="15"/>
        <v/>
      </c>
      <c r="I106" s="112">
        <v>2</v>
      </c>
      <c r="J106" s="113" t="s">
        <v>299</v>
      </c>
      <c r="K106" s="113" t="s">
        <v>300</v>
      </c>
      <c r="L106" s="112">
        <v>40072</v>
      </c>
      <c r="M106" s="113" t="s">
        <v>301</v>
      </c>
      <c r="N106" s="113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17" t="s">
        <v>302</v>
      </c>
    </row>
    <row r="107" spans="1:15">
      <c r="A107" s="111" t="str">
        <f t="shared" si="16"/>
        <v>40073</v>
      </c>
      <c r="B107" s="112" t="str">
        <f t="shared" si="17"/>
        <v>4</v>
      </c>
      <c r="C107" s="113" t="str">
        <f t="shared" si="18"/>
        <v>nim0231</v>
      </c>
      <c r="D107" s="113" t="str">
        <f t="shared" si="19"/>
        <v>Home_box_nim_wonder woods01 (16)</v>
      </c>
      <c r="E107" s="113" t="str">
        <f t="shared" si="12"/>
        <v/>
      </c>
      <c r="F107" s="113" t="str">
        <f t="shared" si="13"/>
        <v/>
      </c>
      <c r="G107" s="113" t="str">
        <f t="shared" si="14"/>
        <v/>
      </c>
      <c r="H107" s="113" t="str">
        <f t="shared" si="15"/>
        <v/>
      </c>
      <c r="I107" s="112">
        <v>2</v>
      </c>
      <c r="J107" s="113" t="s">
        <v>303</v>
      </c>
      <c r="K107" s="113" t="s">
        <v>304</v>
      </c>
      <c r="L107" s="112">
        <v>40073</v>
      </c>
      <c r="M107" s="113" t="s">
        <v>305</v>
      </c>
      <c r="N107" s="113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17" t="s">
        <v>306</v>
      </c>
    </row>
    <row r="108" spans="1:15">
      <c r="A108" s="111" t="str">
        <f t="shared" si="16"/>
        <v>40074</v>
      </c>
      <c r="B108" s="112" t="str">
        <f t="shared" si="17"/>
        <v>4</v>
      </c>
      <c r="C108" s="113" t="str">
        <f t="shared" si="18"/>
        <v>nim0232</v>
      </c>
      <c r="D108" s="113" t="str">
        <f t="shared" si="19"/>
        <v>Home_box_nim_wonder woods02 (16)</v>
      </c>
      <c r="E108" s="113" t="str">
        <f t="shared" si="12"/>
        <v/>
      </c>
      <c r="F108" s="113" t="str">
        <f t="shared" si="13"/>
        <v/>
      </c>
      <c r="G108" s="113" t="str">
        <f t="shared" si="14"/>
        <v/>
      </c>
      <c r="H108" s="113" t="str">
        <f t="shared" si="15"/>
        <v/>
      </c>
      <c r="I108" s="112">
        <v>2</v>
      </c>
      <c r="J108" s="113" t="s">
        <v>307</v>
      </c>
      <c r="K108" s="113" t="s">
        <v>308</v>
      </c>
      <c r="L108" s="112">
        <v>40074</v>
      </c>
      <c r="M108" s="113" t="s">
        <v>309</v>
      </c>
      <c r="N108" s="113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17" t="s">
        <v>310</v>
      </c>
    </row>
    <row r="109" spans="1:15">
      <c r="A109" s="111" t="str">
        <f t="shared" si="16"/>
        <v>40075</v>
      </c>
      <c r="B109" s="112" t="str">
        <f t="shared" si="17"/>
        <v>4</v>
      </c>
      <c r="C109" s="113" t="str">
        <f t="shared" si="18"/>
        <v>nim0233</v>
      </c>
      <c r="D109" s="113" t="str">
        <f t="shared" si="19"/>
        <v>Home_box_nim_wonder woods01 (17)</v>
      </c>
      <c r="E109" s="113" t="str">
        <f t="shared" si="12"/>
        <v/>
      </c>
      <c r="F109" s="113" t="str">
        <f t="shared" si="13"/>
        <v/>
      </c>
      <c r="G109" s="113" t="str">
        <f t="shared" si="14"/>
        <v/>
      </c>
      <c r="H109" s="113" t="str">
        <f t="shared" si="15"/>
        <v/>
      </c>
      <c r="I109" s="112">
        <v>2</v>
      </c>
      <c r="J109" s="113" t="s">
        <v>311</v>
      </c>
      <c r="K109" s="113" t="s">
        <v>312</v>
      </c>
      <c r="L109" s="112">
        <v>40075</v>
      </c>
      <c r="M109" s="113" t="s">
        <v>313</v>
      </c>
      <c r="N109" s="113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17" t="s">
        <v>314</v>
      </c>
    </row>
    <row r="110" spans="1:15">
      <c r="A110" s="111" t="str">
        <f t="shared" si="16"/>
        <v>40076</v>
      </c>
      <c r="B110" s="112" t="str">
        <f t="shared" si="17"/>
        <v>4</v>
      </c>
      <c r="C110" s="113" t="str">
        <f t="shared" si="18"/>
        <v>nim0234</v>
      </c>
      <c r="D110" s="113" t="str">
        <f t="shared" si="19"/>
        <v>Home_box_nim_wonder woods02 (17)</v>
      </c>
      <c r="E110" s="113" t="str">
        <f t="shared" si="12"/>
        <v/>
      </c>
      <c r="F110" s="113" t="str">
        <f t="shared" si="13"/>
        <v/>
      </c>
      <c r="G110" s="113" t="str">
        <f t="shared" si="14"/>
        <v/>
      </c>
      <c r="H110" s="113" t="str">
        <f t="shared" si="15"/>
        <v/>
      </c>
      <c r="I110" s="112">
        <v>2</v>
      </c>
      <c r="J110" s="113" t="s">
        <v>315</v>
      </c>
      <c r="K110" s="113" t="s">
        <v>316</v>
      </c>
      <c r="L110" s="112">
        <v>40076</v>
      </c>
      <c r="M110" s="113" t="s">
        <v>317</v>
      </c>
      <c r="N110" s="113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17" t="s">
        <v>318</v>
      </c>
    </row>
    <row r="111" spans="1:15">
      <c r="A111" s="111" t="str">
        <f t="shared" si="16"/>
        <v>40077</v>
      </c>
      <c r="B111" s="112" t="str">
        <f t="shared" si="17"/>
        <v>4</v>
      </c>
      <c r="C111" s="113" t="str">
        <f t="shared" si="18"/>
        <v>nim0235</v>
      </c>
      <c r="D111" s="113" t="str">
        <f t="shared" si="19"/>
        <v>Home_box_nim_wonder woods01 (18)</v>
      </c>
      <c r="E111" s="113" t="str">
        <f t="shared" si="12"/>
        <v/>
      </c>
      <c r="F111" s="113" t="str">
        <f t="shared" si="13"/>
        <v/>
      </c>
      <c r="G111" s="113" t="str">
        <f t="shared" si="14"/>
        <v/>
      </c>
      <c r="H111" s="113" t="str">
        <f t="shared" si="15"/>
        <v/>
      </c>
      <c r="I111" s="112">
        <v>2</v>
      </c>
      <c r="J111" s="113" t="s">
        <v>319</v>
      </c>
      <c r="K111" s="113" t="s">
        <v>320</v>
      </c>
      <c r="L111" s="112">
        <v>40077</v>
      </c>
      <c r="M111" s="113" t="s">
        <v>321</v>
      </c>
      <c r="N111" s="113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17" t="s">
        <v>322</v>
      </c>
    </row>
    <row r="112" spans="1:15">
      <c r="A112" s="111" t="str">
        <f t="shared" si="16"/>
        <v>40078</v>
      </c>
      <c r="B112" s="112" t="str">
        <f t="shared" si="17"/>
        <v>4</v>
      </c>
      <c r="C112" s="113" t="str">
        <f t="shared" si="18"/>
        <v>nim0236</v>
      </c>
      <c r="D112" s="113" t="str">
        <f t="shared" si="19"/>
        <v>Home_box_nim_wonder woods02 (18)</v>
      </c>
      <c r="E112" s="113" t="str">
        <f t="shared" si="12"/>
        <v/>
      </c>
      <c r="F112" s="113" t="str">
        <f t="shared" si="13"/>
        <v/>
      </c>
      <c r="G112" s="113" t="str">
        <f t="shared" si="14"/>
        <v/>
      </c>
      <c r="H112" s="113" t="str">
        <f t="shared" si="15"/>
        <v/>
      </c>
      <c r="I112" s="112">
        <v>2</v>
      </c>
      <c r="J112" s="113" t="s">
        <v>323</v>
      </c>
      <c r="K112" s="113" t="s">
        <v>324</v>
      </c>
      <c r="L112" s="112">
        <v>40078</v>
      </c>
      <c r="M112" s="113" t="s">
        <v>325</v>
      </c>
      <c r="N112" s="113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17" t="s">
        <v>326</v>
      </c>
    </row>
    <row r="113" spans="1:15">
      <c r="A113" s="111" t="str">
        <f t="shared" si="16"/>
        <v>40079</v>
      </c>
      <c r="B113" s="112" t="str">
        <f t="shared" si="17"/>
        <v>4</v>
      </c>
      <c r="C113" s="113" t="str">
        <f t="shared" si="18"/>
        <v>nim0237</v>
      </c>
      <c r="D113" s="113" t="str">
        <f t="shared" si="19"/>
        <v>Home_box_nim_wonder woods01 (19)</v>
      </c>
      <c r="E113" s="113" t="str">
        <f t="shared" si="12"/>
        <v/>
      </c>
      <c r="F113" s="113" t="str">
        <f t="shared" si="13"/>
        <v/>
      </c>
      <c r="G113" s="113" t="str">
        <f t="shared" si="14"/>
        <v/>
      </c>
      <c r="H113" s="113" t="str">
        <f t="shared" si="15"/>
        <v/>
      </c>
      <c r="I113" s="112">
        <v>2</v>
      </c>
      <c r="J113" s="113" t="s">
        <v>327</v>
      </c>
      <c r="K113" s="113" t="s">
        <v>328</v>
      </c>
      <c r="L113" s="112">
        <v>40079</v>
      </c>
      <c r="M113" s="113" t="s">
        <v>329</v>
      </c>
      <c r="N113" s="113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17" t="s">
        <v>330</v>
      </c>
    </row>
    <row r="114" spans="1:15">
      <c r="A114" s="111" t="str">
        <f t="shared" si="16"/>
        <v>40080</v>
      </c>
      <c r="B114" s="112" t="str">
        <f t="shared" si="17"/>
        <v>4</v>
      </c>
      <c r="C114" s="113" t="str">
        <f t="shared" si="18"/>
        <v>nim0238</v>
      </c>
      <c r="D114" s="113" t="str">
        <f t="shared" si="19"/>
        <v>Home_box_nim_wonder woods02 (19)</v>
      </c>
      <c r="E114" s="113" t="str">
        <f t="shared" si="12"/>
        <v/>
      </c>
      <c r="F114" s="113" t="str">
        <f t="shared" si="13"/>
        <v/>
      </c>
      <c r="G114" s="113" t="str">
        <f t="shared" si="14"/>
        <v/>
      </c>
      <c r="H114" s="113" t="str">
        <f t="shared" si="15"/>
        <v/>
      </c>
      <c r="I114" s="112">
        <v>2</v>
      </c>
      <c r="J114" s="113" t="s">
        <v>331</v>
      </c>
      <c r="K114" s="113" t="s">
        <v>332</v>
      </c>
      <c r="L114" s="112">
        <v>40080</v>
      </c>
      <c r="M114" s="113" t="s">
        <v>333</v>
      </c>
      <c r="N114" s="113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17" t="s">
        <v>334</v>
      </c>
    </row>
    <row r="115" spans="1:15">
      <c r="A115" s="111" t="str">
        <f t="shared" si="16"/>
        <v>40081</v>
      </c>
      <c r="B115" s="112" t="str">
        <f t="shared" si="17"/>
        <v>4</v>
      </c>
      <c r="C115" s="113" t="str">
        <f t="shared" si="18"/>
        <v>nim0239</v>
      </c>
      <c r="D115" s="113" t="str">
        <f t="shared" si="19"/>
        <v>Home_box_nim_wonder woods01 (20)</v>
      </c>
      <c r="E115" s="113" t="str">
        <f t="shared" si="12"/>
        <v/>
      </c>
      <c r="F115" s="113" t="str">
        <f t="shared" si="13"/>
        <v/>
      </c>
      <c r="G115" s="113" t="str">
        <f t="shared" si="14"/>
        <v/>
      </c>
      <c r="H115" s="113" t="str">
        <f t="shared" si="15"/>
        <v/>
      </c>
      <c r="I115" s="112">
        <v>2</v>
      </c>
      <c r="J115" s="113" t="s">
        <v>335</v>
      </c>
      <c r="K115" s="113" t="s">
        <v>336</v>
      </c>
      <c r="L115" s="112">
        <v>40081</v>
      </c>
      <c r="M115" s="113" t="s">
        <v>337</v>
      </c>
      <c r="N115" s="113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17" t="s">
        <v>338</v>
      </c>
    </row>
    <row r="116" spans="1:15">
      <c r="A116" s="111" t="str">
        <f t="shared" si="16"/>
        <v>40082</v>
      </c>
      <c r="B116" s="112" t="str">
        <f t="shared" si="17"/>
        <v>4</v>
      </c>
      <c r="C116" s="113" t="str">
        <f t="shared" si="18"/>
        <v>nim0240</v>
      </c>
      <c r="D116" s="113" t="str">
        <f t="shared" si="19"/>
        <v>Home_box_nim_wonder woods02 (20)</v>
      </c>
      <c r="E116" s="113" t="str">
        <f t="shared" si="12"/>
        <v/>
      </c>
      <c r="F116" s="113" t="str">
        <f t="shared" si="13"/>
        <v/>
      </c>
      <c r="G116" s="113" t="str">
        <f t="shared" si="14"/>
        <v/>
      </c>
      <c r="H116" s="113" t="str">
        <f t="shared" si="15"/>
        <v/>
      </c>
      <c r="I116" s="112">
        <v>2</v>
      </c>
      <c r="J116" s="113" t="s">
        <v>339</v>
      </c>
      <c r="K116" s="113" t="s">
        <v>340</v>
      </c>
      <c r="L116" s="112">
        <v>40082</v>
      </c>
      <c r="M116" s="113" t="s">
        <v>341</v>
      </c>
      <c r="N116" s="113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17" t="s">
        <v>342</v>
      </c>
    </row>
    <row r="117" spans="1:15">
      <c r="A117" s="111" t="str">
        <f t="shared" si="16"/>
        <v>40083</v>
      </c>
      <c r="B117" s="112" t="str">
        <f t="shared" si="17"/>
        <v>4</v>
      </c>
      <c r="C117" s="113" t="str">
        <f t="shared" si="18"/>
        <v>nim0241</v>
      </c>
      <c r="D117" s="113" t="str">
        <f t="shared" si="19"/>
        <v>Home_box_nim_wonder woods01 (21)</v>
      </c>
      <c r="E117" s="113" t="str">
        <f t="shared" si="12"/>
        <v/>
      </c>
      <c r="F117" s="113" t="str">
        <f t="shared" si="13"/>
        <v/>
      </c>
      <c r="G117" s="113" t="str">
        <f t="shared" si="14"/>
        <v/>
      </c>
      <c r="H117" s="113" t="str">
        <f t="shared" si="15"/>
        <v/>
      </c>
      <c r="I117" s="112">
        <v>2</v>
      </c>
      <c r="J117" s="113" t="s">
        <v>343</v>
      </c>
      <c r="K117" s="113" t="s">
        <v>344</v>
      </c>
      <c r="L117" s="112">
        <v>40083</v>
      </c>
      <c r="M117" s="113" t="s">
        <v>345</v>
      </c>
      <c r="N117" s="113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17" t="s">
        <v>346</v>
      </c>
    </row>
    <row r="118" spans="1:15">
      <c r="A118" s="111" t="str">
        <f t="shared" si="16"/>
        <v>40084</v>
      </c>
      <c r="B118" s="112" t="str">
        <f t="shared" si="17"/>
        <v>4</v>
      </c>
      <c r="C118" s="113" t="str">
        <f t="shared" si="18"/>
        <v>nim0242</v>
      </c>
      <c r="D118" s="113" t="str">
        <f t="shared" si="19"/>
        <v>Home_box_nim_wonder woods02 (21)</v>
      </c>
      <c r="E118" s="113" t="str">
        <f t="shared" si="12"/>
        <v/>
      </c>
      <c r="F118" s="113" t="str">
        <f t="shared" si="13"/>
        <v/>
      </c>
      <c r="G118" s="113" t="str">
        <f t="shared" si="14"/>
        <v/>
      </c>
      <c r="H118" s="113" t="str">
        <f t="shared" si="15"/>
        <v/>
      </c>
      <c r="I118" s="112">
        <v>2</v>
      </c>
      <c r="J118" s="113" t="s">
        <v>347</v>
      </c>
      <c r="K118" s="113" t="s">
        <v>348</v>
      </c>
      <c r="L118" s="112">
        <v>40084</v>
      </c>
      <c r="M118" s="113" t="s">
        <v>349</v>
      </c>
      <c r="N118" s="113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17" t="s">
        <v>350</v>
      </c>
    </row>
    <row r="119" spans="1:15">
      <c r="A119" s="114" t="str">
        <f t="shared" si="16"/>
        <v>40085</v>
      </c>
      <c r="B119" s="115" t="str">
        <f t="shared" si="17"/>
        <v>4</v>
      </c>
      <c r="C119" s="116" t="str">
        <f t="shared" si="18"/>
        <v>nim0301</v>
      </c>
      <c r="D119" s="116" t="str">
        <f t="shared" si="19"/>
        <v>Home_box_nim_desert daze01 (1)</v>
      </c>
      <c r="E119" s="116" t="str">
        <f t="shared" si="12"/>
        <v/>
      </c>
      <c r="F119" s="116" t="str">
        <f t="shared" si="13"/>
        <v/>
      </c>
      <c r="G119" s="116" t="str">
        <f t="shared" si="14"/>
        <v/>
      </c>
      <c r="H119" s="116" t="str">
        <f t="shared" si="15"/>
        <v/>
      </c>
      <c r="I119" s="115">
        <v>3</v>
      </c>
      <c r="J119" s="116" t="s">
        <v>351</v>
      </c>
      <c r="K119" s="116" t="s">
        <v>352</v>
      </c>
      <c r="L119" s="115">
        <v>40085</v>
      </c>
      <c r="M119" s="116" t="s">
        <v>353</v>
      </c>
      <c r="N119" s="116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18" t="s">
        <v>354</v>
      </c>
    </row>
    <row r="120" spans="1:15">
      <c r="A120" s="114" t="str">
        <f t="shared" si="16"/>
        <v>40086</v>
      </c>
      <c r="B120" s="115" t="str">
        <f t="shared" si="17"/>
        <v>4</v>
      </c>
      <c r="C120" s="116" t="str">
        <f t="shared" si="18"/>
        <v>nim0302</v>
      </c>
      <c r="D120" s="116" t="str">
        <f t="shared" si="19"/>
        <v>Home_box_nim_desert daze02 (1)</v>
      </c>
      <c r="E120" s="116" t="str">
        <f t="shared" si="12"/>
        <v/>
      </c>
      <c r="F120" s="116" t="str">
        <f t="shared" si="13"/>
        <v/>
      </c>
      <c r="G120" s="116" t="str">
        <f t="shared" si="14"/>
        <v/>
      </c>
      <c r="H120" s="116" t="str">
        <f t="shared" si="15"/>
        <v/>
      </c>
      <c r="I120" s="115">
        <v>3</v>
      </c>
      <c r="J120" s="116" t="s">
        <v>355</v>
      </c>
      <c r="K120" s="116" t="s">
        <v>356</v>
      </c>
      <c r="L120" s="115">
        <v>40086</v>
      </c>
      <c r="M120" s="116" t="s">
        <v>357</v>
      </c>
      <c r="N120" s="116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18" t="s">
        <v>358</v>
      </c>
    </row>
    <row r="121" spans="1:15">
      <c r="A121" s="114" t="str">
        <f t="shared" si="16"/>
        <v>40087</v>
      </c>
      <c r="B121" s="115" t="str">
        <f t="shared" si="17"/>
        <v>4</v>
      </c>
      <c r="C121" s="116" t="str">
        <f t="shared" si="18"/>
        <v>nim0303</v>
      </c>
      <c r="D121" s="116" t="str">
        <f t="shared" si="19"/>
        <v>Home_box_nim_desert daze01 (2)</v>
      </c>
      <c r="E121" s="116" t="str">
        <f t="shared" si="12"/>
        <v/>
      </c>
      <c r="F121" s="116" t="str">
        <f t="shared" si="13"/>
        <v/>
      </c>
      <c r="G121" s="116" t="str">
        <f t="shared" si="14"/>
        <v/>
      </c>
      <c r="H121" s="116" t="str">
        <f t="shared" si="15"/>
        <v/>
      </c>
      <c r="I121" s="115">
        <v>3</v>
      </c>
      <c r="J121" s="116" t="s">
        <v>359</v>
      </c>
      <c r="K121" s="116" t="s">
        <v>360</v>
      </c>
      <c r="L121" s="115">
        <v>40087</v>
      </c>
      <c r="M121" s="116" t="s">
        <v>361</v>
      </c>
      <c r="N121" s="116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18" t="s">
        <v>362</v>
      </c>
    </row>
    <row r="122" spans="1:15">
      <c r="A122" s="114" t="str">
        <f t="shared" si="16"/>
        <v>40088</v>
      </c>
      <c r="B122" s="115" t="str">
        <f t="shared" si="17"/>
        <v>4</v>
      </c>
      <c r="C122" s="116" t="str">
        <f t="shared" si="18"/>
        <v>nim0304</v>
      </c>
      <c r="D122" s="116" t="str">
        <f t="shared" si="19"/>
        <v>Home_box_nim_desert daze02 (2)</v>
      </c>
      <c r="E122" s="116" t="str">
        <f t="shared" si="12"/>
        <v/>
      </c>
      <c r="F122" s="116" t="str">
        <f t="shared" si="13"/>
        <v/>
      </c>
      <c r="G122" s="116" t="str">
        <f t="shared" si="14"/>
        <v/>
      </c>
      <c r="H122" s="116" t="str">
        <f t="shared" si="15"/>
        <v/>
      </c>
      <c r="I122" s="115">
        <v>3</v>
      </c>
      <c r="J122" s="116" t="s">
        <v>363</v>
      </c>
      <c r="K122" s="116" t="s">
        <v>364</v>
      </c>
      <c r="L122" s="115">
        <v>40088</v>
      </c>
      <c r="M122" s="116" t="s">
        <v>365</v>
      </c>
      <c r="N122" s="116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18" t="s">
        <v>366</v>
      </c>
    </row>
    <row r="123" spans="1:15">
      <c r="A123" s="114" t="str">
        <f t="shared" si="16"/>
        <v>40089</v>
      </c>
      <c r="B123" s="115" t="str">
        <f t="shared" si="17"/>
        <v>4</v>
      </c>
      <c r="C123" s="116" t="str">
        <f t="shared" si="18"/>
        <v>nim0305</v>
      </c>
      <c r="D123" s="116" t="str">
        <f t="shared" si="19"/>
        <v>Home_box_nim_desert daze01 (3)</v>
      </c>
      <c r="E123" s="116" t="str">
        <f t="shared" si="12"/>
        <v/>
      </c>
      <c r="F123" s="116" t="str">
        <f t="shared" si="13"/>
        <v/>
      </c>
      <c r="G123" s="116" t="str">
        <f t="shared" si="14"/>
        <v/>
      </c>
      <c r="H123" s="116" t="str">
        <f t="shared" si="15"/>
        <v/>
      </c>
      <c r="I123" s="115">
        <v>3</v>
      </c>
      <c r="J123" s="116" t="s">
        <v>367</v>
      </c>
      <c r="K123" s="116" t="s">
        <v>368</v>
      </c>
      <c r="L123" s="115">
        <v>40089</v>
      </c>
      <c r="M123" s="116" t="s">
        <v>369</v>
      </c>
      <c r="N123" s="116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18" t="s">
        <v>370</v>
      </c>
    </row>
    <row r="124" spans="1:15">
      <c r="A124" s="114" t="str">
        <f t="shared" si="16"/>
        <v>40090</v>
      </c>
      <c r="B124" s="115" t="str">
        <f t="shared" si="17"/>
        <v>4</v>
      </c>
      <c r="C124" s="116" t="str">
        <f t="shared" si="18"/>
        <v>nim0306</v>
      </c>
      <c r="D124" s="116" t="str">
        <f t="shared" si="19"/>
        <v>Home_box_nim_desert daze02 (3)</v>
      </c>
      <c r="E124" s="116" t="str">
        <f t="shared" si="12"/>
        <v/>
      </c>
      <c r="F124" s="116" t="str">
        <f t="shared" si="13"/>
        <v/>
      </c>
      <c r="G124" s="116" t="str">
        <f t="shared" si="14"/>
        <v/>
      </c>
      <c r="H124" s="116" t="str">
        <f t="shared" si="15"/>
        <v/>
      </c>
      <c r="I124" s="115">
        <v>3</v>
      </c>
      <c r="J124" s="116" t="s">
        <v>371</v>
      </c>
      <c r="K124" s="116" t="s">
        <v>372</v>
      </c>
      <c r="L124" s="115">
        <v>40090</v>
      </c>
      <c r="M124" s="116" t="s">
        <v>373</v>
      </c>
      <c r="N124" s="116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18" t="s">
        <v>374</v>
      </c>
    </row>
    <row r="125" spans="1:15">
      <c r="A125" s="114" t="str">
        <f t="shared" si="16"/>
        <v>40091</v>
      </c>
      <c r="B125" s="115" t="str">
        <f t="shared" si="17"/>
        <v>4</v>
      </c>
      <c r="C125" s="116" t="str">
        <f t="shared" si="18"/>
        <v>nim0307</v>
      </c>
      <c r="D125" s="116" t="str">
        <f t="shared" si="19"/>
        <v>Home_box_nim_desert daze01 (4)</v>
      </c>
      <c r="E125" s="116" t="str">
        <f t="shared" si="12"/>
        <v/>
      </c>
      <c r="F125" s="116" t="str">
        <f t="shared" si="13"/>
        <v/>
      </c>
      <c r="G125" s="116" t="str">
        <f t="shared" si="14"/>
        <v/>
      </c>
      <c r="H125" s="116" t="str">
        <f t="shared" si="15"/>
        <v/>
      </c>
      <c r="I125" s="115">
        <v>3</v>
      </c>
      <c r="J125" s="116" t="s">
        <v>375</v>
      </c>
      <c r="K125" s="116" t="s">
        <v>376</v>
      </c>
      <c r="L125" s="115">
        <v>40091</v>
      </c>
      <c r="M125" s="116" t="s">
        <v>377</v>
      </c>
      <c r="N125" s="116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18" t="s">
        <v>378</v>
      </c>
    </row>
    <row r="126" spans="1:15">
      <c r="A126" s="114" t="str">
        <f t="shared" si="16"/>
        <v>40092</v>
      </c>
      <c r="B126" s="115" t="str">
        <f t="shared" si="17"/>
        <v>4</v>
      </c>
      <c r="C126" s="116" t="str">
        <f t="shared" si="18"/>
        <v>nim0308</v>
      </c>
      <c r="D126" s="116" t="str">
        <f t="shared" si="19"/>
        <v>Home_box_nim_desert daze02 (4)</v>
      </c>
      <c r="E126" s="116" t="str">
        <f t="shared" si="12"/>
        <v/>
      </c>
      <c r="F126" s="116" t="str">
        <f t="shared" si="13"/>
        <v/>
      </c>
      <c r="G126" s="116" t="str">
        <f t="shared" si="14"/>
        <v/>
      </c>
      <c r="H126" s="116" t="str">
        <f t="shared" si="15"/>
        <v/>
      </c>
      <c r="I126" s="115">
        <v>3</v>
      </c>
      <c r="J126" s="116" t="s">
        <v>379</v>
      </c>
      <c r="K126" s="116" t="s">
        <v>380</v>
      </c>
      <c r="L126" s="115">
        <v>40092</v>
      </c>
      <c r="M126" s="116" t="s">
        <v>381</v>
      </c>
      <c r="N126" s="116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18" t="s">
        <v>382</v>
      </c>
    </row>
    <row r="127" spans="1:15">
      <c r="A127" s="114" t="str">
        <f t="shared" si="16"/>
        <v>40093</v>
      </c>
      <c r="B127" s="115" t="str">
        <f t="shared" si="17"/>
        <v>4</v>
      </c>
      <c r="C127" s="116" t="str">
        <f t="shared" si="18"/>
        <v>nim0309</v>
      </c>
      <c r="D127" s="116" t="str">
        <f t="shared" si="19"/>
        <v>Home_box_nim_desert daze01 (5)</v>
      </c>
      <c r="E127" s="116" t="str">
        <f t="shared" si="12"/>
        <v/>
      </c>
      <c r="F127" s="116" t="str">
        <f t="shared" si="13"/>
        <v/>
      </c>
      <c r="G127" s="116" t="str">
        <f t="shared" si="14"/>
        <v/>
      </c>
      <c r="H127" s="116" t="str">
        <f t="shared" si="15"/>
        <v/>
      </c>
      <c r="I127" s="115">
        <v>3</v>
      </c>
      <c r="J127" s="116" t="s">
        <v>383</v>
      </c>
      <c r="K127" s="116" t="s">
        <v>384</v>
      </c>
      <c r="L127" s="115">
        <v>40093</v>
      </c>
      <c r="M127" s="116" t="s">
        <v>385</v>
      </c>
      <c r="N127" s="116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18" t="s">
        <v>386</v>
      </c>
    </row>
    <row r="128" spans="1:15">
      <c r="A128" s="114" t="str">
        <f t="shared" si="16"/>
        <v>40094</v>
      </c>
      <c r="B128" s="115" t="str">
        <f t="shared" si="17"/>
        <v>4</v>
      </c>
      <c r="C128" s="116" t="str">
        <f t="shared" si="18"/>
        <v>nim0310</v>
      </c>
      <c r="D128" s="116" t="str">
        <f t="shared" si="19"/>
        <v>Home_box_nim_desert daze02 (5)</v>
      </c>
      <c r="E128" s="116" t="str">
        <f t="shared" si="12"/>
        <v/>
      </c>
      <c r="F128" s="116" t="str">
        <f t="shared" si="13"/>
        <v/>
      </c>
      <c r="G128" s="116" t="str">
        <f t="shared" si="14"/>
        <v/>
      </c>
      <c r="H128" s="116" t="str">
        <f t="shared" si="15"/>
        <v/>
      </c>
      <c r="I128" s="115">
        <v>3</v>
      </c>
      <c r="J128" s="116" t="s">
        <v>387</v>
      </c>
      <c r="K128" s="116" t="s">
        <v>388</v>
      </c>
      <c r="L128" s="115">
        <v>40094</v>
      </c>
      <c r="M128" s="116" t="s">
        <v>389</v>
      </c>
      <c r="N128" s="116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18" t="s">
        <v>390</v>
      </c>
    </row>
    <row r="129" spans="1:15">
      <c r="A129" s="114" t="str">
        <f t="shared" si="16"/>
        <v>40095</v>
      </c>
      <c r="B129" s="115" t="str">
        <f t="shared" si="17"/>
        <v>4</v>
      </c>
      <c r="C129" s="116" t="str">
        <f t="shared" si="18"/>
        <v>nim0311</v>
      </c>
      <c r="D129" s="116" t="str">
        <f t="shared" si="19"/>
        <v>Home_box_nim_desert daze01 (6)</v>
      </c>
      <c r="E129" s="116" t="str">
        <f t="shared" si="12"/>
        <v/>
      </c>
      <c r="F129" s="116" t="str">
        <f t="shared" si="13"/>
        <v/>
      </c>
      <c r="G129" s="116" t="str">
        <f t="shared" si="14"/>
        <v/>
      </c>
      <c r="H129" s="116" t="str">
        <f t="shared" si="15"/>
        <v/>
      </c>
      <c r="I129" s="115">
        <v>3</v>
      </c>
      <c r="J129" s="116" t="s">
        <v>391</v>
      </c>
      <c r="K129" s="116" t="s">
        <v>392</v>
      </c>
      <c r="L129" s="115">
        <v>40095</v>
      </c>
      <c r="M129" s="116" t="s">
        <v>393</v>
      </c>
      <c r="N129" s="116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18" t="s">
        <v>394</v>
      </c>
    </row>
    <row r="130" spans="1:15">
      <c r="A130" s="114" t="str">
        <f t="shared" si="16"/>
        <v>40096</v>
      </c>
      <c r="B130" s="115" t="str">
        <f t="shared" si="17"/>
        <v>4</v>
      </c>
      <c r="C130" s="116" t="str">
        <f t="shared" si="18"/>
        <v>nim0312</v>
      </c>
      <c r="D130" s="116" t="str">
        <f t="shared" si="19"/>
        <v>Home_box_nim_desert daze02 (6)</v>
      </c>
      <c r="E130" s="116" t="str">
        <f t="shared" si="12"/>
        <v/>
      </c>
      <c r="F130" s="116" t="str">
        <f t="shared" si="13"/>
        <v/>
      </c>
      <c r="G130" s="116" t="str">
        <f t="shared" si="14"/>
        <v/>
      </c>
      <c r="H130" s="116" t="str">
        <f t="shared" si="15"/>
        <v/>
      </c>
      <c r="I130" s="115">
        <v>3</v>
      </c>
      <c r="J130" s="116" t="s">
        <v>395</v>
      </c>
      <c r="K130" s="116" t="s">
        <v>396</v>
      </c>
      <c r="L130" s="115">
        <v>40096</v>
      </c>
      <c r="M130" s="116" t="s">
        <v>397</v>
      </c>
      <c r="N130" s="116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18" t="s">
        <v>398</v>
      </c>
    </row>
    <row r="131" spans="1:15">
      <c r="A131" s="114" t="str">
        <f t="shared" si="16"/>
        <v>40097</v>
      </c>
      <c r="B131" s="115" t="str">
        <f t="shared" si="17"/>
        <v>4</v>
      </c>
      <c r="C131" s="116" t="str">
        <f t="shared" si="18"/>
        <v>nim0313</v>
      </c>
      <c r="D131" s="116" t="str">
        <f t="shared" si="19"/>
        <v>Home_box_nim_desert daze01 (7)</v>
      </c>
      <c r="E131" s="116" t="str">
        <f t="shared" si="12"/>
        <v/>
      </c>
      <c r="F131" s="116" t="str">
        <f t="shared" si="13"/>
        <v/>
      </c>
      <c r="G131" s="116" t="str">
        <f t="shared" si="14"/>
        <v/>
      </c>
      <c r="H131" s="116" t="str">
        <f t="shared" si="15"/>
        <v/>
      </c>
      <c r="I131" s="115">
        <v>3</v>
      </c>
      <c r="J131" s="116" t="s">
        <v>399</v>
      </c>
      <c r="K131" s="116" t="s">
        <v>400</v>
      </c>
      <c r="L131" s="115">
        <v>40097</v>
      </c>
      <c r="M131" s="116" t="s">
        <v>401</v>
      </c>
      <c r="N131" s="116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18" t="s">
        <v>402</v>
      </c>
    </row>
    <row r="132" spans="1:15">
      <c r="A132" s="114" t="str">
        <f t="shared" si="16"/>
        <v>40098</v>
      </c>
      <c r="B132" s="115" t="str">
        <f t="shared" si="17"/>
        <v>4</v>
      </c>
      <c r="C132" s="116" t="str">
        <f t="shared" si="18"/>
        <v>nim0314</v>
      </c>
      <c r="D132" s="116" t="str">
        <f t="shared" si="19"/>
        <v>Home_box_nim_desert daze02 (7)</v>
      </c>
      <c r="E132" s="116" t="str">
        <f t="shared" si="12"/>
        <v/>
      </c>
      <c r="F132" s="116" t="str">
        <f t="shared" si="13"/>
        <v/>
      </c>
      <c r="G132" s="116" t="str">
        <f t="shared" si="14"/>
        <v/>
      </c>
      <c r="H132" s="116" t="str">
        <f t="shared" si="15"/>
        <v/>
      </c>
      <c r="I132" s="115">
        <v>3</v>
      </c>
      <c r="J132" s="116" t="s">
        <v>403</v>
      </c>
      <c r="K132" s="116" t="s">
        <v>404</v>
      </c>
      <c r="L132" s="115">
        <v>40098</v>
      </c>
      <c r="M132" s="116" t="s">
        <v>405</v>
      </c>
      <c r="N132" s="116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18" t="s">
        <v>406</v>
      </c>
    </row>
    <row r="133" spans="1:15">
      <c r="A133" s="114" t="str">
        <f t="shared" si="16"/>
        <v>40099</v>
      </c>
      <c r="B133" s="115" t="str">
        <f t="shared" si="17"/>
        <v>4</v>
      </c>
      <c r="C133" s="116" t="str">
        <f t="shared" si="18"/>
        <v>nim0315</v>
      </c>
      <c r="D133" s="116" t="str">
        <f t="shared" si="19"/>
        <v>Home_box_nim_desert daze01 (8)</v>
      </c>
      <c r="E133" s="116" t="str">
        <f t="shared" si="12"/>
        <v/>
      </c>
      <c r="F133" s="116" t="str">
        <f t="shared" si="13"/>
        <v/>
      </c>
      <c r="G133" s="116" t="str">
        <f t="shared" si="14"/>
        <v/>
      </c>
      <c r="H133" s="116" t="str">
        <f t="shared" si="15"/>
        <v/>
      </c>
      <c r="I133" s="115">
        <v>3</v>
      </c>
      <c r="J133" s="116" t="s">
        <v>407</v>
      </c>
      <c r="K133" s="116" t="s">
        <v>408</v>
      </c>
      <c r="L133" s="115">
        <v>40099</v>
      </c>
      <c r="M133" s="116" t="s">
        <v>409</v>
      </c>
      <c r="N133" s="116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18" t="s">
        <v>410</v>
      </c>
    </row>
    <row r="134" spans="1:15">
      <c r="A134" s="114" t="str">
        <f t="shared" si="16"/>
        <v>40100</v>
      </c>
      <c r="B134" s="115" t="str">
        <f t="shared" si="17"/>
        <v>4</v>
      </c>
      <c r="C134" s="116" t="str">
        <f t="shared" si="18"/>
        <v>nim0316</v>
      </c>
      <c r="D134" s="116" t="str">
        <f t="shared" si="19"/>
        <v>Home_box_nim_desert daze02 (8)</v>
      </c>
      <c r="E134" s="116" t="str">
        <f t="shared" si="12"/>
        <v/>
      </c>
      <c r="F134" s="116" t="str">
        <f t="shared" si="13"/>
        <v/>
      </c>
      <c r="G134" s="116" t="str">
        <f t="shared" si="14"/>
        <v/>
      </c>
      <c r="H134" s="116" t="str">
        <f t="shared" si="15"/>
        <v/>
      </c>
      <c r="I134" s="115">
        <v>3</v>
      </c>
      <c r="J134" s="116" t="s">
        <v>411</v>
      </c>
      <c r="K134" s="116" t="s">
        <v>412</v>
      </c>
      <c r="L134" s="115">
        <v>40100</v>
      </c>
      <c r="M134" s="116" t="s">
        <v>413</v>
      </c>
      <c r="N134" s="116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18" t="s">
        <v>414</v>
      </c>
    </row>
    <row r="135" spans="1:15">
      <c r="A135" s="114" t="str">
        <f t="shared" si="16"/>
        <v>40101</v>
      </c>
      <c r="B135" s="115" t="str">
        <f t="shared" si="17"/>
        <v>4</v>
      </c>
      <c r="C135" s="116" t="str">
        <f t="shared" si="18"/>
        <v>nim0317</v>
      </c>
      <c r="D135" s="116" t="str">
        <f t="shared" si="19"/>
        <v>Home_box_nim_desert daze01 (9)</v>
      </c>
      <c r="E135" s="116" t="str">
        <f t="shared" si="12"/>
        <v/>
      </c>
      <c r="F135" s="116" t="str">
        <f t="shared" si="13"/>
        <v/>
      </c>
      <c r="G135" s="116" t="str">
        <f t="shared" si="14"/>
        <v/>
      </c>
      <c r="H135" s="116" t="str">
        <f t="shared" si="15"/>
        <v/>
      </c>
      <c r="I135" s="115">
        <v>3</v>
      </c>
      <c r="J135" s="116" t="s">
        <v>415</v>
      </c>
      <c r="K135" s="116" t="s">
        <v>416</v>
      </c>
      <c r="L135" s="115">
        <v>40101</v>
      </c>
      <c r="M135" s="116" t="s">
        <v>417</v>
      </c>
      <c r="N135" s="116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18" t="s">
        <v>418</v>
      </c>
    </row>
    <row r="136" spans="1:15">
      <c r="A136" s="114" t="str">
        <f t="shared" si="16"/>
        <v>40102</v>
      </c>
      <c r="B136" s="115" t="str">
        <f t="shared" si="17"/>
        <v>4</v>
      </c>
      <c r="C136" s="116" t="str">
        <f t="shared" si="18"/>
        <v>nim0318</v>
      </c>
      <c r="D136" s="116" t="str">
        <f t="shared" si="19"/>
        <v>Home_box_nim_desert daze02 (9)</v>
      </c>
      <c r="E136" s="116" t="str">
        <f t="shared" si="12"/>
        <v/>
      </c>
      <c r="F136" s="116" t="str">
        <f t="shared" si="13"/>
        <v/>
      </c>
      <c r="G136" s="116" t="str">
        <f t="shared" si="14"/>
        <v/>
      </c>
      <c r="H136" s="116" t="str">
        <f t="shared" si="15"/>
        <v/>
      </c>
      <c r="I136" s="115">
        <v>3</v>
      </c>
      <c r="J136" s="116" t="s">
        <v>419</v>
      </c>
      <c r="K136" s="116" t="s">
        <v>420</v>
      </c>
      <c r="L136" s="115">
        <v>40102</v>
      </c>
      <c r="M136" s="116" t="s">
        <v>421</v>
      </c>
      <c r="N136" s="116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18" t="s">
        <v>422</v>
      </c>
    </row>
    <row r="137" spans="1:15">
      <c r="A137" s="114" t="str">
        <f t="shared" si="16"/>
        <v>40103</v>
      </c>
      <c r="B137" s="115" t="str">
        <f t="shared" si="17"/>
        <v>4</v>
      </c>
      <c r="C137" s="116" t="str">
        <f t="shared" si="18"/>
        <v>nim0319</v>
      </c>
      <c r="D137" s="116" t="str">
        <f t="shared" si="19"/>
        <v>Home_box_nim_desert daze01 (10)</v>
      </c>
      <c r="E137" s="116" t="str">
        <f t="shared" si="12"/>
        <v/>
      </c>
      <c r="F137" s="116" t="str">
        <f t="shared" si="13"/>
        <v/>
      </c>
      <c r="G137" s="116" t="str">
        <f t="shared" si="14"/>
        <v/>
      </c>
      <c r="H137" s="116" t="str">
        <f t="shared" si="15"/>
        <v/>
      </c>
      <c r="I137" s="115">
        <v>3</v>
      </c>
      <c r="J137" s="116" t="s">
        <v>423</v>
      </c>
      <c r="K137" s="116" t="s">
        <v>424</v>
      </c>
      <c r="L137" s="115">
        <v>40103</v>
      </c>
      <c r="M137" s="116" t="s">
        <v>425</v>
      </c>
      <c r="N137" s="116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18" t="s">
        <v>426</v>
      </c>
    </row>
    <row r="138" spans="1:15">
      <c r="A138" s="114" t="str">
        <f t="shared" si="16"/>
        <v>40104</v>
      </c>
      <c r="B138" s="115" t="str">
        <f t="shared" si="17"/>
        <v>4</v>
      </c>
      <c r="C138" s="116" t="str">
        <f t="shared" si="18"/>
        <v>nim0320</v>
      </c>
      <c r="D138" s="116" t="str">
        <f t="shared" si="19"/>
        <v>Home_box_nim_desert daze02 (10)</v>
      </c>
      <c r="E138" s="116" t="str">
        <f t="shared" si="12"/>
        <v/>
      </c>
      <c r="F138" s="116" t="str">
        <f t="shared" si="13"/>
        <v/>
      </c>
      <c r="G138" s="116" t="str">
        <f t="shared" si="14"/>
        <v/>
      </c>
      <c r="H138" s="116" t="str">
        <f t="shared" si="15"/>
        <v/>
      </c>
      <c r="I138" s="115">
        <v>3</v>
      </c>
      <c r="J138" s="116" t="s">
        <v>427</v>
      </c>
      <c r="K138" s="116" t="s">
        <v>428</v>
      </c>
      <c r="L138" s="115">
        <v>40104</v>
      </c>
      <c r="M138" s="116" t="s">
        <v>429</v>
      </c>
      <c r="N138" s="116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18" t="s">
        <v>430</v>
      </c>
    </row>
    <row r="139" spans="1:15">
      <c r="A139" s="114" t="str">
        <f t="shared" si="16"/>
        <v>40105</v>
      </c>
      <c r="B139" s="115" t="str">
        <f t="shared" si="17"/>
        <v>4</v>
      </c>
      <c r="C139" s="116" t="str">
        <f t="shared" si="18"/>
        <v>nim0321</v>
      </c>
      <c r="D139" s="116" t="str">
        <f t="shared" si="19"/>
        <v>Home_box_nim_desert daze01 (11)</v>
      </c>
      <c r="E139" s="116" t="str">
        <f t="shared" si="12"/>
        <v/>
      </c>
      <c r="F139" s="116" t="str">
        <f t="shared" si="13"/>
        <v/>
      </c>
      <c r="G139" s="116" t="str">
        <f t="shared" si="14"/>
        <v/>
      </c>
      <c r="H139" s="116" t="str">
        <f t="shared" si="15"/>
        <v/>
      </c>
      <c r="I139" s="115">
        <v>3</v>
      </c>
      <c r="J139" s="116" t="s">
        <v>431</v>
      </c>
      <c r="K139" s="116" t="s">
        <v>432</v>
      </c>
      <c r="L139" s="115">
        <v>40105</v>
      </c>
      <c r="M139" s="116" t="s">
        <v>433</v>
      </c>
      <c r="N139" s="116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18" t="s">
        <v>434</v>
      </c>
    </row>
    <row r="140" spans="1:15">
      <c r="A140" s="114" t="str">
        <f t="shared" si="16"/>
        <v>40106</v>
      </c>
      <c r="B140" s="115" t="str">
        <f t="shared" si="17"/>
        <v>4</v>
      </c>
      <c r="C140" s="116" t="str">
        <f t="shared" si="18"/>
        <v>nim0322</v>
      </c>
      <c r="D140" s="116" t="str">
        <f t="shared" si="19"/>
        <v>Home_box_nim_desert daze02 (11)</v>
      </c>
      <c r="E140" s="116" t="str">
        <f t="shared" si="12"/>
        <v/>
      </c>
      <c r="F140" s="116" t="str">
        <f t="shared" si="13"/>
        <v/>
      </c>
      <c r="G140" s="116" t="str">
        <f t="shared" si="14"/>
        <v/>
      </c>
      <c r="H140" s="116" t="str">
        <f t="shared" si="15"/>
        <v/>
      </c>
      <c r="I140" s="115">
        <v>3</v>
      </c>
      <c r="J140" s="116" t="s">
        <v>435</v>
      </c>
      <c r="K140" s="116" t="s">
        <v>436</v>
      </c>
      <c r="L140" s="115">
        <v>40106</v>
      </c>
      <c r="M140" s="116" t="s">
        <v>437</v>
      </c>
      <c r="N140" s="116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18" t="s">
        <v>438</v>
      </c>
    </row>
    <row r="141" spans="1:15">
      <c r="A141" s="114" t="str">
        <f t="shared" si="16"/>
        <v>40107</v>
      </c>
      <c r="B141" s="115" t="str">
        <f t="shared" si="17"/>
        <v>4</v>
      </c>
      <c r="C141" s="116" t="str">
        <f t="shared" si="18"/>
        <v>nim0323</v>
      </c>
      <c r="D141" s="116" t="str">
        <f t="shared" si="19"/>
        <v>Home_box_nim_desert daze01 (12)</v>
      </c>
      <c r="E141" s="116" t="str">
        <f t="shared" si="12"/>
        <v/>
      </c>
      <c r="F141" s="116" t="str">
        <f t="shared" si="13"/>
        <v/>
      </c>
      <c r="G141" s="116" t="str">
        <f t="shared" si="14"/>
        <v/>
      </c>
      <c r="H141" s="116" t="str">
        <f t="shared" si="15"/>
        <v/>
      </c>
      <c r="I141" s="115">
        <v>3</v>
      </c>
      <c r="J141" s="116" t="s">
        <v>439</v>
      </c>
      <c r="K141" s="116" t="s">
        <v>440</v>
      </c>
      <c r="L141" s="115">
        <v>40107</v>
      </c>
      <c r="M141" s="116" t="s">
        <v>441</v>
      </c>
      <c r="N141" s="116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18" t="s">
        <v>442</v>
      </c>
    </row>
    <row r="142" spans="1:15">
      <c r="A142" s="114" t="str">
        <f t="shared" si="16"/>
        <v>40108</v>
      </c>
      <c r="B142" s="115" t="str">
        <f t="shared" si="17"/>
        <v>4</v>
      </c>
      <c r="C142" s="116" t="str">
        <f t="shared" si="18"/>
        <v>nim0324</v>
      </c>
      <c r="D142" s="116" t="str">
        <f t="shared" si="19"/>
        <v>Home_box_nim_desert daze02 (12)</v>
      </c>
      <c r="E142" s="116" t="str">
        <f t="shared" si="12"/>
        <v/>
      </c>
      <c r="F142" s="116" t="str">
        <f t="shared" si="13"/>
        <v/>
      </c>
      <c r="G142" s="116" t="str">
        <f t="shared" si="14"/>
        <v/>
      </c>
      <c r="H142" s="116" t="str">
        <f t="shared" si="15"/>
        <v/>
      </c>
      <c r="I142" s="115">
        <v>3</v>
      </c>
      <c r="J142" s="116" t="s">
        <v>443</v>
      </c>
      <c r="K142" s="116" t="s">
        <v>444</v>
      </c>
      <c r="L142" s="115">
        <v>40108</v>
      </c>
      <c r="M142" s="116" t="s">
        <v>445</v>
      </c>
      <c r="N142" s="116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18" t="s">
        <v>446</v>
      </c>
    </row>
    <row r="143" spans="1:15">
      <c r="A143" s="114" t="str">
        <f t="shared" si="16"/>
        <v>40109</v>
      </c>
      <c r="B143" s="115" t="str">
        <f t="shared" si="17"/>
        <v>4</v>
      </c>
      <c r="C143" s="116" t="str">
        <f t="shared" si="18"/>
        <v>nim0325</v>
      </c>
      <c r="D143" s="116" t="str">
        <f t="shared" si="19"/>
        <v>Home_box_nim_desert daze01 (13)</v>
      </c>
      <c r="E143" s="116" t="str">
        <f t="shared" si="12"/>
        <v/>
      </c>
      <c r="F143" s="116" t="str">
        <f t="shared" si="13"/>
        <v/>
      </c>
      <c r="G143" s="116" t="str">
        <f t="shared" si="14"/>
        <v/>
      </c>
      <c r="H143" s="116" t="str">
        <f t="shared" si="15"/>
        <v/>
      </c>
      <c r="I143" s="115">
        <v>3</v>
      </c>
      <c r="J143" s="116" t="s">
        <v>447</v>
      </c>
      <c r="K143" s="116" t="s">
        <v>448</v>
      </c>
      <c r="L143" s="115">
        <v>40109</v>
      </c>
      <c r="M143" s="116" t="s">
        <v>449</v>
      </c>
      <c r="N143" s="116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18" t="s">
        <v>450</v>
      </c>
    </row>
    <row r="144" spans="1:15">
      <c r="A144" s="114" t="str">
        <f t="shared" si="16"/>
        <v>40110</v>
      </c>
      <c r="B144" s="115" t="str">
        <f t="shared" si="17"/>
        <v>4</v>
      </c>
      <c r="C144" s="116" t="str">
        <f t="shared" si="18"/>
        <v>nim0326</v>
      </c>
      <c r="D144" s="116" t="str">
        <f t="shared" si="19"/>
        <v>Home_box_nim_desert daze02 (13)</v>
      </c>
      <c r="E144" s="116" t="str">
        <f t="shared" si="12"/>
        <v/>
      </c>
      <c r="F144" s="116" t="str">
        <f t="shared" si="13"/>
        <v/>
      </c>
      <c r="G144" s="116" t="str">
        <f t="shared" si="14"/>
        <v/>
      </c>
      <c r="H144" s="116" t="str">
        <f t="shared" si="15"/>
        <v/>
      </c>
      <c r="I144" s="115">
        <v>3</v>
      </c>
      <c r="J144" s="116" t="s">
        <v>451</v>
      </c>
      <c r="K144" s="116" t="s">
        <v>452</v>
      </c>
      <c r="L144" s="115">
        <v>40110</v>
      </c>
      <c r="M144" s="116" t="s">
        <v>453</v>
      </c>
      <c r="N144" s="116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18" t="s">
        <v>454</v>
      </c>
    </row>
    <row r="145" spans="1:15">
      <c r="A145" s="114" t="str">
        <f t="shared" si="16"/>
        <v>40111</v>
      </c>
      <c r="B145" s="115" t="str">
        <f t="shared" si="17"/>
        <v>4</v>
      </c>
      <c r="C145" s="116" t="str">
        <f t="shared" si="18"/>
        <v>nim0327</v>
      </c>
      <c r="D145" s="116" t="str">
        <f t="shared" si="19"/>
        <v>Home_box_nim_desert daze01 (14)</v>
      </c>
      <c r="E145" s="116" t="str">
        <f t="shared" si="12"/>
        <v/>
      </c>
      <c r="F145" s="116" t="str">
        <f t="shared" si="13"/>
        <v/>
      </c>
      <c r="G145" s="116" t="str">
        <f t="shared" si="14"/>
        <v/>
      </c>
      <c r="H145" s="116" t="str">
        <f t="shared" si="15"/>
        <v/>
      </c>
      <c r="I145" s="115">
        <v>3</v>
      </c>
      <c r="J145" s="116" t="s">
        <v>455</v>
      </c>
      <c r="K145" s="116" t="s">
        <v>456</v>
      </c>
      <c r="L145" s="115">
        <v>40111</v>
      </c>
      <c r="M145" s="116" t="s">
        <v>457</v>
      </c>
      <c r="N145" s="116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18" t="s">
        <v>458</v>
      </c>
    </row>
    <row r="146" spans="1:15">
      <c r="A146" s="114" t="str">
        <f t="shared" si="16"/>
        <v>40112</v>
      </c>
      <c r="B146" s="115" t="str">
        <f t="shared" si="17"/>
        <v>4</v>
      </c>
      <c r="C146" s="116" t="str">
        <f t="shared" si="18"/>
        <v>nim0328</v>
      </c>
      <c r="D146" s="116" t="str">
        <f t="shared" si="19"/>
        <v>Home_box_nim_desert daze02 (14)</v>
      </c>
      <c r="E146" s="116" t="str">
        <f t="shared" si="12"/>
        <v/>
      </c>
      <c r="F146" s="116" t="str">
        <f t="shared" si="13"/>
        <v/>
      </c>
      <c r="G146" s="116" t="str">
        <f t="shared" si="14"/>
        <v/>
      </c>
      <c r="H146" s="116" t="str">
        <f t="shared" si="15"/>
        <v/>
      </c>
      <c r="I146" s="115">
        <v>3</v>
      </c>
      <c r="J146" s="116" t="s">
        <v>459</v>
      </c>
      <c r="K146" s="116" t="s">
        <v>460</v>
      </c>
      <c r="L146" s="115">
        <v>40112</v>
      </c>
      <c r="M146" s="116" t="s">
        <v>461</v>
      </c>
      <c r="N146" s="116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18" t="s">
        <v>462</v>
      </c>
    </row>
    <row r="147" spans="1:15">
      <c r="A147" s="114" t="str">
        <f t="shared" si="16"/>
        <v>40113</v>
      </c>
      <c r="B147" s="115" t="str">
        <f t="shared" si="17"/>
        <v>4</v>
      </c>
      <c r="C147" s="116" t="str">
        <f t="shared" si="18"/>
        <v>nim0329</v>
      </c>
      <c r="D147" s="116" t="str">
        <f t="shared" si="19"/>
        <v>Home_box_nim_desert daze01 (15)</v>
      </c>
      <c r="E147" s="116" t="str">
        <f t="shared" si="12"/>
        <v/>
      </c>
      <c r="F147" s="116" t="str">
        <f t="shared" si="13"/>
        <v/>
      </c>
      <c r="G147" s="116" t="str">
        <f t="shared" si="14"/>
        <v/>
      </c>
      <c r="H147" s="116" t="str">
        <f t="shared" si="15"/>
        <v/>
      </c>
      <c r="I147" s="115">
        <v>3</v>
      </c>
      <c r="J147" s="116" t="s">
        <v>463</v>
      </c>
      <c r="K147" s="116" t="s">
        <v>464</v>
      </c>
      <c r="L147" s="115">
        <v>40113</v>
      </c>
      <c r="M147" s="116" t="s">
        <v>465</v>
      </c>
      <c r="N147" s="116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18" t="s">
        <v>466</v>
      </c>
    </row>
    <row r="148" spans="1:15">
      <c r="A148" s="114" t="str">
        <f t="shared" si="16"/>
        <v>40114</v>
      </c>
      <c r="B148" s="115" t="str">
        <f t="shared" si="17"/>
        <v>4</v>
      </c>
      <c r="C148" s="116" t="str">
        <f t="shared" si="18"/>
        <v>nim0330</v>
      </c>
      <c r="D148" s="116" t="str">
        <f t="shared" si="19"/>
        <v>Home_box_nim_desert daze02 (15)</v>
      </c>
      <c r="E148" s="116" t="str">
        <f t="shared" si="12"/>
        <v/>
      </c>
      <c r="F148" s="116" t="str">
        <f t="shared" si="13"/>
        <v/>
      </c>
      <c r="G148" s="116" t="str">
        <f t="shared" si="14"/>
        <v/>
      </c>
      <c r="H148" s="116" t="str">
        <f t="shared" si="15"/>
        <v/>
      </c>
      <c r="I148" s="115">
        <v>3</v>
      </c>
      <c r="J148" s="116" t="s">
        <v>467</v>
      </c>
      <c r="K148" s="116" t="s">
        <v>468</v>
      </c>
      <c r="L148" s="115">
        <v>40114</v>
      </c>
      <c r="M148" s="116" t="s">
        <v>469</v>
      </c>
      <c r="N148" s="116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18" t="s">
        <v>470</v>
      </c>
    </row>
    <row r="149" spans="1:15">
      <c r="A149" s="114" t="str">
        <f t="shared" si="16"/>
        <v>40115</v>
      </c>
      <c r="B149" s="115" t="str">
        <f t="shared" si="17"/>
        <v>4</v>
      </c>
      <c r="C149" s="116" t="str">
        <f t="shared" si="18"/>
        <v>nim0331</v>
      </c>
      <c r="D149" s="116" t="str">
        <f t="shared" si="19"/>
        <v>Home_box_nim_desert daze01 (16)</v>
      </c>
      <c r="E149" s="116" t="str">
        <f t="shared" si="12"/>
        <v/>
      </c>
      <c r="F149" s="116" t="str">
        <f t="shared" si="13"/>
        <v/>
      </c>
      <c r="G149" s="116" t="str">
        <f t="shared" si="14"/>
        <v/>
      </c>
      <c r="H149" s="116" t="str">
        <f t="shared" si="15"/>
        <v/>
      </c>
      <c r="I149" s="115">
        <v>3</v>
      </c>
      <c r="J149" s="116" t="s">
        <v>471</v>
      </c>
      <c r="K149" s="116" t="s">
        <v>472</v>
      </c>
      <c r="L149" s="115">
        <v>40115</v>
      </c>
      <c r="M149" s="116" t="s">
        <v>473</v>
      </c>
      <c r="N149" s="116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18" t="s">
        <v>474</v>
      </c>
    </row>
    <row r="150" spans="1:15">
      <c r="A150" s="114" t="str">
        <f t="shared" si="16"/>
        <v>40116</v>
      </c>
      <c r="B150" s="115" t="str">
        <f t="shared" si="17"/>
        <v>4</v>
      </c>
      <c r="C150" s="116" t="str">
        <f t="shared" si="18"/>
        <v>nim0332</v>
      </c>
      <c r="D150" s="116" t="str">
        <f t="shared" si="19"/>
        <v>Home_box_nim_desert daze02 (16)</v>
      </c>
      <c r="E150" s="116" t="str">
        <f t="shared" si="12"/>
        <v/>
      </c>
      <c r="F150" s="116" t="str">
        <f t="shared" si="13"/>
        <v/>
      </c>
      <c r="G150" s="116" t="str">
        <f t="shared" si="14"/>
        <v/>
      </c>
      <c r="H150" s="116" t="str">
        <f t="shared" si="15"/>
        <v/>
      </c>
      <c r="I150" s="115">
        <v>3</v>
      </c>
      <c r="J150" s="116" t="s">
        <v>475</v>
      </c>
      <c r="K150" s="116" t="s">
        <v>476</v>
      </c>
      <c r="L150" s="115">
        <v>40116</v>
      </c>
      <c r="M150" s="116" t="s">
        <v>477</v>
      </c>
      <c r="N150" s="116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18" t="s">
        <v>478</v>
      </c>
    </row>
    <row r="151" spans="1:15">
      <c r="A151" s="114" t="str">
        <f t="shared" si="16"/>
        <v>40117</v>
      </c>
      <c r="B151" s="115" t="str">
        <f t="shared" si="17"/>
        <v>4</v>
      </c>
      <c r="C151" s="116" t="str">
        <f t="shared" si="18"/>
        <v>nim0333</v>
      </c>
      <c r="D151" s="116" t="str">
        <f t="shared" si="19"/>
        <v>Home_box_nim_desert daze01 (17)</v>
      </c>
      <c r="E151" s="116" t="str">
        <f t="shared" si="12"/>
        <v/>
      </c>
      <c r="F151" s="116" t="str">
        <f t="shared" si="13"/>
        <v/>
      </c>
      <c r="G151" s="116" t="str">
        <f t="shared" si="14"/>
        <v/>
      </c>
      <c r="H151" s="116" t="str">
        <f t="shared" si="15"/>
        <v/>
      </c>
      <c r="I151" s="115">
        <v>3</v>
      </c>
      <c r="J151" s="116" t="s">
        <v>479</v>
      </c>
      <c r="K151" s="116" t="s">
        <v>480</v>
      </c>
      <c r="L151" s="115">
        <v>40117</v>
      </c>
      <c r="M151" s="116" t="s">
        <v>481</v>
      </c>
      <c r="N151" s="116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18" t="s">
        <v>482</v>
      </c>
    </row>
    <row r="152" spans="1:15">
      <c r="A152" s="114" t="str">
        <f t="shared" si="16"/>
        <v>40118</v>
      </c>
      <c r="B152" s="115" t="str">
        <f t="shared" si="17"/>
        <v>4</v>
      </c>
      <c r="C152" s="116" t="str">
        <f t="shared" si="18"/>
        <v>nim0334</v>
      </c>
      <c r="D152" s="116" t="str">
        <f t="shared" si="19"/>
        <v>Home_box_nim_desert daze02 (17)</v>
      </c>
      <c r="E152" s="116" t="str">
        <f t="shared" si="12"/>
        <v/>
      </c>
      <c r="F152" s="116" t="str">
        <f t="shared" si="13"/>
        <v/>
      </c>
      <c r="G152" s="116" t="str">
        <f t="shared" si="14"/>
        <v/>
      </c>
      <c r="H152" s="116" t="str">
        <f t="shared" si="15"/>
        <v/>
      </c>
      <c r="I152" s="115">
        <v>3</v>
      </c>
      <c r="J152" s="116" t="s">
        <v>483</v>
      </c>
      <c r="K152" s="116" t="s">
        <v>484</v>
      </c>
      <c r="L152" s="115">
        <v>40118</v>
      </c>
      <c r="M152" s="116" t="s">
        <v>485</v>
      </c>
      <c r="N152" s="116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18" t="s">
        <v>486</v>
      </c>
    </row>
    <row r="153" spans="1:15">
      <c r="A153" s="114" t="str">
        <f t="shared" si="16"/>
        <v>40119</v>
      </c>
      <c r="B153" s="115" t="str">
        <f t="shared" si="17"/>
        <v>4</v>
      </c>
      <c r="C153" s="116" t="str">
        <f t="shared" si="18"/>
        <v>nim0335</v>
      </c>
      <c r="D153" s="116" t="str">
        <f t="shared" si="19"/>
        <v>Home_box_nim_desert daze01 (18)</v>
      </c>
      <c r="E153" s="116" t="str">
        <f t="shared" si="12"/>
        <v/>
      </c>
      <c r="F153" s="116" t="str">
        <f t="shared" si="13"/>
        <v/>
      </c>
      <c r="G153" s="116" t="str">
        <f t="shared" si="14"/>
        <v/>
      </c>
      <c r="H153" s="116" t="str">
        <f t="shared" si="15"/>
        <v/>
      </c>
      <c r="I153" s="115">
        <v>3</v>
      </c>
      <c r="J153" s="116" t="s">
        <v>487</v>
      </c>
      <c r="K153" s="116" t="s">
        <v>488</v>
      </c>
      <c r="L153" s="115">
        <v>40119</v>
      </c>
      <c r="M153" s="116" t="s">
        <v>489</v>
      </c>
      <c r="N153" s="116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18" t="s">
        <v>490</v>
      </c>
    </row>
    <row r="154" spans="1:15">
      <c r="A154" s="114" t="str">
        <f t="shared" si="16"/>
        <v>40120</v>
      </c>
      <c r="B154" s="115" t="str">
        <f t="shared" si="17"/>
        <v>4</v>
      </c>
      <c r="C154" s="116" t="str">
        <f t="shared" si="18"/>
        <v>nim0336</v>
      </c>
      <c r="D154" s="116" t="str">
        <f t="shared" si="19"/>
        <v>Home_box_nim_desert daze02 (18)</v>
      </c>
      <c r="E154" s="116" t="str">
        <f t="shared" si="12"/>
        <v/>
      </c>
      <c r="F154" s="116" t="str">
        <f t="shared" si="13"/>
        <v/>
      </c>
      <c r="G154" s="116" t="str">
        <f t="shared" si="14"/>
        <v/>
      </c>
      <c r="H154" s="116" t="str">
        <f t="shared" si="15"/>
        <v/>
      </c>
      <c r="I154" s="115">
        <v>3</v>
      </c>
      <c r="J154" s="116" t="s">
        <v>491</v>
      </c>
      <c r="K154" s="116" t="s">
        <v>492</v>
      </c>
      <c r="L154" s="115">
        <v>40120</v>
      </c>
      <c r="M154" s="116" t="s">
        <v>493</v>
      </c>
      <c r="N154" s="116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18" t="s">
        <v>494</v>
      </c>
    </row>
    <row r="155" spans="1:15">
      <c r="A155" s="114" t="str">
        <f t="shared" si="16"/>
        <v>40121</v>
      </c>
      <c r="B155" s="115" t="str">
        <f t="shared" si="17"/>
        <v>4</v>
      </c>
      <c r="C155" s="116" t="str">
        <f t="shared" si="18"/>
        <v>nim0337</v>
      </c>
      <c r="D155" s="116" t="str">
        <f t="shared" si="19"/>
        <v>Home_box_nim_desert daze01 (19)</v>
      </c>
      <c r="E155" s="116" t="str">
        <f t="shared" si="12"/>
        <v/>
      </c>
      <c r="F155" s="116" t="str">
        <f t="shared" si="13"/>
        <v/>
      </c>
      <c r="G155" s="116" t="str">
        <f t="shared" si="14"/>
        <v/>
      </c>
      <c r="H155" s="116" t="str">
        <f t="shared" si="15"/>
        <v/>
      </c>
      <c r="I155" s="115">
        <v>3</v>
      </c>
      <c r="J155" s="116" t="s">
        <v>495</v>
      </c>
      <c r="K155" s="116" t="s">
        <v>496</v>
      </c>
      <c r="L155" s="115">
        <v>40121</v>
      </c>
      <c r="M155" s="116" t="s">
        <v>497</v>
      </c>
      <c r="N155" s="116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18" t="s">
        <v>498</v>
      </c>
    </row>
    <row r="156" spans="1:15">
      <c r="A156" s="114" t="str">
        <f t="shared" si="16"/>
        <v>40122</v>
      </c>
      <c r="B156" s="115" t="str">
        <f t="shared" si="17"/>
        <v>4</v>
      </c>
      <c r="C156" s="116" t="str">
        <f t="shared" si="18"/>
        <v>nim0338</v>
      </c>
      <c r="D156" s="116" t="str">
        <f t="shared" si="19"/>
        <v>Home_box_nim_desert daze02 (19)</v>
      </c>
      <c r="E156" s="116" t="str">
        <f t="shared" si="12"/>
        <v/>
      </c>
      <c r="F156" s="116" t="str">
        <f t="shared" si="13"/>
        <v/>
      </c>
      <c r="G156" s="116" t="str">
        <f t="shared" si="14"/>
        <v/>
      </c>
      <c r="H156" s="116" t="str">
        <f t="shared" si="15"/>
        <v/>
      </c>
      <c r="I156" s="115">
        <v>3</v>
      </c>
      <c r="J156" s="116" t="s">
        <v>499</v>
      </c>
      <c r="K156" s="116" t="s">
        <v>500</v>
      </c>
      <c r="L156" s="115">
        <v>40122</v>
      </c>
      <c r="M156" s="116" t="s">
        <v>501</v>
      </c>
      <c r="N156" s="116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18" t="s">
        <v>502</v>
      </c>
    </row>
    <row r="157" spans="1:15">
      <c r="A157" s="114" t="str">
        <f t="shared" si="16"/>
        <v>40123</v>
      </c>
      <c r="B157" s="115" t="str">
        <f t="shared" si="17"/>
        <v>4</v>
      </c>
      <c r="C157" s="116" t="str">
        <f t="shared" si="18"/>
        <v>nim0339</v>
      </c>
      <c r="D157" s="116" t="str">
        <f t="shared" si="19"/>
        <v>Home_box_nim_desert daze01 (20)</v>
      </c>
      <c r="E157" s="116" t="str">
        <f t="shared" si="12"/>
        <v/>
      </c>
      <c r="F157" s="116" t="str">
        <f t="shared" si="13"/>
        <v/>
      </c>
      <c r="G157" s="116" t="str">
        <f t="shared" si="14"/>
        <v/>
      </c>
      <c r="H157" s="116" t="str">
        <f t="shared" si="15"/>
        <v/>
      </c>
      <c r="I157" s="115">
        <v>3</v>
      </c>
      <c r="J157" s="116" t="s">
        <v>503</v>
      </c>
      <c r="K157" s="116" t="s">
        <v>504</v>
      </c>
      <c r="L157" s="115">
        <v>40123</v>
      </c>
      <c r="M157" s="116" t="s">
        <v>505</v>
      </c>
      <c r="N157" s="116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18" t="s">
        <v>506</v>
      </c>
    </row>
    <row r="158" spans="1:15">
      <c r="A158" s="114" t="str">
        <f t="shared" si="16"/>
        <v>40124</v>
      </c>
      <c r="B158" s="115" t="str">
        <f t="shared" si="17"/>
        <v>4</v>
      </c>
      <c r="C158" s="116" t="str">
        <f t="shared" si="18"/>
        <v>nim0340</v>
      </c>
      <c r="D158" s="116" t="str">
        <f t="shared" si="19"/>
        <v>Home_box_nim_desert daze02 (20)</v>
      </c>
      <c r="E158" s="116" t="str">
        <f t="shared" si="12"/>
        <v/>
      </c>
      <c r="F158" s="116" t="str">
        <f t="shared" si="13"/>
        <v/>
      </c>
      <c r="G158" s="116" t="str">
        <f t="shared" si="14"/>
        <v/>
      </c>
      <c r="H158" s="116" t="str">
        <f t="shared" si="15"/>
        <v/>
      </c>
      <c r="I158" s="115">
        <v>3</v>
      </c>
      <c r="J158" s="116" t="s">
        <v>507</v>
      </c>
      <c r="K158" s="116" t="s">
        <v>508</v>
      </c>
      <c r="L158" s="115">
        <v>40124</v>
      </c>
      <c r="M158" s="116" t="s">
        <v>509</v>
      </c>
      <c r="N158" s="116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18" t="s">
        <v>510</v>
      </c>
    </row>
    <row r="159" spans="1:15">
      <c r="A159" s="114" t="str">
        <f t="shared" si="16"/>
        <v>40125</v>
      </c>
      <c r="B159" s="115" t="str">
        <f t="shared" si="17"/>
        <v>4</v>
      </c>
      <c r="C159" s="116" t="str">
        <f t="shared" si="18"/>
        <v>nim0341</v>
      </c>
      <c r="D159" s="116" t="str">
        <f t="shared" si="19"/>
        <v>Home_box_nim_desert daze01 (21)</v>
      </c>
      <c r="E159" s="116" t="str">
        <f t="shared" si="12"/>
        <v/>
      </c>
      <c r="F159" s="116" t="str">
        <f t="shared" si="13"/>
        <v/>
      </c>
      <c r="G159" s="116" t="str">
        <f t="shared" si="14"/>
        <v/>
      </c>
      <c r="H159" s="116" t="str">
        <f t="shared" si="15"/>
        <v/>
      </c>
      <c r="I159" s="115">
        <v>3</v>
      </c>
      <c r="J159" s="116" t="s">
        <v>511</v>
      </c>
      <c r="K159" s="116" t="s">
        <v>512</v>
      </c>
      <c r="L159" s="115">
        <v>40125</v>
      </c>
      <c r="M159" s="116" t="s">
        <v>513</v>
      </c>
      <c r="N159" s="116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18" t="s">
        <v>514</v>
      </c>
    </row>
    <row r="160" spans="1:15">
      <c r="A160" s="114" t="str">
        <f t="shared" si="16"/>
        <v>40126</v>
      </c>
      <c r="B160" s="115" t="str">
        <f t="shared" si="17"/>
        <v>4</v>
      </c>
      <c r="C160" s="116" t="str">
        <f t="shared" si="18"/>
        <v>nim0342</v>
      </c>
      <c r="D160" s="116" t="str">
        <f t="shared" si="19"/>
        <v>Home_box_nim_desert daze02 (21)</v>
      </c>
      <c r="E160" s="116" t="str">
        <f t="shared" si="12"/>
        <v/>
      </c>
      <c r="F160" s="116" t="str">
        <f t="shared" si="13"/>
        <v/>
      </c>
      <c r="G160" s="116" t="str">
        <f t="shared" si="14"/>
        <v/>
      </c>
      <c r="H160" s="116" t="str">
        <f t="shared" si="15"/>
        <v/>
      </c>
      <c r="I160" s="115">
        <v>3</v>
      </c>
      <c r="J160" s="116" t="s">
        <v>515</v>
      </c>
      <c r="K160" s="116" t="s">
        <v>516</v>
      </c>
      <c r="L160" s="115">
        <v>40126</v>
      </c>
      <c r="M160" s="116" t="s">
        <v>517</v>
      </c>
      <c r="N160" s="116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18" t="s">
        <v>518</v>
      </c>
    </row>
    <row r="161" spans="1:15">
      <c r="A161" s="119">
        <v>40147</v>
      </c>
      <c r="B161" s="120">
        <v>4</v>
      </c>
      <c r="C161" s="121" t="s">
        <v>519</v>
      </c>
      <c r="D161" s="121" t="s">
        <v>520</v>
      </c>
      <c r="E161" s="121"/>
      <c r="F161" s="121"/>
      <c r="G161" s="121"/>
      <c r="H161" s="121"/>
      <c r="I161" s="120">
        <v>4</v>
      </c>
      <c r="J161" s="121" t="s">
        <v>521</v>
      </c>
      <c r="K161" s="121" t="s">
        <v>522</v>
      </c>
      <c r="L161" s="120"/>
      <c r="M161" s="121" t="s">
        <v>523</v>
      </c>
      <c r="N161" s="121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27"/>
    </row>
    <row r="162" spans="1:15">
      <c r="A162" s="119">
        <v>40148</v>
      </c>
      <c r="B162" s="120">
        <v>4</v>
      </c>
      <c r="C162" s="121" t="s">
        <v>524</v>
      </c>
      <c r="D162" s="121" t="s">
        <v>525</v>
      </c>
      <c r="E162" s="121"/>
      <c r="F162" s="121"/>
      <c r="G162" s="121"/>
      <c r="H162" s="121"/>
      <c r="I162" s="120">
        <v>4</v>
      </c>
      <c r="J162" s="121" t="s">
        <v>526</v>
      </c>
      <c r="K162" s="121" t="s">
        <v>527</v>
      </c>
      <c r="L162" s="120"/>
      <c r="M162" s="121" t="s">
        <v>528</v>
      </c>
      <c r="N162" s="121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27"/>
    </row>
    <row r="163" spans="1:15">
      <c r="A163" s="119">
        <v>40149</v>
      </c>
      <c r="B163" s="120">
        <v>4</v>
      </c>
      <c r="C163" s="121" t="s">
        <v>529</v>
      </c>
      <c r="D163" s="121" t="s">
        <v>530</v>
      </c>
      <c r="E163" s="121"/>
      <c r="F163" s="121"/>
      <c r="G163" s="121"/>
      <c r="H163" s="121"/>
      <c r="I163" s="120">
        <v>4</v>
      </c>
      <c r="J163" s="121" t="s">
        <v>531</v>
      </c>
      <c r="K163" s="121" t="s">
        <v>532</v>
      </c>
      <c r="L163" s="120"/>
      <c r="M163" s="121" t="s">
        <v>533</v>
      </c>
      <c r="N163" s="121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27"/>
    </row>
    <row r="164" spans="1:15">
      <c r="A164" s="119">
        <v>40150</v>
      </c>
      <c r="B164" s="120">
        <v>4</v>
      </c>
      <c r="C164" s="121" t="s">
        <v>534</v>
      </c>
      <c r="D164" s="121" t="s">
        <v>535</v>
      </c>
      <c r="E164" s="121"/>
      <c r="F164" s="121"/>
      <c r="G164" s="121"/>
      <c r="H164" s="121"/>
      <c r="I164" s="120">
        <v>4</v>
      </c>
      <c r="J164" s="121" t="s">
        <v>536</v>
      </c>
      <c r="K164" s="121" t="s">
        <v>537</v>
      </c>
      <c r="L164" s="120"/>
      <c r="M164" s="121" t="s">
        <v>538</v>
      </c>
      <c r="N164" s="121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27"/>
    </row>
    <row r="165" spans="1:15">
      <c r="A165" s="119">
        <v>40151</v>
      </c>
      <c r="B165" s="120">
        <v>4</v>
      </c>
      <c r="C165" s="121" t="s">
        <v>539</v>
      </c>
      <c r="D165" s="121" t="s">
        <v>540</v>
      </c>
      <c r="E165" s="121"/>
      <c r="F165" s="121"/>
      <c r="G165" s="121"/>
      <c r="H165" s="121"/>
      <c r="I165" s="120">
        <v>4</v>
      </c>
      <c r="J165" s="121" t="s">
        <v>541</v>
      </c>
      <c r="K165" s="121" t="s">
        <v>542</v>
      </c>
      <c r="L165" s="120"/>
      <c r="M165" s="121" t="s">
        <v>543</v>
      </c>
      <c r="N165" s="121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27"/>
    </row>
    <row r="166" spans="1:15">
      <c r="A166" s="119">
        <v>40152</v>
      </c>
      <c r="B166" s="120">
        <v>4</v>
      </c>
      <c r="C166" s="121" t="s">
        <v>544</v>
      </c>
      <c r="D166" s="121" t="s">
        <v>545</v>
      </c>
      <c r="E166" s="121"/>
      <c r="F166" s="121"/>
      <c r="G166" s="121"/>
      <c r="H166" s="121"/>
      <c r="I166" s="120">
        <v>4</v>
      </c>
      <c r="J166" s="121" t="s">
        <v>546</v>
      </c>
      <c r="K166" s="121" t="s">
        <v>547</v>
      </c>
      <c r="L166" s="120"/>
      <c r="M166" s="121" t="s">
        <v>548</v>
      </c>
      <c r="N166" s="121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27"/>
    </row>
    <row r="167" spans="1:15">
      <c r="A167" s="119">
        <v>40153</v>
      </c>
      <c r="B167" s="120">
        <v>4</v>
      </c>
      <c r="C167" s="121" t="s">
        <v>549</v>
      </c>
      <c r="D167" s="121" t="s">
        <v>550</v>
      </c>
      <c r="E167" s="121"/>
      <c r="F167" s="121"/>
      <c r="G167" s="121"/>
      <c r="H167" s="121"/>
      <c r="I167" s="120">
        <v>4</v>
      </c>
      <c r="J167" s="121" t="s">
        <v>551</v>
      </c>
      <c r="K167" s="121" t="s">
        <v>552</v>
      </c>
      <c r="L167" s="120"/>
      <c r="M167" s="121" t="s">
        <v>553</v>
      </c>
      <c r="N167" s="121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27"/>
    </row>
    <row r="168" spans="1:15">
      <c r="A168" s="119">
        <v>40154</v>
      </c>
      <c r="B168" s="120">
        <v>4</v>
      </c>
      <c r="C168" s="121" t="s">
        <v>554</v>
      </c>
      <c r="D168" s="121" t="s">
        <v>555</v>
      </c>
      <c r="E168" s="121"/>
      <c r="F168" s="121"/>
      <c r="G168" s="121"/>
      <c r="H168" s="121"/>
      <c r="I168" s="120">
        <v>4</v>
      </c>
      <c r="J168" s="121" t="s">
        <v>556</v>
      </c>
      <c r="K168" s="121" t="s">
        <v>557</v>
      </c>
      <c r="L168" s="120"/>
      <c r="M168" s="121" t="s">
        <v>558</v>
      </c>
      <c r="N168" s="121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27"/>
    </row>
    <row r="169" spans="1:15">
      <c r="A169" s="119">
        <v>40155</v>
      </c>
      <c r="B169" s="120">
        <v>4</v>
      </c>
      <c r="C169" s="121" t="s">
        <v>559</v>
      </c>
      <c r="D169" s="121" t="s">
        <v>560</v>
      </c>
      <c r="E169" s="121"/>
      <c r="F169" s="121"/>
      <c r="G169" s="121"/>
      <c r="H169" s="121"/>
      <c r="I169" s="120">
        <v>4</v>
      </c>
      <c r="J169" s="121" t="s">
        <v>561</v>
      </c>
      <c r="K169" s="121" t="s">
        <v>562</v>
      </c>
      <c r="L169" s="120"/>
      <c r="M169" s="121" t="s">
        <v>563</v>
      </c>
      <c r="N169" s="121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27"/>
    </row>
    <row r="170" spans="1:15">
      <c r="A170" s="119">
        <v>40156</v>
      </c>
      <c r="B170" s="120">
        <v>4</v>
      </c>
      <c r="C170" s="121" t="s">
        <v>564</v>
      </c>
      <c r="D170" s="121" t="s">
        <v>565</v>
      </c>
      <c r="E170" s="121"/>
      <c r="F170" s="121"/>
      <c r="G170" s="121"/>
      <c r="H170" s="121"/>
      <c r="I170" s="120">
        <v>4</v>
      </c>
      <c r="J170" s="121" t="s">
        <v>566</v>
      </c>
      <c r="K170" s="121" t="s">
        <v>567</v>
      </c>
      <c r="L170" s="120"/>
      <c r="M170" s="121" t="s">
        <v>568</v>
      </c>
      <c r="N170" s="121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27"/>
    </row>
    <row r="171" spans="1:15">
      <c r="A171" s="119">
        <v>40157</v>
      </c>
      <c r="B171" s="120">
        <v>4</v>
      </c>
      <c r="C171" s="121" t="s">
        <v>569</v>
      </c>
      <c r="D171" s="121" t="s">
        <v>570</v>
      </c>
      <c r="E171" s="121"/>
      <c r="F171" s="121"/>
      <c r="G171" s="121"/>
      <c r="H171" s="121"/>
      <c r="I171" s="120">
        <v>4</v>
      </c>
      <c r="J171" s="121" t="s">
        <v>571</v>
      </c>
      <c r="K171" s="121" t="s">
        <v>572</v>
      </c>
      <c r="L171" s="120"/>
      <c r="M171" s="121" t="s">
        <v>573</v>
      </c>
      <c r="N171" s="121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27"/>
    </row>
    <row r="172" spans="1:15">
      <c r="A172" s="119">
        <v>40158</v>
      </c>
      <c r="B172" s="120">
        <v>4</v>
      </c>
      <c r="C172" s="121" t="s">
        <v>574</v>
      </c>
      <c r="D172" s="121" t="s">
        <v>575</v>
      </c>
      <c r="E172" s="121"/>
      <c r="F172" s="121"/>
      <c r="G172" s="121"/>
      <c r="H172" s="121"/>
      <c r="I172" s="120">
        <v>4</v>
      </c>
      <c r="J172" s="121" t="s">
        <v>576</v>
      </c>
      <c r="K172" s="121" t="s">
        <v>577</v>
      </c>
      <c r="L172" s="120"/>
      <c r="M172" s="121" t="s">
        <v>578</v>
      </c>
      <c r="N172" s="121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27"/>
    </row>
    <row r="173" spans="1:15">
      <c r="A173" s="119">
        <v>40159</v>
      </c>
      <c r="B173" s="120">
        <v>4</v>
      </c>
      <c r="C173" s="121" t="s">
        <v>579</v>
      </c>
      <c r="D173" s="121" t="s">
        <v>580</v>
      </c>
      <c r="E173" s="121"/>
      <c r="F173" s="121"/>
      <c r="G173" s="121"/>
      <c r="H173" s="121"/>
      <c r="I173" s="120">
        <v>4</v>
      </c>
      <c r="J173" s="121" t="s">
        <v>581</v>
      </c>
      <c r="K173" s="121" t="s">
        <v>582</v>
      </c>
      <c r="L173" s="120"/>
      <c r="M173" s="121" t="s">
        <v>583</v>
      </c>
      <c r="N173" s="121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27"/>
    </row>
    <row r="174" spans="1:15">
      <c r="A174" s="119">
        <v>40160</v>
      </c>
      <c r="B174" s="120">
        <v>4</v>
      </c>
      <c r="C174" s="121" t="s">
        <v>584</v>
      </c>
      <c r="D174" s="121" t="s">
        <v>585</v>
      </c>
      <c r="E174" s="121"/>
      <c r="F174" s="121"/>
      <c r="G174" s="121"/>
      <c r="H174" s="121"/>
      <c r="I174" s="120">
        <v>4</v>
      </c>
      <c r="J174" s="121" t="s">
        <v>586</v>
      </c>
      <c r="K174" s="121" t="s">
        <v>587</v>
      </c>
      <c r="L174" s="120"/>
      <c r="M174" s="121" t="s">
        <v>588</v>
      </c>
      <c r="N174" s="121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27"/>
    </row>
    <row r="175" spans="1:15">
      <c r="A175" s="119">
        <v>40161</v>
      </c>
      <c r="B175" s="120">
        <v>4</v>
      </c>
      <c r="C175" s="121" t="s">
        <v>589</v>
      </c>
      <c r="D175" s="121" t="s">
        <v>590</v>
      </c>
      <c r="E175" s="121"/>
      <c r="F175" s="121"/>
      <c r="G175" s="121"/>
      <c r="H175" s="121"/>
      <c r="I175" s="120">
        <v>4</v>
      </c>
      <c r="J175" s="121" t="s">
        <v>591</v>
      </c>
      <c r="K175" s="121" t="s">
        <v>592</v>
      </c>
      <c r="L175" s="120"/>
      <c r="M175" s="121" t="s">
        <v>593</v>
      </c>
      <c r="N175" s="121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27"/>
    </row>
    <row r="176" spans="1:15">
      <c r="A176" s="119">
        <v>40162</v>
      </c>
      <c r="B176" s="120">
        <v>4</v>
      </c>
      <c r="C176" s="121" t="s">
        <v>594</v>
      </c>
      <c r="D176" s="121" t="s">
        <v>595</v>
      </c>
      <c r="E176" s="121"/>
      <c r="F176" s="121"/>
      <c r="G176" s="121"/>
      <c r="H176" s="121"/>
      <c r="I176" s="120">
        <v>4</v>
      </c>
      <c r="J176" s="121" t="s">
        <v>596</v>
      </c>
      <c r="K176" s="121" t="s">
        <v>597</v>
      </c>
      <c r="L176" s="120"/>
      <c r="M176" s="121" t="s">
        <v>598</v>
      </c>
      <c r="N176" s="121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27"/>
    </row>
    <row r="177" spans="1:15">
      <c r="A177" s="119">
        <v>40163</v>
      </c>
      <c r="B177" s="120">
        <v>4</v>
      </c>
      <c r="C177" s="121" t="s">
        <v>599</v>
      </c>
      <c r="D177" s="121" t="s">
        <v>600</v>
      </c>
      <c r="E177" s="121"/>
      <c r="F177" s="121"/>
      <c r="G177" s="121"/>
      <c r="H177" s="121"/>
      <c r="I177" s="120">
        <v>4</v>
      </c>
      <c r="J177" s="121" t="s">
        <v>601</v>
      </c>
      <c r="K177" s="121" t="s">
        <v>602</v>
      </c>
      <c r="L177" s="120"/>
      <c r="M177" s="121" t="s">
        <v>603</v>
      </c>
      <c r="N177" s="121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27"/>
    </row>
    <row r="178" spans="1:15">
      <c r="A178" s="119">
        <v>40164</v>
      </c>
      <c r="B178" s="120">
        <v>4</v>
      </c>
      <c r="C178" s="121" t="s">
        <v>604</v>
      </c>
      <c r="D178" s="121" t="s">
        <v>605</v>
      </c>
      <c r="E178" s="121"/>
      <c r="F178" s="121"/>
      <c r="G178" s="121"/>
      <c r="H178" s="121"/>
      <c r="I178" s="120">
        <v>4</v>
      </c>
      <c r="J178" s="121" t="s">
        <v>606</v>
      </c>
      <c r="K178" s="121" t="s">
        <v>607</v>
      </c>
      <c r="L178" s="120"/>
      <c r="M178" s="121" t="s">
        <v>608</v>
      </c>
      <c r="N178" s="121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27"/>
    </row>
    <row r="179" spans="1:15">
      <c r="A179" s="119">
        <v>40165</v>
      </c>
      <c r="B179" s="120">
        <v>4</v>
      </c>
      <c r="C179" s="121" t="s">
        <v>609</v>
      </c>
      <c r="D179" s="121" t="s">
        <v>610</v>
      </c>
      <c r="E179" s="121"/>
      <c r="F179" s="121"/>
      <c r="G179" s="121"/>
      <c r="H179" s="121"/>
      <c r="I179" s="120">
        <v>4</v>
      </c>
      <c r="J179" s="121" t="s">
        <v>611</v>
      </c>
      <c r="K179" s="121" t="s">
        <v>612</v>
      </c>
      <c r="L179" s="120"/>
      <c r="M179" s="121" t="s">
        <v>613</v>
      </c>
      <c r="N179" s="121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27"/>
    </row>
    <row r="180" spans="1:15">
      <c r="A180" s="119">
        <v>40166</v>
      </c>
      <c r="B180" s="120">
        <v>4</v>
      </c>
      <c r="C180" s="121" t="s">
        <v>614</v>
      </c>
      <c r="D180" s="121" t="s">
        <v>615</v>
      </c>
      <c r="E180" s="121"/>
      <c r="F180" s="121"/>
      <c r="G180" s="121"/>
      <c r="H180" s="121"/>
      <c r="I180" s="120">
        <v>4</v>
      </c>
      <c r="J180" s="121" t="s">
        <v>616</v>
      </c>
      <c r="K180" s="121" t="s">
        <v>617</v>
      </c>
      <c r="L180" s="120"/>
      <c r="M180" s="121" t="s">
        <v>618</v>
      </c>
      <c r="N180" s="121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27"/>
    </row>
    <row r="181" spans="1:15" ht="15.75">
      <c r="A181" s="223" t="s">
        <v>2451</v>
      </c>
      <c r="B181" s="223"/>
      <c r="C181" s="223"/>
      <c r="D181" s="223"/>
      <c r="E181" s="223"/>
      <c r="F181" s="223"/>
      <c r="G181" s="223"/>
      <c r="H181" s="223"/>
      <c r="I181" s="223"/>
      <c r="J181" s="223"/>
      <c r="K181" s="223"/>
      <c r="L181" s="223"/>
      <c r="M181" s="223"/>
      <c r="N181" s="223"/>
      <c r="O181" s="223"/>
    </row>
    <row r="182" spans="1:15">
      <c r="A182" s="201">
        <f>ItemFood!B3</f>
        <v>60001</v>
      </c>
      <c r="B182" s="201">
        <v>6</v>
      </c>
      <c r="C182" s="201" t="str">
        <f>ItemFood!D3</f>
        <v>bread</v>
      </c>
      <c r="D182" s="201" t="str">
        <f>ItemFood!S3</f>
        <v>food_bread</v>
      </c>
      <c r="E182" s="201"/>
      <c r="F182" s="201"/>
      <c r="G182" s="201"/>
      <c r="H182" s="201"/>
      <c r="I182" s="201"/>
      <c r="J182" s="201"/>
      <c r="K182" s="201"/>
      <c r="L182" s="201"/>
      <c r="M182" s="201"/>
      <c r="N182" s="202" t="str">
        <f t="shared" ref="N182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Id="60001" Type="6" Name="bread" getImage="food_bread" Icon="" StoryBg="" AudioId="" Description="" PetType="" Image="" Audio="" Animation="" Preview=""/&gt;</v>
      </c>
    </row>
    <row r="183" spans="1:15" ht="15.75" customHeight="1">
      <c r="A183" s="201">
        <f>ItemFood!B4</f>
        <v>60002</v>
      </c>
      <c r="B183" s="201">
        <v>6</v>
      </c>
      <c r="C183" s="201" t="str">
        <f>ItemFood!D4</f>
        <v>milk</v>
      </c>
      <c r="D183" s="201" t="str">
        <f>ItemFood!S4</f>
        <v>food_milk</v>
      </c>
      <c r="E183" s="201"/>
      <c r="F183" s="201"/>
      <c r="G183" s="201"/>
      <c r="H183" s="201"/>
      <c r="I183" s="201"/>
      <c r="J183" s="201"/>
      <c r="K183" s="201"/>
      <c r="L183" s="201"/>
      <c r="M183" s="201"/>
      <c r="N183" s="202" t="str">
        <f t="shared" ref="N183:N190" si="23">"&lt;Item Id="""&amp;A183&amp;""" Type="""&amp;B183&amp;""" Name="""&amp;C183&amp;""" getImage="""&amp;D183&amp;""" Icon="""&amp;E183&amp;""" StoryBg="""&amp;F183&amp;""" AudioId="""&amp;G183&amp;""" Description="""&amp;H183&amp;""" PetType="""&amp;I183&amp;""" Image="""&amp;J183&amp;""" Audio="""&amp;K183&amp;""" Animation="""&amp;L183&amp;""" Preview="""&amp;M183&amp;"""/&gt;"</f>
        <v>&lt;Item Id="60002" Type="6" Name="milk" getImage="food_milk" Icon="" StoryBg="" AudioId="" Description="" PetType="" Image="" Audio="" Animation="" Preview=""/&gt;</v>
      </c>
      <c r="O183" s="203"/>
    </row>
    <row r="184" spans="1:15" ht="15.75" customHeight="1">
      <c r="A184" s="201">
        <f>ItemFood!B5</f>
        <v>60003</v>
      </c>
      <c r="B184" s="201">
        <v>6</v>
      </c>
      <c r="C184" s="201" t="str">
        <f>ItemFood!D5</f>
        <v>rice</v>
      </c>
      <c r="D184" s="201" t="str">
        <f>ItemFood!S5</f>
        <v>food_rice</v>
      </c>
      <c r="E184" s="201"/>
      <c r="F184" s="201"/>
      <c r="G184" s="201"/>
      <c r="H184" s="201"/>
      <c r="I184" s="201"/>
      <c r="J184" s="201"/>
      <c r="K184" s="201"/>
      <c r="L184" s="201"/>
      <c r="M184" s="201"/>
      <c r="N184" s="202" t="str">
        <f t="shared" si="23"/>
        <v>&lt;Item Id="60003" Type="6" Name="rice" getImage="food_rice" Icon="" StoryBg="" AudioId="" Description="" PetType="" Image="" Audio="" Animation="" Preview=""/&gt;</v>
      </c>
      <c r="O184" s="203"/>
    </row>
    <row r="185" spans="1:15" ht="15.75" customHeight="1">
      <c r="A185" s="201">
        <f>ItemFood!B6</f>
        <v>60004</v>
      </c>
      <c r="B185" s="201">
        <v>6</v>
      </c>
      <c r="C185" s="201" t="str">
        <f>ItemFood!D6</f>
        <v>donut</v>
      </c>
      <c r="D185" s="201" t="str">
        <f>ItemFood!S6</f>
        <v>food_donut</v>
      </c>
      <c r="E185" s="201"/>
      <c r="F185" s="201"/>
      <c r="G185" s="201"/>
      <c r="H185" s="201"/>
      <c r="I185" s="201"/>
      <c r="J185" s="201"/>
      <c r="K185" s="201"/>
      <c r="L185" s="201"/>
      <c r="M185" s="201"/>
      <c r="N185" s="202" t="str">
        <f t="shared" si="23"/>
        <v>&lt;Item Id="60004" Type="6" Name="donut" getImage="food_donut" Icon="" StoryBg="" AudioId="" Description="" PetType="" Image="" Audio="" Animation="" Preview=""/&gt;</v>
      </c>
      <c r="O185" s="203"/>
    </row>
    <row r="186" spans="1:15" ht="15.75" customHeight="1">
      <c r="A186" s="201">
        <f>ItemFood!B7</f>
        <v>60005</v>
      </c>
      <c r="B186" s="201">
        <v>6</v>
      </c>
      <c r="C186" s="201" t="str">
        <f>ItemFood!D7</f>
        <v>salad</v>
      </c>
      <c r="D186" s="201" t="str">
        <f>ItemFood!S7</f>
        <v>food_salad</v>
      </c>
      <c r="E186" s="201"/>
      <c r="F186" s="201"/>
      <c r="G186" s="201"/>
      <c r="H186" s="201"/>
      <c r="I186" s="201"/>
      <c r="J186" s="201"/>
      <c r="K186" s="201"/>
      <c r="L186" s="201"/>
      <c r="M186" s="201"/>
      <c r="N186" s="202" t="str">
        <f t="shared" si="23"/>
        <v>&lt;Item Id="60005" Type="6" Name="salad" getImage="food_salad" Icon="" StoryBg="" AudioId="" Description="" PetType="" Image="" Audio="" Animation="" Preview=""/&gt;</v>
      </c>
      <c r="O186" s="203"/>
    </row>
    <row r="187" spans="1:15" ht="15.75" customHeight="1">
      <c r="A187" s="201">
        <f>ItemFood!B8</f>
        <v>60006</v>
      </c>
      <c r="B187" s="201">
        <v>6</v>
      </c>
      <c r="C187" s="201" t="str">
        <f>ItemFood!D8</f>
        <v>chocolate</v>
      </c>
      <c r="D187" s="201" t="str">
        <f>ItemFood!S8</f>
        <v>food_chocolate</v>
      </c>
      <c r="E187" s="201"/>
      <c r="F187" s="201"/>
      <c r="G187" s="201"/>
      <c r="H187" s="201"/>
      <c r="I187" s="201"/>
      <c r="J187" s="201"/>
      <c r="K187" s="201"/>
      <c r="L187" s="201"/>
      <c r="M187" s="201"/>
      <c r="N187" s="202" t="str">
        <f t="shared" si="23"/>
        <v>&lt;Item Id="60006" Type="6" Name="chocolate" getImage="food_chocolate" Icon="" StoryBg="" AudioId="" Description="" PetType="" Image="" Audio="" Animation="" Preview=""/&gt;</v>
      </c>
      <c r="O187" s="203"/>
    </row>
    <row r="188" spans="1:15" ht="15.75" customHeight="1">
      <c r="A188" s="201">
        <f>ItemFood!B9</f>
        <v>69001</v>
      </c>
      <c r="B188" s="201">
        <v>6</v>
      </c>
      <c r="C188" s="201" t="str">
        <f>ItemFood!D9</f>
        <v>pork mooncake</v>
      </c>
      <c r="D188" s="201" t="str">
        <f>ItemFood!S9</f>
        <v>moomcake01</v>
      </c>
      <c r="E188" s="201"/>
      <c r="F188" s="201"/>
      <c r="G188" s="201"/>
      <c r="H188" s="201"/>
      <c r="I188" s="201"/>
      <c r="J188" s="201"/>
      <c r="K188" s="201"/>
      <c r="L188" s="201"/>
      <c r="M188" s="201"/>
      <c r="N188" s="202" t="str">
        <f t="shared" si="23"/>
        <v>&lt;Item Id="69001" Type="6" Name="pork mooncake" getImage="moomcake01" Icon="" StoryBg="" AudioId="" Description="" PetType="" Image="" Audio="" Animation="" Preview=""/&gt;</v>
      </c>
      <c r="O188" s="203"/>
    </row>
    <row r="189" spans="1:15" ht="15.75" customHeight="1">
      <c r="A189" s="201">
        <f>ItemFood!B10</f>
        <v>69002</v>
      </c>
      <c r="B189" s="201">
        <v>6</v>
      </c>
      <c r="C189" s="201" t="str">
        <f>ItemFood!D10</f>
        <v>yolk mooncake</v>
      </c>
      <c r="D189" s="201" t="str">
        <f>ItemFood!S10</f>
        <v>yolkmcake</v>
      </c>
      <c r="E189" s="201"/>
      <c r="F189" s="201"/>
      <c r="G189" s="201"/>
      <c r="H189" s="201"/>
      <c r="I189" s="201"/>
      <c r="J189" s="201"/>
      <c r="K189" s="201"/>
      <c r="L189" s="201"/>
      <c r="M189" s="201"/>
      <c r="N189" s="202" t="str">
        <f t="shared" si="23"/>
        <v>&lt;Item Id="69002" Type="6" Name="yolk mooncake" getImage="yolkmcake" Icon="" StoryBg="" AudioId="" Description="" PetType="" Image="" Audio="" Animation="" Preview=""/&gt;</v>
      </c>
      <c r="O189" s="203"/>
    </row>
    <row r="190" spans="1:15" ht="15.75" customHeight="1">
      <c r="A190" s="201">
        <f>ItemFood!B11</f>
        <v>69003</v>
      </c>
      <c r="B190" s="201">
        <v>6</v>
      </c>
      <c r="C190" s="201" t="str">
        <f>ItemFood!D11</f>
        <v>kernel mooncake</v>
      </c>
      <c r="D190" s="201" t="str">
        <f>ItemFood!S11</f>
        <v>taro001</v>
      </c>
      <c r="E190" s="201"/>
      <c r="F190" s="201"/>
      <c r="G190" s="201"/>
      <c r="H190" s="201"/>
      <c r="I190" s="201"/>
      <c r="J190" s="201"/>
      <c r="K190" s="201"/>
      <c r="L190" s="201"/>
      <c r="M190" s="201"/>
      <c r="N190" s="202" t="str">
        <f t="shared" si="23"/>
        <v>&lt;Item Id="69003" Type="6" Name="kernel mooncake" getImage="taro001" Icon="" StoryBg="" AudioId="" Description="" PetType="" Image="" Audio="" Animation="" Preview=""/&gt;</v>
      </c>
      <c r="O190" s="203"/>
    </row>
    <row r="191" spans="1:15">
      <c r="A191" s="122">
        <f>ItemFood!B12</f>
        <v>69004</v>
      </c>
      <c r="B191" s="123">
        <v>6</v>
      </c>
      <c r="C191" s="155" t="str">
        <f>ItemFood!D12</f>
        <v>flagjuice</v>
      </c>
      <c r="D191" s="155" t="str">
        <f>ItemFood!S12</f>
        <v>food_flagjuice</v>
      </c>
      <c r="E191" s="124"/>
      <c r="F191" s="124"/>
      <c r="G191" s="124"/>
      <c r="H191" s="124"/>
      <c r="I191" s="123"/>
      <c r="J191" s="124"/>
      <c r="K191" s="124"/>
      <c r="L191" s="123"/>
      <c r="M191" s="124"/>
      <c r="N191" s="124" t="str">
        <f t="shared" ref="N191:N213" si="24">"&lt;Item Id="""&amp;A191&amp;""" Type="""&amp;B191&amp;""" Name="""&amp;C191&amp;""" getImage="""&amp;D191&amp;""" Icon="""&amp;E191&amp;""" StoryBg="""&amp;F191&amp;""" AudioId="""&amp;G191&amp;""" Description="""&amp;H191&amp;""" PetType="""&amp;I191&amp;""" Image="""&amp;J191&amp;""" Audio="""&amp;K191&amp;""" Animation="""&amp;L191&amp;""" Preview="""&amp;M191&amp;"""/&gt;"</f>
        <v>&lt;Item Id="69004" Type="6" Name="flagjuice" getImage="food_flagjuice" Icon="" StoryBg="" AudioId="" Description="" PetType="" Image="" Audio="" Animation="" Preview=""/&gt;</v>
      </c>
    </row>
    <row r="192" spans="1:15">
      <c r="A192" s="122">
        <f>ItemFood!B13</f>
        <v>69005</v>
      </c>
      <c r="B192" s="123">
        <v>6</v>
      </c>
      <c r="C192" s="155" t="str">
        <f>ItemFood!D13</f>
        <v>bombmuffin</v>
      </c>
      <c r="D192" s="155" t="str">
        <f>ItemFood!S13</f>
        <v>food_bombmuffin</v>
      </c>
      <c r="E192" s="124"/>
      <c r="F192" s="124"/>
      <c r="G192" s="124"/>
      <c r="H192" s="124"/>
      <c r="I192" s="123"/>
      <c r="J192" s="124"/>
      <c r="K192" s="124"/>
      <c r="L192" s="123"/>
      <c r="M192" s="124"/>
      <c r="N192" s="124" t="str">
        <f t="shared" si="24"/>
        <v>&lt;Item Id="69005" Type="6" Name="bombmuffin" getImage="food_bombmuffin" Icon="" StoryBg="" AudioId="" Description="" PetType="" Image="" Audio="" Animation="" Preview=""/&gt;</v>
      </c>
    </row>
    <row r="193" spans="1:14">
      <c r="A193" s="122">
        <f>ItemFood!B14</f>
        <v>69006</v>
      </c>
      <c r="B193" s="123">
        <v>6</v>
      </c>
      <c r="C193" s="155" t="str">
        <f>ItemFood!D14</f>
        <v>nestcake</v>
      </c>
      <c r="D193" s="155" t="str">
        <f>ItemFood!S14</f>
        <v>food_nestcake</v>
      </c>
      <c r="E193" s="124"/>
      <c r="F193" s="124"/>
      <c r="G193" s="124"/>
      <c r="H193" s="124"/>
      <c r="I193" s="123"/>
      <c r="J193" s="124"/>
      <c r="K193" s="124"/>
      <c r="L193" s="123"/>
      <c r="M193" s="124"/>
      <c r="N193" s="124" t="str">
        <f t="shared" si="24"/>
        <v>&lt;Item Id="69006" Type="6" Name="nestcake" getImage="food_nestcake" Icon="" StoryBg="" AudioId="" Description="" PetType="" Image="" Audio="" Animation="" Preview=""/&gt;</v>
      </c>
    </row>
    <row r="194" spans="1:14">
      <c r="A194" s="122">
        <f>ItemFood!B15</f>
        <v>69007</v>
      </c>
      <c r="B194" s="123">
        <v>6</v>
      </c>
      <c r="C194" s="155" t="str">
        <f>ItemFood!D15</f>
        <v>rocketcookie</v>
      </c>
      <c r="D194" s="155" t="str">
        <f>ItemFood!S15</f>
        <v>food_rocketcookie</v>
      </c>
      <c r="E194" s="124"/>
      <c r="F194" s="124"/>
      <c r="G194" s="124"/>
      <c r="H194" s="124"/>
      <c r="I194" s="123"/>
      <c r="J194" s="124"/>
      <c r="K194" s="124"/>
      <c r="L194" s="123"/>
      <c r="M194" s="124"/>
      <c r="N194" s="124" t="str">
        <f t="shared" si="24"/>
        <v>&lt;Item Id="69007" Type="6" Name="rocketcookie" getImage="food_rocketcookie" Icon="" StoryBg="" AudioId="" Description="" PetType="" Image="" Audio="" Animation="" Preview=""/&gt;</v>
      </c>
    </row>
    <row r="195" spans="1:14">
      <c r="A195" s="128">
        <f>ItemFood!B16</f>
        <v>69008</v>
      </c>
      <c r="B195" s="128">
        <v>6</v>
      </c>
      <c r="C195" s="125" t="str">
        <f>ItemFood!D16</f>
        <v>spider cake</v>
      </c>
      <c r="D195" s="125" t="str">
        <f>ItemFood!S16</f>
        <v>food_spider_cake</v>
      </c>
      <c r="E195" s="125"/>
      <c r="F195" s="125"/>
      <c r="G195" s="125"/>
      <c r="H195" s="125"/>
      <c r="I195" s="128"/>
      <c r="J195" s="125"/>
      <c r="K195" s="125"/>
      <c r="L195" s="128"/>
      <c r="M195" s="125"/>
      <c r="N195" s="125" t="str">
        <f t="shared" si="24"/>
        <v>&lt;Item Id="69008" Type="6" Name="spider cake" getImage="food_spider_cake" Icon="" StoryBg="" AudioId="" Description="" PetType="" Image="" Audio="" Animation="" Preview=""/&gt;</v>
      </c>
    </row>
    <row r="196" spans="1:14">
      <c r="A196" s="128">
        <f>ItemFood!B17</f>
        <v>69009</v>
      </c>
      <c r="B196" s="128">
        <v>6</v>
      </c>
      <c r="C196" s="125" t="str">
        <f>ItemFood!D17</f>
        <v>toffee apple</v>
      </c>
      <c r="D196" s="125" t="str">
        <f>ItemFood!S17</f>
        <v>food_toffee_apple</v>
      </c>
      <c r="E196" s="125"/>
      <c r="F196" s="125"/>
      <c r="G196" s="125"/>
      <c r="H196" s="125"/>
      <c r="I196" s="128"/>
      <c r="J196" s="125"/>
      <c r="K196" s="125"/>
      <c r="L196" s="128"/>
      <c r="M196" s="125"/>
      <c r="N196" s="125" t="str">
        <f t="shared" si="24"/>
        <v>&lt;Item Id="69009" Type="6" Name="toffee apple" getImage="food_toffee_apple" Icon="" StoryBg="" AudioId="" Description="" PetType="" Image="" Audio="" Animation="" Preview=""/&gt;</v>
      </c>
    </row>
    <row r="197" spans="1:14">
      <c r="A197" s="128">
        <f>ItemFood!B18</f>
        <v>69010</v>
      </c>
      <c r="B197" s="128">
        <v>6</v>
      </c>
      <c r="C197" s="125" t="str">
        <f>ItemFood!D18</f>
        <v>mummy chocolate</v>
      </c>
      <c r="D197" s="125" t="str">
        <f>ItemFood!S18</f>
        <v>food_mummy_chocolate</v>
      </c>
      <c r="E197" s="125"/>
      <c r="F197" s="125"/>
      <c r="G197" s="125"/>
      <c r="H197" s="125"/>
      <c r="I197" s="128"/>
      <c r="J197" s="125"/>
      <c r="K197" s="125"/>
      <c r="L197" s="128"/>
      <c r="M197" s="125"/>
      <c r="N197" s="125" t="str">
        <f t="shared" si="24"/>
        <v>&lt;Item Id="69010" Type="6" Name="mummy chocolate" getImage="food_mummy_chocolate" Icon="" StoryBg="" AudioId="" Description="" PetType="" Image="" Audio="" Animation="" Preview=""/&gt;</v>
      </c>
    </row>
    <row r="198" spans="1:14">
      <c r="A198" s="128">
        <f>ItemFood!B19</f>
        <v>69011</v>
      </c>
      <c r="B198" s="128">
        <v>6</v>
      </c>
      <c r="C198" s="125" t="str">
        <f>ItemFood!D19</f>
        <v>skull cookie</v>
      </c>
      <c r="D198" s="125" t="str">
        <f>ItemFood!S19</f>
        <v>food_skull_cookie</v>
      </c>
      <c r="E198" s="125"/>
      <c r="F198" s="125"/>
      <c r="G198" s="125"/>
      <c r="H198" s="125"/>
      <c r="I198" s="128"/>
      <c r="J198" s="125"/>
      <c r="K198" s="125"/>
      <c r="L198" s="128"/>
      <c r="M198" s="125"/>
      <c r="N198" s="125" t="str">
        <f t="shared" si="24"/>
        <v>&lt;Item Id="69011" Type="6" Name="skull cookie" getImage="food_skull_cookie" Icon="" StoryBg="" AudioId="" Description="" PetType="" Image="" Audio="" Animation="" Preview=""/&gt;</v>
      </c>
    </row>
    <row r="199" spans="1:14">
      <c r="A199" s="129">
        <f>ItemFood!B20</f>
        <v>69012</v>
      </c>
      <c r="B199" s="129">
        <v>6</v>
      </c>
      <c r="C199" s="126" t="str">
        <f>ItemFood!D20</f>
        <v>opensandwich</v>
      </c>
      <c r="D199" s="126" t="str">
        <f>ItemFood!S20</f>
        <v>food_opensandwich</v>
      </c>
      <c r="E199" s="126"/>
      <c r="F199" s="126"/>
      <c r="G199" s="126"/>
      <c r="H199" s="126"/>
      <c r="I199" s="129"/>
      <c r="J199" s="126"/>
      <c r="K199" s="126"/>
      <c r="L199" s="129"/>
      <c r="M199" s="126"/>
      <c r="N199" s="126" t="str">
        <f t="shared" si="24"/>
        <v>&lt;Item Id="69012" Type="6" Name="opensandwich" getImage="food_opensandwich" Icon="" StoryBg="" AudioId="" Description="" PetType="" Image="" Audio="" Animation="" Preview=""/&gt;</v>
      </c>
    </row>
    <row r="200" spans="1:14">
      <c r="A200" s="129">
        <f>ItemFood!B21</f>
        <v>69013</v>
      </c>
      <c r="B200" s="129">
        <v>6</v>
      </c>
      <c r="C200" s="126" t="str">
        <f>ItemFood!D21</f>
        <v>fruitdanish</v>
      </c>
      <c r="D200" s="126" t="str">
        <f>ItemFood!S21</f>
        <v>food_fruitdanish</v>
      </c>
      <c r="E200" s="126"/>
      <c r="F200" s="126"/>
      <c r="G200" s="126"/>
      <c r="H200" s="126"/>
      <c r="I200" s="129"/>
      <c r="J200" s="126"/>
      <c r="K200" s="126"/>
      <c r="L200" s="129"/>
      <c r="M200" s="126"/>
      <c r="N200" s="126" t="str">
        <f t="shared" si="24"/>
        <v>&lt;Item Id="69013" Type="6" Name="fruitdanish" getImage="food_fruitdanish" Icon="" StoryBg="" AudioId="" Description="" PetType="" Image="" Audio="" Animation="" Preview=""/&gt;</v>
      </c>
    </row>
    <row r="201" spans="1:14">
      <c r="A201" s="129">
        <f>ItemFood!B22</f>
        <v>69014</v>
      </c>
      <c r="B201" s="129">
        <v>6</v>
      </c>
      <c r="C201" s="126" t="str">
        <f>ItemFood!D22</f>
        <v>herring</v>
      </c>
      <c r="D201" s="126" t="str">
        <f>ItemFood!S22</f>
        <v>food_herring</v>
      </c>
      <c r="E201" s="126"/>
      <c r="F201" s="126"/>
      <c r="G201" s="126"/>
      <c r="H201" s="126"/>
      <c r="I201" s="129"/>
      <c r="J201" s="126"/>
      <c r="K201" s="126"/>
      <c r="L201" s="129"/>
      <c r="M201" s="126"/>
      <c r="N201" s="126" t="str">
        <f t="shared" si="24"/>
        <v>&lt;Item Id="69014" Type="6" Name="herring" getImage="food_herring" Icon="" StoryBg="" AudioId="" Description="" PetType="" Image="" Audio="" Animation="" Preview=""/&gt;</v>
      </c>
    </row>
    <row r="202" spans="1:14">
      <c r="A202" s="129">
        <f>ItemFood!B23</f>
        <v>69015</v>
      </c>
      <c r="B202" s="129">
        <v>6</v>
      </c>
      <c r="C202" s="126" t="str">
        <f>ItemFood!D23</f>
        <v>meatball</v>
      </c>
      <c r="D202" s="126" t="str">
        <f>ItemFood!S23</f>
        <v>food_meatball</v>
      </c>
      <c r="E202" s="126"/>
      <c r="F202" s="126"/>
      <c r="G202" s="126"/>
      <c r="H202" s="126"/>
      <c r="I202" s="129"/>
      <c r="J202" s="126"/>
      <c r="K202" s="126"/>
      <c r="L202" s="129"/>
      <c r="M202" s="126"/>
      <c r="N202" s="126" t="str">
        <f t="shared" si="24"/>
        <v>&lt;Item Id="69015" Type="6" Name="meatball" getImage="food_meatball" Icon="" StoryBg="" AudioId="" Description="" PetType="" Image="" Audio="" Animation="" Preview=""/&gt;</v>
      </c>
    </row>
    <row r="203" spans="1:14">
      <c r="A203" s="160">
        <f>ItemFood!B24</f>
        <v>69016</v>
      </c>
      <c r="B203" s="160">
        <v>6</v>
      </c>
      <c r="C203" s="161" t="str">
        <f>ItemFood!D24</f>
        <v>cake</v>
      </c>
      <c r="D203" s="161" t="str">
        <f>ItemFood!S24</f>
        <v>food_cake</v>
      </c>
      <c r="E203" s="161"/>
      <c r="F203" s="161"/>
      <c r="G203" s="161"/>
      <c r="H203" s="161"/>
      <c r="I203" s="160"/>
      <c r="J203" s="161"/>
      <c r="K203" s="161"/>
      <c r="L203" s="160"/>
      <c r="M203" s="161"/>
      <c r="N203" s="161" t="str">
        <f t="shared" si="24"/>
        <v>&lt;Item Id="69016" Type="6" Name="cake" getImage="food_cake" Icon="" StoryBg="" AudioId="" Description="" PetType="" Image="" Audio="" Animation="" Preview=""/&gt;</v>
      </c>
    </row>
    <row r="204" spans="1:14">
      <c r="A204" s="160">
        <f>ItemFood!B25</f>
        <v>69017</v>
      </c>
      <c r="B204" s="160">
        <v>6</v>
      </c>
      <c r="C204" s="161" t="str">
        <f>ItemFood!D25</f>
        <v>candy</v>
      </c>
      <c r="D204" s="161" t="str">
        <f>ItemFood!S25</f>
        <v>food_candy</v>
      </c>
      <c r="E204" s="161"/>
      <c r="F204" s="161"/>
      <c r="G204" s="161"/>
      <c r="H204" s="161"/>
      <c r="I204" s="160"/>
      <c r="J204" s="161"/>
      <c r="K204" s="161"/>
      <c r="L204" s="160"/>
      <c r="M204" s="161"/>
      <c r="N204" s="161" t="str">
        <f t="shared" si="24"/>
        <v>&lt;Item Id="69017" Type="6" Name="candy" getImage="food_candy" Icon="" StoryBg="" AudioId="" Description="" PetType="" Image="" Audio="" Animation="" Preview=""/&gt;</v>
      </c>
    </row>
    <row r="205" spans="1:14">
      <c r="A205" s="160">
        <f>ItemFood!B26</f>
        <v>69018</v>
      </c>
      <c r="B205" s="160">
        <v>6</v>
      </c>
      <c r="C205" s="161" t="str">
        <f>ItemFood!D26</f>
        <v>chicken</v>
      </c>
      <c r="D205" s="161" t="str">
        <f>ItemFood!S26</f>
        <v>food_chicken</v>
      </c>
      <c r="E205" s="161"/>
      <c r="F205" s="161"/>
      <c r="G205" s="161"/>
      <c r="H205" s="161"/>
      <c r="I205" s="160"/>
      <c r="J205" s="161"/>
      <c r="K205" s="161"/>
      <c r="L205" s="160"/>
      <c r="M205" s="161"/>
      <c r="N205" s="161" t="str">
        <f t="shared" si="24"/>
        <v>&lt;Item Id="69018" Type="6" Name="chicken" getImage="food_chicken" Icon="" StoryBg="" AudioId="" Description="" PetType="" Image="" Audio="" Animation="" Preview=""/&gt;</v>
      </c>
    </row>
    <row r="206" spans="1:14">
      <c r="A206" s="160">
        <f>ItemFood!B27</f>
        <v>69019</v>
      </c>
      <c r="B206" s="160">
        <v>6</v>
      </c>
      <c r="C206" s="161" t="str">
        <f>ItemFood!D27</f>
        <v>ginger bread</v>
      </c>
      <c r="D206" s="161" t="str">
        <f>ItemFood!S27</f>
        <v>food_gingerbread</v>
      </c>
      <c r="E206" s="161"/>
      <c r="F206" s="161"/>
      <c r="G206" s="161"/>
      <c r="H206" s="161"/>
      <c r="I206" s="160"/>
      <c r="J206" s="161"/>
      <c r="K206" s="161"/>
      <c r="L206" s="160"/>
      <c r="M206" s="161"/>
      <c r="N206" s="161" t="str">
        <f t="shared" si="24"/>
        <v>&lt;Item Id="69019" Type="6" Name="ginger bread" getImage="food_gingerbread" Icon="" StoryBg="" AudioId="" Description="" PetType="" Image="" Audio="" Animation="" Preview=""/&gt;</v>
      </c>
    </row>
    <row r="207" spans="1:14">
      <c r="A207" s="160">
        <f>ItemFood!B28</f>
        <v>69020</v>
      </c>
      <c r="B207" s="160">
        <v>6</v>
      </c>
      <c r="C207" s="161" t="str">
        <f>ItemFood!D28</f>
        <v>pudding</v>
      </c>
      <c r="D207" s="161" t="str">
        <f>ItemFood!S28</f>
        <v>food_pudding</v>
      </c>
      <c r="E207" s="161"/>
      <c r="F207" s="161"/>
      <c r="G207" s="161"/>
      <c r="H207" s="161"/>
      <c r="I207" s="160"/>
      <c r="J207" s="161"/>
      <c r="K207" s="161"/>
      <c r="L207" s="160"/>
      <c r="M207" s="161"/>
      <c r="N207" s="161" t="str">
        <f t="shared" si="24"/>
        <v>&lt;Item Id="69020" Type="6" Name="pudding" getImage="food_pudding" Icon="" StoryBg="" AudioId="" Description="" PetType="" Image="" Audio="" Animation="" Preview=""/&gt;</v>
      </c>
    </row>
    <row r="208" spans="1:14">
      <c r="A208" s="162">
        <f>ItemFood!B29</f>
        <v>69021</v>
      </c>
      <c r="B208" s="162">
        <v>6</v>
      </c>
      <c r="C208" s="163" t="str">
        <f>ItemFood!D29</f>
        <v>food_dumplings</v>
      </c>
      <c r="D208" s="163" t="str">
        <f>ItemFood!S29</f>
        <v>food_dumplings</v>
      </c>
      <c r="E208" s="163"/>
      <c r="F208" s="163"/>
      <c r="G208" s="163"/>
      <c r="H208" s="163"/>
      <c r="I208" s="162"/>
      <c r="J208" s="163"/>
      <c r="K208" s="163"/>
      <c r="L208" s="162"/>
      <c r="M208" s="163"/>
      <c r="N208" s="164" t="str">
        <f t="shared" si="24"/>
        <v>&lt;Item Id="69021" Type="6" Name="food_dumplings" getImage="food_dumplings" Icon="" StoryBg="" AudioId="" Description="" PetType="" Image="" Audio="" Animation="" Preview=""/&gt;</v>
      </c>
    </row>
    <row r="209" spans="1:15">
      <c r="A209" s="162">
        <f>ItemFood!B30</f>
        <v>69022</v>
      </c>
      <c r="B209" s="162">
        <v>6</v>
      </c>
      <c r="C209" s="163" t="str">
        <f>ItemFood!D30</f>
        <v>food_orange</v>
      </c>
      <c r="D209" s="163" t="str">
        <f>ItemFood!S30</f>
        <v>food_orange</v>
      </c>
      <c r="E209" s="163"/>
      <c r="F209" s="163"/>
      <c r="G209" s="163"/>
      <c r="H209" s="163"/>
      <c r="I209" s="162"/>
      <c r="J209" s="163"/>
      <c r="K209" s="163"/>
      <c r="L209" s="162"/>
      <c r="M209" s="163"/>
      <c r="N209" s="164" t="str">
        <f t="shared" si="24"/>
        <v>&lt;Item Id="69022" Type="6" Name="food_orange" getImage="food_orange" Icon="" StoryBg="" AudioId="" Description="" PetType="" Image="" Audio="" Animation="" Preview=""/&gt;</v>
      </c>
    </row>
    <row r="210" spans="1:15">
      <c r="A210" s="162">
        <f>ItemFood!B31</f>
        <v>69023</v>
      </c>
      <c r="B210" s="162">
        <v>6</v>
      </c>
      <c r="C210" s="163" t="str">
        <f>ItemFood!D31</f>
        <v>food_ricecakefish</v>
      </c>
      <c r="D210" s="163" t="str">
        <f>ItemFood!S31</f>
        <v>food_ricecakefish</v>
      </c>
      <c r="E210" s="163"/>
      <c r="F210" s="163"/>
      <c r="G210" s="163"/>
      <c r="H210" s="163"/>
      <c r="I210" s="162"/>
      <c r="J210" s="163"/>
      <c r="K210" s="163"/>
      <c r="L210" s="162"/>
      <c r="M210" s="163"/>
      <c r="N210" s="164" t="str">
        <f t="shared" si="24"/>
        <v>&lt;Item Id="69023" Type="6" Name="food_ricecakefish" getImage="food_ricecakefish" Icon="" StoryBg="" AudioId="" Description="" PetType="" Image="" Audio="" Animation="" Preview=""/&gt;</v>
      </c>
    </row>
    <row r="211" spans="1:15">
      <c r="A211" s="162">
        <f>ItemFood!B32</f>
        <v>69024</v>
      </c>
      <c r="B211" s="162">
        <v>6</v>
      </c>
      <c r="C211" s="163" t="str">
        <f>ItemFood!D32</f>
        <v>food_sausage</v>
      </c>
      <c r="D211" s="163" t="str">
        <f>ItemFood!S32</f>
        <v>food_sausage</v>
      </c>
      <c r="E211" s="163"/>
      <c r="F211" s="163"/>
      <c r="G211" s="163"/>
      <c r="H211" s="163"/>
      <c r="I211" s="162"/>
      <c r="J211" s="163"/>
      <c r="K211" s="163"/>
      <c r="L211" s="162"/>
      <c r="M211" s="163"/>
      <c r="N211" s="164" t="str">
        <f t="shared" si="24"/>
        <v>&lt;Item Id="69024" Type="6" Name="food_sausage" getImage="food_sausage" Icon="" StoryBg="" AudioId="" Description="" PetType="" Image="" Audio="" Animation="" Preview=""/&gt;</v>
      </c>
    </row>
    <row r="212" spans="1:15" ht="15.75">
      <c r="A212" s="223" t="s">
        <v>2453</v>
      </c>
      <c r="B212" s="223"/>
      <c r="C212" s="223"/>
      <c r="D212" s="223"/>
      <c r="E212" s="223"/>
      <c r="F212" s="223"/>
      <c r="G212" s="223"/>
      <c r="H212" s="223"/>
      <c r="I212" s="223"/>
      <c r="J212" s="223"/>
      <c r="K212" s="223"/>
      <c r="L212" s="223"/>
      <c r="M212" s="223"/>
      <c r="N212" s="223"/>
      <c r="O212" s="223"/>
    </row>
    <row r="213" spans="1:15">
      <c r="A213" s="165">
        <f>Expression!A3</f>
        <v>70001</v>
      </c>
      <c r="B213" s="166">
        <v>7</v>
      </c>
      <c r="C213" s="167" t="str">
        <f>Expression!C3</f>
        <v>love</v>
      </c>
      <c r="D213" s="167" t="str">
        <f>Expression!F3&amp;"_big"</f>
        <v>p_love_big</v>
      </c>
      <c r="E213" s="168"/>
      <c r="F213" s="168"/>
      <c r="G213" s="168"/>
      <c r="H213" s="168"/>
      <c r="I213" s="166"/>
      <c r="J213" s="168"/>
      <c r="K213" s="168"/>
      <c r="L213" s="166"/>
      <c r="M213" s="168"/>
      <c r="N213" s="169" t="str">
        <f t="shared" si="24"/>
        <v>&lt;Item Id="70001" Type="7" Name="love" getImage="p_love_big" Icon="" StoryBg="" AudioId="" Description="" PetType="" Image="" Audio="" Animation="" Preview=""/&gt;</v>
      </c>
    </row>
    <row r="214" spans="1:15">
      <c r="A214" s="165">
        <f>Expression!A4</f>
        <v>70002</v>
      </c>
      <c r="B214" s="166">
        <v>7</v>
      </c>
      <c r="C214" s="167" t="str">
        <f>Expression!C4</f>
        <v>flower</v>
      </c>
      <c r="D214" s="167" t="str">
        <f>Expression!F4&amp;"_big"</f>
        <v>p_flower_big</v>
      </c>
      <c r="E214" s="168"/>
      <c r="F214" s="168"/>
      <c r="G214" s="168"/>
      <c r="H214" s="168"/>
      <c r="I214" s="166"/>
      <c r="J214" s="168"/>
      <c r="K214" s="168"/>
      <c r="L214" s="166"/>
      <c r="M214" s="168"/>
      <c r="N214" s="169" t="str">
        <f t="shared" ref="N214:N218" si="25">"&lt;Item Id="""&amp;A214&amp;""" Type="""&amp;B214&amp;""" Name="""&amp;C214&amp;""" getImage="""&amp;D214&amp;""" Icon="""&amp;E214&amp;""" StoryBg="""&amp;F214&amp;""" AudioId="""&amp;G214&amp;""" Description="""&amp;H214&amp;""" PetType="""&amp;I214&amp;""" Image="""&amp;J214&amp;""" Audio="""&amp;K214&amp;""" Animation="""&amp;L214&amp;""" Preview="""&amp;M214&amp;"""/&gt;"</f>
        <v>&lt;Item Id="70002" Type="7" Name="flower" getImage="p_flower_big" Icon="" StoryBg="" AudioId="" Description="" PetType="" Image="" Audio="" Animation="" Preview=""/&gt;</v>
      </c>
    </row>
    <row r="215" spans="1:15">
      <c r="A215" s="165">
        <f>Expression!A5</f>
        <v>70003</v>
      </c>
      <c r="B215" s="166">
        <v>7</v>
      </c>
      <c r="C215" s="167" t="str">
        <f>Expression!C5</f>
        <v>octopus</v>
      </c>
      <c r="D215" s="167" t="str">
        <f>Expression!F5&amp;"_big"</f>
        <v>p_octopus_big</v>
      </c>
      <c r="E215" s="168"/>
      <c r="F215" s="168"/>
      <c r="G215" s="168"/>
      <c r="H215" s="168"/>
      <c r="I215" s="166"/>
      <c r="J215" s="168"/>
      <c r="K215" s="168"/>
      <c r="L215" s="166"/>
      <c r="M215" s="168"/>
      <c r="N215" s="169" t="str">
        <f t="shared" si="25"/>
        <v>&lt;Item Id="70003" Type="7" Name="octopus" getImage="p_octopus_big" Icon="" StoryBg="" AudioId="" Description="" PetType="" Image="" Audio="" Animation="" Preview=""/&gt;</v>
      </c>
    </row>
    <row r="216" spans="1:15">
      <c r="A216" s="165">
        <f>Expression!A6</f>
        <v>70004</v>
      </c>
      <c r="B216" s="166">
        <v>7</v>
      </c>
      <c r="C216" s="167" t="str">
        <f>Expression!C6</f>
        <v>paint</v>
      </c>
      <c r="D216" s="167" t="str">
        <f>Expression!F6&amp;"_big"</f>
        <v>p_paint_big</v>
      </c>
      <c r="E216" s="168"/>
      <c r="F216" s="168"/>
      <c r="G216" s="168"/>
      <c r="H216" s="168"/>
      <c r="I216" s="166"/>
      <c r="J216" s="168"/>
      <c r="K216" s="168"/>
      <c r="L216" s="166"/>
      <c r="M216" s="168"/>
      <c r="N216" s="169" t="str">
        <f t="shared" si="25"/>
        <v>&lt;Item Id="70004" Type="7" Name="paint" getImage="p_paint_big" Icon="" StoryBg="" AudioId="" Description="" PetType="" Image="" Audio="" Animation="" Preview=""/&gt;</v>
      </c>
    </row>
    <row r="217" spans="1:15">
      <c r="A217" s="165">
        <f>Expression!A7</f>
        <v>70005</v>
      </c>
      <c r="B217" s="166">
        <v>7</v>
      </c>
      <c r="C217" s="167" t="str">
        <f>Expression!C7</f>
        <v>bomb</v>
      </c>
      <c r="D217" s="167" t="str">
        <f>Expression!F7&amp;"_big"</f>
        <v>p_bomb_big</v>
      </c>
      <c r="E217" s="168"/>
      <c r="F217" s="168"/>
      <c r="G217" s="168"/>
      <c r="H217" s="168"/>
      <c r="I217" s="166"/>
      <c r="J217" s="168"/>
      <c r="K217" s="168"/>
      <c r="L217" s="166"/>
      <c r="M217" s="168"/>
      <c r="N217" s="169" t="str">
        <f t="shared" si="25"/>
        <v>&lt;Item Id="70005" Type="7" Name="bomb" getImage="p_bomb_big" Icon="" StoryBg="" AudioId="" Description="" PetType="" Image="" Audio="" Animation="" Preview=""/&gt;</v>
      </c>
    </row>
    <row r="218" spans="1:15">
      <c r="A218" s="165">
        <f>Expression!A8</f>
        <v>70006</v>
      </c>
      <c r="B218" s="166">
        <v>7</v>
      </c>
      <c r="C218" s="167" t="str">
        <f>Expression!C8</f>
        <v>pig</v>
      </c>
      <c r="D218" s="167" t="str">
        <f>Expression!F8&amp;"_big"</f>
        <v>p_pig_big</v>
      </c>
      <c r="E218" s="168"/>
      <c r="F218" s="168"/>
      <c r="G218" s="168"/>
      <c r="H218" s="168"/>
      <c r="I218" s="166"/>
      <c r="J218" s="168"/>
      <c r="K218" s="168"/>
      <c r="L218" s="166"/>
      <c r="M218" s="168"/>
      <c r="N218" s="169" t="str">
        <f t="shared" si="25"/>
        <v>&lt;Item Id="70006" Type="7" Name="pig" getImage="p_pig_big" Icon="" StoryBg="" AudioId="" Description="" PetType="" Image="" Audio="" Animation="" Preview=""/&gt;</v>
      </c>
    </row>
    <row r="219" spans="1:15">
      <c r="A219" s="165">
        <f>Expression!A9</f>
        <v>70007</v>
      </c>
      <c r="B219" s="166">
        <v>7</v>
      </c>
      <c r="C219" s="167" t="str">
        <f>Expression!C9</f>
        <v>rainbow</v>
      </c>
      <c r="D219" s="167" t="str">
        <f>Expression!F9&amp;"_big"</f>
        <v>p_raindow_big</v>
      </c>
      <c r="E219" s="168"/>
      <c r="F219" s="168"/>
      <c r="G219" s="168"/>
      <c r="H219" s="168"/>
      <c r="I219" s="166"/>
      <c r="J219" s="168"/>
      <c r="K219" s="168"/>
      <c r="L219" s="166"/>
      <c r="M219" s="168"/>
      <c r="N219" s="169" t="str">
        <f t="shared" ref="N219:N228" si="26">"&lt;Item Id="""&amp;A219&amp;""" Type="""&amp;B219&amp;""" Name="""&amp;C219&amp;""" getImage="""&amp;D219&amp;""" Icon="""&amp;E219&amp;""" StoryBg="""&amp;F219&amp;""" AudioId="""&amp;G219&amp;""" Description="""&amp;H219&amp;""" PetType="""&amp;I219&amp;""" Image="""&amp;J219&amp;""" Audio="""&amp;K219&amp;""" Animation="""&amp;L219&amp;""" Preview="""&amp;M219&amp;"""/&gt;"</f>
        <v>&lt;Item Id="70007" Type="7" Name="rainbow" getImage="p_raindow_big" Icon="" StoryBg="" AudioId="" Description="" PetType="" Image="" Audio="" Animation="" Preview=""/&gt;</v>
      </c>
    </row>
    <row r="220" spans="1:15">
      <c r="A220" s="165">
        <f>Expression!A10</f>
        <v>70008</v>
      </c>
      <c r="B220" s="166">
        <v>7</v>
      </c>
      <c r="C220" s="167" t="str">
        <f>Expression!C10</f>
        <v>tantan</v>
      </c>
      <c r="D220" s="167" t="str">
        <f>Expression!F10&amp;"_big"</f>
        <v>p_tantan_big</v>
      </c>
      <c r="E220" s="168"/>
      <c r="F220" s="168"/>
      <c r="G220" s="168"/>
      <c r="H220" s="168"/>
      <c r="I220" s="166"/>
      <c r="J220" s="168"/>
      <c r="K220" s="168"/>
      <c r="L220" s="166"/>
      <c r="M220" s="168"/>
      <c r="N220" s="169" t="str">
        <f t="shared" si="26"/>
        <v>&lt;Item Id="70008" Type="7" Name="tantan" getImage="p_tantan_big" Icon="" StoryBg="" AudioId="" Description="" PetType="" Image="" Audio="" Animation="" Preview=""/&gt;</v>
      </c>
    </row>
    <row r="221" spans="1:15" ht="15.75">
      <c r="A221" s="224" t="s">
        <v>2653</v>
      </c>
      <c r="B221" s="224"/>
      <c r="C221" s="224"/>
      <c r="D221" s="224"/>
      <c r="E221" s="224"/>
      <c r="F221" s="224"/>
      <c r="G221" s="224"/>
      <c r="H221" s="224"/>
      <c r="I221" s="224"/>
      <c r="J221" s="224"/>
      <c r="K221" s="224"/>
      <c r="L221" s="224"/>
      <c r="M221" s="224"/>
      <c r="N221" s="224"/>
      <c r="O221" s="223"/>
    </row>
    <row r="222" spans="1:15">
      <c r="A222" s="220">
        <f>Plant!A3</f>
        <v>80001</v>
      </c>
      <c r="B222" s="220">
        <v>8</v>
      </c>
      <c r="C222" s="222" t="str">
        <f>Plant!D3</f>
        <v>strawberry</v>
      </c>
      <c r="D222" s="221" t="str">
        <f>Plant!F3&amp;"_big"</f>
        <v>seed_strawberry_big</v>
      </c>
      <c r="E222" s="221"/>
      <c r="F222" s="221"/>
      <c r="G222" s="221"/>
      <c r="H222" s="221"/>
      <c r="I222" s="220"/>
      <c r="J222" s="221"/>
      <c r="K222" s="221"/>
      <c r="L222" s="220"/>
      <c r="M222" s="221"/>
      <c r="N222" s="221" t="str">
        <f t="shared" si="26"/>
        <v>&lt;Item Id="80001" Type="8" Name="strawberry" getImage="seed_strawberry_big" Icon="" StoryBg="" AudioId="" Description="" PetType="" Image="" Audio="" Animation="" Preview=""/&gt;</v>
      </c>
    </row>
    <row r="223" spans="1:15">
      <c r="A223" s="220">
        <f>Plant!A4</f>
        <v>80002</v>
      </c>
      <c r="B223" s="220">
        <v>8</v>
      </c>
      <c r="C223" s="222" t="str">
        <f>Plant!D4</f>
        <v>hamimelon</v>
      </c>
      <c r="D223" s="221" t="str">
        <f>Plant!F4&amp;"_big"</f>
        <v>seed_hami_big</v>
      </c>
      <c r="E223" s="221"/>
      <c r="F223" s="221"/>
      <c r="G223" s="221"/>
      <c r="H223" s="221"/>
      <c r="I223" s="220"/>
      <c r="J223" s="221"/>
      <c r="K223" s="221"/>
      <c r="L223" s="220"/>
      <c r="M223" s="221"/>
      <c r="N223" s="221" t="str">
        <f t="shared" si="26"/>
        <v>&lt;Item Id="80002" Type="8" Name="hamimelon" getImage="seed_hami_big" Icon="" StoryBg="" AudioId="" Description="" PetType="" Image="" Audio="" Animation="" Preview=""/&gt;</v>
      </c>
    </row>
    <row r="224" spans="1:15">
      <c r="A224" s="220">
        <f>Plant!A5</f>
        <v>80003</v>
      </c>
      <c r="B224" s="220">
        <v>8</v>
      </c>
      <c r="C224" s="222" t="str">
        <f>Plant!D5</f>
        <v>blueberry</v>
      </c>
      <c r="D224" s="221" t="str">
        <f>Plant!F5&amp;"_big"</f>
        <v>seed_blueberry_big</v>
      </c>
      <c r="E224" s="221"/>
      <c r="F224" s="221"/>
      <c r="G224" s="221"/>
      <c r="H224" s="221"/>
      <c r="I224" s="220"/>
      <c r="J224" s="221"/>
      <c r="K224" s="221"/>
      <c r="L224" s="220"/>
      <c r="M224" s="221"/>
      <c r="N224" s="221" t="str">
        <f t="shared" si="26"/>
        <v>&lt;Item Id="80003" Type="8" Name="blueberry" getImage="seed_blueberry_big" Icon="" StoryBg="" AudioId="" Description="" PetType="" Image="" Audio="" Animation="" Preview=""/&gt;</v>
      </c>
    </row>
    <row r="225" spans="1:14">
      <c r="A225" s="220">
        <f>Plant!A6</f>
        <v>80004</v>
      </c>
      <c r="B225" s="220">
        <v>8</v>
      </c>
      <c r="C225" s="222" t="str">
        <f>Plant!D6</f>
        <v>watermelon</v>
      </c>
      <c r="D225" s="221" t="str">
        <f>Plant!F6&amp;"_big"</f>
        <v>seed_watermelon_big</v>
      </c>
      <c r="E225" s="221"/>
      <c r="F225" s="221"/>
      <c r="G225" s="221"/>
      <c r="H225" s="221"/>
      <c r="I225" s="220"/>
      <c r="J225" s="221"/>
      <c r="K225" s="221"/>
      <c r="L225" s="220"/>
      <c r="M225" s="221"/>
      <c r="N225" s="221" t="str">
        <f t="shared" si="26"/>
        <v>&lt;Item Id="80004" Type="8" Name="watermelon" getImage="seed_watermelon_big" Icon="" StoryBg="" AudioId="" Description="" PetType="" Image="" Audio="" Animation="" Preview=""/&gt;</v>
      </c>
    </row>
    <row r="226" spans="1:14">
      <c r="A226" s="220">
        <f>Plant!A7</f>
        <v>80005</v>
      </c>
      <c r="B226" s="220">
        <v>8</v>
      </c>
      <c r="C226" s="222" t="str">
        <f>Plant!D7</f>
        <v>raspberry</v>
      </c>
      <c r="D226" s="221" t="str">
        <f>Plant!F7&amp;"_big"</f>
        <v>seed_raspberry_big</v>
      </c>
      <c r="E226" s="221"/>
      <c r="F226" s="221"/>
      <c r="G226" s="221"/>
      <c r="H226" s="221"/>
      <c r="I226" s="220"/>
      <c r="J226" s="221"/>
      <c r="K226" s="221"/>
      <c r="L226" s="220"/>
      <c r="M226" s="221"/>
      <c r="N226" s="221" t="str">
        <f t="shared" si="26"/>
        <v>&lt;Item Id="80005" Type="8" Name="raspberry" getImage="seed_raspberry_big" Icon="" StoryBg="" AudioId="" Description="" PetType="" Image="" Audio="" Animation="" Preview=""/&gt;</v>
      </c>
    </row>
    <row r="227" spans="1:14">
      <c r="A227" s="220">
        <f>Plant!A8</f>
        <v>80006</v>
      </c>
      <c r="B227" s="220">
        <v>8</v>
      </c>
      <c r="C227" s="222" t="str">
        <f>Plant!D8</f>
        <v>pineapple</v>
      </c>
      <c r="D227" s="221" t="str">
        <f>Plant!F8&amp;"_big"</f>
        <v>seed_pineapple_big</v>
      </c>
      <c r="E227" s="221"/>
      <c r="F227" s="221"/>
      <c r="G227" s="221"/>
      <c r="H227" s="221"/>
      <c r="I227" s="220"/>
      <c r="J227" s="221"/>
      <c r="K227" s="221"/>
      <c r="L227" s="220"/>
      <c r="M227" s="221"/>
      <c r="N227" s="221" t="str">
        <f t="shared" si="26"/>
        <v>&lt;Item Id="80006" Type="8" Name="pineapple" getImage="seed_pineapple_big" Icon="" StoryBg="" AudioId="" Description="" PetType="" Image="" Audio="" Animation="" Preview=""/&gt;</v>
      </c>
    </row>
    <row r="228" spans="1:14">
      <c r="A228" s="220">
        <f>Plant!A9</f>
        <v>80007</v>
      </c>
      <c r="B228" s="220">
        <v>8</v>
      </c>
      <c r="C228" s="222" t="str">
        <f>Plant!D9</f>
        <v>pitaya</v>
      </c>
      <c r="D228" s="221" t="str">
        <f>Plant!F9&amp;"_big"</f>
        <v>seed_pitaya_big</v>
      </c>
      <c r="E228" s="221"/>
      <c r="F228" s="221"/>
      <c r="G228" s="221"/>
      <c r="H228" s="221"/>
      <c r="I228" s="220"/>
      <c r="J228" s="221"/>
      <c r="K228" s="221"/>
      <c r="L228" s="220"/>
      <c r="M228" s="221"/>
      <c r="N228" s="221" t="str">
        <f t="shared" si="26"/>
        <v>&lt;Item Id="80007" Type="8" Name="pitaya" getImage="seed_pitaya_big" Icon="" StoryBg="" AudioId="" Description="" PetType="" Image="" Audio="" Animation="" Preview=""/&gt;</v>
      </c>
    </row>
  </sheetData>
  <autoFilter ref="A1:O211"/>
  <mergeCells count="4">
    <mergeCell ref="A34:O34"/>
    <mergeCell ref="A181:O181"/>
    <mergeCell ref="A212:O212"/>
    <mergeCell ref="A221:O221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/>
  <dimension ref="A1:C42"/>
  <sheetViews>
    <sheetView workbookViewId="0">
      <selection activeCell="C1" sqref="C1"/>
    </sheetView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/>
  <dimension ref="A1:C20"/>
  <sheetViews>
    <sheetView workbookViewId="0">
      <selection activeCell="F1" sqref="F1"/>
    </sheetView>
  </sheetViews>
  <sheetFormatPr defaultColWidth="8.875" defaultRowHeight="14.2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/>
  <dimension ref="A1:AB102"/>
  <sheetViews>
    <sheetView workbookViewId="0">
      <pane xSplit="4" ySplit="2" topLeftCell="N3" activePane="bottomRight" state="frozen"/>
      <selection pane="topRight"/>
      <selection pane="bottomLeft"/>
      <selection pane="bottomRight" activeCell="I30" sqref="I30"/>
    </sheetView>
  </sheetViews>
  <sheetFormatPr defaultColWidth="8.875" defaultRowHeight="14.2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42" customWidth="1"/>
    <col min="18" max="19" width="6.625" customWidth="1"/>
    <col min="20" max="21" width="7" style="42" customWidth="1"/>
    <col min="22" max="23" width="6.625" customWidth="1"/>
    <col min="24" max="25" width="7" style="42" customWidth="1"/>
    <col min="26" max="27" width="6.625" customWidth="1"/>
    <col min="28" max="28" width="30.625" customWidth="1"/>
  </cols>
  <sheetData>
    <row r="1" spans="1:28">
      <c r="A1" s="229" t="s">
        <v>1236</v>
      </c>
      <c r="B1" s="229"/>
      <c r="C1" s="229"/>
      <c r="D1" s="44"/>
      <c r="E1" s="230" t="s">
        <v>1237</v>
      </c>
      <c r="F1" s="230"/>
      <c r="G1" s="45" t="s">
        <v>1238</v>
      </c>
      <c r="H1" s="231" t="s">
        <v>1239</v>
      </c>
      <c r="I1" s="232"/>
      <c r="J1" s="233" t="s">
        <v>1240</v>
      </c>
      <c r="K1" s="233"/>
      <c r="L1" s="233"/>
      <c r="M1" s="233"/>
      <c r="N1" s="233"/>
      <c r="O1" s="233"/>
      <c r="P1" s="234" t="s">
        <v>1241</v>
      </c>
      <c r="Q1" s="234"/>
      <c r="R1" s="234"/>
      <c r="S1" s="234"/>
      <c r="T1" s="225" t="s">
        <v>1242</v>
      </c>
      <c r="U1" s="225"/>
      <c r="V1" s="225"/>
      <c r="W1" s="225"/>
      <c r="X1" s="226" t="s">
        <v>1243</v>
      </c>
      <c r="Y1" s="226"/>
      <c r="Z1" s="226"/>
      <c r="AA1" s="226"/>
      <c r="AB1" s="227" t="s">
        <v>1244</v>
      </c>
    </row>
    <row r="2" spans="1:28">
      <c r="A2" s="46" t="s">
        <v>1245</v>
      </c>
      <c r="B2" s="43" t="s">
        <v>1246</v>
      </c>
      <c r="C2" s="43" t="s">
        <v>1247</v>
      </c>
      <c r="D2" s="47"/>
      <c r="E2" s="48" t="s">
        <v>1246</v>
      </c>
      <c r="F2" s="48" t="s">
        <v>1247</v>
      </c>
      <c r="G2" s="48" t="s">
        <v>1248</v>
      </c>
      <c r="H2" s="49" t="s">
        <v>1249</v>
      </c>
      <c r="I2" s="49" t="s">
        <v>1250</v>
      </c>
      <c r="J2" s="53" t="s">
        <v>1249</v>
      </c>
      <c r="K2" s="53" t="s">
        <v>1250</v>
      </c>
      <c r="L2" s="53" t="s">
        <v>1251</v>
      </c>
      <c r="M2" s="53" t="s">
        <v>1252</v>
      </c>
      <c r="N2" s="53" t="s">
        <v>1253</v>
      </c>
      <c r="O2" s="53" t="s">
        <v>1254</v>
      </c>
      <c r="P2" s="55" t="s">
        <v>1255</v>
      </c>
      <c r="Q2" s="55" t="s">
        <v>1256</v>
      </c>
      <c r="R2" s="54" t="s">
        <v>1257</v>
      </c>
      <c r="S2" s="54" t="s">
        <v>1258</v>
      </c>
      <c r="T2" s="58" t="s">
        <v>1255</v>
      </c>
      <c r="U2" s="58" t="s">
        <v>1256</v>
      </c>
      <c r="V2" s="59" t="s">
        <v>1257</v>
      </c>
      <c r="W2" s="59" t="s">
        <v>1258</v>
      </c>
      <c r="X2" s="60" t="s">
        <v>1255</v>
      </c>
      <c r="Y2" s="60" t="s">
        <v>1256</v>
      </c>
      <c r="Z2" s="62" t="s">
        <v>1257</v>
      </c>
      <c r="AA2" s="62" t="s">
        <v>1258</v>
      </c>
      <c r="AB2" s="228"/>
    </row>
    <row r="3" spans="1:28">
      <c r="A3" s="50" t="s">
        <v>1259</v>
      </c>
      <c r="B3" s="50" t="str">
        <f>MID(A3,FIND("level=",A3)+7,FIND(""" exp=",A3)-FIND("level=",A3)-7)</f>
        <v>1</v>
      </c>
      <c r="C3" s="50" t="str">
        <f>MID(A3,FIND("exp=",A3)+5,FIND("""/&gt;",A3)-FIND("exp=",A3)-5)</f>
        <v>45</v>
      </c>
      <c r="D3" s="44"/>
      <c r="E3" s="51">
        <v>1</v>
      </c>
      <c r="F3" s="51">
        <v>45</v>
      </c>
      <c r="G3" s="51">
        <v>30</v>
      </c>
      <c r="H3" s="52">
        <v>62</v>
      </c>
      <c r="I3" s="52">
        <v>62</v>
      </c>
      <c r="J3" s="56">
        <v>2</v>
      </c>
      <c r="K3" s="56">
        <v>2</v>
      </c>
      <c r="L3" s="56">
        <v>2</v>
      </c>
      <c r="M3" s="56">
        <f>1+ROUNDDOWN(L3*0.15,0)</f>
        <v>1</v>
      </c>
      <c r="N3" s="56">
        <v>0.8</v>
      </c>
      <c r="O3" s="56">
        <v>0.1</v>
      </c>
      <c r="P3" s="57">
        <v>37</v>
      </c>
      <c r="Q3" s="57">
        <v>10000</v>
      </c>
      <c r="R3" s="61">
        <v>10</v>
      </c>
      <c r="S3" s="61">
        <v>10</v>
      </c>
      <c r="T3" s="59">
        <v>51</v>
      </c>
      <c r="U3" s="58">
        <v>10001</v>
      </c>
      <c r="V3" s="59">
        <v>15</v>
      </c>
      <c r="W3" s="59">
        <v>15</v>
      </c>
      <c r="X3" s="60">
        <v>104</v>
      </c>
      <c r="Y3" s="60">
        <v>10002</v>
      </c>
      <c r="Z3" s="62">
        <v>20</v>
      </c>
      <c r="AA3" s="6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0" t="s">
        <v>1260</v>
      </c>
      <c r="B4" s="50" t="str">
        <f t="shared" ref="B4:B67" si="0">MID(A4,FIND("level=",A4)+7,FIND(""" exp=",A4)-FIND("level=",A4)-7)</f>
        <v>2</v>
      </c>
      <c r="C4" s="50" t="str">
        <f t="shared" ref="C4:C67" si="1">MID(A4,FIND("exp=",A4)+5,FIND("""/&gt;",A4)-FIND("exp=",A4)-5)</f>
        <v>70</v>
      </c>
      <c r="D4" s="44"/>
      <c r="E4" s="51">
        <v>2</v>
      </c>
      <c r="F4" s="51">
        <v>70</v>
      </c>
      <c r="G4" s="51">
        <v>32</v>
      </c>
      <c r="H4" s="52">
        <v>64</v>
      </c>
      <c r="I4" s="52">
        <v>64</v>
      </c>
      <c r="J4" s="56">
        <v>2</v>
      </c>
      <c r="K4" s="56">
        <v>2</v>
      </c>
      <c r="L4" s="56">
        <v>2</v>
      </c>
      <c r="M4" s="56">
        <f t="shared" ref="M4:M67" si="2">1+ROUNDDOWN(L4*0.15,0)</f>
        <v>1</v>
      </c>
      <c r="N4" s="56">
        <v>0.8</v>
      </c>
      <c r="O4" s="56">
        <v>0.1</v>
      </c>
      <c r="P4" s="57">
        <v>40</v>
      </c>
      <c r="Q4" s="57">
        <v>10000</v>
      </c>
      <c r="R4" s="61">
        <v>12</v>
      </c>
      <c r="S4" s="61">
        <v>12</v>
      </c>
      <c r="T4" s="59">
        <v>53</v>
      </c>
      <c r="U4" s="58">
        <v>10001</v>
      </c>
      <c r="V4" s="59">
        <v>18</v>
      </c>
      <c r="W4" s="59">
        <v>18</v>
      </c>
      <c r="X4" s="60">
        <v>107</v>
      </c>
      <c r="Y4" s="60">
        <v>10002</v>
      </c>
      <c r="Z4" s="62">
        <v>24</v>
      </c>
      <c r="AA4" s="62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0" t="s">
        <v>1261</v>
      </c>
      <c r="B5" s="50" t="str">
        <f t="shared" si="0"/>
        <v>3</v>
      </c>
      <c r="C5" s="50" t="str">
        <f t="shared" si="1"/>
        <v>105</v>
      </c>
      <c r="D5" s="44"/>
      <c r="E5" s="51">
        <v>3</v>
      </c>
      <c r="F5" s="51">
        <v>105</v>
      </c>
      <c r="G5" s="51">
        <v>34</v>
      </c>
      <c r="H5" s="52">
        <v>67</v>
      </c>
      <c r="I5" s="52">
        <v>67</v>
      </c>
      <c r="J5" s="56">
        <v>2</v>
      </c>
      <c r="K5" s="56">
        <v>2</v>
      </c>
      <c r="L5" s="56">
        <v>3</v>
      </c>
      <c r="M5" s="56">
        <f t="shared" si="2"/>
        <v>1</v>
      </c>
      <c r="N5" s="56">
        <v>0.8</v>
      </c>
      <c r="O5" s="56">
        <v>0.1</v>
      </c>
      <c r="P5" s="57">
        <v>41</v>
      </c>
      <c r="Q5" s="57">
        <v>10000</v>
      </c>
      <c r="R5" s="61">
        <v>14</v>
      </c>
      <c r="S5" s="61">
        <v>14</v>
      </c>
      <c r="T5" s="59">
        <v>55</v>
      </c>
      <c r="U5" s="58">
        <v>10001</v>
      </c>
      <c r="V5" s="59">
        <v>21</v>
      </c>
      <c r="W5" s="59">
        <v>21</v>
      </c>
      <c r="X5" s="60">
        <v>109</v>
      </c>
      <c r="Y5" s="60">
        <v>10002</v>
      </c>
      <c r="Z5" s="62">
        <v>28</v>
      </c>
      <c r="AA5" s="62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0" t="s">
        <v>1262</v>
      </c>
      <c r="B6" s="50" t="str">
        <f t="shared" si="0"/>
        <v>4</v>
      </c>
      <c r="C6" s="50" t="str">
        <f t="shared" si="1"/>
        <v>140</v>
      </c>
      <c r="D6" s="44"/>
      <c r="E6" s="51">
        <v>4</v>
      </c>
      <c r="F6" s="51">
        <v>140</v>
      </c>
      <c r="G6" s="51">
        <v>36</v>
      </c>
      <c r="H6" s="52">
        <v>70</v>
      </c>
      <c r="I6" s="52">
        <v>70</v>
      </c>
      <c r="J6" s="56">
        <v>3</v>
      </c>
      <c r="K6" s="56">
        <v>3</v>
      </c>
      <c r="L6" s="56">
        <v>3</v>
      </c>
      <c r="M6" s="56">
        <f t="shared" si="2"/>
        <v>1</v>
      </c>
      <c r="N6" s="56">
        <v>0.8</v>
      </c>
      <c r="O6" s="56">
        <v>0.1</v>
      </c>
      <c r="P6" s="57">
        <v>43</v>
      </c>
      <c r="Q6" s="57">
        <v>10000</v>
      </c>
      <c r="R6" s="61">
        <v>16</v>
      </c>
      <c r="S6" s="61">
        <v>16</v>
      </c>
      <c r="T6" s="59">
        <v>57</v>
      </c>
      <c r="U6" s="58">
        <v>10001</v>
      </c>
      <c r="V6" s="59">
        <v>24</v>
      </c>
      <c r="W6" s="59">
        <v>24</v>
      </c>
      <c r="X6" s="60">
        <v>112</v>
      </c>
      <c r="Y6" s="60">
        <v>10002</v>
      </c>
      <c r="Z6" s="62">
        <v>32</v>
      </c>
      <c r="AA6" s="62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0" t="s">
        <v>1263</v>
      </c>
      <c r="B7" s="50" t="str">
        <f t="shared" si="0"/>
        <v>5</v>
      </c>
      <c r="C7" s="50" t="str">
        <f t="shared" si="1"/>
        <v>160</v>
      </c>
      <c r="D7" s="44"/>
      <c r="E7" s="51">
        <v>5</v>
      </c>
      <c r="F7" s="51">
        <v>160</v>
      </c>
      <c r="G7" s="51">
        <v>38</v>
      </c>
      <c r="H7" s="52">
        <v>73</v>
      </c>
      <c r="I7" s="52">
        <v>73</v>
      </c>
      <c r="J7" s="56">
        <v>3</v>
      </c>
      <c r="K7" s="56">
        <v>3</v>
      </c>
      <c r="L7" s="56">
        <v>3</v>
      </c>
      <c r="M7" s="56">
        <f t="shared" si="2"/>
        <v>1</v>
      </c>
      <c r="N7" s="56">
        <v>0.8</v>
      </c>
      <c r="O7" s="56">
        <v>0.1</v>
      </c>
      <c r="P7" s="57">
        <v>44</v>
      </c>
      <c r="Q7" s="57">
        <v>10000</v>
      </c>
      <c r="R7" s="61">
        <v>18</v>
      </c>
      <c r="S7" s="61">
        <v>18</v>
      </c>
      <c r="T7" s="59">
        <v>59</v>
      </c>
      <c r="U7" s="58">
        <v>10001</v>
      </c>
      <c r="V7" s="59">
        <v>27</v>
      </c>
      <c r="W7" s="59">
        <v>27</v>
      </c>
      <c r="X7" s="60">
        <v>113</v>
      </c>
      <c r="Y7" s="60">
        <v>10002</v>
      </c>
      <c r="Z7" s="62">
        <v>36</v>
      </c>
      <c r="AA7" s="62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0" t="s">
        <v>1264</v>
      </c>
      <c r="B8" s="50" t="str">
        <f t="shared" si="0"/>
        <v>6</v>
      </c>
      <c r="C8" s="50" t="str">
        <f t="shared" si="1"/>
        <v>175</v>
      </c>
      <c r="D8" s="44"/>
      <c r="E8" s="51">
        <v>6</v>
      </c>
      <c r="F8" s="51">
        <v>175</v>
      </c>
      <c r="G8" s="51">
        <v>40</v>
      </c>
      <c r="H8" s="52">
        <v>77</v>
      </c>
      <c r="I8" s="52">
        <v>77</v>
      </c>
      <c r="J8" s="56">
        <v>3</v>
      </c>
      <c r="K8" s="56">
        <v>3</v>
      </c>
      <c r="L8" s="56">
        <v>4</v>
      </c>
      <c r="M8" s="56">
        <f t="shared" si="2"/>
        <v>1</v>
      </c>
      <c r="N8" s="56">
        <v>0.8</v>
      </c>
      <c r="O8" s="56">
        <v>0.1</v>
      </c>
      <c r="P8" s="57">
        <v>45</v>
      </c>
      <c r="Q8" s="57">
        <v>10000</v>
      </c>
      <c r="R8" s="61">
        <v>20</v>
      </c>
      <c r="S8" s="61">
        <v>20</v>
      </c>
      <c r="T8" s="59">
        <v>60</v>
      </c>
      <c r="U8" s="58">
        <v>10001</v>
      </c>
      <c r="V8" s="59">
        <v>30</v>
      </c>
      <c r="W8" s="59">
        <v>30</v>
      </c>
      <c r="X8" s="60">
        <v>115</v>
      </c>
      <c r="Y8" s="60">
        <v>10002</v>
      </c>
      <c r="Z8" s="62">
        <v>40</v>
      </c>
      <c r="AA8" s="62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0" t="s">
        <v>1265</v>
      </c>
      <c r="B9" s="50" t="str">
        <f t="shared" si="0"/>
        <v>7</v>
      </c>
      <c r="C9" s="50" t="str">
        <f t="shared" si="1"/>
        <v>180</v>
      </c>
      <c r="D9" s="44"/>
      <c r="E9" s="51">
        <v>7</v>
      </c>
      <c r="F9" s="51">
        <v>180</v>
      </c>
      <c r="G9" s="51">
        <v>42</v>
      </c>
      <c r="H9" s="52">
        <v>80</v>
      </c>
      <c r="I9" s="52">
        <v>80</v>
      </c>
      <c r="J9" s="56">
        <v>3</v>
      </c>
      <c r="K9" s="56">
        <v>3</v>
      </c>
      <c r="L9" s="56">
        <v>4</v>
      </c>
      <c r="M9" s="56">
        <f t="shared" si="2"/>
        <v>1</v>
      </c>
      <c r="N9" s="56">
        <v>0.8</v>
      </c>
      <c r="O9" s="56">
        <v>0.1</v>
      </c>
      <c r="P9" s="57">
        <v>47</v>
      </c>
      <c r="Q9" s="57">
        <v>10000</v>
      </c>
      <c r="R9" s="61">
        <v>22</v>
      </c>
      <c r="S9" s="61">
        <v>22</v>
      </c>
      <c r="T9" s="59">
        <v>61</v>
      </c>
      <c r="U9" s="58">
        <v>10001</v>
      </c>
      <c r="V9" s="59">
        <v>33</v>
      </c>
      <c r="W9" s="59">
        <v>33</v>
      </c>
      <c r="X9" s="60">
        <v>117</v>
      </c>
      <c r="Y9" s="60">
        <v>10002</v>
      </c>
      <c r="Z9" s="62">
        <v>44</v>
      </c>
      <c r="AA9" s="62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0" t="s">
        <v>1266</v>
      </c>
      <c r="B10" s="50" t="str">
        <f t="shared" si="0"/>
        <v>8</v>
      </c>
      <c r="C10" s="50" t="str">
        <f t="shared" si="1"/>
        <v>220</v>
      </c>
      <c r="D10" s="44"/>
      <c r="E10" s="51">
        <v>8</v>
      </c>
      <c r="F10" s="51">
        <v>220</v>
      </c>
      <c r="G10" s="51">
        <v>44</v>
      </c>
      <c r="H10" s="52">
        <v>84</v>
      </c>
      <c r="I10" s="52">
        <v>84</v>
      </c>
      <c r="J10" s="56">
        <v>3</v>
      </c>
      <c r="K10" s="56">
        <v>3</v>
      </c>
      <c r="L10" s="56">
        <v>4</v>
      </c>
      <c r="M10" s="56">
        <f t="shared" si="2"/>
        <v>1</v>
      </c>
      <c r="N10" s="56">
        <v>0.8</v>
      </c>
      <c r="O10" s="56">
        <v>0.1</v>
      </c>
      <c r="P10" s="57">
        <v>48</v>
      </c>
      <c r="Q10" s="57">
        <v>10000</v>
      </c>
      <c r="R10" s="61">
        <v>24</v>
      </c>
      <c r="S10" s="61">
        <v>24</v>
      </c>
      <c r="T10" s="59">
        <v>62</v>
      </c>
      <c r="U10" s="58">
        <v>10001</v>
      </c>
      <c r="V10" s="59">
        <v>36</v>
      </c>
      <c r="W10" s="59">
        <v>36</v>
      </c>
      <c r="X10" s="60">
        <v>118</v>
      </c>
      <c r="Y10" s="60">
        <v>10002</v>
      </c>
      <c r="Z10" s="62">
        <v>48</v>
      </c>
      <c r="AA10" s="62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0" t="s">
        <v>1267</v>
      </c>
      <c r="B11" s="50" t="str">
        <f t="shared" si="0"/>
        <v>9</v>
      </c>
      <c r="C11" s="50" t="str">
        <f t="shared" si="1"/>
        <v>400</v>
      </c>
      <c r="D11" s="44"/>
      <c r="E11" s="51">
        <v>9</v>
      </c>
      <c r="F11" s="51">
        <v>400</v>
      </c>
      <c r="G11" s="51">
        <v>46</v>
      </c>
      <c r="H11" s="52">
        <v>87</v>
      </c>
      <c r="I11" s="52">
        <v>87</v>
      </c>
      <c r="J11" s="56">
        <v>3</v>
      </c>
      <c r="K11" s="56">
        <v>3</v>
      </c>
      <c r="L11" s="56">
        <v>5</v>
      </c>
      <c r="M11" s="56">
        <f t="shared" si="2"/>
        <v>1</v>
      </c>
      <c r="N11" s="56">
        <v>0.8</v>
      </c>
      <c r="O11" s="56">
        <v>0.1</v>
      </c>
      <c r="P11" s="57">
        <v>49</v>
      </c>
      <c r="Q11" s="57">
        <v>10000</v>
      </c>
      <c r="R11" s="61">
        <v>26</v>
      </c>
      <c r="S11" s="61">
        <v>26</v>
      </c>
      <c r="T11" s="59">
        <v>64</v>
      </c>
      <c r="U11" s="58">
        <v>10001</v>
      </c>
      <c r="V11" s="59">
        <v>39</v>
      </c>
      <c r="W11" s="59">
        <v>39</v>
      </c>
      <c r="X11" s="60">
        <v>120</v>
      </c>
      <c r="Y11" s="60">
        <v>10002</v>
      </c>
      <c r="Z11" s="62">
        <v>52</v>
      </c>
      <c r="AA11" s="62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0" t="s">
        <v>1268</v>
      </c>
      <c r="B12" s="50" t="str">
        <f t="shared" si="0"/>
        <v>10</v>
      </c>
      <c r="C12" s="50" t="str">
        <f t="shared" si="1"/>
        <v>485</v>
      </c>
      <c r="D12" s="44"/>
      <c r="E12" s="51">
        <v>10</v>
      </c>
      <c r="F12" s="51">
        <v>485</v>
      </c>
      <c r="G12" s="51">
        <v>48</v>
      </c>
      <c r="H12" s="52">
        <v>91</v>
      </c>
      <c r="I12" s="52">
        <v>91</v>
      </c>
      <c r="J12" s="56">
        <v>3</v>
      </c>
      <c r="K12" s="56">
        <v>3</v>
      </c>
      <c r="L12" s="56">
        <v>5</v>
      </c>
      <c r="M12" s="56">
        <f t="shared" si="2"/>
        <v>1</v>
      </c>
      <c r="N12" s="56">
        <v>0.8</v>
      </c>
      <c r="O12" s="56">
        <v>0.1</v>
      </c>
      <c r="P12" s="57">
        <v>49</v>
      </c>
      <c r="Q12" s="57">
        <v>10000</v>
      </c>
      <c r="R12" s="61">
        <v>28</v>
      </c>
      <c r="S12" s="61">
        <v>28</v>
      </c>
      <c r="T12" s="59">
        <v>65</v>
      </c>
      <c r="U12" s="58">
        <v>10001</v>
      </c>
      <c r="V12" s="59">
        <v>42</v>
      </c>
      <c r="W12" s="59">
        <v>42</v>
      </c>
      <c r="X12" s="60">
        <v>121</v>
      </c>
      <c r="Y12" s="60">
        <v>10002</v>
      </c>
      <c r="Z12" s="62">
        <v>56</v>
      </c>
      <c r="AA12" s="62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0" t="s">
        <v>1269</v>
      </c>
      <c r="B13" s="50" t="str">
        <f t="shared" si="0"/>
        <v>11</v>
      </c>
      <c r="C13" s="50" t="str">
        <f t="shared" si="1"/>
        <v>560</v>
      </c>
      <c r="D13" s="44"/>
      <c r="E13" s="51">
        <v>11</v>
      </c>
      <c r="F13" s="51">
        <v>560</v>
      </c>
      <c r="G13" s="51">
        <v>50</v>
      </c>
      <c r="H13" s="52">
        <v>95</v>
      </c>
      <c r="I13" s="52">
        <v>95</v>
      </c>
      <c r="J13" s="56">
        <v>3</v>
      </c>
      <c r="K13" s="56">
        <v>3</v>
      </c>
      <c r="L13" s="56">
        <v>5</v>
      </c>
      <c r="M13" s="56">
        <f t="shared" si="2"/>
        <v>1</v>
      </c>
      <c r="N13" s="56">
        <v>0.8</v>
      </c>
      <c r="O13" s="56">
        <v>0.1</v>
      </c>
      <c r="P13" s="57">
        <v>50</v>
      </c>
      <c r="Q13" s="57">
        <v>10000</v>
      </c>
      <c r="R13" s="61">
        <v>30</v>
      </c>
      <c r="S13" s="61">
        <v>30</v>
      </c>
      <c r="T13" s="59">
        <v>66</v>
      </c>
      <c r="U13" s="58">
        <v>10001</v>
      </c>
      <c r="V13" s="59">
        <v>45</v>
      </c>
      <c r="W13" s="59">
        <v>45</v>
      </c>
      <c r="X13" s="60">
        <v>122</v>
      </c>
      <c r="Y13" s="60">
        <v>10002</v>
      </c>
      <c r="Z13" s="62">
        <v>60</v>
      </c>
      <c r="AA13" s="62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0" t="s">
        <v>1270</v>
      </c>
      <c r="B14" s="50" t="str">
        <f t="shared" si="0"/>
        <v>12</v>
      </c>
      <c r="C14" s="50" t="str">
        <f t="shared" si="1"/>
        <v>720</v>
      </c>
      <c r="D14" s="44"/>
      <c r="E14" s="51">
        <v>12</v>
      </c>
      <c r="F14" s="51">
        <v>720</v>
      </c>
      <c r="G14" s="51">
        <v>52</v>
      </c>
      <c r="H14" s="52">
        <v>99</v>
      </c>
      <c r="I14" s="52">
        <v>99</v>
      </c>
      <c r="J14" s="56">
        <v>3</v>
      </c>
      <c r="K14" s="56">
        <v>3</v>
      </c>
      <c r="L14" s="56">
        <v>6</v>
      </c>
      <c r="M14" s="56">
        <f t="shared" si="2"/>
        <v>1</v>
      </c>
      <c r="N14" s="56">
        <v>0.8</v>
      </c>
      <c r="O14" s="56">
        <v>0.1</v>
      </c>
      <c r="P14" s="57">
        <v>51</v>
      </c>
      <c r="Q14" s="57">
        <v>10000</v>
      </c>
      <c r="R14" s="61">
        <v>32</v>
      </c>
      <c r="S14" s="61">
        <v>32</v>
      </c>
      <c r="T14" s="59">
        <v>66</v>
      </c>
      <c r="U14" s="58">
        <v>10001</v>
      </c>
      <c r="V14" s="59">
        <v>48</v>
      </c>
      <c r="W14" s="59">
        <v>48</v>
      </c>
      <c r="X14" s="60">
        <v>123</v>
      </c>
      <c r="Y14" s="60">
        <v>10002</v>
      </c>
      <c r="Z14" s="62">
        <v>64</v>
      </c>
      <c r="AA14" s="62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0" t="s">
        <v>1271</v>
      </c>
      <c r="B15" s="50" t="str">
        <f t="shared" si="0"/>
        <v>13</v>
      </c>
      <c r="C15" s="50" t="str">
        <f t="shared" si="1"/>
        <v>820</v>
      </c>
      <c r="D15" s="44"/>
      <c r="E15" s="51">
        <v>13</v>
      </c>
      <c r="F15" s="51">
        <v>820</v>
      </c>
      <c r="G15" s="51">
        <v>54</v>
      </c>
      <c r="H15" s="52">
        <v>103</v>
      </c>
      <c r="I15" s="52">
        <v>103</v>
      </c>
      <c r="J15" s="56">
        <v>3</v>
      </c>
      <c r="K15" s="56">
        <v>3</v>
      </c>
      <c r="L15" s="56">
        <v>6</v>
      </c>
      <c r="M15" s="56">
        <f t="shared" si="2"/>
        <v>1</v>
      </c>
      <c r="N15" s="56">
        <v>0.8</v>
      </c>
      <c r="O15" s="56">
        <v>0.1</v>
      </c>
      <c r="P15" s="57">
        <v>52</v>
      </c>
      <c r="Q15" s="57">
        <v>10000</v>
      </c>
      <c r="R15" s="61">
        <v>34</v>
      </c>
      <c r="S15" s="61">
        <v>34</v>
      </c>
      <c r="T15" s="59">
        <v>67</v>
      </c>
      <c r="U15" s="58">
        <v>10001</v>
      </c>
      <c r="V15" s="59">
        <v>51</v>
      </c>
      <c r="W15" s="59">
        <v>51</v>
      </c>
      <c r="X15" s="60">
        <v>124</v>
      </c>
      <c r="Y15" s="60">
        <v>10002</v>
      </c>
      <c r="Z15" s="62">
        <v>68</v>
      </c>
      <c r="AA15" s="62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0" t="s">
        <v>1272</v>
      </c>
      <c r="B16" s="50" t="str">
        <f t="shared" si="0"/>
        <v>14</v>
      </c>
      <c r="C16" s="50" t="str">
        <f t="shared" si="1"/>
        <v>920</v>
      </c>
      <c r="D16" s="44"/>
      <c r="E16" s="51">
        <v>14</v>
      </c>
      <c r="F16" s="51">
        <v>920</v>
      </c>
      <c r="G16" s="51">
        <v>56</v>
      </c>
      <c r="H16" s="52">
        <v>107</v>
      </c>
      <c r="I16" s="52">
        <v>107</v>
      </c>
      <c r="J16" s="56">
        <v>3</v>
      </c>
      <c r="K16" s="56">
        <v>3</v>
      </c>
      <c r="L16" s="56">
        <v>6</v>
      </c>
      <c r="M16" s="56">
        <f t="shared" si="2"/>
        <v>1</v>
      </c>
      <c r="N16" s="56">
        <v>0.8</v>
      </c>
      <c r="O16" s="56">
        <v>0.1</v>
      </c>
      <c r="P16" s="57">
        <v>53</v>
      </c>
      <c r="Q16" s="57">
        <v>10000</v>
      </c>
      <c r="R16" s="61">
        <v>36</v>
      </c>
      <c r="S16" s="61">
        <v>36</v>
      </c>
      <c r="T16" s="59">
        <v>68</v>
      </c>
      <c r="U16" s="58">
        <v>10001</v>
      </c>
      <c r="V16" s="59">
        <v>54</v>
      </c>
      <c r="W16" s="59">
        <v>54</v>
      </c>
      <c r="X16" s="60">
        <v>125</v>
      </c>
      <c r="Y16" s="60">
        <v>10002</v>
      </c>
      <c r="Z16" s="62">
        <v>72</v>
      </c>
      <c r="AA16" s="62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0" t="s">
        <v>1273</v>
      </c>
      <c r="B17" s="50" t="str">
        <f t="shared" si="0"/>
        <v>15</v>
      </c>
      <c r="C17" s="50" t="str">
        <f t="shared" si="1"/>
        <v>1135</v>
      </c>
      <c r="D17" s="44"/>
      <c r="E17" s="51">
        <v>15</v>
      </c>
      <c r="F17" s="51">
        <v>1135</v>
      </c>
      <c r="G17" s="51">
        <v>58</v>
      </c>
      <c r="H17" s="52">
        <v>111</v>
      </c>
      <c r="I17" s="52">
        <v>111</v>
      </c>
      <c r="J17" s="56">
        <v>3</v>
      </c>
      <c r="K17" s="56">
        <v>3</v>
      </c>
      <c r="L17" s="56">
        <v>7</v>
      </c>
      <c r="M17" s="56">
        <f t="shared" si="2"/>
        <v>2</v>
      </c>
      <c r="N17" s="56">
        <v>0.8</v>
      </c>
      <c r="O17" s="56">
        <v>0.1</v>
      </c>
      <c r="P17" s="57">
        <v>53</v>
      </c>
      <c r="Q17" s="57">
        <v>10000</v>
      </c>
      <c r="R17" s="61">
        <v>38</v>
      </c>
      <c r="S17" s="61">
        <v>38</v>
      </c>
      <c r="T17" s="59">
        <v>69</v>
      </c>
      <c r="U17" s="58">
        <v>10001</v>
      </c>
      <c r="V17" s="59">
        <v>57</v>
      </c>
      <c r="W17" s="59">
        <v>57</v>
      </c>
      <c r="X17" s="60">
        <v>126</v>
      </c>
      <c r="Y17" s="60">
        <v>10002</v>
      </c>
      <c r="Z17" s="62">
        <v>76</v>
      </c>
      <c r="AA17" s="62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0" t="s">
        <v>1274</v>
      </c>
      <c r="B18" s="50" t="str">
        <f t="shared" si="0"/>
        <v>16</v>
      </c>
      <c r="C18" s="50" t="str">
        <f t="shared" si="1"/>
        <v>1250</v>
      </c>
      <c r="D18" s="44"/>
      <c r="E18" s="51">
        <v>16</v>
      </c>
      <c r="F18" s="51">
        <v>1250</v>
      </c>
      <c r="G18" s="51">
        <v>60</v>
      </c>
      <c r="H18" s="52">
        <v>115</v>
      </c>
      <c r="I18" s="52">
        <v>115</v>
      </c>
      <c r="J18" s="56">
        <v>4</v>
      </c>
      <c r="K18" s="56">
        <v>4</v>
      </c>
      <c r="L18" s="56">
        <v>7</v>
      </c>
      <c r="M18" s="56">
        <f t="shared" si="2"/>
        <v>2</v>
      </c>
      <c r="N18" s="56">
        <v>0.8</v>
      </c>
      <c r="O18" s="56">
        <v>0.1</v>
      </c>
      <c r="P18" s="57">
        <v>54</v>
      </c>
      <c r="Q18" s="57">
        <v>10000</v>
      </c>
      <c r="R18" s="61">
        <v>40</v>
      </c>
      <c r="S18" s="61">
        <v>40</v>
      </c>
      <c r="T18" s="59">
        <v>70</v>
      </c>
      <c r="U18" s="58">
        <v>10001</v>
      </c>
      <c r="V18" s="59">
        <v>60</v>
      </c>
      <c r="W18" s="59">
        <v>60</v>
      </c>
      <c r="X18" s="60">
        <v>128</v>
      </c>
      <c r="Y18" s="60">
        <v>10002</v>
      </c>
      <c r="Z18" s="62">
        <v>80</v>
      </c>
      <c r="AA18" s="62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0" t="s">
        <v>1275</v>
      </c>
      <c r="B19" s="50" t="str">
        <f t="shared" si="0"/>
        <v>17</v>
      </c>
      <c r="C19" s="50" t="str">
        <f t="shared" si="1"/>
        <v>1380</v>
      </c>
      <c r="D19" s="44"/>
      <c r="E19" s="51">
        <v>17</v>
      </c>
      <c r="F19" s="51">
        <v>1380</v>
      </c>
      <c r="G19" s="51">
        <v>62</v>
      </c>
      <c r="H19" s="52">
        <v>119</v>
      </c>
      <c r="I19" s="52">
        <v>119</v>
      </c>
      <c r="J19" s="56">
        <v>4</v>
      </c>
      <c r="K19" s="56">
        <v>4</v>
      </c>
      <c r="L19" s="56">
        <v>7</v>
      </c>
      <c r="M19" s="56">
        <f t="shared" si="2"/>
        <v>2</v>
      </c>
      <c r="N19" s="56">
        <v>0.8</v>
      </c>
      <c r="O19" s="56">
        <v>0.1</v>
      </c>
      <c r="P19" s="57">
        <v>55</v>
      </c>
      <c r="Q19" s="57">
        <v>10000</v>
      </c>
      <c r="R19" s="61">
        <v>42</v>
      </c>
      <c r="S19" s="61">
        <v>42</v>
      </c>
      <c r="T19" s="59">
        <v>71</v>
      </c>
      <c r="U19" s="58">
        <v>10001</v>
      </c>
      <c r="V19" s="59">
        <v>63</v>
      </c>
      <c r="W19" s="59">
        <v>63</v>
      </c>
      <c r="X19" s="60">
        <v>128</v>
      </c>
      <c r="Y19" s="60">
        <v>10002</v>
      </c>
      <c r="Z19" s="62">
        <v>84</v>
      </c>
      <c r="AA19" s="62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0" t="s">
        <v>1276</v>
      </c>
      <c r="B20" s="50" t="str">
        <f t="shared" si="0"/>
        <v>18</v>
      </c>
      <c r="C20" s="50" t="str">
        <f t="shared" si="1"/>
        <v>1660</v>
      </c>
      <c r="D20" s="44"/>
      <c r="E20" s="51">
        <v>18</v>
      </c>
      <c r="F20" s="51">
        <v>1660</v>
      </c>
      <c r="G20" s="51">
        <v>64</v>
      </c>
      <c r="H20" s="52">
        <v>124</v>
      </c>
      <c r="I20" s="52">
        <v>124</v>
      </c>
      <c r="J20" s="56">
        <v>4</v>
      </c>
      <c r="K20" s="56">
        <v>4</v>
      </c>
      <c r="L20" s="56">
        <v>8</v>
      </c>
      <c r="M20" s="56">
        <f t="shared" si="2"/>
        <v>2</v>
      </c>
      <c r="N20" s="56">
        <v>0.8</v>
      </c>
      <c r="O20" s="56">
        <v>0.1</v>
      </c>
      <c r="P20" s="57">
        <v>55</v>
      </c>
      <c r="Q20" s="57">
        <v>10000</v>
      </c>
      <c r="R20" s="61">
        <v>44</v>
      </c>
      <c r="S20" s="61">
        <v>44</v>
      </c>
      <c r="T20" s="59">
        <v>71</v>
      </c>
      <c r="U20" s="58">
        <v>10001</v>
      </c>
      <c r="V20" s="59">
        <v>66</v>
      </c>
      <c r="W20" s="59">
        <v>66</v>
      </c>
      <c r="X20" s="60">
        <v>129</v>
      </c>
      <c r="Y20" s="60">
        <v>10002</v>
      </c>
      <c r="Z20" s="62">
        <v>88</v>
      </c>
      <c r="AA20" s="62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0" t="s">
        <v>1277</v>
      </c>
      <c r="B21" s="50" t="str">
        <f t="shared" si="0"/>
        <v>19</v>
      </c>
      <c r="C21" s="50" t="str">
        <f t="shared" si="1"/>
        <v>1810</v>
      </c>
      <c r="D21" s="44"/>
      <c r="E21" s="51">
        <v>19</v>
      </c>
      <c r="F21" s="51">
        <v>1810</v>
      </c>
      <c r="G21" s="51">
        <v>66</v>
      </c>
      <c r="H21" s="52">
        <v>128</v>
      </c>
      <c r="I21" s="52">
        <v>128</v>
      </c>
      <c r="J21" s="56">
        <v>4</v>
      </c>
      <c r="K21" s="56">
        <v>4</v>
      </c>
      <c r="L21" s="56">
        <v>8</v>
      </c>
      <c r="M21" s="56">
        <f t="shared" si="2"/>
        <v>2</v>
      </c>
      <c r="N21" s="56">
        <v>0.8</v>
      </c>
      <c r="O21" s="56">
        <v>0.1</v>
      </c>
      <c r="P21" s="57">
        <v>56</v>
      </c>
      <c r="Q21" s="57">
        <v>10000</v>
      </c>
      <c r="R21" s="61">
        <v>46</v>
      </c>
      <c r="S21" s="61">
        <v>46</v>
      </c>
      <c r="T21" s="59">
        <v>72</v>
      </c>
      <c r="U21" s="58">
        <v>10001</v>
      </c>
      <c r="V21" s="59">
        <v>69</v>
      </c>
      <c r="W21" s="59">
        <v>69</v>
      </c>
      <c r="X21" s="60">
        <v>130</v>
      </c>
      <c r="Y21" s="60">
        <v>10002</v>
      </c>
      <c r="Z21" s="62">
        <v>92</v>
      </c>
      <c r="AA21" s="62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0" t="s">
        <v>1278</v>
      </c>
      <c r="B22" s="50" t="str">
        <f t="shared" si="0"/>
        <v>20</v>
      </c>
      <c r="C22" s="50" t="str">
        <f t="shared" si="1"/>
        <v>1970</v>
      </c>
      <c r="D22" s="44"/>
      <c r="E22" s="51">
        <v>20</v>
      </c>
      <c r="F22" s="51">
        <v>1970</v>
      </c>
      <c r="G22" s="51">
        <v>68</v>
      </c>
      <c r="H22" s="52">
        <v>132</v>
      </c>
      <c r="I22" s="52">
        <v>132</v>
      </c>
      <c r="J22" s="56">
        <v>4</v>
      </c>
      <c r="K22" s="56">
        <v>4</v>
      </c>
      <c r="L22" s="56">
        <v>8</v>
      </c>
      <c r="M22" s="56">
        <f t="shared" si="2"/>
        <v>2</v>
      </c>
      <c r="N22" s="56">
        <v>0.8</v>
      </c>
      <c r="O22" s="56">
        <v>0.1</v>
      </c>
      <c r="P22" s="57">
        <v>57</v>
      </c>
      <c r="Q22" s="57">
        <v>10000</v>
      </c>
      <c r="R22" s="61">
        <v>48</v>
      </c>
      <c r="S22" s="61">
        <v>48</v>
      </c>
      <c r="T22" s="59">
        <v>73</v>
      </c>
      <c r="U22" s="58">
        <v>10001</v>
      </c>
      <c r="V22" s="59">
        <v>72</v>
      </c>
      <c r="W22" s="59">
        <v>72</v>
      </c>
      <c r="X22" s="60">
        <v>131</v>
      </c>
      <c r="Y22" s="60">
        <v>10002</v>
      </c>
      <c r="Z22" s="62">
        <v>96</v>
      </c>
      <c r="AA22" s="62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0" t="s">
        <v>1279</v>
      </c>
      <c r="B23" s="50" t="str">
        <f t="shared" si="0"/>
        <v>21</v>
      </c>
      <c r="C23" s="50" t="str">
        <f t="shared" si="1"/>
        <v>2320</v>
      </c>
      <c r="D23" s="44"/>
      <c r="E23" s="51">
        <v>21</v>
      </c>
      <c r="F23" s="51">
        <v>2320</v>
      </c>
      <c r="G23" s="51">
        <v>70</v>
      </c>
      <c r="H23" s="52">
        <v>137</v>
      </c>
      <c r="I23" s="52">
        <v>137</v>
      </c>
      <c r="J23" s="56">
        <v>4</v>
      </c>
      <c r="K23" s="56">
        <v>4</v>
      </c>
      <c r="L23" s="56">
        <v>9</v>
      </c>
      <c r="M23" s="56">
        <f t="shared" si="2"/>
        <v>2</v>
      </c>
      <c r="N23" s="56">
        <v>0.8</v>
      </c>
      <c r="O23" s="56">
        <v>0.1</v>
      </c>
      <c r="P23" s="57">
        <v>57</v>
      </c>
      <c r="Q23" s="57">
        <v>10000</v>
      </c>
      <c r="R23" s="61">
        <v>50</v>
      </c>
      <c r="S23" s="61">
        <v>50</v>
      </c>
      <c r="T23" s="59">
        <v>74</v>
      </c>
      <c r="U23" s="58">
        <v>10001</v>
      </c>
      <c r="V23" s="59">
        <v>75</v>
      </c>
      <c r="W23" s="59">
        <v>75</v>
      </c>
      <c r="X23" s="60">
        <v>132</v>
      </c>
      <c r="Y23" s="60">
        <v>10002</v>
      </c>
      <c r="Z23" s="62">
        <v>100</v>
      </c>
      <c r="AA23" s="62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0" t="s">
        <v>1280</v>
      </c>
      <c r="B24" s="50" t="str">
        <f t="shared" si="0"/>
        <v>22</v>
      </c>
      <c r="C24" s="50" t="str">
        <f t="shared" si="1"/>
        <v>2500</v>
      </c>
      <c r="D24" s="44"/>
      <c r="E24" s="51">
        <v>22</v>
      </c>
      <c r="F24" s="51">
        <v>2500</v>
      </c>
      <c r="G24" s="51">
        <v>72</v>
      </c>
      <c r="H24" s="52">
        <v>141</v>
      </c>
      <c r="I24" s="52">
        <v>141</v>
      </c>
      <c r="J24" s="56">
        <v>4</v>
      </c>
      <c r="K24" s="56">
        <v>4</v>
      </c>
      <c r="L24" s="56">
        <v>9</v>
      </c>
      <c r="M24" s="56">
        <f t="shared" si="2"/>
        <v>2</v>
      </c>
      <c r="N24" s="56">
        <v>0.8</v>
      </c>
      <c r="O24" s="56">
        <v>0.1</v>
      </c>
      <c r="P24" s="57">
        <v>58</v>
      </c>
      <c r="Q24" s="57">
        <v>10000</v>
      </c>
      <c r="R24" s="61">
        <v>52</v>
      </c>
      <c r="S24" s="61">
        <v>52</v>
      </c>
      <c r="T24" s="59">
        <v>74</v>
      </c>
      <c r="U24" s="58">
        <v>10001</v>
      </c>
      <c r="V24" s="59">
        <v>78</v>
      </c>
      <c r="W24" s="59">
        <v>78</v>
      </c>
      <c r="X24" s="60">
        <v>133</v>
      </c>
      <c r="Y24" s="60">
        <v>10002</v>
      </c>
      <c r="Z24" s="62">
        <v>104</v>
      </c>
      <c r="AA24" s="62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0" t="s">
        <v>1281</v>
      </c>
      <c r="B25" s="50" t="str">
        <f t="shared" si="0"/>
        <v>23</v>
      </c>
      <c r="C25" s="50" t="str">
        <f t="shared" si="1"/>
        <v>2700</v>
      </c>
      <c r="D25" s="44"/>
      <c r="E25" s="51">
        <v>23</v>
      </c>
      <c r="F25" s="51">
        <v>2700</v>
      </c>
      <c r="G25" s="51">
        <v>74</v>
      </c>
      <c r="H25" s="52">
        <v>146</v>
      </c>
      <c r="I25" s="52">
        <v>146</v>
      </c>
      <c r="J25" s="56">
        <v>4</v>
      </c>
      <c r="K25" s="56">
        <v>4</v>
      </c>
      <c r="L25" s="56">
        <v>9</v>
      </c>
      <c r="M25" s="56">
        <f t="shared" si="2"/>
        <v>2</v>
      </c>
      <c r="N25" s="56">
        <v>0.8</v>
      </c>
      <c r="O25" s="56">
        <v>0.1</v>
      </c>
      <c r="P25" s="57">
        <v>59</v>
      </c>
      <c r="Q25" s="57">
        <v>10000</v>
      </c>
      <c r="R25" s="61">
        <v>54</v>
      </c>
      <c r="S25" s="61">
        <v>54</v>
      </c>
      <c r="T25" s="59">
        <v>75</v>
      </c>
      <c r="U25" s="58">
        <v>10001</v>
      </c>
      <c r="V25" s="59">
        <v>81</v>
      </c>
      <c r="W25" s="59">
        <v>81</v>
      </c>
      <c r="X25" s="60">
        <v>134</v>
      </c>
      <c r="Y25" s="60">
        <v>10002</v>
      </c>
      <c r="Z25" s="62">
        <v>108</v>
      </c>
      <c r="AA25" s="62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0" t="s">
        <v>1282</v>
      </c>
      <c r="B26" s="50" t="str">
        <f t="shared" si="0"/>
        <v>24</v>
      </c>
      <c r="C26" s="50" t="str">
        <f t="shared" si="1"/>
        <v>3110</v>
      </c>
      <c r="D26" s="44"/>
      <c r="E26" s="51">
        <v>24</v>
      </c>
      <c r="F26" s="51">
        <v>3110</v>
      </c>
      <c r="G26" s="51">
        <v>76</v>
      </c>
      <c r="H26" s="52">
        <v>150</v>
      </c>
      <c r="I26" s="52">
        <v>150</v>
      </c>
      <c r="J26" s="56">
        <v>4</v>
      </c>
      <c r="K26" s="56">
        <v>4</v>
      </c>
      <c r="L26" s="56">
        <v>10</v>
      </c>
      <c r="M26" s="56">
        <f t="shared" si="2"/>
        <v>2</v>
      </c>
      <c r="N26" s="56">
        <v>0.8</v>
      </c>
      <c r="O26" s="56">
        <v>0.1</v>
      </c>
      <c r="P26" s="57">
        <v>59</v>
      </c>
      <c r="Q26" s="57">
        <v>10000</v>
      </c>
      <c r="R26" s="61">
        <v>56</v>
      </c>
      <c r="S26" s="61">
        <v>56</v>
      </c>
      <c r="T26" s="59">
        <v>76</v>
      </c>
      <c r="U26" s="58">
        <v>10001</v>
      </c>
      <c r="V26" s="59">
        <v>84</v>
      </c>
      <c r="W26" s="59">
        <v>84</v>
      </c>
      <c r="X26" s="60">
        <v>135</v>
      </c>
      <c r="Y26" s="60">
        <v>10002</v>
      </c>
      <c r="Z26" s="62">
        <v>112</v>
      </c>
      <c r="AA26" s="62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0" t="s">
        <v>1283</v>
      </c>
      <c r="B27" s="50" t="str">
        <f t="shared" si="0"/>
        <v>25</v>
      </c>
      <c r="C27" s="50" t="str">
        <f t="shared" si="1"/>
        <v>3330</v>
      </c>
      <c r="D27" s="44"/>
      <c r="E27" s="51">
        <v>25</v>
      </c>
      <c r="F27" s="51">
        <v>3330</v>
      </c>
      <c r="G27" s="51">
        <v>78</v>
      </c>
      <c r="H27" s="52">
        <v>155</v>
      </c>
      <c r="I27" s="52">
        <v>155</v>
      </c>
      <c r="J27" s="56">
        <v>4</v>
      </c>
      <c r="K27" s="56">
        <v>4</v>
      </c>
      <c r="L27" s="56">
        <v>10</v>
      </c>
      <c r="M27" s="56">
        <f t="shared" si="2"/>
        <v>2</v>
      </c>
      <c r="N27" s="56">
        <v>0.8</v>
      </c>
      <c r="O27" s="56">
        <v>0.1</v>
      </c>
      <c r="P27" s="57">
        <v>60</v>
      </c>
      <c r="Q27" s="57">
        <v>10000</v>
      </c>
      <c r="R27" s="61">
        <v>58</v>
      </c>
      <c r="S27" s="61">
        <v>58</v>
      </c>
      <c r="T27" s="59">
        <v>76</v>
      </c>
      <c r="U27" s="58">
        <v>10001</v>
      </c>
      <c r="V27" s="59">
        <v>87</v>
      </c>
      <c r="W27" s="59">
        <v>87</v>
      </c>
      <c r="X27" s="60">
        <v>136</v>
      </c>
      <c r="Y27" s="60">
        <v>10002</v>
      </c>
      <c r="Z27" s="62">
        <v>116</v>
      </c>
      <c r="AA27" s="62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0" t="s">
        <v>1284</v>
      </c>
      <c r="B28" s="50" t="str">
        <f t="shared" si="0"/>
        <v>26</v>
      </c>
      <c r="C28" s="50" t="str">
        <f t="shared" si="1"/>
        <v>3565</v>
      </c>
      <c r="D28" s="44"/>
      <c r="E28" s="51">
        <v>26</v>
      </c>
      <c r="F28" s="51">
        <v>3565</v>
      </c>
      <c r="G28" s="51">
        <v>80</v>
      </c>
      <c r="H28" s="52">
        <v>159</v>
      </c>
      <c r="I28" s="52">
        <v>159</v>
      </c>
      <c r="J28" s="56">
        <v>4</v>
      </c>
      <c r="K28" s="56">
        <v>4</v>
      </c>
      <c r="L28" s="56">
        <v>10</v>
      </c>
      <c r="M28" s="56">
        <f t="shared" si="2"/>
        <v>2</v>
      </c>
      <c r="N28" s="56">
        <v>0.8</v>
      </c>
      <c r="O28" s="56">
        <v>0.1</v>
      </c>
      <c r="P28" s="57">
        <v>60</v>
      </c>
      <c r="Q28" s="57">
        <v>10000</v>
      </c>
      <c r="R28" s="61">
        <v>60</v>
      </c>
      <c r="S28" s="61">
        <v>60</v>
      </c>
      <c r="T28" s="59">
        <v>77</v>
      </c>
      <c r="U28" s="58">
        <v>10001</v>
      </c>
      <c r="V28" s="59">
        <v>90</v>
      </c>
      <c r="W28" s="59">
        <v>90</v>
      </c>
      <c r="X28" s="60">
        <v>136</v>
      </c>
      <c r="Y28" s="60">
        <v>10002</v>
      </c>
      <c r="Z28" s="62">
        <v>120</v>
      </c>
      <c r="AA28" s="62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0" t="s">
        <v>1285</v>
      </c>
      <c r="B29" s="50" t="str">
        <f t="shared" si="0"/>
        <v>27</v>
      </c>
      <c r="C29" s="50" t="str">
        <f t="shared" si="1"/>
        <v>4060</v>
      </c>
      <c r="D29" s="44"/>
      <c r="E29" s="51">
        <v>27</v>
      </c>
      <c r="F29" s="51">
        <v>4060</v>
      </c>
      <c r="G29" s="51">
        <v>82</v>
      </c>
      <c r="H29" s="52">
        <v>164</v>
      </c>
      <c r="I29" s="52">
        <v>164</v>
      </c>
      <c r="J29" s="56">
        <v>4</v>
      </c>
      <c r="K29" s="56">
        <v>4</v>
      </c>
      <c r="L29" s="56">
        <v>11</v>
      </c>
      <c r="M29" s="56">
        <f t="shared" si="2"/>
        <v>2</v>
      </c>
      <c r="N29" s="56">
        <v>0.8</v>
      </c>
      <c r="O29" s="56">
        <v>0.1</v>
      </c>
      <c r="P29" s="57">
        <v>61</v>
      </c>
      <c r="Q29" s="57">
        <v>10000</v>
      </c>
      <c r="R29" s="61">
        <v>62</v>
      </c>
      <c r="S29" s="61">
        <v>62</v>
      </c>
      <c r="T29" s="59">
        <v>78</v>
      </c>
      <c r="U29" s="58">
        <v>10001</v>
      </c>
      <c r="V29" s="59">
        <v>93</v>
      </c>
      <c r="W29" s="59">
        <v>93</v>
      </c>
      <c r="X29" s="60">
        <v>137</v>
      </c>
      <c r="Y29" s="60">
        <v>10002</v>
      </c>
      <c r="Z29" s="62">
        <v>124</v>
      </c>
      <c r="AA29" s="62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0" t="s">
        <v>1286</v>
      </c>
      <c r="B30" s="50" t="str">
        <f t="shared" si="0"/>
        <v>28</v>
      </c>
      <c r="C30" s="50" t="str">
        <f t="shared" si="1"/>
        <v>4320</v>
      </c>
      <c r="D30" s="44"/>
      <c r="E30" s="51">
        <v>28</v>
      </c>
      <c r="F30" s="51">
        <v>4320</v>
      </c>
      <c r="G30" s="51">
        <v>84</v>
      </c>
      <c r="H30" s="52">
        <v>169</v>
      </c>
      <c r="I30" s="52">
        <v>169</v>
      </c>
      <c r="J30" s="56">
        <v>4</v>
      </c>
      <c r="K30" s="56">
        <v>4</v>
      </c>
      <c r="L30" s="56">
        <v>11</v>
      </c>
      <c r="M30" s="56">
        <f t="shared" si="2"/>
        <v>2</v>
      </c>
      <c r="N30" s="56">
        <v>0.8</v>
      </c>
      <c r="O30" s="56">
        <v>0.1</v>
      </c>
      <c r="P30" s="57">
        <v>61</v>
      </c>
      <c r="Q30" s="57">
        <v>10000</v>
      </c>
      <c r="R30" s="61">
        <v>64</v>
      </c>
      <c r="S30" s="61">
        <v>64</v>
      </c>
      <c r="T30" s="59">
        <v>78</v>
      </c>
      <c r="U30" s="58">
        <v>10001</v>
      </c>
      <c r="V30" s="59">
        <v>96</v>
      </c>
      <c r="W30" s="59">
        <v>96</v>
      </c>
      <c r="X30" s="60">
        <v>138</v>
      </c>
      <c r="Y30" s="60">
        <v>10002</v>
      </c>
      <c r="Z30" s="62">
        <v>128</v>
      </c>
      <c r="AA30" s="62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0" t="s">
        <v>1287</v>
      </c>
      <c r="B31" s="50" t="str">
        <f t="shared" si="0"/>
        <v>29</v>
      </c>
      <c r="C31" s="50" t="str">
        <f t="shared" si="1"/>
        <v>4590</v>
      </c>
      <c r="D31" s="44"/>
      <c r="E31" s="51">
        <v>29</v>
      </c>
      <c r="F31" s="51">
        <v>4590</v>
      </c>
      <c r="G31" s="51">
        <v>86</v>
      </c>
      <c r="H31" s="52">
        <v>173</v>
      </c>
      <c r="I31" s="52">
        <v>173</v>
      </c>
      <c r="J31" s="56">
        <v>4</v>
      </c>
      <c r="K31" s="56">
        <v>4</v>
      </c>
      <c r="L31" s="56">
        <v>11</v>
      </c>
      <c r="M31" s="56">
        <f t="shared" si="2"/>
        <v>2</v>
      </c>
      <c r="N31" s="56">
        <v>0.8</v>
      </c>
      <c r="O31" s="56">
        <v>0.1</v>
      </c>
      <c r="P31" s="57">
        <v>62</v>
      </c>
      <c r="Q31" s="57">
        <v>10000</v>
      </c>
      <c r="R31" s="61">
        <v>66</v>
      </c>
      <c r="S31" s="61">
        <v>66</v>
      </c>
      <c r="T31" s="59">
        <v>79</v>
      </c>
      <c r="U31" s="58">
        <v>10001</v>
      </c>
      <c r="V31" s="59">
        <v>99</v>
      </c>
      <c r="W31" s="59">
        <v>99</v>
      </c>
      <c r="X31" s="60">
        <v>139</v>
      </c>
      <c r="Y31" s="60">
        <v>10002</v>
      </c>
      <c r="Z31" s="62">
        <v>132</v>
      </c>
      <c r="AA31" s="62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0" t="s">
        <v>1288</v>
      </c>
      <c r="B32" s="50" t="str">
        <f t="shared" si="0"/>
        <v>30</v>
      </c>
      <c r="C32" s="50" t="str">
        <f t="shared" si="1"/>
        <v>5165</v>
      </c>
      <c r="D32" s="44"/>
      <c r="E32" s="51">
        <v>30</v>
      </c>
      <c r="F32" s="51">
        <v>5165</v>
      </c>
      <c r="G32" s="51">
        <v>88</v>
      </c>
      <c r="H32" s="52">
        <v>178</v>
      </c>
      <c r="I32" s="52">
        <v>178</v>
      </c>
      <c r="J32" s="56">
        <v>4</v>
      </c>
      <c r="K32" s="56">
        <v>4</v>
      </c>
      <c r="L32" s="56">
        <v>12</v>
      </c>
      <c r="M32" s="56">
        <f t="shared" si="2"/>
        <v>2</v>
      </c>
      <c r="N32" s="56">
        <v>0.8</v>
      </c>
      <c r="O32" s="56">
        <v>0.1</v>
      </c>
      <c r="P32" s="57">
        <v>62</v>
      </c>
      <c r="Q32" s="57">
        <v>10000</v>
      </c>
      <c r="R32" s="61">
        <v>68</v>
      </c>
      <c r="S32" s="61">
        <v>68</v>
      </c>
      <c r="T32" s="59">
        <v>79</v>
      </c>
      <c r="U32" s="58">
        <v>10001</v>
      </c>
      <c r="V32" s="59">
        <v>102</v>
      </c>
      <c r="W32" s="59">
        <v>102</v>
      </c>
      <c r="X32" s="60">
        <v>139</v>
      </c>
      <c r="Y32" s="60">
        <v>10002</v>
      </c>
      <c r="Z32" s="62">
        <v>136</v>
      </c>
      <c r="AA32" s="62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0" t="s">
        <v>1289</v>
      </c>
      <c r="B33" s="50" t="str">
        <f t="shared" si="0"/>
        <v>31</v>
      </c>
      <c r="C33" s="50" t="str">
        <f t="shared" si="1"/>
        <v>5465</v>
      </c>
      <c r="D33" s="44"/>
      <c r="E33" s="51">
        <v>31</v>
      </c>
      <c r="F33" s="51">
        <v>5465</v>
      </c>
      <c r="G33" s="51">
        <v>90</v>
      </c>
      <c r="H33" s="52">
        <v>183</v>
      </c>
      <c r="I33" s="52">
        <v>183</v>
      </c>
      <c r="J33" s="56">
        <v>4</v>
      </c>
      <c r="K33" s="56">
        <v>4</v>
      </c>
      <c r="L33" s="56">
        <v>12</v>
      </c>
      <c r="M33" s="56">
        <f t="shared" si="2"/>
        <v>2</v>
      </c>
      <c r="N33" s="56">
        <v>0.8</v>
      </c>
      <c r="O33" s="56">
        <v>0.1</v>
      </c>
      <c r="P33" s="57">
        <v>63</v>
      </c>
      <c r="Q33" s="57">
        <v>10000</v>
      </c>
      <c r="R33" s="61">
        <v>70</v>
      </c>
      <c r="S33" s="61">
        <v>70</v>
      </c>
      <c r="T33" s="59">
        <v>80</v>
      </c>
      <c r="U33" s="58">
        <v>10001</v>
      </c>
      <c r="V33" s="59">
        <v>105</v>
      </c>
      <c r="W33" s="59">
        <v>105</v>
      </c>
      <c r="X33" s="60">
        <v>140</v>
      </c>
      <c r="Y33" s="60">
        <v>10002</v>
      </c>
      <c r="Z33" s="62">
        <v>140</v>
      </c>
      <c r="AA33" s="62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0" t="s">
        <v>1290</v>
      </c>
      <c r="B34" s="50" t="str">
        <f t="shared" si="0"/>
        <v>32</v>
      </c>
      <c r="C34" s="50" t="str">
        <f t="shared" si="1"/>
        <v>5770</v>
      </c>
      <c r="D34" s="44"/>
      <c r="E34" s="51">
        <v>32</v>
      </c>
      <c r="F34" s="51">
        <v>5770</v>
      </c>
      <c r="G34" s="51">
        <v>92</v>
      </c>
      <c r="H34" s="52">
        <v>188</v>
      </c>
      <c r="I34" s="52">
        <v>188</v>
      </c>
      <c r="J34" s="56">
        <v>4</v>
      </c>
      <c r="K34" s="56">
        <v>4</v>
      </c>
      <c r="L34" s="56">
        <v>12</v>
      </c>
      <c r="M34" s="56">
        <f t="shared" si="2"/>
        <v>2</v>
      </c>
      <c r="N34" s="56">
        <v>0.8</v>
      </c>
      <c r="O34" s="56">
        <v>0.1</v>
      </c>
      <c r="P34" s="57">
        <v>63</v>
      </c>
      <c r="Q34" s="57">
        <v>10000</v>
      </c>
      <c r="R34" s="61">
        <v>72</v>
      </c>
      <c r="S34" s="61">
        <v>72</v>
      </c>
      <c r="T34" s="59">
        <v>81</v>
      </c>
      <c r="U34" s="58">
        <v>10001</v>
      </c>
      <c r="V34" s="59">
        <v>108</v>
      </c>
      <c r="W34" s="59">
        <v>108</v>
      </c>
      <c r="X34" s="60">
        <v>141</v>
      </c>
      <c r="Y34" s="60">
        <v>10002</v>
      </c>
      <c r="Z34" s="62">
        <v>144</v>
      </c>
      <c r="AA34" s="62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0" t="s">
        <v>1291</v>
      </c>
      <c r="B35" s="50" t="str">
        <f t="shared" si="0"/>
        <v>33</v>
      </c>
      <c r="C35" s="50" t="str">
        <f t="shared" si="1"/>
        <v>6435</v>
      </c>
      <c r="D35" s="44"/>
      <c r="E35" s="51">
        <v>33</v>
      </c>
      <c r="F35" s="51">
        <v>6435</v>
      </c>
      <c r="G35" s="51">
        <v>94</v>
      </c>
      <c r="H35" s="52">
        <v>192</v>
      </c>
      <c r="I35" s="52">
        <v>192</v>
      </c>
      <c r="J35" s="56">
        <v>4</v>
      </c>
      <c r="K35" s="56">
        <v>4</v>
      </c>
      <c r="L35" s="56">
        <v>13</v>
      </c>
      <c r="M35" s="56">
        <f t="shared" si="2"/>
        <v>2</v>
      </c>
      <c r="N35" s="56">
        <v>0.8</v>
      </c>
      <c r="O35" s="56">
        <v>0.1</v>
      </c>
      <c r="P35" s="57">
        <v>64</v>
      </c>
      <c r="Q35" s="57">
        <v>10000</v>
      </c>
      <c r="R35" s="61">
        <v>74</v>
      </c>
      <c r="S35" s="61">
        <v>74</v>
      </c>
      <c r="T35" s="59">
        <v>81</v>
      </c>
      <c r="U35" s="58">
        <v>10001</v>
      </c>
      <c r="V35" s="59">
        <v>111</v>
      </c>
      <c r="W35" s="59">
        <v>111</v>
      </c>
      <c r="X35" s="60">
        <v>141</v>
      </c>
      <c r="Y35" s="60">
        <v>10002</v>
      </c>
      <c r="Z35" s="62">
        <v>148</v>
      </c>
      <c r="AA35" s="62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0" t="s">
        <v>1292</v>
      </c>
      <c r="B36" s="50" t="str">
        <f t="shared" si="0"/>
        <v>34</v>
      </c>
      <c r="C36" s="50" t="str">
        <f t="shared" si="1"/>
        <v>6775</v>
      </c>
      <c r="D36" s="44"/>
      <c r="E36" s="51">
        <v>34</v>
      </c>
      <c r="F36" s="51">
        <v>6775</v>
      </c>
      <c r="G36" s="51">
        <v>96</v>
      </c>
      <c r="H36" s="52">
        <v>197</v>
      </c>
      <c r="I36" s="52">
        <v>197</v>
      </c>
      <c r="J36" s="56">
        <v>4</v>
      </c>
      <c r="K36" s="56">
        <v>4</v>
      </c>
      <c r="L36" s="56">
        <v>13</v>
      </c>
      <c r="M36" s="56">
        <f t="shared" si="2"/>
        <v>2</v>
      </c>
      <c r="N36" s="56">
        <v>0.8</v>
      </c>
      <c r="O36" s="56">
        <v>0.1</v>
      </c>
      <c r="P36" s="57">
        <v>64</v>
      </c>
      <c r="Q36" s="57">
        <v>10000</v>
      </c>
      <c r="R36" s="61">
        <v>76</v>
      </c>
      <c r="S36" s="61">
        <v>76</v>
      </c>
      <c r="T36" s="59">
        <v>82</v>
      </c>
      <c r="U36" s="58">
        <v>10001</v>
      </c>
      <c r="V36" s="59">
        <v>114</v>
      </c>
      <c r="W36" s="59">
        <v>114</v>
      </c>
      <c r="X36" s="60">
        <v>142</v>
      </c>
      <c r="Y36" s="60">
        <v>10002</v>
      </c>
      <c r="Z36" s="62">
        <v>152</v>
      </c>
      <c r="AA36" s="62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0" t="s">
        <v>1293</v>
      </c>
      <c r="B37" s="50" t="str">
        <f t="shared" si="0"/>
        <v>35</v>
      </c>
      <c r="C37" s="50" t="str">
        <f t="shared" si="1"/>
        <v>7120</v>
      </c>
      <c r="D37" s="44"/>
      <c r="E37" s="51">
        <v>35</v>
      </c>
      <c r="F37" s="51">
        <v>7120</v>
      </c>
      <c r="G37" s="51">
        <v>98</v>
      </c>
      <c r="H37" s="52">
        <v>202</v>
      </c>
      <c r="I37" s="52">
        <v>202</v>
      </c>
      <c r="J37" s="56">
        <v>4</v>
      </c>
      <c r="K37" s="56">
        <v>4</v>
      </c>
      <c r="L37" s="56">
        <v>13</v>
      </c>
      <c r="M37" s="56">
        <f t="shared" si="2"/>
        <v>2</v>
      </c>
      <c r="N37" s="56">
        <v>0.8</v>
      </c>
      <c r="O37" s="56">
        <v>0.1</v>
      </c>
      <c r="P37" s="57">
        <v>65</v>
      </c>
      <c r="Q37" s="57">
        <v>10000</v>
      </c>
      <c r="R37" s="61">
        <v>78</v>
      </c>
      <c r="S37" s="61">
        <v>78</v>
      </c>
      <c r="T37" s="59">
        <v>82</v>
      </c>
      <c r="U37" s="58">
        <v>10001</v>
      </c>
      <c r="V37" s="59">
        <v>117</v>
      </c>
      <c r="W37" s="59">
        <v>117</v>
      </c>
      <c r="X37" s="60">
        <v>143</v>
      </c>
      <c r="Y37" s="60">
        <v>10002</v>
      </c>
      <c r="Z37" s="62">
        <v>156</v>
      </c>
      <c r="AA37" s="62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0" t="s">
        <v>1294</v>
      </c>
      <c r="B38" s="50" t="str">
        <f t="shared" si="0"/>
        <v>36</v>
      </c>
      <c r="C38" s="50" t="str">
        <f t="shared" si="1"/>
        <v>7875</v>
      </c>
      <c r="D38" s="44"/>
      <c r="E38" s="51">
        <v>36</v>
      </c>
      <c r="F38" s="51">
        <v>7875</v>
      </c>
      <c r="G38" s="51">
        <v>100</v>
      </c>
      <c r="H38" s="52">
        <v>207</v>
      </c>
      <c r="I38" s="52">
        <v>207</v>
      </c>
      <c r="J38" s="56">
        <v>5</v>
      </c>
      <c r="K38" s="56">
        <v>5</v>
      </c>
      <c r="L38" s="56">
        <v>14</v>
      </c>
      <c r="M38" s="56">
        <f t="shared" si="2"/>
        <v>3</v>
      </c>
      <c r="N38" s="56">
        <v>0.8</v>
      </c>
      <c r="O38" s="56">
        <v>0.1</v>
      </c>
      <c r="P38" s="57">
        <v>65</v>
      </c>
      <c r="Q38" s="57">
        <v>10000</v>
      </c>
      <c r="R38" s="61">
        <v>80</v>
      </c>
      <c r="S38" s="61">
        <v>80</v>
      </c>
      <c r="T38" s="59">
        <v>83</v>
      </c>
      <c r="U38" s="58">
        <v>10001</v>
      </c>
      <c r="V38" s="59">
        <v>120</v>
      </c>
      <c r="W38" s="59">
        <v>120</v>
      </c>
      <c r="X38" s="60">
        <v>144</v>
      </c>
      <c r="Y38" s="60">
        <v>10002</v>
      </c>
      <c r="Z38" s="62">
        <v>160</v>
      </c>
      <c r="AA38" s="62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0" t="s">
        <v>1295</v>
      </c>
      <c r="B39" s="50" t="str">
        <f t="shared" si="0"/>
        <v>37</v>
      </c>
      <c r="C39" s="50" t="str">
        <f t="shared" si="1"/>
        <v>8255</v>
      </c>
      <c r="D39" s="44"/>
      <c r="E39" s="51">
        <v>37</v>
      </c>
      <c r="F39" s="51">
        <v>8255</v>
      </c>
      <c r="G39" s="51">
        <v>102</v>
      </c>
      <c r="H39" s="52">
        <v>212</v>
      </c>
      <c r="I39" s="52">
        <v>212</v>
      </c>
      <c r="J39" s="56">
        <v>5</v>
      </c>
      <c r="K39" s="56">
        <v>5</v>
      </c>
      <c r="L39" s="56">
        <v>14</v>
      </c>
      <c r="M39" s="56">
        <f t="shared" si="2"/>
        <v>3</v>
      </c>
      <c r="N39" s="56">
        <v>0.8</v>
      </c>
      <c r="O39" s="56">
        <v>0.1</v>
      </c>
      <c r="P39" s="57">
        <v>66</v>
      </c>
      <c r="Q39" s="57">
        <v>10000</v>
      </c>
      <c r="R39" s="61">
        <v>82</v>
      </c>
      <c r="S39" s="61">
        <v>82</v>
      </c>
      <c r="T39" s="59">
        <v>83</v>
      </c>
      <c r="U39" s="58">
        <v>10001</v>
      </c>
      <c r="V39" s="59">
        <v>123</v>
      </c>
      <c r="W39" s="59">
        <v>123</v>
      </c>
      <c r="X39" s="60">
        <v>144</v>
      </c>
      <c r="Y39" s="60">
        <v>10002</v>
      </c>
      <c r="Z39" s="62">
        <v>164</v>
      </c>
      <c r="AA39" s="62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0" t="s">
        <v>1296</v>
      </c>
      <c r="B40" s="50" t="str">
        <f t="shared" si="0"/>
        <v>38</v>
      </c>
      <c r="C40" s="50" t="str">
        <f t="shared" si="1"/>
        <v>8650</v>
      </c>
      <c r="D40" s="44"/>
      <c r="E40" s="51">
        <v>38</v>
      </c>
      <c r="F40" s="51">
        <v>8650</v>
      </c>
      <c r="G40" s="51">
        <v>104</v>
      </c>
      <c r="H40" s="52">
        <v>217</v>
      </c>
      <c r="I40" s="52">
        <v>217</v>
      </c>
      <c r="J40" s="56">
        <v>5</v>
      </c>
      <c r="K40" s="56">
        <v>5</v>
      </c>
      <c r="L40" s="56">
        <v>14</v>
      </c>
      <c r="M40" s="56">
        <f t="shared" si="2"/>
        <v>3</v>
      </c>
      <c r="N40" s="56">
        <v>0.8</v>
      </c>
      <c r="O40" s="56">
        <v>0.1</v>
      </c>
      <c r="P40" s="57">
        <v>66</v>
      </c>
      <c r="Q40" s="57">
        <v>10000</v>
      </c>
      <c r="R40" s="61">
        <v>84</v>
      </c>
      <c r="S40" s="61">
        <v>84</v>
      </c>
      <c r="T40" s="59">
        <v>84</v>
      </c>
      <c r="U40" s="58">
        <v>10001</v>
      </c>
      <c r="V40" s="59">
        <v>126</v>
      </c>
      <c r="W40" s="59">
        <v>126</v>
      </c>
      <c r="X40" s="60">
        <v>145</v>
      </c>
      <c r="Y40" s="60">
        <v>10002</v>
      </c>
      <c r="Z40" s="62">
        <v>168</v>
      </c>
      <c r="AA40" s="62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0" t="s">
        <v>1297</v>
      </c>
      <c r="B41" s="50" t="str">
        <f t="shared" si="0"/>
        <v>39</v>
      </c>
      <c r="C41" s="50" t="str">
        <f t="shared" si="1"/>
        <v>9495</v>
      </c>
      <c r="D41" s="44"/>
      <c r="E41" s="51">
        <v>39</v>
      </c>
      <c r="F41" s="51">
        <v>9495</v>
      </c>
      <c r="G41" s="51">
        <v>106</v>
      </c>
      <c r="H41" s="52">
        <v>222</v>
      </c>
      <c r="I41" s="52">
        <v>222</v>
      </c>
      <c r="J41" s="56">
        <v>5</v>
      </c>
      <c r="K41" s="56">
        <v>5</v>
      </c>
      <c r="L41" s="56">
        <v>15</v>
      </c>
      <c r="M41" s="56">
        <f t="shared" si="2"/>
        <v>3</v>
      </c>
      <c r="N41" s="56">
        <v>0.8</v>
      </c>
      <c r="O41" s="56">
        <v>0.1</v>
      </c>
      <c r="P41" s="57">
        <v>67</v>
      </c>
      <c r="Q41" s="57">
        <v>10000</v>
      </c>
      <c r="R41" s="61">
        <v>86</v>
      </c>
      <c r="S41" s="61">
        <v>86</v>
      </c>
      <c r="T41" s="59">
        <v>84</v>
      </c>
      <c r="U41" s="58">
        <v>10001</v>
      </c>
      <c r="V41" s="59">
        <v>129</v>
      </c>
      <c r="W41" s="59">
        <v>129</v>
      </c>
      <c r="X41" s="60">
        <v>145</v>
      </c>
      <c r="Y41" s="60">
        <v>10002</v>
      </c>
      <c r="Z41" s="62">
        <v>172</v>
      </c>
      <c r="AA41" s="62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0" t="s">
        <v>1298</v>
      </c>
      <c r="B42" s="50" t="str">
        <f t="shared" si="0"/>
        <v>40</v>
      </c>
      <c r="C42" s="50" t="str">
        <f t="shared" si="1"/>
        <v>9920</v>
      </c>
      <c r="D42" s="44"/>
      <c r="E42" s="51">
        <v>40</v>
      </c>
      <c r="F42" s="51">
        <v>9920</v>
      </c>
      <c r="G42" s="51">
        <v>108</v>
      </c>
      <c r="H42" s="52">
        <v>227</v>
      </c>
      <c r="I42" s="52">
        <v>227</v>
      </c>
      <c r="J42" s="56">
        <v>5</v>
      </c>
      <c r="K42" s="56">
        <v>5</v>
      </c>
      <c r="L42" s="56">
        <v>15</v>
      </c>
      <c r="M42" s="56">
        <f t="shared" si="2"/>
        <v>3</v>
      </c>
      <c r="N42" s="56">
        <v>0.8</v>
      </c>
      <c r="O42" s="56">
        <v>0.1</v>
      </c>
      <c r="P42" s="57">
        <v>67</v>
      </c>
      <c r="Q42" s="57">
        <v>10000</v>
      </c>
      <c r="R42" s="61">
        <v>88</v>
      </c>
      <c r="S42" s="61">
        <v>88</v>
      </c>
      <c r="T42" s="59">
        <v>85</v>
      </c>
      <c r="U42" s="58">
        <v>10001</v>
      </c>
      <c r="V42" s="59">
        <v>132</v>
      </c>
      <c r="W42" s="59">
        <v>132</v>
      </c>
      <c r="X42" s="60">
        <v>146</v>
      </c>
      <c r="Y42" s="60">
        <v>10002</v>
      </c>
      <c r="Z42" s="62">
        <v>176</v>
      </c>
      <c r="AA42" s="62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0" t="s">
        <v>1299</v>
      </c>
      <c r="B43" s="50" t="str">
        <f t="shared" si="0"/>
        <v>41</v>
      </c>
      <c r="C43" s="50" t="str">
        <f t="shared" si="1"/>
        <v>10360</v>
      </c>
      <c r="D43" s="44"/>
      <c r="E43" s="51">
        <v>41</v>
      </c>
      <c r="F43" s="51">
        <v>10360</v>
      </c>
      <c r="G43" s="51">
        <v>110</v>
      </c>
      <c r="H43" s="52">
        <v>232</v>
      </c>
      <c r="I43" s="52">
        <v>232</v>
      </c>
      <c r="J43" s="56">
        <v>5</v>
      </c>
      <c r="K43" s="56">
        <v>5</v>
      </c>
      <c r="L43" s="56">
        <v>15</v>
      </c>
      <c r="M43" s="56">
        <f t="shared" si="2"/>
        <v>3</v>
      </c>
      <c r="N43" s="56">
        <v>0.8</v>
      </c>
      <c r="O43" s="56">
        <v>0.1</v>
      </c>
      <c r="P43" s="57">
        <v>68</v>
      </c>
      <c r="Q43" s="57">
        <v>10000</v>
      </c>
      <c r="R43" s="61">
        <v>90</v>
      </c>
      <c r="S43" s="61">
        <v>90</v>
      </c>
      <c r="T43" s="59">
        <v>85</v>
      </c>
      <c r="U43" s="58">
        <v>10001</v>
      </c>
      <c r="V43" s="59">
        <v>135</v>
      </c>
      <c r="W43" s="59">
        <v>135</v>
      </c>
      <c r="X43" s="60">
        <v>147</v>
      </c>
      <c r="Y43" s="60">
        <v>10002</v>
      </c>
      <c r="Z43" s="62">
        <v>180</v>
      </c>
      <c r="AA43" s="62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0" t="s">
        <v>1300</v>
      </c>
      <c r="B44" s="50" t="str">
        <f t="shared" si="0"/>
        <v>42</v>
      </c>
      <c r="C44" s="50" t="str">
        <f t="shared" si="1"/>
        <v>11300</v>
      </c>
      <c r="D44" s="44"/>
      <c r="E44" s="51">
        <v>42</v>
      </c>
      <c r="F44" s="51">
        <v>11300</v>
      </c>
      <c r="G44" s="51">
        <v>112</v>
      </c>
      <c r="H44" s="52">
        <v>237</v>
      </c>
      <c r="I44" s="52">
        <v>237</v>
      </c>
      <c r="J44" s="56">
        <v>5</v>
      </c>
      <c r="K44" s="56">
        <v>5</v>
      </c>
      <c r="L44" s="56">
        <v>16</v>
      </c>
      <c r="M44" s="56">
        <f t="shared" si="2"/>
        <v>3</v>
      </c>
      <c r="N44" s="56">
        <v>0.8</v>
      </c>
      <c r="O44" s="56">
        <v>0.1</v>
      </c>
      <c r="P44" s="57">
        <v>68</v>
      </c>
      <c r="Q44" s="57">
        <v>10000</v>
      </c>
      <c r="R44" s="61">
        <v>92</v>
      </c>
      <c r="S44" s="61">
        <v>92</v>
      </c>
      <c r="T44" s="59">
        <v>86</v>
      </c>
      <c r="U44" s="58">
        <v>10001</v>
      </c>
      <c r="V44" s="59">
        <v>138</v>
      </c>
      <c r="W44" s="59">
        <v>138</v>
      </c>
      <c r="X44" s="60">
        <v>147</v>
      </c>
      <c r="Y44" s="60">
        <v>10002</v>
      </c>
      <c r="Z44" s="62">
        <v>184</v>
      </c>
      <c r="AA44" s="62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0" t="s">
        <v>1301</v>
      </c>
      <c r="B45" s="50" t="str">
        <f t="shared" si="0"/>
        <v>43</v>
      </c>
      <c r="C45" s="50" t="str">
        <f t="shared" si="1"/>
        <v>11775</v>
      </c>
      <c r="D45" s="44"/>
      <c r="E45" s="51">
        <v>43</v>
      </c>
      <c r="F45" s="51">
        <v>11775</v>
      </c>
      <c r="G45" s="51">
        <v>114</v>
      </c>
      <c r="H45" s="52">
        <v>242</v>
      </c>
      <c r="I45" s="52">
        <v>242</v>
      </c>
      <c r="J45" s="56">
        <v>5</v>
      </c>
      <c r="K45" s="56">
        <v>5</v>
      </c>
      <c r="L45" s="56">
        <v>16</v>
      </c>
      <c r="M45" s="56">
        <f t="shared" si="2"/>
        <v>3</v>
      </c>
      <c r="N45" s="56">
        <v>0.8</v>
      </c>
      <c r="O45" s="56">
        <v>0.1</v>
      </c>
      <c r="P45" s="57">
        <v>68</v>
      </c>
      <c r="Q45" s="57">
        <v>10000</v>
      </c>
      <c r="R45" s="61">
        <v>94</v>
      </c>
      <c r="S45" s="61">
        <v>94</v>
      </c>
      <c r="T45" s="59">
        <v>86</v>
      </c>
      <c r="U45" s="58">
        <v>10001</v>
      </c>
      <c r="V45" s="59">
        <v>141</v>
      </c>
      <c r="W45" s="59">
        <v>141</v>
      </c>
      <c r="X45" s="60">
        <v>148</v>
      </c>
      <c r="Y45" s="60">
        <v>10002</v>
      </c>
      <c r="Z45" s="62">
        <v>188</v>
      </c>
      <c r="AA45" s="62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0" t="s">
        <v>1302</v>
      </c>
      <c r="B46" s="50" t="str">
        <f t="shared" si="0"/>
        <v>44</v>
      </c>
      <c r="C46" s="50" t="str">
        <f t="shared" si="1"/>
        <v>12260</v>
      </c>
      <c r="D46" s="44"/>
      <c r="E46" s="51">
        <v>44</v>
      </c>
      <c r="F46" s="51">
        <v>12260</v>
      </c>
      <c r="G46" s="51">
        <v>116</v>
      </c>
      <c r="H46" s="52">
        <v>247</v>
      </c>
      <c r="I46" s="52">
        <v>247</v>
      </c>
      <c r="J46" s="56">
        <v>5</v>
      </c>
      <c r="K46" s="56">
        <v>5</v>
      </c>
      <c r="L46" s="56">
        <v>16</v>
      </c>
      <c r="M46" s="56">
        <f t="shared" si="2"/>
        <v>3</v>
      </c>
      <c r="N46" s="56">
        <v>0.8</v>
      </c>
      <c r="O46" s="56">
        <v>0.1</v>
      </c>
      <c r="P46" s="57">
        <v>69</v>
      </c>
      <c r="Q46" s="57">
        <v>10000</v>
      </c>
      <c r="R46" s="61">
        <v>96</v>
      </c>
      <c r="S46" s="61">
        <v>96</v>
      </c>
      <c r="T46" s="59">
        <v>87</v>
      </c>
      <c r="U46" s="58">
        <v>10001</v>
      </c>
      <c r="V46" s="59">
        <v>144</v>
      </c>
      <c r="W46" s="59">
        <v>144</v>
      </c>
      <c r="X46" s="60">
        <v>149</v>
      </c>
      <c r="Y46" s="60">
        <v>10002</v>
      </c>
      <c r="Z46" s="62">
        <v>192</v>
      </c>
      <c r="AA46" s="62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0" t="s">
        <v>1303</v>
      </c>
      <c r="B47" s="50" t="str">
        <f t="shared" si="0"/>
        <v>45</v>
      </c>
      <c r="C47" s="50" t="str">
        <f t="shared" si="1"/>
        <v>13305</v>
      </c>
      <c r="D47" s="44"/>
      <c r="E47" s="51">
        <v>45</v>
      </c>
      <c r="F47" s="51">
        <v>13305</v>
      </c>
      <c r="G47" s="51">
        <v>118</v>
      </c>
      <c r="H47" s="52">
        <v>252</v>
      </c>
      <c r="I47" s="52">
        <v>252</v>
      </c>
      <c r="J47" s="56">
        <v>5</v>
      </c>
      <c r="K47" s="56">
        <v>5</v>
      </c>
      <c r="L47" s="56">
        <v>17</v>
      </c>
      <c r="M47" s="56">
        <f t="shared" si="2"/>
        <v>3</v>
      </c>
      <c r="N47" s="56">
        <v>0.8</v>
      </c>
      <c r="O47" s="56">
        <v>0.1</v>
      </c>
      <c r="P47" s="57">
        <v>69</v>
      </c>
      <c r="Q47" s="57">
        <v>10000</v>
      </c>
      <c r="R47" s="61">
        <v>98</v>
      </c>
      <c r="S47" s="61">
        <v>98</v>
      </c>
      <c r="T47" s="59">
        <v>87</v>
      </c>
      <c r="U47" s="58">
        <v>10001</v>
      </c>
      <c r="V47" s="59">
        <v>147</v>
      </c>
      <c r="W47" s="59">
        <v>147</v>
      </c>
      <c r="X47" s="60">
        <v>149</v>
      </c>
      <c r="Y47" s="60">
        <v>10002</v>
      </c>
      <c r="Z47" s="62">
        <v>196</v>
      </c>
      <c r="AA47" s="62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0" t="s">
        <v>1304</v>
      </c>
      <c r="B48" s="50" t="str">
        <f t="shared" si="0"/>
        <v>46</v>
      </c>
      <c r="C48" s="50" t="str">
        <f t="shared" si="1"/>
        <v>13825</v>
      </c>
      <c r="D48" s="44"/>
      <c r="E48" s="51">
        <v>46</v>
      </c>
      <c r="F48" s="51">
        <v>13825</v>
      </c>
      <c r="G48" s="51">
        <v>120</v>
      </c>
      <c r="H48" s="52">
        <v>257</v>
      </c>
      <c r="I48" s="52">
        <v>257</v>
      </c>
      <c r="J48" s="56">
        <v>5</v>
      </c>
      <c r="K48" s="56">
        <v>5</v>
      </c>
      <c r="L48" s="56">
        <v>17</v>
      </c>
      <c r="M48" s="56">
        <f t="shared" si="2"/>
        <v>3</v>
      </c>
      <c r="N48" s="56">
        <v>0.8</v>
      </c>
      <c r="O48" s="56">
        <v>0.1</v>
      </c>
      <c r="P48" s="57">
        <v>70</v>
      </c>
      <c r="Q48" s="57">
        <v>10000</v>
      </c>
      <c r="R48" s="61">
        <v>100</v>
      </c>
      <c r="S48" s="61">
        <v>100</v>
      </c>
      <c r="T48" s="59">
        <v>88</v>
      </c>
      <c r="U48" s="58">
        <v>10001</v>
      </c>
      <c r="V48" s="59">
        <v>150</v>
      </c>
      <c r="W48" s="59">
        <v>150</v>
      </c>
      <c r="X48" s="60">
        <v>150</v>
      </c>
      <c r="Y48" s="60">
        <v>10002</v>
      </c>
      <c r="Z48" s="62">
        <v>200</v>
      </c>
      <c r="AA48" s="62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0" t="s">
        <v>1305</v>
      </c>
      <c r="B49" s="50" t="str">
        <f t="shared" si="0"/>
        <v>47</v>
      </c>
      <c r="C49" s="50" t="str">
        <f t="shared" si="1"/>
        <v>14360</v>
      </c>
      <c r="D49" s="44"/>
      <c r="E49" s="51">
        <v>47</v>
      </c>
      <c r="F49" s="51">
        <v>14360</v>
      </c>
      <c r="G49" s="51">
        <v>122</v>
      </c>
      <c r="H49" s="52">
        <v>263</v>
      </c>
      <c r="I49" s="52">
        <v>263</v>
      </c>
      <c r="J49" s="56">
        <v>5</v>
      </c>
      <c r="K49" s="56">
        <v>5</v>
      </c>
      <c r="L49" s="56">
        <v>17</v>
      </c>
      <c r="M49" s="56">
        <f t="shared" si="2"/>
        <v>3</v>
      </c>
      <c r="N49" s="56">
        <v>0.8</v>
      </c>
      <c r="O49" s="56">
        <v>0.1</v>
      </c>
      <c r="P49" s="57">
        <v>70</v>
      </c>
      <c r="Q49" s="57">
        <v>10000</v>
      </c>
      <c r="R49" s="61">
        <v>102</v>
      </c>
      <c r="S49" s="61">
        <v>102</v>
      </c>
      <c r="T49" s="59">
        <v>88</v>
      </c>
      <c r="U49" s="58">
        <v>10001</v>
      </c>
      <c r="V49" s="59">
        <v>153</v>
      </c>
      <c r="W49" s="59">
        <v>153</v>
      </c>
      <c r="X49" s="60">
        <v>150</v>
      </c>
      <c r="Y49" s="60">
        <v>10002</v>
      </c>
      <c r="Z49" s="62">
        <v>204</v>
      </c>
      <c r="AA49" s="62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0" t="s">
        <v>1306</v>
      </c>
      <c r="B50" s="50" t="str">
        <f t="shared" si="0"/>
        <v>48</v>
      </c>
      <c r="C50" s="50" t="str">
        <f t="shared" si="1"/>
        <v>15505</v>
      </c>
      <c r="D50" s="44"/>
      <c r="E50" s="51">
        <v>48</v>
      </c>
      <c r="F50" s="51">
        <v>15505</v>
      </c>
      <c r="G50" s="51">
        <v>124</v>
      </c>
      <c r="H50" s="52">
        <v>268</v>
      </c>
      <c r="I50" s="52">
        <v>268</v>
      </c>
      <c r="J50" s="56">
        <v>5</v>
      </c>
      <c r="K50" s="56">
        <v>5</v>
      </c>
      <c r="L50" s="56">
        <v>18</v>
      </c>
      <c r="M50" s="56">
        <f t="shared" si="2"/>
        <v>3</v>
      </c>
      <c r="N50" s="56">
        <v>0.8</v>
      </c>
      <c r="O50" s="56">
        <v>0.1</v>
      </c>
      <c r="P50" s="57">
        <v>70</v>
      </c>
      <c r="Q50" s="57">
        <v>10000</v>
      </c>
      <c r="R50" s="61">
        <v>104</v>
      </c>
      <c r="S50" s="61">
        <v>104</v>
      </c>
      <c r="T50" s="59">
        <v>89</v>
      </c>
      <c r="U50" s="58">
        <v>10001</v>
      </c>
      <c r="V50" s="59">
        <v>156</v>
      </c>
      <c r="W50" s="59">
        <v>156</v>
      </c>
      <c r="X50" s="60">
        <v>151</v>
      </c>
      <c r="Y50" s="60">
        <v>10002</v>
      </c>
      <c r="Z50" s="62">
        <v>208</v>
      </c>
      <c r="AA50" s="62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0" t="s">
        <v>1307</v>
      </c>
      <c r="B51" s="50" t="str">
        <f t="shared" si="0"/>
        <v>49</v>
      </c>
      <c r="C51" s="50" t="str">
        <f t="shared" si="1"/>
        <v>16080</v>
      </c>
      <c r="D51" s="44"/>
      <c r="E51" s="51">
        <v>49</v>
      </c>
      <c r="F51" s="51">
        <v>16080</v>
      </c>
      <c r="G51" s="51">
        <v>126</v>
      </c>
      <c r="H51" s="52">
        <v>273</v>
      </c>
      <c r="I51" s="52">
        <v>273</v>
      </c>
      <c r="J51" s="56">
        <v>5</v>
      </c>
      <c r="K51" s="56">
        <v>5</v>
      </c>
      <c r="L51" s="56">
        <v>18</v>
      </c>
      <c r="M51" s="56">
        <f t="shared" si="2"/>
        <v>3</v>
      </c>
      <c r="N51" s="56">
        <v>0.8</v>
      </c>
      <c r="O51" s="56">
        <v>0.1</v>
      </c>
      <c r="P51" s="57">
        <v>71</v>
      </c>
      <c r="Q51" s="57">
        <v>10000</v>
      </c>
      <c r="R51" s="61">
        <v>106</v>
      </c>
      <c r="S51" s="61">
        <v>106</v>
      </c>
      <c r="T51" s="59">
        <v>89</v>
      </c>
      <c r="U51" s="58">
        <v>10001</v>
      </c>
      <c r="V51" s="59">
        <v>159</v>
      </c>
      <c r="W51" s="59">
        <v>159</v>
      </c>
      <c r="X51" s="60">
        <v>152</v>
      </c>
      <c r="Y51" s="60">
        <v>10002</v>
      </c>
      <c r="Z51" s="62">
        <v>212</v>
      </c>
      <c r="AA51" s="62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0" t="s">
        <v>1308</v>
      </c>
      <c r="B52" s="50" t="str">
        <f t="shared" si="0"/>
        <v>50</v>
      </c>
      <c r="C52" s="50" t="str">
        <f t="shared" si="1"/>
        <v>16660</v>
      </c>
      <c r="D52" s="44"/>
      <c r="E52" s="51">
        <v>50</v>
      </c>
      <c r="F52" s="51">
        <v>16660</v>
      </c>
      <c r="G52" s="51">
        <v>128</v>
      </c>
      <c r="H52" s="52">
        <v>278</v>
      </c>
      <c r="I52" s="52">
        <v>278</v>
      </c>
      <c r="J52" s="56">
        <v>5</v>
      </c>
      <c r="K52" s="56">
        <v>5</v>
      </c>
      <c r="L52" s="56">
        <v>18</v>
      </c>
      <c r="M52" s="56">
        <f t="shared" si="2"/>
        <v>3</v>
      </c>
      <c r="N52" s="56">
        <v>0.8</v>
      </c>
      <c r="O52" s="56">
        <v>0.1</v>
      </c>
      <c r="P52" s="57">
        <v>71</v>
      </c>
      <c r="Q52" s="57">
        <v>10000</v>
      </c>
      <c r="R52" s="61">
        <v>108</v>
      </c>
      <c r="S52" s="61">
        <v>108</v>
      </c>
      <c r="T52" s="59">
        <v>90</v>
      </c>
      <c r="U52" s="58">
        <v>10001</v>
      </c>
      <c r="V52" s="59">
        <v>162</v>
      </c>
      <c r="W52" s="59">
        <v>162</v>
      </c>
      <c r="X52" s="60">
        <v>152</v>
      </c>
      <c r="Y52" s="60">
        <v>10002</v>
      </c>
      <c r="Z52" s="62">
        <v>216</v>
      </c>
      <c r="AA52" s="62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0" t="s">
        <v>1309</v>
      </c>
      <c r="B53" s="50" t="str">
        <f t="shared" si="0"/>
        <v>51</v>
      </c>
      <c r="C53" s="50" t="str">
        <f t="shared" si="1"/>
        <v>17915</v>
      </c>
      <c r="D53" s="44"/>
      <c r="E53" s="51">
        <v>51</v>
      </c>
      <c r="F53" s="51">
        <v>17915</v>
      </c>
      <c r="G53" s="51">
        <v>130</v>
      </c>
      <c r="H53" s="52">
        <v>283</v>
      </c>
      <c r="I53" s="52">
        <v>283</v>
      </c>
      <c r="J53" s="56">
        <v>5</v>
      </c>
      <c r="K53" s="56">
        <v>5</v>
      </c>
      <c r="L53" s="56">
        <v>19</v>
      </c>
      <c r="M53" s="56">
        <f t="shared" si="2"/>
        <v>3</v>
      </c>
      <c r="N53" s="56">
        <v>0.8</v>
      </c>
      <c r="O53" s="56">
        <v>0.1</v>
      </c>
      <c r="P53" s="57">
        <v>72</v>
      </c>
      <c r="Q53" s="57">
        <v>10000</v>
      </c>
      <c r="R53" s="61">
        <v>110</v>
      </c>
      <c r="S53" s="61">
        <v>110</v>
      </c>
      <c r="T53" s="59">
        <v>90</v>
      </c>
      <c r="U53" s="58">
        <v>10001</v>
      </c>
      <c r="V53" s="59">
        <v>165</v>
      </c>
      <c r="W53" s="59">
        <v>165</v>
      </c>
      <c r="X53" s="60">
        <v>153</v>
      </c>
      <c r="Y53" s="60">
        <v>10002</v>
      </c>
      <c r="Z53" s="62">
        <v>220</v>
      </c>
      <c r="AA53" s="62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0" t="s">
        <v>1310</v>
      </c>
      <c r="B54" s="50" t="str">
        <f t="shared" si="0"/>
        <v>52</v>
      </c>
      <c r="C54" s="50" t="str">
        <f t="shared" si="1"/>
        <v>18540</v>
      </c>
      <c r="D54" s="44"/>
      <c r="E54" s="51">
        <v>52</v>
      </c>
      <c r="F54" s="51">
        <v>18540</v>
      </c>
      <c r="G54" s="51">
        <v>132</v>
      </c>
      <c r="H54" s="52">
        <v>289</v>
      </c>
      <c r="I54" s="52">
        <v>289</v>
      </c>
      <c r="J54" s="56">
        <v>5</v>
      </c>
      <c r="K54" s="56">
        <v>5</v>
      </c>
      <c r="L54" s="56">
        <v>19</v>
      </c>
      <c r="M54" s="56">
        <f t="shared" si="2"/>
        <v>3</v>
      </c>
      <c r="N54" s="56">
        <v>0.8</v>
      </c>
      <c r="O54" s="56">
        <v>0.1</v>
      </c>
      <c r="P54" s="57">
        <v>72</v>
      </c>
      <c r="Q54" s="57">
        <v>10000</v>
      </c>
      <c r="R54" s="61">
        <v>112</v>
      </c>
      <c r="S54" s="61">
        <v>112</v>
      </c>
      <c r="T54" s="59">
        <v>90</v>
      </c>
      <c r="U54" s="58">
        <v>10001</v>
      </c>
      <c r="V54" s="59">
        <v>168</v>
      </c>
      <c r="W54" s="59">
        <v>168</v>
      </c>
      <c r="X54" s="60">
        <v>153</v>
      </c>
      <c r="Y54" s="60">
        <v>10002</v>
      </c>
      <c r="Z54" s="62">
        <v>224</v>
      </c>
      <c r="AA54" s="62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0" t="s">
        <v>1311</v>
      </c>
      <c r="B55" s="50" t="str">
        <f t="shared" si="0"/>
        <v>53</v>
      </c>
      <c r="C55" s="50" t="str">
        <f t="shared" si="1"/>
        <v>19175</v>
      </c>
      <c r="D55" s="44"/>
      <c r="E55" s="51">
        <v>53</v>
      </c>
      <c r="F55" s="51">
        <v>19175</v>
      </c>
      <c r="G55" s="51">
        <v>134</v>
      </c>
      <c r="H55" s="52">
        <v>294</v>
      </c>
      <c r="I55" s="52">
        <v>294</v>
      </c>
      <c r="J55" s="56">
        <v>5</v>
      </c>
      <c r="K55" s="56">
        <v>5</v>
      </c>
      <c r="L55" s="56">
        <v>19</v>
      </c>
      <c r="M55" s="56">
        <f t="shared" si="2"/>
        <v>3</v>
      </c>
      <c r="N55" s="56">
        <v>0.8</v>
      </c>
      <c r="O55" s="56">
        <v>0.1</v>
      </c>
      <c r="P55" s="57">
        <v>72</v>
      </c>
      <c r="Q55" s="57">
        <v>10000</v>
      </c>
      <c r="R55" s="61">
        <v>114</v>
      </c>
      <c r="S55" s="61">
        <v>114</v>
      </c>
      <c r="T55" s="59">
        <v>91</v>
      </c>
      <c r="U55" s="58">
        <v>10001</v>
      </c>
      <c r="V55" s="59">
        <v>171</v>
      </c>
      <c r="W55" s="59">
        <v>171</v>
      </c>
      <c r="X55" s="60">
        <v>154</v>
      </c>
      <c r="Y55" s="60">
        <v>10002</v>
      </c>
      <c r="Z55" s="62">
        <v>228</v>
      </c>
      <c r="AA55" s="62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0" t="s">
        <v>1312</v>
      </c>
      <c r="B56" s="50" t="str">
        <f t="shared" si="0"/>
        <v>54</v>
      </c>
      <c r="C56" s="50" t="str">
        <f t="shared" si="1"/>
        <v>20535</v>
      </c>
      <c r="D56" s="44"/>
      <c r="E56" s="51">
        <v>54</v>
      </c>
      <c r="F56" s="51">
        <v>20535</v>
      </c>
      <c r="G56" s="51">
        <v>136</v>
      </c>
      <c r="H56" s="52">
        <v>299</v>
      </c>
      <c r="I56" s="52">
        <v>299</v>
      </c>
      <c r="J56" s="56">
        <v>5</v>
      </c>
      <c r="K56" s="56">
        <v>5</v>
      </c>
      <c r="L56" s="56">
        <v>20</v>
      </c>
      <c r="M56" s="56">
        <f t="shared" si="2"/>
        <v>4</v>
      </c>
      <c r="N56" s="56">
        <v>0.8</v>
      </c>
      <c r="O56" s="56">
        <v>0.1</v>
      </c>
      <c r="P56" s="57">
        <v>73</v>
      </c>
      <c r="Q56" s="57">
        <v>10000</v>
      </c>
      <c r="R56" s="61">
        <v>116</v>
      </c>
      <c r="S56" s="61">
        <v>116</v>
      </c>
      <c r="T56" s="59">
        <v>91</v>
      </c>
      <c r="U56" s="58">
        <v>10001</v>
      </c>
      <c r="V56" s="59">
        <v>174</v>
      </c>
      <c r="W56" s="59">
        <v>174</v>
      </c>
      <c r="X56" s="60">
        <v>154</v>
      </c>
      <c r="Y56" s="60">
        <v>10002</v>
      </c>
      <c r="Z56" s="62">
        <v>232</v>
      </c>
      <c r="AA56" s="62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0" t="s">
        <v>1313</v>
      </c>
      <c r="B57" s="50" t="str">
        <f t="shared" si="0"/>
        <v>55</v>
      </c>
      <c r="C57" s="50" t="str">
        <f t="shared" si="1"/>
        <v>21215</v>
      </c>
      <c r="D57" s="44"/>
      <c r="E57" s="51">
        <v>55</v>
      </c>
      <c r="F57" s="51">
        <v>21215</v>
      </c>
      <c r="G57" s="51">
        <v>138</v>
      </c>
      <c r="H57" s="52">
        <v>305</v>
      </c>
      <c r="I57" s="52">
        <v>305</v>
      </c>
      <c r="J57" s="56">
        <v>5</v>
      </c>
      <c r="K57" s="56">
        <v>5</v>
      </c>
      <c r="L57" s="56">
        <v>20</v>
      </c>
      <c r="M57" s="56">
        <f t="shared" si="2"/>
        <v>4</v>
      </c>
      <c r="N57" s="56">
        <v>0.8</v>
      </c>
      <c r="O57" s="56">
        <v>0.1</v>
      </c>
      <c r="P57" s="57">
        <v>73</v>
      </c>
      <c r="Q57" s="57">
        <v>10000</v>
      </c>
      <c r="R57" s="61">
        <v>118</v>
      </c>
      <c r="S57" s="61">
        <v>118</v>
      </c>
      <c r="T57" s="59">
        <v>92</v>
      </c>
      <c r="U57" s="58">
        <v>10001</v>
      </c>
      <c r="V57" s="59">
        <v>177</v>
      </c>
      <c r="W57" s="59">
        <v>177</v>
      </c>
      <c r="X57" s="60">
        <v>155</v>
      </c>
      <c r="Y57" s="60">
        <v>10002</v>
      </c>
      <c r="Z57" s="62">
        <v>236</v>
      </c>
      <c r="AA57" s="62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0" t="s">
        <v>1314</v>
      </c>
      <c r="B58" s="50" t="str">
        <f t="shared" si="0"/>
        <v>56</v>
      </c>
      <c r="C58" s="50" t="str">
        <f t="shared" si="1"/>
        <v>21900</v>
      </c>
      <c r="D58" s="44"/>
      <c r="E58" s="51">
        <v>56</v>
      </c>
      <c r="F58" s="51">
        <v>21900</v>
      </c>
      <c r="G58" s="51">
        <v>140</v>
      </c>
      <c r="H58" s="52">
        <v>310</v>
      </c>
      <c r="I58" s="52">
        <v>310</v>
      </c>
      <c r="J58" s="56">
        <v>5</v>
      </c>
      <c r="K58" s="56">
        <v>5</v>
      </c>
      <c r="L58" s="56">
        <v>20</v>
      </c>
      <c r="M58" s="56">
        <f t="shared" si="2"/>
        <v>4</v>
      </c>
      <c r="N58" s="56">
        <v>0.8</v>
      </c>
      <c r="O58" s="56">
        <v>0.1</v>
      </c>
      <c r="P58" s="57">
        <v>74</v>
      </c>
      <c r="Q58" s="57">
        <v>10000</v>
      </c>
      <c r="R58" s="61">
        <v>120</v>
      </c>
      <c r="S58" s="61">
        <v>120</v>
      </c>
      <c r="T58" s="59">
        <v>92</v>
      </c>
      <c r="U58" s="58">
        <v>10001</v>
      </c>
      <c r="V58" s="59">
        <v>180</v>
      </c>
      <c r="W58" s="59">
        <v>180</v>
      </c>
      <c r="X58" s="60">
        <v>155</v>
      </c>
      <c r="Y58" s="60">
        <v>10002</v>
      </c>
      <c r="Z58" s="62">
        <v>240</v>
      </c>
      <c r="AA58" s="62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0" t="s">
        <v>1315</v>
      </c>
      <c r="B59" s="50" t="str">
        <f t="shared" si="0"/>
        <v>57</v>
      </c>
      <c r="C59" s="50" t="str">
        <f t="shared" si="1"/>
        <v>23375</v>
      </c>
      <c r="D59" s="44"/>
      <c r="E59" s="51">
        <v>57</v>
      </c>
      <c r="F59" s="51">
        <v>23375</v>
      </c>
      <c r="G59" s="51">
        <v>142</v>
      </c>
      <c r="H59" s="52">
        <v>315</v>
      </c>
      <c r="I59" s="52">
        <v>315</v>
      </c>
      <c r="J59" s="56">
        <v>5</v>
      </c>
      <c r="K59" s="56">
        <v>5</v>
      </c>
      <c r="L59" s="56">
        <v>21</v>
      </c>
      <c r="M59" s="56">
        <f t="shared" si="2"/>
        <v>4</v>
      </c>
      <c r="N59" s="56">
        <v>0.8</v>
      </c>
      <c r="O59" s="56">
        <v>0.1</v>
      </c>
      <c r="P59" s="57">
        <v>74</v>
      </c>
      <c r="Q59" s="57">
        <v>10000</v>
      </c>
      <c r="R59" s="61">
        <v>122</v>
      </c>
      <c r="S59" s="61">
        <v>122</v>
      </c>
      <c r="T59" s="59">
        <v>93</v>
      </c>
      <c r="U59" s="58">
        <v>10001</v>
      </c>
      <c r="V59" s="59">
        <v>183</v>
      </c>
      <c r="W59" s="59">
        <v>183</v>
      </c>
      <c r="X59" s="60">
        <v>156</v>
      </c>
      <c r="Y59" s="60">
        <v>10002</v>
      </c>
      <c r="Z59" s="62">
        <v>244</v>
      </c>
      <c r="AA59" s="62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0" t="s">
        <v>1316</v>
      </c>
      <c r="B60" s="50" t="str">
        <f t="shared" si="0"/>
        <v>58</v>
      </c>
      <c r="C60" s="50" t="str">
        <f t="shared" si="1"/>
        <v>24105</v>
      </c>
      <c r="D60" s="44"/>
      <c r="E60" s="51">
        <v>58</v>
      </c>
      <c r="F60" s="51">
        <v>24105</v>
      </c>
      <c r="G60" s="51">
        <v>144</v>
      </c>
      <c r="H60" s="52">
        <v>321</v>
      </c>
      <c r="I60" s="52">
        <v>321</v>
      </c>
      <c r="J60" s="56">
        <v>5</v>
      </c>
      <c r="K60" s="56">
        <v>5</v>
      </c>
      <c r="L60" s="56">
        <v>21</v>
      </c>
      <c r="M60" s="56">
        <f t="shared" si="2"/>
        <v>4</v>
      </c>
      <c r="N60" s="56">
        <v>0.8</v>
      </c>
      <c r="O60" s="56">
        <v>0.1</v>
      </c>
      <c r="P60" s="57">
        <v>74</v>
      </c>
      <c r="Q60" s="57">
        <v>10000</v>
      </c>
      <c r="R60" s="61">
        <v>124</v>
      </c>
      <c r="S60" s="61">
        <v>124</v>
      </c>
      <c r="T60" s="59">
        <v>93</v>
      </c>
      <c r="U60" s="58">
        <v>10001</v>
      </c>
      <c r="V60" s="59">
        <v>186</v>
      </c>
      <c r="W60" s="59">
        <v>186</v>
      </c>
      <c r="X60" s="60">
        <v>156</v>
      </c>
      <c r="Y60" s="60">
        <v>10002</v>
      </c>
      <c r="Z60" s="62">
        <v>248</v>
      </c>
      <c r="AA60" s="62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0" t="s">
        <v>1317</v>
      </c>
      <c r="B61" s="50" t="str">
        <f t="shared" si="0"/>
        <v>59</v>
      </c>
      <c r="C61" s="50" t="str">
        <f t="shared" si="1"/>
        <v>24850</v>
      </c>
      <c r="D61" s="44"/>
      <c r="E61" s="51">
        <v>59</v>
      </c>
      <c r="F61" s="51">
        <v>24850</v>
      </c>
      <c r="G61" s="51">
        <v>146</v>
      </c>
      <c r="H61" s="52">
        <v>326</v>
      </c>
      <c r="I61" s="52">
        <v>326</v>
      </c>
      <c r="J61" s="56">
        <v>5</v>
      </c>
      <c r="K61" s="56">
        <v>5</v>
      </c>
      <c r="L61" s="56">
        <v>21</v>
      </c>
      <c r="M61" s="56">
        <f t="shared" si="2"/>
        <v>4</v>
      </c>
      <c r="N61" s="56">
        <v>0.8</v>
      </c>
      <c r="O61" s="56">
        <v>0.1</v>
      </c>
      <c r="P61" s="57">
        <v>75</v>
      </c>
      <c r="Q61" s="57">
        <v>10000</v>
      </c>
      <c r="R61" s="61">
        <v>126</v>
      </c>
      <c r="S61" s="61">
        <v>126</v>
      </c>
      <c r="T61" s="59">
        <v>93</v>
      </c>
      <c r="U61" s="58">
        <v>10001</v>
      </c>
      <c r="V61" s="59">
        <v>189</v>
      </c>
      <c r="W61" s="59">
        <v>189</v>
      </c>
      <c r="X61" s="60">
        <v>157</v>
      </c>
      <c r="Y61" s="60">
        <v>10002</v>
      </c>
      <c r="Z61" s="62">
        <v>252</v>
      </c>
      <c r="AA61" s="62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0" t="s">
        <v>1318</v>
      </c>
      <c r="B62" s="50" t="str">
        <f t="shared" si="0"/>
        <v>60</v>
      </c>
      <c r="C62" s="50" t="str">
        <f t="shared" si="1"/>
        <v>26440</v>
      </c>
      <c r="D62" s="44"/>
      <c r="E62" s="51">
        <v>60</v>
      </c>
      <c r="F62" s="51">
        <v>26440</v>
      </c>
      <c r="G62" s="51">
        <v>148</v>
      </c>
      <c r="H62" s="52">
        <v>332</v>
      </c>
      <c r="I62" s="52">
        <v>332</v>
      </c>
      <c r="J62" s="56">
        <v>5</v>
      </c>
      <c r="K62" s="56">
        <v>5</v>
      </c>
      <c r="L62" s="56">
        <v>22</v>
      </c>
      <c r="M62" s="56">
        <f t="shared" si="2"/>
        <v>4</v>
      </c>
      <c r="N62" s="56">
        <v>0.8</v>
      </c>
      <c r="O62" s="56">
        <v>0.1</v>
      </c>
      <c r="P62" s="57">
        <v>75</v>
      </c>
      <c r="Q62" s="57">
        <v>10000</v>
      </c>
      <c r="R62" s="61">
        <v>128</v>
      </c>
      <c r="S62" s="61">
        <v>128</v>
      </c>
      <c r="T62" s="59">
        <v>94</v>
      </c>
      <c r="U62" s="58">
        <v>10001</v>
      </c>
      <c r="V62" s="59">
        <v>192</v>
      </c>
      <c r="W62" s="59">
        <v>192</v>
      </c>
      <c r="X62" s="60">
        <v>157</v>
      </c>
      <c r="Y62" s="60">
        <v>10002</v>
      </c>
      <c r="Z62" s="62">
        <v>256</v>
      </c>
      <c r="AA62" s="62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0" t="s">
        <v>1319</v>
      </c>
      <c r="B63" s="50" t="str">
        <f t="shared" si="0"/>
        <v>61</v>
      </c>
      <c r="C63" s="50" t="str">
        <f t="shared" si="1"/>
        <v>27230</v>
      </c>
      <c r="D63" s="44"/>
      <c r="E63" s="51">
        <v>61</v>
      </c>
      <c r="F63" s="51">
        <v>27230</v>
      </c>
      <c r="G63" s="51">
        <v>150</v>
      </c>
      <c r="H63" s="52">
        <v>337</v>
      </c>
      <c r="I63" s="52">
        <v>337</v>
      </c>
      <c r="J63" s="56">
        <v>5</v>
      </c>
      <c r="K63" s="56">
        <v>5</v>
      </c>
      <c r="L63" s="56">
        <v>22</v>
      </c>
      <c r="M63" s="56">
        <f t="shared" si="2"/>
        <v>4</v>
      </c>
      <c r="N63" s="56">
        <v>0.8</v>
      </c>
      <c r="O63" s="56">
        <v>0.1</v>
      </c>
      <c r="P63" s="57">
        <v>75</v>
      </c>
      <c r="Q63" s="57">
        <v>10000</v>
      </c>
      <c r="R63" s="61">
        <v>130</v>
      </c>
      <c r="S63" s="61">
        <v>130</v>
      </c>
      <c r="T63" s="59">
        <v>94</v>
      </c>
      <c r="U63" s="58">
        <v>10001</v>
      </c>
      <c r="V63" s="59">
        <v>195</v>
      </c>
      <c r="W63" s="59">
        <v>195</v>
      </c>
      <c r="X63" s="60">
        <v>158</v>
      </c>
      <c r="Y63" s="60">
        <v>10002</v>
      </c>
      <c r="Z63" s="62">
        <v>260</v>
      </c>
      <c r="AA63" s="62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0" t="s">
        <v>1320</v>
      </c>
      <c r="B64" s="50" t="str">
        <f t="shared" si="0"/>
        <v>62</v>
      </c>
      <c r="C64" s="50" t="str">
        <f t="shared" si="1"/>
        <v>28025</v>
      </c>
      <c r="D64" s="44"/>
      <c r="E64" s="51">
        <v>62</v>
      </c>
      <c r="F64" s="51">
        <v>28025</v>
      </c>
      <c r="G64" s="51">
        <v>152</v>
      </c>
      <c r="H64" s="52">
        <v>343</v>
      </c>
      <c r="I64" s="52">
        <v>343</v>
      </c>
      <c r="J64" s="56">
        <v>5</v>
      </c>
      <c r="K64" s="56">
        <v>5</v>
      </c>
      <c r="L64" s="56">
        <v>22</v>
      </c>
      <c r="M64" s="56">
        <f t="shared" si="2"/>
        <v>4</v>
      </c>
      <c r="N64" s="56">
        <v>0.8</v>
      </c>
      <c r="O64" s="56">
        <v>0.1</v>
      </c>
      <c r="P64" s="57">
        <v>76</v>
      </c>
      <c r="Q64" s="57">
        <v>10000</v>
      </c>
      <c r="R64" s="61">
        <v>132</v>
      </c>
      <c r="S64" s="61">
        <v>132</v>
      </c>
      <c r="T64" s="59">
        <v>95</v>
      </c>
      <c r="U64" s="58">
        <v>10001</v>
      </c>
      <c r="V64" s="59">
        <v>198</v>
      </c>
      <c r="W64" s="59">
        <v>198</v>
      </c>
      <c r="X64" s="60">
        <v>158</v>
      </c>
      <c r="Y64" s="60">
        <v>10002</v>
      </c>
      <c r="Z64" s="62">
        <v>264</v>
      </c>
      <c r="AA64" s="62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0" t="s">
        <v>1321</v>
      </c>
      <c r="B65" s="50" t="str">
        <f t="shared" si="0"/>
        <v>63</v>
      </c>
      <c r="C65" s="50" t="str">
        <f t="shared" si="1"/>
        <v>29735</v>
      </c>
      <c r="D65" s="44"/>
      <c r="E65" s="51">
        <v>63</v>
      </c>
      <c r="F65" s="51">
        <v>29735</v>
      </c>
      <c r="G65" s="51">
        <v>154</v>
      </c>
      <c r="H65" s="52">
        <v>348</v>
      </c>
      <c r="I65" s="52">
        <v>348</v>
      </c>
      <c r="J65" s="56">
        <v>5</v>
      </c>
      <c r="K65" s="56">
        <v>5</v>
      </c>
      <c r="L65" s="56">
        <v>23</v>
      </c>
      <c r="M65" s="56">
        <f t="shared" si="2"/>
        <v>4</v>
      </c>
      <c r="N65" s="56">
        <v>0.8</v>
      </c>
      <c r="O65" s="56">
        <v>0.1</v>
      </c>
      <c r="P65" s="57">
        <v>76</v>
      </c>
      <c r="Q65" s="57">
        <v>10000</v>
      </c>
      <c r="R65" s="61">
        <v>134</v>
      </c>
      <c r="S65" s="61">
        <v>134</v>
      </c>
      <c r="T65" s="59">
        <v>95</v>
      </c>
      <c r="U65" s="58">
        <v>10001</v>
      </c>
      <c r="V65" s="59">
        <v>201</v>
      </c>
      <c r="W65" s="59">
        <v>201</v>
      </c>
      <c r="X65" s="60">
        <v>159</v>
      </c>
      <c r="Y65" s="60">
        <v>10002</v>
      </c>
      <c r="Z65" s="62">
        <v>268</v>
      </c>
      <c r="AA65" s="62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0" t="s">
        <v>1322</v>
      </c>
      <c r="B66" s="50" t="str">
        <f t="shared" si="0"/>
        <v>64</v>
      </c>
      <c r="C66" s="50" t="str">
        <f t="shared" si="1"/>
        <v>30580</v>
      </c>
      <c r="D66" s="44"/>
      <c r="E66" s="51">
        <v>64</v>
      </c>
      <c r="F66" s="51">
        <v>30580</v>
      </c>
      <c r="G66" s="51">
        <v>156</v>
      </c>
      <c r="H66" s="52">
        <v>354</v>
      </c>
      <c r="I66" s="52">
        <v>354</v>
      </c>
      <c r="J66" s="56">
        <v>6</v>
      </c>
      <c r="K66" s="56">
        <v>6</v>
      </c>
      <c r="L66" s="56">
        <v>23</v>
      </c>
      <c r="M66" s="56">
        <f t="shared" si="2"/>
        <v>4</v>
      </c>
      <c r="N66" s="56">
        <v>0.8</v>
      </c>
      <c r="O66" s="56">
        <v>0.1</v>
      </c>
      <c r="P66" s="57">
        <v>77</v>
      </c>
      <c r="Q66" s="57">
        <v>10000</v>
      </c>
      <c r="R66" s="61">
        <v>136</v>
      </c>
      <c r="S66" s="61">
        <v>136</v>
      </c>
      <c r="T66" s="59">
        <v>96</v>
      </c>
      <c r="U66" s="58">
        <v>10001</v>
      </c>
      <c r="V66" s="59">
        <v>204</v>
      </c>
      <c r="W66" s="59">
        <v>204</v>
      </c>
      <c r="X66" s="60">
        <v>160</v>
      </c>
      <c r="Y66" s="60">
        <v>10002</v>
      </c>
      <c r="Z66" s="62">
        <v>272</v>
      </c>
      <c r="AA66" s="62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0" t="s">
        <v>1323</v>
      </c>
      <c r="B67" s="50" t="str">
        <f t="shared" si="0"/>
        <v>65</v>
      </c>
      <c r="C67" s="50" t="str">
        <f t="shared" si="1"/>
        <v>31435</v>
      </c>
      <c r="D67" s="44"/>
      <c r="E67" s="51">
        <v>65</v>
      </c>
      <c r="F67" s="51">
        <v>31435</v>
      </c>
      <c r="G67" s="51">
        <v>158</v>
      </c>
      <c r="H67" s="52">
        <v>359</v>
      </c>
      <c r="I67" s="52">
        <v>359</v>
      </c>
      <c r="J67" s="56">
        <v>6</v>
      </c>
      <c r="K67" s="56">
        <v>6</v>
      </c>
      <c r="L67" s="56">
        <v>23</v>
      </c>
      <c r="M67" s="56">
        <f t="shared" si="2"/>
        <v>4</v>
      </c>
      <c r="N67" s="56">
        <v>0.8</v>
      </c>
      <c r="O67" s="56">
        <v>0.1</v>
      </c>
      <c r="P67" s="57">
        <v>77</v>
      </c>
      <c r="Q67" s="57">
        <v>10000</v>
      </c>
      <c r="R67" s="61">
        <v>138</v>
      </c>
      <c r="S67" s="61">
        <v>138</v>
      </c>
      <c r="T67" s="59">
        <v>96</v>
      </c>
      <c r="U67" s="58">
        <v>10001</v>
      </c>
      <c r="V67" s="59">
        <v>207</v>
      </c>
      <c r="W67" s="59">
        <v>207</v>
      </c>
      <c r="X67" s="60">
        <v>160</v>
      </c>
      <c r="Y67" s="60">
        <v>10002</v>
      </c>
      <c r="Z67" s="62">
        <v>276</v>
      </c>
      <c r="AA67" s="62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0" t="s">
        <v>1324</v>
      </c>
      <c r="B68" s="50" t="str">
        <f t="shared" ref="B68:B102" si="4">MID(A68,FIND("level=",A68)+7,FIND(""" exp=",A68)-FIND("level=",A68)-7)</f>
        <v>66</v>
      </c>
      <c r="C68" s="50" t="str">
        <f t="shared" ref="C68:C102" si="5">MID(A68,FIND("exp=",A68)+5,FIND("""/&gt;",A68)-FIND("exp=",A68)-5)</f>
        <v>33270</v>
      </c>
      <c r="D68" s="44"/>
      <c r="E68" s="51">
        <v>66</v>
      </c>
      <c r="F68" s="51">
        <v>33270</v>
      </c>
      <c r="G68" s="51">
        <v>160</v>
      </c>
      <c r="H68" s="52">
        <v>365</v>
      </c>
      <c r="I68" s="52">
        <v>365</v>
      </c>
      <c r="J68" s="56">
        <v>6</v>
      </c>
      <c r="K68" s="56">
        <v>6</v>
      </c>
      <c r="L68" s="56">
        <v>24</v>
      </c>
      <c r="M68" s="56">
        <f t="shared" ref="M68:M102" si="6">1+ROUNDDOWN(L68*0.15,0)</f>
        <v>4</v>
      </c>
      <c r="N68" s="56">
        <v>0.8</v>
      </c>
      <c r="O68" s="56">
        <v>0.1</v>
      </c>
      <c r="P68" s="57">
        <v>77</v>
      </c>
      <c r="Q68" s="57">
        <v>10000</v>
      </c>
      <c r="R68" s="61">
        <v>140</v>
      </c>
      <c r="S68" s="61">
        <v>140</v>
      </c>
      <c r="T68" s="59">
        <v>96</v>
      </c>
      <c r="U68" s="58">
        <v>10001</v>
      </c>
      <c r="V68" s="59">
        <v>210</v>
      </c>
      <c r="W68" s="59">
        <v>210</v>
      </c>
      <c r="X68" s="60">
        <v>160</v>
      </c>
      <c r="Y68" s="60">
        <v>10002</v>
      </c>
      <c r="Z68" s="62">
        <v>280</v>
      </c>
      <c r="AA68" s="62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0" t="s">
        <v>1325</v>
      </c>
      <c r="B69" s="50" t="str">
        <f t="shared" si="4"/>
        <v>67</v>
      </c>
      <c r="C69" s="50" t="str">
        <f t="shared" si="5"/>
        <v>34170</v>
      </c>
      <c r="D69" s="44"/>
      <c r="E69" s="51">
        <v>67</v>
      </c>
      <c r="F69" s="51">
        <v>34170</v>
      </c>
      <c r="G69" s="51">
        <v>162</v>
      </c>
      <c r="H69" s="52">
        <v>370</v>
      </c>
      <c r="I69" s="52">
        <v>370</v>
      </c>
      <c r="J69" s="56">
        <v>6</v>
      </c>
      <c r="K69" s="56">
        <v>6</v>
      </c>
      <c r="L69" s="56">
        <v>24</v>
      </c>
      <c r="M69" s="56">
        <f t="shared" si="6"/>
        <v>4</v>
      </c>
      <c r="N69" s="56">
        <v>0.8</v>
      </c>
      <c r="O69" s="56">
        <v>0.1</v>
      </c>
      <c r="P69" s="57">
        <v>78</v>
      </c>
      <c r="Q69" s="57">
        <v>10000</v>
      </c>
      <c r="R69" s="61">
        <v>142</v>
      </c>
      <c r="S69" s="61">
        <v>142</v>
      </c>
      <c r="T69" s="59">
        <v>97</v>
      </c>
      <c r="U69" s="58">
        <v>10001</v>
      </c>
      <c r="V69" s="59">
        <v>213</v>
      </c>
      <c r="W69" s="59">
        <v>213</v>
      </c>
      <c r="X69" s="60">
        <v>161</v>
      </c>
      <c r="Y69" s="60">
        <v>10002</v>
      </c>
      <c r="Z69" s="62">
        <v>284</v>
      </c>
      <c r="AA69" s="62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0" t="s">
        <v>1326</v>
      </c>
      <c r="B70" s="50" t="str">
        <f t="shared" si="4"/>
        <v>68</v>
      </c>
      <c r="C70" s="50" t="str">
        <f t="shared" si="5"/>
        <v>35085</v>
      </c>
      <c r="D70" s="44"/>
      <c r="E70" s="51">
        <v>68</v>
      </c>
      <c r="F70" s="51">
        <v>35085</v>
      </c>
      <c r="G70" s="51">
        <v>164</v>
      </c>
      <c r="H70" s="52">
        <v>376</v>
      </c>
      <c r="I70" s="52">
        <v>376</v>
      </c>
      <c r="J70" s="56">
        <v>6</v>
      </c>
      <c r="K70" s="56">
        <v>6</v>
      </c>
      <c r="L70" s="56">
        <v>24</v>
      </c>
      <c r="M70" s="56">
        <f t="shared" si="6"/>
        <v>4</v>
      </c>
      <c r="N70" s="56">
        <v>0.8</v>
      </c>
      <c r="O70" s="56">
        <v>0.1</v>
      </c>
      <c r="P70" s="57">
        <v>78</v>
      </c>
      <c r="Q70" s="57">
        <v>10000</v>
      </c>
      <c r="R70" s="61">
        <v>144</v>
      </c>
      <c r="S70" s="61">
        <v>144</v>
      </c>
      <c r="T70" s="59">
        <v>97</v>
      </c>
      <c r="U70" s="58">
        <v>10001</v>
      </c>
      <c r="V70" s="59">
        <v>216</v>
      </c>
      <c r="W70" s="59">
        <v>216</v>
      </c>
      <c r="X70" s="60">
        <v>161</v>
      </c>
      <c r="Y70" s="60">
        <v>10002</v>
      </c>
      <c r="Z70" s="62">
        <v>288</v>
      </c>
      <c r="AA70" s="62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0" t="s">
        <v>1327</v>
      </c>
      <c r="B71" s="50" t="str">
        <f t="shared" si="4"/>
        <v>69</v>
      </c>
      <c r="C71" s="50" t="str">
        <f t="shared" si="5"/>
        <v>37040</v>
      </c>
      <c r="D71" s="44"/>
      <c r="E71" s="51">
        <v>69</v>
      </c>
      <c r="F71" s="51">
        <v>37040</v>
      </c>
      <c r="G71" s="51">
        <v>166</v>
      </c>
      <c r="H71" s="52">
        <v>381</v>
      </c>
      <c r="I71" s="52">
        <v>381</v>
      </c>
      <c r="J71" s="56">
        <v>6</v>
      </c>
      <c r="K71" s="56">
        <v>6</v>
      </c>
      <c r="L71" s="56">
        <v>25</v>
      </c>
      <c r="M71" s="56">
        <f t="shared" si="6"/>
        <v>4</v>
      </c>
      <c r="N71" s="56">
        <v>0.8</v>
      </c>
      <c r="O71" s="56">
        <v>0.1</v>
      </c>
      <c r="P71" s="57">
        <v>78</v>
      </c>
      <c r="Q71" s="57">
        <v>10000</v>
      </c>
      <c r="R71" s="61">
        <v>146</v>
      </c>
      <c r="S71" s="61">
        <v>146</v>
      </c>
      <c r="T71" s="59">
        <v>97</v>
      </c>
      <c r="U71" s="58">
        <v>10001</v>
      </c>
      <c r="V71" s="59">
        <v>219</v>
      </c>
      <c r="W71" s="59">
        <v>219</v>
      </c>
      <c r="X71" s="60">
        <v>162</v>
      </c>
      <c r="Y71" s="60">
        <v>10002</v>
      </c>
      <c r="Z71" s="62">
        <v>292</v>
      </c>
      <c r="AA71" s="62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0" t="s">
        <v>1328</v>
      </c>
      <c r="B72" s="50" t="str">
        <f t="shared" si="4"/>
        <v>70</v>
      </c>
      <c r="C72" s="50" t="str">
        <f t="shared" si="5"/>
        <v>38000</v>
      </c>
      <c r="D72" s="44"/>
      <c r="E72" s="51">
        <v>70</v>
      </c>
      <c r="F72" s="51">
        <v>38000</v>
      </c>
      <c r="G72" s="51">
        <v>168</v>
      </c>
      <c r="H72" s="52">
        <v>387</v>
      </c>
      <c r="I72" s="52">
        <v>387</v>
      </c>
      <c r="J72" s="56">
        <v>6</v>
      </c>
      <c r="K72" s="56">
        <v>6</v>
      </c>
      <c r="L72" s="56">
        <v>25</v>
      </c>
      <c r="M72" s="56">
        <f t="shared" si="6"/>
        <v>4</v>
      </c>
      <c r="N72" s="56">
        <v>0.8</v>
      </c>
      <c r="O72" s="56">
        <v>0.1</v>
      </c>
      <c r="P72" s="57">
        <v>79</v>
      </c>
      <c r="Q72" s="57">
        <v>10000</v>
      </c>
      <c r="R72" s="61">
        <v>148</v>
      </c>
      <c r="S72" s="61">
        <v>148</v>
      </c>
      <c r="T72" s="59">
        <v>98</v>
      </c>
      <c r="U72" s="58">
        <v>10001</v>
      </c>
      <c r="V72" s="59">
        <v>222</v>
      </c>
      <c r="W72" s="59">
        <v>222</v>
      </c>
      <c r="X72" s="60">
        <v>162</v>
      </c>
      <c r="Y72" s="60">
        <v>10002</v>
      </c>
      <c r="Z72" s="62">
        <v>296</v>
      </c>
      <c r="AA72" s="62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0" t="s">
        <v>1329</v>
      </c>
      <c r="B73" s="50" t="str">
        <f t="shared" si="4"/>
        <v>71</v>
      </c>
      <c r="C73" s="50" t="str">
        <f t="shared" si="5"/>
        <v>38975</v>
      </c>
      <c r="D73" s="44"/>
      <c r="E73" s="51">
        <v>71</v>
      </c>
      <c r="F73" s="51">
        <v>38975</v>
      </c>
      <c r="G73" s="51">
        <v>170</v>
      </c>
      <c r="H73" s="52">
        <v>393</v>
      </c>
      <c r="I73" s="52">
        <v>393</v>
      </c>
      <c r="J73" s="56">
        <v>6</v>
      </c>
      <c r="K73" s="56">
        <v>6</v>
      </c>
      <c r="L73" s="56">
        <v>25</v>
      </c>
      <c r="M73" s="56">
        <f t="shared" si="6"/>
        <v>4</v>
      </c>
      <c r="N73" s="56">
        <v>0.8</v>
      </c>
      <c r="O73" s="56">
        <v>0.1</v>
      </c>
      <c r="P73" s="57">
        <v>79</v>
      </c>
      <c r="Q73" s="57">
        <v>10000</v>
      </c>
      <c r="R73" s="61">
        <v>150</v>
      </c>
      <c r="S73" s="61">
        <v>150</v>
      </c>
      <c r="T73" s="59">
        <v>98</v>
      </c>
      <c r="U73" s="58">
        <v>10001</v>
      </c>
      <c r="V73" s="59">
        <v>225</v>
      </c>
      <c r="W73" s="59">
        <v>225</v>
      </c>
      <c r="X73" s="60">
        <v>163</v>
      </c>
      <c r="Y73" s="60">
        <v>10002</v>
      </c>
      <c r="Z73" s="62">
        <v>300</v>
      </c>
      <c r="AA73" s="62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0" t="s">
        <v>1330</v>
      </c>
      <c r="B74" s="50" t="str">
        <f t="shared" si="4"/>
        <v>72</v>
      </c>
      <c r="C74" s="50" t="str">
        <f t="shared" si="5"/>
        <v>41060</v>
      </c>
      <c r="D74" s="44"/>
      <c r="E74" s="51">
        <v>72</v>
      </c>
      <c r="F74" s="51">
        <v>41060</v>
      </c>
      <c r="G74" s="51">
        <v>172</v>
      </c>
      <c r="H74" s="52">
        <v>398</v>
      </c>
      <c r="I74" s="52">
        <v>398</v>
      </c>
      <c r="J74" s="56">
        <v>6</v>
      </c>
      <c r="K74" s="56">
        <v>6</v>
      </c>
      <c r="L74" s="56">
        <v>26</v>
      </c>
      <c r="M74" s="56">
        <f t="shared" si="6"/>
        <v>4</v>
      </c>
      <c r="N74" s="56">
        <v>0.8</v>
      </c>
      <c r="O74" s="56">
        <v>0.1</v>
      </c>
      <c r="P74" s="57">
        <v>79</v>
      </c>
      <c r="Q74" s="57">
        <v>10000</v>
      </c>
      <c r="R74" s="61">
        <v>152</v>
      </c>
      <c r="S74" s="61">
        <v>152</v>
      </c>
      <c r="T74" s="59">
        <v>99</v>
      </c>
      <c r="U74" s="58">
        <v>10001</v>
      </c>
      <c r="V74" s="59">
        <v>228</v>
      </c>
      <c r="W74" s="59">
        <v>228</v>
      </c>
      <c r="X74" s="60">
        <v>163</v>
      </c>
      <c r="Y74" s="60">
        <v>10002</v>
      </c>
      <c r="Z74" s="62">
        <v>304</v>
      </c>
      <c r="AA74" s="62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0" t="s">
        <v>1331</v>
      </c>
      <c r="B75" s="50" t="str">
        <f t="shared" si="4"/>
        <v>73</v>
      </c>
      <c r="C75" s="50" t="str">
        <f t="shared" si="5"/>
        <v>42080</v>
      </c>
      <c r="D75" s="44"/>
      <c r="E75" s="51">
        <v>73</v>
      </c>
      <c r="F75" s="51">
        <v>42080</v>
      </c>
      <c r="G75" s="51">
        <v>174</v>
      </c>
      <c r="H75" s="52">
        <v>404</v>
      </c>
      <c r="I75" s="52">
        <v>404</v>
      </c>
      <c r="J75" s="56">
        <v>6</v>
      </c>
      <c r="K75" s="56">
        <v>6</v>
      </c>
      <c r="L75" s="56">
        <v>26</v>
      </c>
      <c r="M75" s="56">
        <f t="shared" si="6"/>
        <v>4</v>
      </c>
      <c r="N75" s="56">
        <v>0.8</v>
      </c>
      <c r="O75" s="56">
        <v>0.1</v>
      </c>
      <c r="P75" s="57">
        <v>80</v>
      </c>
      <c r="Q75" s="57">
        <v>10000</v>
      </c>
      <c r="R75" s="61">
        <v>154</v>
      </c>
      <c r="S75" s="61">
        <v>154</v>
      </c>
      <c r="T75" s="59">
        <v>99</v>
      </c>
      <c r="U75" s="58">
        <v>10001</v>
      </c>
      <c r="V75" s="59">
        <v>231</v>
      </c>
      <c r="W75" s="59">
        <v>231</v>
      </c>
      <c r="X75" s="60">
        <v>164</v>
      </c>
      <c r="Y75" s="60">
        <v>10002</v>
      </c>
      <c r="Z75" s="62">
        <v>308</v>
      </c>
      <c r="AA75" s="62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0" t="s">
        <v>1332</v>
      </c>
      <c r="B76" s="50" t="str">
        <f t="shared" si="4"/>
        <v>74</v>
      </c>
      <c r="C76" s="50" t="str">
        <f t="shared" si="5"/>
        <v>43115</v>
      </c>
      <c r="D76" s="44"/>
      <c r="E76" s="51">
        <v>74</v>
      </c>
      <c r="F76" s="51">
        <v>43115</v>
      </c>
      <c r="G76" s="51">
        <v>176</v>
      </c>
      <c r="H76" s="52">
        <v>410</v>
      </c>
      <c r="I76" s="52">
        <v>410</v>
      </c>
      <c r="J76" s="56">
        <v>6</v>
      </c>
      <c r="K76" s="56">
        <v>6</v>
      </c>
      <c r="L76" s="56">
        <v>26</v>
      </c>
      <c r="M76" s="56">
        <f t="shared" si="6"/>
        <v>4</v>
      </c>
      <c r="N76" s="56">
        <v>0.8</v>
      </c>
      <c r="O76" s="56">
        <v>0.1</v>
      </c>
      <c r="P76" s="57">
        <v>80</v>
      </c>
      <c r="Q76" s="57">
        <v>10000</v>
      </c>
      <c r="R76" s="61">
        <v>156</v>
      </c>
      <c r="S76" s="61">
        <v>156</v>
      </c>
      <c r="T76" s="59">
        <v>99</v>
      </c>
      <c r="U76" s="58">
        <v>10001</v>
      </c>
      <c r="V76" s="59">
        <v>234</v>
      </c>
      <c r="W76" s="59">
        <v>234</v>
      </c>
      <c r="X76" s="60">
        <v>164</v>
      </c>
      <c r="Y76" s="60">
        <v>10002</v>
      </c>
      <c r="Z76" s="62">
        <v>312</v>
      </c>
      <c r="AA76" s="62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0" t="s">
        <v>1333</v>
      </c>
      <c r="B77" s="50" t="str">
        <f t="shared" si="4"/>
        <v>75</v>
      </c>
      <c r="C77" s="50" t="str">
        <f t="shared" si="5"/>
        <v>45330</v>
      </c>
      <c r="D77" s="44"/>
      <c r="E77" s="51">
        <v>75</v>
      </c>
      <c r="F77" s="51">
        <v>45330</v>
      </c>
      <c r="G77" s="51">
        <v>178</v>
      </c>
      <c r="H77" s="52">
        <v>415</v>
      </c>
      <c r="I77" s="52">
        <v>415</v>
      </c>
      <c r="J77" s="56">
        <v>6</v>
      </c>
      <c r="K77" s="56">
        <v>6</v>
      </c>
      <c r="L77" s="56">
        <v>27</v>
      </c>
      <c r="M77" s="56">
        <f t="shared" si="6"/>
        <v>5</v>
      </c>
      <c r="N77" s="56">
        <v>0.8</v>
      </c>
      <c r="O77" s="56">
        <v>0.1</v>
      </c>
      <c r="P77" s="57">
        <v>80</v>
      </c>
      <c r="Q77" s="57">
        <v>10000</v>
      </c>
      <c r="R77" s="61">
        <v>158</v>
      </c>
      <c r="S77" s="61">
        <v>158</v>
      </c>
      <c r="T77" s="59">
        <v>100</v>
      </c>
      <c r="U77" s="58">
        <v>10001</v>
      </c>
      <c r="V77" s="59">
        <v>237</v>
      </c>
      <c r="W77" s="59">
        <v>237</v>
      </c>
      <c r="X77" s="60">
        <v>165</v>
      </c>
      <c r="Y77" s="60">
        <v>10002</v>
      </c>
      <c r="Z77" s="62">
        <v>316</v>
      </c>
      <c r="AA77" s="62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0" t="s">
        <v>1334</v>
      </c>
      <c r="B78" s="50" t="str">
        <f t="shared" si="4"/>
        <v>76</v>
      </c>
      <c r="C78" s="50" t="str">
        <f t="shared" si="5"/>
        <v>46415</v>
      </c>
      <c r="D78" s="44"/>
      <c r="E78" s="51">
        <v>76</v>
      </c>
      <c r="F78" s="51">
        <v>46415</v>
      </c>
      <c r="G78" s="51">
        <v>180</v>
      </c>
      <c r="H78" s="52">
        <v>421</v>
      </c>
      <c r="I78" s="52">
        <v>421</v>
      </c>
      <c r="J78" s="56">
        <v>6</v>
      </c>
      <c r="K78" s="56">
        <v>6</v>
      </c>
      <c r="L78" s="56">
        <v>27</v>
      </c>
      <c r="M78" s="56">
        <f t="shared" si="6"/>
        <v>5</v>
      </c>
      <c r="N78" s="56">
        <v>0.8</v>
      </c>
      <c r="O78" s="56">
        <v>0.1</v>
      </c>
      <c r="P78" s="57">
        <v>81</v>
      </c>
      <c r="Q78" s="57">
        <v>10000</v>
      </c>
      <c r="R78" s="61">
        <v>160</v>
      </c>
      <c r="S78" s="61">
        <v>160</v>
      </c>
      <c r="T78" s="59">
        <v>100</v>
      </c>
      <c r="U78" s="58">
        <v>10001</v>
      </c>
      <c r="V78" s="59">
        <v>240</v>
      </c>
      <c r="W78" s="59">
        <v>240</v>
      </c>
      <c r="X78" s="60">
        <v>165</v>
      </c>
      <c r="Y78" s="60">
        <v>10002</v>
      </c>
      <c r="Z78" s="62">
        <v>320</v>
      </c>
      <c r="AA78" s="62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0" t="s">
        <v>1335</v>
      </c>
      <c r="B79" s="50" t="str">
        <f t="shared" si="4"/>
        <v>77</v>
      </c>
      <c r="C79" s="50" t="str">
        <f t="shared" si="5"/>
        <v>47510</v>
      </c>
      <c r="D79" s="44"/>
      <c r="E79" s="51">
        <v>77</v>
      </c>
      <c r="F79" s="51">
        <v>47510</v>
      </c>
      <c r="G79" s="51">
        <v>182</v>
      </c>
      <c r="H79" s="52">
        <v>427</v>
      </c>
      <c r="I79" s="52">
        <v>427</v>
      </c>
      <c r="J79" s="56">
        <v>6</v>
      </c>
      <c r="K79" s="56">
        <v>6</v>
      </c>
      <c r="L79" s="56">
        <v>27</v>
      </c>
      <c r="M79" s="56">
        <f t="shared" si="6"/>
        <v>5</v>
      </c>
      <c r="N79" s="56">
        <v>0.8</v>
      </c>
      <c r="O79" s="56">
        <v>0.1</v>
      </c>
      <c r="P79" s="57">
        <v>81</v>
      </c>
      <c r="Q79" s="57">
        <v>10000</v>
      </c>
      <c r="R79" s="61">
        <v>162</v>
      </c>
      <c r="S79" s="61">
        <v>162</v>
      </c>
      <c r="T79" s="59">
        <v>100</v>
      </c>
      <c r="U79" s="58">
        <v>10001</v>
      </c>
      <c r="V79" s="59">
        <v>243</v>
      </c>
      <c r="W79" s="59">
        <v>243</v>
      </c>
      <c r="X79" s="60">
        <v>166</v>
      </c>
      <c r="Y79" s="60">
        <v>10002</v>
      </c>
      <c r="Z79" s="62">
        <v>324</v>
      </c>
      <c r="AA79" s="62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0" t="s">
        <v>1336</v>
      </c>
      <c r="B80" s="50" t="str">
        <f t="shared" si="4"/>
        <v>78</v>
      </c>
      <c r="C80" s="50" t="str">
        <f t="shared" si="5"/>
        <v>49860</v>
      </c>
      <c r="D80" s="44"/>
      <c r="E80" s="51">
        <v>78</v>
      </c>
      <c r="F80" s="51">
        <v>49860</v>
      </c>
      <c r="G80" s="51">
        <v>184</v>
      </c>
      <c r="H80" s="52">
        <v>432</v>
      </c>
      <c r="I80" s="52">
        <v>432</v>
      </c>
      <c r="J80" s="56">
        <v>6</v>
      </c>
      <c r="K80" s="56">
        <v>6</v>
      </c>
      <c r="L80" s="56">
        <v>28</v>
      </c>
      <c r="M80" s="56">
        <f t="shared" si="6"/>
        <v>5</v>
      </c>
      <c r="N80" s="56">
        <v>0.8</v>
      </c>
      <c r="O80" s="56">
        <v>0.1</v>
      </c>
      <c r="P80" s="57">
        <v>81</v>
      </c>
      <c r="Q80" s="57">
        <v>10000</v>
      </c>
      <c r="R80" s="61">
        <v>164</v>
      </c>
      <c r="S80" s="61">
        <v>164</v>
      </c>
      <c r="T80" s="59">
        <v>101</v>
      </c>
      <c r="U80" s="58">
        <v>10001</v>
      </c>
      <c r="V80" s="59">
        <v>246</v>
      </c>
      <c r="W80" s="59">
        <v>246</v>
      </c>
      <c r="X80" s="60">
        <v>166</v>
      </c>
      <c r="Y80" s="60">
        <v>10002</v>
      </c>
      <c r="Z80" s="62">
        <v>328</v>
      </c>
      <c r="AA80" s="62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0" t="s">
        <v>1337</v>
      </c>
      <c r="B81" s="50" t="str">
        <f t="shared" si="4"/>
        <v>79</v>
      </c>
      <c r="C81" s="50" t="str">
        <f t="shared" si="5"/>
        <v>51005</v>
      </c>
      <c r="D81" s="44"/>
      <c r="E81" s="51">
        <v>79</v>
      </c>
      <c r="F81" s="51">
        <v>51005</v>
      </c>
      <c r="G81" s="51">
        <v>186</v>
      </c>
      <c r="H81" s="52">
        <v>438</v>
      </c>
      <c r="I81" s="52">
        <v>438</v>
      </c>
      <c r="J81" s="56">
        <v>6</v>
      </c>
      <c r="K81" s="56">
        <v>6</v>
      </c>
      <c r="L81" s="56">
        <v>28</v>
      </c>
      <c r="M81" s="56">
        <f t="shared" si="6"/>
        <v>5</v>
      </c>
      <c r="N81" s="56">
        <v>0.8</v>
      </c>
      <c r="O81" s="56">
        <v>0.1</v>
      </c>
      <c r="P81" s="57">
        <v>81</v>
      </c>
      <c r="Q81" s="57">
        <v>10000</v>
      </c>
      <c r="R81" s="61">
        <v>166</v>
      </c>
      <c r="S81" s="61">
        <v>166</v>
      </c>
      <c r="T81" s="59">
        <v>101</v>
      </c>
      <c r="U81" s="58">
        <v>10001</v>
      </c>
      <c r="V81" s="59">
        <v>249</v>
      </c>
      <c r="W81" s="59">
        <v>249</v>
      </c>
      <c r="X81" s="60">
        <v>167</v>
      </c>
      <c r="Y81" s="60">
        <v>10002</v>
      </c>
      <c r="Z81" s="62">
        <v>332</v>
      </c>
      <c r="AA81" s="62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0" t="s">
        <v>1338</v>
      </c>
      <c r="B82" s="50" t="str">
        <f t="shared" si="4"/>
        <v>80</v>
      </c>
      <c r="C82" s="50" t="str">
        <f t="shared" si="5"/>
        <v>52165</v>
      </c>
      <c r="D82" s="44"/>
      <c r="E82" s="51">
        <v>80</v>
      </c>
      <c r="F82" s="51">
        <v>52165</v>
      </c>
      <c r="G82" s="51">
        <v>188</v>
      </c>
      <c r="H82" s="52">
        <v>444</v>
      </c>
      <c r="I82" s="52">
        <v>444</v>
      </c>
      <c r="J82" s="56">
        <v>6</v>
      </c>
      <c r="K82" s="56">
        <v>6</v>
      </c>
      <c r="L82" s="56">
        <v>28</v>
      </c>
      <c r="M82" s="56">
        <f t="shared" si="6"/>
        <v>5</v>
      </c>
      <c r="N82" s="56">
        <v>0.8</v>
      </c>
      <c r="O82" s="56">
        <v>0.1</v>
      </c>
      <c r="P82" s="57">
        <v>82</v>
      </c>
      <c r="Q82" s="57">
        <v>10000</v>
      </c>
      <c r="R82" s="61">
        <v>168</v>
      </c>
      <c r="S82" s="61">
        <v>168</v>
      </c>
      <c r="T82" s="59">
        <v>102</v>
      </c>
      <c r="U82" s="58">
        <v>10001</v>
      </c>
      <c r="V82" s="59">
        <v>252</v>
      </c>
      <c r="W82" s="59">
        <v>252</v>
      </c>
      <c r="X82" s="60">
        <v>167</v>
      </c>
      <c r="Y82" s="60">
        <v>10002</v>
      </c>
      <c r="Z82" s="62">
        <v>336</v>
      </c>
      <c r="AA82" s="62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0" t="s">
        <v>1339</v>
      </c>
      <c r="B83" s="50" t="str">
        <f t="shared" si="4"/>
        <v>81</v>
      </c>
      <c r="C83" s="50" t="str">
        <f t="shared" si="5"/>
        <v>54650</v>
      </c>
      <c r="D83" s="44"/>
      <c r="E83" s="51">
        <v>81</v>
      </c>
      <c r="F83" s="51">
        <v>54650</v>
      </c>
      <c r="G83" s="51">
        <v>190</v>
      </c>
      <c r="H83" s="52">
        <v>450</v>
      </c>
      <c r="I83" s="52">
        <v>450</v>
      </c>
      <c r="J83" s="56">
        <v>6</v>
      </c>
      <c r="K83" s="56">
        <v>6</v>
      </c>
      <c r="L83" s="56">
        <v>29</v>
      </c>
      <c r="M83" s="56">
        <f t="shared" si="6"/>
        <v>5</v>
      </c>
      <c r="N83" s="56">
        <v>0.8</v>
      </c>
      <c r="O83" s="56">
        <v>0.1</v>
      </c>
      <c r="P83" s="57">
        <v>82</v>
      </c>
      <c r="Q83" s="57">
        <v>10000</v>
      </c>
      <c r="R83" s="61">
        <v>170</v>
      </c>
      <c r="S83" s="61">
        <v>170</v>
      </c>
      <c r="T83" s="59">
        <v>102</v>
      </c>
      <c r="U83" s="58">
        <v>10001</v>
      </c>
      <c r="V83" s="59">
        <v>255</v>
      </c>
      <c r="W83" s="59">
        <v>255</v>
      </c>
      <c r="X83" s="60">
        <v>168</v>
      </c>
      <c r="Y83" s="60">
        <v>10002</v>
      </c>
      <c r="Z83" s="62">
        <v>340</v>
      </c>
      <c r="AA83" s="62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0" t="s">
        <v>1340</v>
      </c>
      <c r="B84" s="50" t="str">
        <f t="shared" si="4"/>
        <v>82</v>
      </c>
      <c r="C84" s="50" t="str">
        <f t="shared" si="5"/>
        <v>55860</v>
      </c>
      <c r="D84" s="44"/>
      <c r="E84" s="51">
        <v>82</v>
      </c>
      <c r="F84" s="51">
        <v>55860</v>
      </c>
      <c r="G84" s="51">
        <v>192</v>
      </c>
      <c r="H84" s="52">
        <v>455</v>
      </c>
      <c r="I84" s="52">
        <v>455</v>
      </c>
      <c r="J84" s="56">
        <v>6</v>
      </c>
      <c r="K84" s="56">
        <v>6</v>
      </c>
      <c r="L84" s="56">
        <v>29</v>
      </c>
      <c r="M84" s="56">
        <f t="shared" si="6"/>
        <v>5</v>
      </c>
      <c r="N84" s="56">
        <v>0.8</v>
      </c>
      <c r="O84" s="56">
        <v>0.1</v>
      </c>
      <c r="P84" s="57">
        <v>82</v>
      </c>
      <c r="Q84" s="57">
        <v>10000</v>
      </c>
      <c r="R84" s="61">
        <v>172</v>
      </c>
      <c r="S84" s="61">
        <v>172</v>
      </c>
      <c r="T84" s="59">
        <v>102</v>
      </c>
      <c r="U84" s="58">
        <v>10001</v>
      </c>
      <c r="V84" s="59">
        <v>258</v>
      </c>
      <c r="W84" s="59">
        <v>258</v>
      </c>
      <c r="X84" s="60">
        <v>168</v>
      </c>
      <c r="Y84" s="60">
        <v>10002</v>
      </c>
      <c r="Z84" s="62">
        <v>344</v>
      </c>
      <c r="AA84" s="62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0" t="s">
        <v>1341</v>
      </c>
      <c r="B85" s="50" t="str">
        <f t="shared" si="4"/>
        <v>83</v>
      </c>
      <c r="C85" s="50" t="str">
        <f t="shared" si="5"/>
        <v>57085</v>
      </c>
      <c r="D85" s="44"/>
      <c r="E85" s="51">
        <v>83</v>
      </c>
      <c r="F85" s="51">
        <v>57085</v>
      </c>
      <c r="G85" s="51">
        <v>194</v>
      </c>
      <c r="H85" s="52">
        <v>461</v>
      </c>
      <c r="I85" s="52">
        <v>461</v>
      </c>
      <c r="J85" s="56">
        <v>6</v>
      </c>
      <c r="K85" s="56">
        <v>6</v>
      </c>
      <c r="L85" s="56">
        <v>29</v>
      </c>
      <c r="M85" s="56">
        <f t="shared" si="6"/>
        <v>5</v>
      </c>
      <c r="N85" s="56">
        <v>0.8</v>
      </c>
      <c r="O85" s="56">
        <v>0.1</v>
      </c>
      <c r="P85" s="57">
        <v>83</v>
      </c>
      <c r="Q85" s="57">
        <v>10000</v>
      </c>
      <c r="R85" s="61">
        <v>174</v>
      </c>
      <c r="S85" s="61">
        <v>174</v>
      </c>
      <c r="T85" s="59">
        <v>103</v>
      </c>
      <c r="U85" s="58">
        <v>10001</v>
      </c>
      <c r="V85" s="59">
        <v>261</v>
      </c>
      <c r="W85" s="59">
        <v>261</v>
      </c>
      <c r="X85" s="60">
        <v>168</v>
      </c>
      <c r="Y85" s="60">
        <v>10002</v>
      </c>
      <c r="Z85" s="62">
        <v>348</v>
      </c>
      <c r="AA85" s="62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0" t="s">
        <v>1342</v>
      </c>
      <c r="B86" s="50" t="str">
        <f t="shared" si="4"/>
        <v>84</v>
      </c>
      <c r="C86" s="50" t="str">
        <f t="shared" si="5"/>
        <v>59705</v>
      </c>
      <c r="D86" s="44"/>
      <c r="E86" s="51">
        <v>84</v>
      </c>
      <c r="F86" s="51">
        <v>59705</v>
      </c>
      <c r="G86" s="51">
        <v>196</v>
      </c>
      <c r="H86" s="52">
        <v>467</v>
      </c>
      <c r="I86" s="52">
        <v>467</v>
      </c>
      <c r="J86" s="56">
        <v>6</v>
      </c>
      <c r="K86" s="56">
        <v>6</v>
      </c>
      <c r="L86" s="56">
        <v>30</v>
      </c>
      <c r="M86" s="56">
        <f t="shared" si="6"/>
        <v>5</v>
      </c>
      <c r="N86" s="56">
        <v>0.8</v>
      </c>
      <c r="O86" s="56">
        <v>0.1</v>
      </c>
      <c r="P86" s="57">
        <v>83</v>
      </c>
      <c r="Q86" s="57">
        <v>10000</v>
      </c>
      <c r="R86" s="61">
        <v>176</v>
      </c>
      <c r="S86" s="61">
        <v>176</v>
      </c>
      <c r="T86" s="59">
        <v>103</v>
      </c>
      <c r="U86" s="58">
        <v>10001</v>
      </c>
      <c r="V86" s="59">
        <v>264</v>
      </c>
      <c r="W86" s="59">
        <v>264</v>
      </c>
      <c r="X86" s="60">
        <v>169</v>
      </c>
      <c r="Y86" s="60">
        <v>10002</v>
      </c>
      <c r="Z86" s="62">
        <v>352</v>
      </c>
      <c r="AA86" s="62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0" t="s">
        <v>1343</v>
      </c>
      <c r="B87" s="50" t="str">
        <f t="shared" si="4"/>
        <v>85</v>
      </c>
      <c r="C87" s="50" t="str">
        <f t="shared" si="5"/>
        <v>60985</v>
      </c>
      <c r="D87" s="44"/>
      <c r="E87" s="51">
        <v>85</v>
      </c>
      <c r="F87" s="51">
        <v>60985</v>
      </c>
      <c r="G87" s="51">
        <v>198</v>
      </c>
      <c r="H87" s="52">
        <v>473</v>
      </c>
      <c r="I87" s="52">
        <v>473</v>
      </c>
      <c r="J87" s="56">
        <v>6</v>
      </c>
      <c r="K87" s="56">
        <v>6</v>
      </c>
      <c r="L87" s="56">
        <v>30</v>
      </c>
      <c r="M87" s="56">
        <f t="shared" si="6"/>
        <v>5</v>
      </c>
      <c r="N87" s="56">
        <v>0.8</v>
      </c>
      <c r="O87" s="56">
        <v>0.1</v>
      </c>
      <c r="P87" s="57">
        <v>83</v>
      </c>
      <c r="Q87" s="57">
        <v>10000</v>
      </c>
      <c r="R87" s="61">
        <v>178</v>
      </c>
      <c r="S87" s="61">
        <v>178</v>
      </c>
      <c r="T87" s="59">
        <v>103</v>
      </c>
      <c r="U87" s="58">
        <v>10001</v>
      </c>
      <c r="V87" s="59">
        <v>267</v>
      </c>
      <c r="W87" s="59">
        <v>267</v>
      </c>
      <c r="X87" s="60">
        <v>169</v>
      </c>
      <c r="Y87" s="60">
        <v>10002</v>
      </c>
      <c r="Z87" s="62">
        <v>356</v>
      </c>
      <c r="AA87" s="62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0" t="s">
        <v>1344</v>
      </c>
      <c r="B88" s="50" t="str">
        <f t="shared" si="4"/>
        <v>86</v>
      </c>
      <c r="C88" s="50" t="str">
        <f t="shared" si="5"/>
        <v>62275</v>
      </c>
      <c r="D88" s="44"/>
      <c r="E88" s="51">
        <v>86</v>
      </c>
      <c r="F88" s="51">
        <v>62275</v>
      </c>
      <c r="G88" s="51">
        <v>200</v>
      </c>
      <c r="H88" s="52">
        <v>479</v>
      </c>
      <c r="I88" s="52">
        <v>479</v>
      </c>
      <c r="J88" s="56">
        <v>6</v>
      </c>
      <c r="K88" s="56">
        <v>6</v>
      </c>
      <c r="L88" s="56">
        <v>30</v>
      </c>
      <c r="M88" s="56">
        <f t="shared" si="6"/>
        <v>5</v>
      </c>
      <c r="N88" s="56">
        <v>0.8</v>
      </c>
      <c r="O88" s="56">
        <v>0.1</v>
      </c>
      <c r="P88" s="57">
        <v>84</v>
      </c>
      <c r="Q88" s="57">
        <v>10000</v>
      </c>
      <c r="R88" s="61">
        <v>180</v>
      </c>
      <c r="S88" s="61">
        <v>180</v>
      </c>
      <c r="T88" s="59">
        <v>104</v>
      </c>
      <c r="U88" s="58">
        <v>10001</v>
      </c>
      <c r="V88" s="59">
        <v>270</v>
      </c>
      <c r="W88" s="59">
        <v>270</v>
      </c>
      <c r="X88" s="60">
        <v>170</v>
      </c>
      <c r="Y88" s="60">
        <v>10002</v>
      </c>
      <c r="Z88" s="62">
        <v>360</v>
      </c>
      <c r="AA88" s="62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0" t="s">
        <v>1345</v>
      </c>
      <c r="B89" s="50" t="str">
        <f t="shared" si="4"/>
        <v>87</v>
      </c>
      <c r="C89" s="50" t="str">
        <f t="shared" si="5"/>
        <v>65035</v>
      </c>
      <c r="D89" s="44"/>
      <c r="E89" s="51">
        <v>87</v>
      </c>
      <c r="F89" s="51">
        <v>65035</v>
      </c>
      <c r="G89" s="51">
        <v>202</v>
      </c>
      <c r="H89" s="52">
        <v>485</v>
      </c>
      <c r="I89" s="52">
        <v>485</v>
      </c>
      <c r="J89" s="56">
        <v>6</v>
      </c>
      <c r="K89" s="56">
        <v>6</v>
      </c>
      <c r="L89" s="56">
        <v>31</v>
      </c>
      <c r="M89" s="56">
        <f t="shared" si="6"/>
        <v>5</v>
      </c>
      <c r="N89" s="56">
        <v>0.8</v>
      </c>
      <c r="O89" s="56">
        <v>0.1</v>
      </c>
      <c r="P89" s="57">
        <v>84</v>
      </c>
      <c r="Q89" s="57">
        <v>10000</v>
      </c>
      <c r="R89" s="61">
        <v>182</v>
      </c>
      <c r="S89" s="61">
        <v>182</v>
      </c>
      <c r="T89" s="59">
        <v>104</v>
      </c>
      <c r="U89" s="58">
        <v>10001</v>
      </c>
      <c r="V89" s="59">
        <v>273</v>
      </c>
      <c r="W89" s="59">
        <v>273</v>
      </c>
      <c r="X89" s="60">
        <v>170</v>
      </c>
      <c r="Y89" s="60">
        <v>10002</v>
      </c>
      <c r="Z89" s="62">
        <v>364</v>
      </c>
      <c r="AA89" s="62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0" t="s">
        <v>1346</v>
      </c>
      <c r="B90" s="50" t="str">
        <f t="shared" si="4"/>
        <v>88</v>
      </c>
      <c r="C90" s="50" t="str">
        <f t="shared" si="5"/>
        <v>66380</v>
      </c>
      <c r="D90" s="44"/>
      <c r="E90" s="51">
        <v>88</v>
      </c>
      <c r="F90" s="51">
        <v>66380</v>
      </c>
      <c r="G90" s="51">
        <v>204</v>
      </c>
      <c r="H90" s="52">
        <v>490</v>
      </c>
      <c r="I90" s="52">
        <v>490</v>
      </c>
      <c r="J90" s="56">
        <v>6</v>
      </c>
      <c r="K90" s="56">
        <v>6</v>
      </c>
      <c r="L90" s="56">
        <v>31</v>
      </c>
      <c r="M90" s="56">
        <f t="shared" si="6"/>
        <v>5</v>
      </c>
      <c r="N90" s="56">
        <v>0.8</v>
      </c>
      <c r="O90" s="56">
        <v>0.1</v>
      </c>
      <c r="P90" s="57">
        <v>84</v>
      </c>
      <c r="Q90" s="57">
        <v>10000</v>
      </c>
      <c r="R90" s="61">
        <v>184</v>
      </c>
      <c r="S90" s="61">
        <v>184</v>
      </c>
      <c r="T90" s="59">
        <v>104</v>
      </c>
      <c r="U90" s="58">
        <v>10001</v>
      </c>
      <c r="V90" s="59">
        <v>276</v>
      </c>
      <c r="W90" s="59">
        <v>276</v>
      </c>
      <c r="X90" s="60">
        <v>171</v>
      </c>
      <c r="Y90" s="60">
        <v>10002</v>
      </c>
      <c r="Z90" s="62">
        <v>368</v>
      </c>
      <c r="AA90" s="62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0" t="s">
        <v>1347</v>
      </c>
      <c r="B91" s="50" t="str">
        <f t="shared" si="4"/>
        <v>89</v>
      </c>
      <c r="C91" s="50" t="str">
        <f t="shared" si="5"/>
        <v>67735</v>
      </c>
      <c r="D91" s="44"/>
      <c r="E91" s="51">
        <v>89</v>
      </c>
      <c r="F91" s="51">
        <v>67735</v>
      </c>
      <c r="G91" s="51">
        <v>206</v>
      </c>
      <c r="H91" s="52">
        <v>496</v>
      </c>
      <c r="I91" s="52">
        <v>496</v>
      </c>
      <c r="J91" s="56">
        <v>6</v>
      </c>
      <c r="K91" s="56">
        <v>6</v>
      </c>
      <c r="L91" s="56">
        <v>31</v>
      </c>
      <c r="M91" s="56">
        <f t="shared" si="6"/>
        <v>5</v>
      </c>
      <c r="N91" s="56">
        <v>0.8</v>
      </c>
      <c r="O91" s="56">
        <v>0.1</v>
      </c>
      <c r="P91" s="57">
        <v>85</v>
      </c>
      <c r="Q91" s="57">
        <v>10000</v>
      </c>
      <c r="R91" s="61">
        <v>186</v>
      </c>
      <c r="S91" s="61">
        <v>186</v>
      </c>
      <c r="T91" s="59">
        <v>105</v>
      </c>
      <c r="U91" s="58">
        <v>10001</v>
      </c>
      <c r="V91" s="59">
        <v>279</v>
      </c>
      <c r="W91" s="59">
        <v>279</v>
      </c>
      <c r="X91" s="60">
        <v>171</v>
      </c>
      <c r="Y91" s="60">
        <v>10002</v>
      </c>
      <c r="Z91" s="62">
        <v>372</v>
      </c>
      <c r="AA91" s="62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0" t="s">
        <v>1348</v>
      </c>
      <c r="B92" s="50" t="str">
        <f t="shared" si="4"/>
        <v>90</v>
      </c>
      <c r="C92" s="50" t="str">
        <f t="shared" si="5"/>
        <v>70640</v>
      </c>
      <c r="D92" s="44"/>
      <c r="E92" s="51">
        <v>90</v>
      </c>
      <c r="F92" s="51">
        <v>70640</v>
      </c>
      <c r="G92" s="51">
        <v>208</v>
      </c>
      <c r="H92" s="52">
        <v>502</v>
      </c>
      <c r="I92" s="52">
        <v>502</v>
      </c>
      <c r="J92" s="56">
        <v>6</v>
      </c>
      <c r="K92" s="56">
        <v>6</v>
      </c>
      <c r="L92" s="56">
        <v>32</v>
      </c>
      <c r="M92" s="56">
        <f t="shared" si="6"/>
        <v>5</v>
      </c>
      <c r="N92" s="56">
        <v>0.8</v>
      </c>
      <c r="O92" s="56">
        <v>0.1</v>
      </c>
      <c r="P92" s="57">
        <v>85</v>
      </c>
      <c r="Q92" s="57">
        <v>10000</v>
      </c>
      <c r="R92" s="61">
        <v>188</v>
      </c>
      <c r="S92" s="61">
        <v>188</v>
      </c>
      <c r="T92" s="59">
        <v>105</v>
      </c>
      <c r="U92" s="58">
        <v>10001</v>
      </c>
      <c r="V92" s="59">
        <v>282</v>
      </c>
      <c r="W92" s="59">
        <v>282</v>
      </c>
      <c r="X92" s="60">
        <v>171</v>
      </c>
      <c r="Y92" s="60">
        <v>10002</v>
      </c>
      <c r="Z92" s="62">
        <v>376</v>
      </c>
      <c r="AA92" s="62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0" t="s">
        <v>1349</v>
      </c>
      <c r="B93" s="50" t="str">
        <f t="shared" si="4"/>
        <v>91</v>
      </c>
      <c r="C93" s="50" t="str">
        <f t="shared" si="5"/>
        <v>72050</v>
      </c>
      <c r="D93" s="44"/>
      <c r="E93" s="51">
        <v>91</v>
      </c>
      <c r="F93" s="51">
        <v>72050</v>
      </c>
      <c r="G93" s="51">
        <v>210</v>
      </c>
      <c r="H93" s="52">
        <v>508</v>
      </c>
      <c r="I93" s="52">
        <v>508</v>
      </c>
      <c r="J93" s="56">
        <v>6</v>
      </c>
      <c r="K93" s="56">
        <v>6</v>
      </c>
      <c r="L93" s="56">
        <v>32</v>
      </c>
      <c r="M93" s="56">
        <f t="shared" si="6"/>
        <v>5</v>
      </c>
      <c r="N93" s="56">
        <v>0.8</v>
      </c>
      <c r="O93" s="56">
        <v>0.1</v>
      </c>
      <c r="P93" s="57">
        <v>85</v>
      </c>
      <c r="Q93" s="57">
        <v>10000</v>
      </c>
      <c r="R93" s="61">
        <v>190</v>
      </c>
      <c r="S93" s="61">
        <v>190</v>
      </c>
      <c r="T93" s="59">
        <v>105</v>
      </c>
      <c r="U93" s="58">
        <v>10001</v>
      </c>
      <c r="V93" s="59">
        <v>285</v>
      </c>
      <c r="W93" s="59">
        <v>285</v>
      </c>
      <c r="X93" s="60">
        <v>172</v>
      </c>
      <c r="Y93" s="60">
        <v>10002</v>
      </c>
      <c r="Z93" s="62">
        <v>380</v>
      </c>
      <c r="AA93" s="62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0" t="s">
        <v>1350</v>
      </c>
      <c r="B94" s="50" t="str">
        <f t="shared" si="4"/>
        <v>92</v>
      </c>
      <c r="C94" s="50" t="str">
        <f t="shared" si="5"/>
        <v>73475</v>
      </c>
      <c r="D94" s="44"/>
      <c r="E94" s="51">
        <v>92</v>
      </c>
      <c r="F94" s="51">
        <v>73475</v>
      </c>
      <c r="G94" s="51">
        <v>212</v>
      </c>
      <c r="H94" s="52">
        <v>514</v>
      </c>
      <c r="I94" s="52">
        <v>514</v>
      </c>
      <c r="J94" s="56">
        <v>6</v>
      </c>
      <c r="K94" s="56">
        <v>6</v>
      </c>
      <c r="L94" s="56">
        <v>32</v>
      </c>
      <c r="M94" s="56">
        <f t="shared" si="6"/>
        <v>5</v>
      </c>
      <c r="N94" s="56">
        <v>0.8</v>
      </c>
      <c r="O94" s="56">
        <v>0.1</v>
      </c>
      <c r="P94" s="57">
        <v>85</v>
      </c>
      <c r="Q94" s="57">
        <v>10000</v>
      </c>
      <c r="R94" s="61">
        <v>192</v>
      </c>
      <c r="S94" s="61">
        <v>192</v>
      </c>
      <c r="T94" s="59">
        <v>106</v>
      </c>
      <c r="U94" s="58">
        <v>10001</v>
      </c>
      <c r="V94" s="59">
        <v>288</v>
      </c>
      <c r="W94" s="59">
        <v>288</v>
      </c>
      <c r="X94" s="60">
        <v>172</v>
      </c>
      <c r="Y94" s="60">
        <v>10002</v>
      </c>
      <c r="Z94" s="62">
        <v>384</v>
      </c>
      <c r="AA94" s="62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0" t="s">
        <v>1351</v>
      </c>
      <c r="B95" s="50" t="str">
        <f t="shared" si="4"/>
        <v>93</v>
      </c>
      <c r="C95" s="50" t="str">
        <f t="shared" si="5"/>
        <v>76525</v>
      </c>
      <c r="D95" s="44"/>
      <c r="E95" s="51">
        <v>93</v>
      </c>
      <c r="F95" s="51">
        <v>76525</v>
      </c>
      <c r="G95" s="51">
        <v>214</v>
      </c>
      <c r="H95" s="52">
        <v>520</v>
      </c>
      <c r="I95" s="52">
        <v>520</v>
      </c>
      <c r="J95" s="56">
        <v>6</v>
      </c>
      <c r="K95" s="56">
        <v>6</v>
      </c>
      <c r="L95" s="56">
        <v>33</v>
      </c>
      <c r="M95" s="56">
        <f t="shared" si="6"/>
        <v>5</v>
      </c>
      <c r="N95" s="56">
        <v>0.8</v>
      </c>
      <c r="O95" s="56">
        <v>0.1</v>
      </c>
      <c r="P95" s="57">
        <v>86</v>
      </c>
      <c r="Q95" s="57">
        <v>10000</v>
      </c>
      <c r="R95" s="61">
        <v>194</v>
      </c>
      <c r="S95" s="61">
        <v>194</v>
      </c>
      <c r="T95" s="59">
        <v>106</v>
      </c>
      <c r="U95" s="58">
        <v>10001</v>
      </c>
      <c r="V95" s="59">
        <v>291</v>
      </c>
      <c r="W95" s="59">
        <v>291</v>
      </c>
      <c r="X95" s="60">
        <v>173</v>
      </c>
      <c r="Y95" s="60">
        <v>10002</v>
      </c>
      <c r="Z95" s="62">
        <v>388</v>
      </c>
      <c r="AA95" s="62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0" t="s">
        <v>1352</v>
      </c>
      <c r="B96" s="50" t="str">
        <f t="shared" si="4"/>
        <v>94</v>
      </c>
      <c r="C96" s="50" t="str">
        <f t="shared" si="5"/>
        <v>78005</v>
      </c>
      <c r="D96" s="44"/>
      <c r="E96" s="51">
        <v>94</v>
      </c>
      <c r="F96" s="51">
        <v>78005</v>
      </c>
      <c r="G96" s="51">
        <v>216</v>
      </c>
      <c r="H96" s="52">
        <v>526</v>
      </c>
      <c r="I96" s="52">
        <v>526</v>
      </c>
      <c r="J96" s="56">
        <v>6</v>
      </c>
      <c r="K96" s="56">
        <v>6</v>
      </c>
      <c r="L96" s="56">
        <v>33</v>
      </c>
      <c r="M96" s="56">
        <f t="shared" si="6"/>
        <v>5</v>
      </c>
      <c r="N96" s="56">
        <v>0.8</v>
      </c>
      <c r="O96" s="56">
        <v>0.1</v>
      </c>
      <c r="P96" s="57">
        <v>86</v>
      </c>
      <c r="Q96" s="57">
        <v>10000</v>
      </c>
      <c r="R96" s="61">
        <v>196</v>
      </c>
      <c r="S96" s="61">
        <v>196</v>
      </c>
      <c r="T96" s="59">
        <v>106</v>
      </c>
      <c r="U96" s="58">
        <v>10001</v>
      </c>
      <c r="V96" s="59">
        <v>294</v>
      </c>
      <c r="W96" s="59">
        <v>294</v>
      </c>
      <c r="X96" s="60">
        <v>173</v>
      </c>
      <c r="Y96" s="60">
        <v>10002</v>
      </c>
      <c r="Z96" s="62">
        <v>392</v>
      </c>
      <c r="AA96" s="62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0" t="s">
        <v>1353</v>
      </c>
      <c r="B97" s="50" t="str">
        <f t="shared" si="4"/>
        <v>95</v>
      </c>
      <c r="C97" s="50" t="str">
        <f t="shared" si="5"/>
        <v>79500</v>
      </c>
      <c r="D97" s="44"/>
      <c r="E97" s="51">
        <v>95</v>
      </c>
      <c r="F97" s="51">
        <v>79500</v>
      </c>
      <c r="G97" s="51">
        <v>218</v>
      </c>
      <c r="H97" s="52">
        <v>532</v>
      </c>
      <c r="I97" s="52">
        <v>532</v>
      </c>
      <c r="J97" s="56">
        <v>6</v>
      </c>
      <c r="K97" s="56">
        <v>6</v>
      </c>
      <c r="L97" s="56">
        <v>33</v>
      </c>
      <c r="M97" s="56">
        <f t="shared" si="6"/>
        <v>5</v>
      </c>
      <c r="N97" s="56">
        <v>0.8</v>
      </c>
      <c r="O97" s="56">
        <v>0.1</v>
      </c>
      <c r="P97" s="57">
        <v>86</v>
      </c>
      <c r="Q97" s="57">
        <v>10000</v>
      </c>
      <c r="R97" s="61">
        <v>198</v>
      </c>
      <c r="S97" s="61">
        <v>198</v>
      </c>
      <c r="T97" s="59">
        <v>107</v>
      </c>
      <c r="U97" s="58">
        <v>10001</v>
      </c>
      <c r="V97" s="59">
        <v>297</v>
      </c>
      <c r="W97" s="59">
        <v>297</v>
      </c>
      <c r="X97" s="60">
        <v>173</v>
      </c>
      <c r="Y97" s="60">
        <v>10002</v>
      </c>
      <c r="Z97" s="62">
        <v>396</v>
      </c>
      <c r="AA97" s="62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0" t="s">
        <v>1354</v>
      </c>
      <c r="B98" s="50" t="str">
        <f t="shared" si="4"/>
        <v>96</v>
      </c>
      <c r="C98" s="50" t="str">
        <f t="shared" si="5"/>
        <v>82695</v>
      </c>
      <c r="D98" s="44"/>
      <c r="E98" s="51">
        <v>96</v>
      </c>
      <c r="F98" s="51">
        <v>82695</v>
      </c>
      <c r="G98" s="51">
        <v>220</v>
      </c>
      <c r="H98" s="52">
        <v>538</v>
      </c>
      <c r="I98" s="52">
        <v>538</v>
      </c>
      <c r="J98" s="56">
        <v>6</v>
      </c>
      <c r="K98" s="56">
        <v>6</v>
      </c>
      <c r="L98" s="56">
        <v>34</v>
      </c>
      <c r="M98" s="56">
        <f t="shared" si="6"/>
        <v>6</v>
      </c>
      <c r="N98" s="56">
        <v>0.8</v>
      </c>
      <c r="O98" s="56">
        <v>0.1</v>
      </c>
      <c r="P98" s="57">
        <v>87</v>
      </c>
      <c r="Q98" s="57">
        <v>10000</v>
      </c>
      <c r="R98" s="61">
        <v>200</v>
      </c>
      <c r="S98" s="61">
        <v>200</v>
      </c>
      <c r="T98" s="59">
        <v>107</v>
      </c>
      <c r="U98" s="58">
        <v>10001</v>
      </c>
      <c r="V98" s="59">
        <v>300</v>
      </c>
      <c r="W98" s="59">
        <v>300</v>
      </c>
      <c r="X98" s="60">
        <v>174</v>
      </c>
      <c r="Y98" s="60">
        <v>10002</v>
      </c>
      <c r="Z98" s="62">
        <v>400</v>
      </c>
      <c r="AA98" s="62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0" t="s">
        <v>1355</v>
      </c>
      <c r="B99" s="50" t="str">
        <f t="shared" si="4"/>
        <v>97</v>
      </c>
      <c r="C99" s="50" t="str">
        <f t="shared" si="5"/>
        <v>84245</v>
      </c>
      <c r="D99" s="44"/>
      <c r="E99" s="51">
        <v>97</v>
      </c>
      <c r="F99" s="51">
        <v>84245</v>
      </c>
      <c r="G99" s="51">
        <v>222</v>
      </c>
      <c r="H99" s="52">
        <v>544</v>
      </c>
      <c r="I99" s="52">
        <v>544</v>
      </c>
      <c r="J99" s="56">
        <v>6</v>
      </c>
      <c r="K99" s="56">
        <v>6</v>
      </c>
      <c r="L99" s="56">
        <v>34</v>
      </c>
      <c r="M99" s="56">
        <f t="shared" si="6"/>
        <v>6</v>
      </c>
      <c r="N99" s="56">
        <v>0.8</v>
      </c>
      <c r="O99" s="56">
        <v>0.1</v>
      </c>
      <c r="P99" s="57">
        <v>87</v>
      </c>
      <c r="Q99" s="57">
        <v>10000</v>
      </c>
      <c r="R99" s="61">
        <v>202</v>
      </c>
      <c r="S99" s="61">
        <v>202</v>
      </c>
      <c r="T99" s="59">
        <v>107</v>
      </c>
      <c r="U99" s="58">
        <v>10001</v>
      </c>
      <c r="V99" s="59">
        <v>303</v>
      </c>
      <c r="W99" s="59">
        <v>303</v>
      </c>
      <c r="X99" s="60">
        <v>174</v>
      </c>
      <c r="Y99" s="60">
        <v>10002</v>
      </c>
      <c r="Z99" s="62">
        <v>404</v>
      </c>
      <c r="AA99" s="62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0" t="s">
        <v>1356</v>
      </c>
      <c r="B100" s="50" t="str">
        <f t="shared" si="4"/>
        <v>98</v>
      </c>
      <c r="C100" s="50" t="str">
        <f t="shared" si="5"/>
        <v>85810</v>
      </c>
      <c r="D100" s="44"/>
      <c r="E100" s="51">
        <v>98</v>
      </c>
      <c r="F100" s="51">
        <v>85810</v>
      </c>
      <c r="G100" s="51">
        <v>224</v>
      </c>
      <c r="H100" s="52">
        <v>550</v>
      </c>
      <c r="I100" s="52">
        <v>550</v>
      </c>
      <c r="J100" s="56">
        <v>6</v>
      </c>
      <c r="K100" s="56">
        <v>6</v>
      </c>
      <c r="L100" s="56">
        <v>34</v>
      </c>
      <c r="M100" s="56">
        <f t="shared" si="6"/>
        <v>6</v>
      </c>
      <c r="N100" s="56">
        <v>0.8</v>
      </c>
      <c r="O100" s="56">
        <v>0.1</v>
      </c>
      <c r="P100" s="57">
        <v>87</v>
      </c>
      <c r="Q100" s="57">
        <v>10000</v>
      </c>
      <c r="R100" s="61">
        <v>204</v>
      </c>
      <c r="S100" s="61">
        <v>204</v>
      </c>
      <c r="T100" s="59">
        <v>108</v>
      </c>
      <c r="U100" s="58">
        <v>10001</v>
      </c>
      <c r="V100" s="59">
        <v>306</v>
      </c>
      <c r="W100" s="59">
        <v>306</v>
      </c>
      <c r="X100" s="60">
        <v>175</v>
      </c>
      <c r="Y100" s="60">
        <v>10002</v>
      </c>
      <c r="Z100" s="62">
        <v>408</v>
      </c>
      <c r="AA100" s="62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0" t="s">
        <v>1357</v>
      </c>
      <c r="B101" s="50" t="str">
        <f t="shared" si="4"/>
        <v>99</v>
      </c>
      <c r="C101" s="50" t="str">
        <f t="shared" si="5"/>
        <v>89160</v>
      </c>
      <c r="D101" s="44"/>
      <c r="E101" s="51">
        <v>99</v>
      </c>
      <c r="F101" s="51">
        <v>89160</v>
      </c>
      <c r="G101" s="51">
        <v>226</v>
      </c>
      <c r="H101" s="52">
        <v>556</v>
      </c>
      <c r="I101" s="52">
        <v>556</v>
      </c>
      <c r="J101" s="56">
        <v>6</v>
      </c>
      <c r="K101" s="56">
        <v>6</v>
      </c>
      <c r="L101" s="56">
        <v>35</v>
      </c>
      <c r="M101" s="56">
        <f t="shared" si="6"/>
        <v>6</v>
      </c>
      <c r="N101" s="56">
        <v>0.8</v>
      </c>
      <c r="O101" s="56">
        <v>0.1</v>
      </c>
      <c r="P101" s="57">
        <v>87</v>
      </c>
      <c r="Q101" s="57">
        <v>10000</v>
      </c>
      <c r="R101" s="61">
        <v>206</v>
      </c>
      <c r="S101" s="61">
        <v>206</v>
      </c>
      <c r="T101" s="59">
        <v>108</v>
      </c>
      <c r="U101" s="58">
        <v>10001</v>
      </c>
      <c r="V101" s="59">
        <v>309</v>
      </c>
      <c r="W101" s="59">
        <v>309</v>
      </c>
      <c r="X101" s="60">
        <v>175</v>
      </c>
      <c r="Y101" s="60">
        <v>10002</v>
      </c>
      <c r="Z101" s="62">
        <v>412</v>
      </c>
      <c r="AA101" s="62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0" t="s">
        <v>1358</v>
      </c>
      <c r="B102" s="50" t="str">
        <f t="shared" si="4"/>
        <v>100</v>
      </c>
      <c r="C102" s="50" t="str">
        <f t="shared" si="5"/>
        <v>9078000</v>
      </c>
      <c r="D102" s="44"/>
      <c r="E102" s="51">
        <v>100</v>
      </c>
      <c r="F102" s="51">
        <v>9078000</v>
      </c>
      <c r="G102" s="51">
        <v>228</v>
      </c>
      <c r="H102" s="52">
        <v>562</v>
      </c>
      <c r="I102" s="52">
        <v>562</v>
      </c>
      <c r="J102" s="56">
        <v>7</v>
      </c>
      <c r="K102" s="56">
        <v>7</v>
      </c>
      <c r="L102" s="56">
        <v>35</v>
      </c>
      <c r="M102" s="56">
        <f t="shared" si="6"/>
        <v>6</v>
      </c>
      <c r="N102" s="56">
        <v>0.8</v>
      </c>
      <c r="O102" s="56">
        <v>0.1</v>
      </c>
      <c r="P102" s="57">
        <v>88</v>
      </c>
      <c r="Q102" s="57">
        <v>10000</v>
      </c>
      <c r="R102" s="61">
        <v>208</v>
      </c>
      <c r="S102" s="61">
        <v>208</v>
      </c>
      <c r="T102" s="59">
        <v>108</v>
      </c>
      <c r="U102" s="58">
        <v>10001</v>
      </c>
      <c r="V102" s="59">
        <v>312</v>
      </c>
      <c r="W102" s="59">
        <v>312</v>
      </c>
      <c r="X102" s="60">
        <v>176</v>
      </c>
      <c r="Y102" s="60">
        <v>10002</v>
      </c>
      <c r="Z102" s="62">
        <v>416</v>
      </c>
      <c r="AA102" s="62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/>
  <dimension ref="A1:S99"/>
  <sheetViews>
    <sheetView workbookViewId="0">
      <pane xSplit="2" ySplit="1" topLeftCell="C86" activePane="bottomRight" state="frozen"/>
      <selection pane="topRight"/>
      <selection pane="bottomLeft"/>
      <selection pane="bottomRight" activeCell="B96" sqref="B96"/>
    </sheetView>
  </sheetViews>
  <sheetFormatPr defaultColWidth="8.875" defaultRowHeight="14.2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1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32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22"/>
      <c r="B2" s="23">
        <v>-10000</v>
      </c>
      <c r="C2" s="24"/>
      <c r="D2" s="24" t="str">
        <f>MID(S2,FIND("Background=",S2)+12,FIND(""" Model=",S2)-FIND("Background=",S2)-12)</f>
        <v>home_good night</v>
      </c>
      <c r="E2" s="23">
        <v>0</v>
      </c>
      <c r="F2" s="24"/>
      <c r="G2" s="24">
        <v>0</v>
      </c>
      <c r="H2" s="25" t="str">
        <f>MID(S2,FIND("dailyGoalPercent=",S2)+18,FIND(""" AwardCoin=",S2)-FIND("dailyGoalPercent=",S2)-18)</f>
        <v>1</v>
      </c>
      <c r="I2" s="25" t="str">
        <f>MID(S2,FIND("AwardCoin=",S2)+11,FIND("""&gt;",S2)-FIND("AwardCoin=",S2)-11)</f>
        <v>0</v>
      </c>
      <c r="J2" s="23"/>
      <c r="K2" s="24"/>
      <c r="L2" s="24"/>
      <c r="M2" s="24"/>
      <c r="N2" s="24">
        <v>0</v>
      </c>
      <c r="O2" s="24">
        <v>0</v>
      </c>
      <c r="P2" s="24">
        <v>0</v>
      </c>
      <c r="Q2" s="24">
        <v>0</v>
      </c>
      <c r="R2" s="24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26"/>
      <c r="B3" s="27" t="str">
        <f>MID(S3,FIND("Id=",S3)+4,FIND(""" Name=",S3)-FIND("Id=",S3)-4)</f>
        <v>11001</v>
      </c>
      <c r="C3" s="28" t="str">
        <f>MID(S3,FIND("Name=",S3)+6,FIND(""" Background=",S3)-FIND("Name=",S3)-6)</f>
        <v>MissionName11001</v>
      </c>
      <c r="D3" s="28" t="str">
        <f>MID(S3,FIND("Background=",S3)+12,FIND(""" Model=",S3)-FIND("Background=",S3)-12)</f>
        <v>Home_Backgrond_ocean brim (1)</v>
      </c>
      <c r="E3" s="27">
        <v>11001</v>
      </c>
      <c r="F3" s="28" t="s">
        <v>19</v>
      </c>
      <c r="G3" s="28" t="str">
        <f>MID(S3,FIND("QuestId=",S3)+9,FIND(""" dailyGoalPercent=",S3)-FIND("QuestId=",S3)-9)</f>
        <v>20001</v>
      </c>
      <c r="H3" s="29" t="str">
        <f>MID(S3,FIND("dailyGoalPercent=",S3)+18,FIND(""" AwardCoin=",S3)-FIND("dailyGoalPercent=",S3)-18)</f>
        <v>0.33</v>
      </c>
      <c r="I3" s="29">
        <v>54</v>
      </c>
      <c r="J3" s="33"/>
      <c r="K3" s="28"/>
      <c r="L3" s="28"/>
      <c r="M3" s="28"/>
      <c r="N3" s="28">
        <v>10001</v>
      </c>
      <c r="O3" s="28">
        <v>3</v>
      </c>
      <c r="P3" s="28">
        <v>10002</v>
      </c>
      <c r="Q3" s="28">
        <v>8</v>
      </c>
      <c r="R3" s="24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26"/>
      <c r="B4" s="27" t="str">
        <f>MID(S4,FIND("Id=",S4)+4,FIND(""" Name=",S4)-FIND("Id=",S4)-4)</f>
        <v>11002</v>
      </c>
      <c r="C4" s="28" t="str">
        <f>MID(S4,FIND("Name=",S4)+6,FIND(""" Background=",S4)-FIND("Name=",S4)-6)</f>
        <v>MissionName11002</v>
      </c>
      <c r="D4" s="28" t="str">
        <f>MID(S4,FIND("Background=",S4)+12,FIND(""" Model=",S4)-FIND("Background=",S4)-12)</f>
        <v>Home_Backgrond_ocean brim (2)</v>
      </c>
      <c r="E4" s="27" t="str">
        <f>MID(S4,FIND("Model=",S4)+7,FIND(""" NimIcon=",S4)-FIND("Model=",S4)-7)</f>
        <v>11002</v>
      </c>
      <c r="F4" s="28" t="s">
        <v>27</v>
      </c>
      <c r="G4" s="28" t="str">
        <f>MID(S4,FIND("QuestId=",S4)+9,FIND(""" dailyGoalPercent=",S4)-FIND("QuestId=",S4)-9)</f>
        <v>20002</v>
      </c>
      <c r="H4" s="29" t="str">
        <f>MID(S4,FIND("dailyGoalPercent=",S4)+18,FIND(""" AwardCoin=",S4)-FIND("dailyGoalPercent=",S4)-18)</f>
        <v>0.33</v>
      </c>
      <c r="I4" s="29">
        <v>58</v>
      </c>
      <c r="J4" s="33"/>
      <c r="K4" s="28"/>
      <c r="L4" s="28"/>
      <c r="M4" s="28"/>
      <c r="N4" s="28">
        <v>10003</v>
      </c>
      <c r="O4" s="28">
        <v>3</v>
      </c>
      <c r="P4" s="28">
        <v>10004</v>
      </c>
      <c r="Q4" s="28">
        <v>8</v>
      </c>
      <c r="R4" s="24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26"/>
      <c r="B5" s="27" t="str">
        <f t="shared" ref="B5:B68" si="1">MID(S5,FIND("Id=",S5)+4,FIND(""" Name=",S5)-FIND("Id=",S5)-4)</f>
        <v>11003</v>
      </c>
      <c r="C5" s="28" t="str">
        <f t="shared" ref="C5:C68" si="2">MID(S5,FIND("Name=",S5)+6,FIND(""" Background=",S5)-FIND("Name=",S5)-6)</f>
        <v>MissionName11003</v>
      </c>
      <c r="D5" s="28" t="str">
        <f t="shared" ref="D5:D68" si="3">MID(S5,FIND("Background=",S5)+12,FIND(""" Model=",S5)-FIND("Background=",S5)-12)</f>
        <v>Home_Backgrond_ocean brim (3)</v>
      </c>
      <c r="E5" s="27" t="str">
        <f t="shared" ref="E5:E68" si="4">MID(S5,FIND("Model=",S5)+7,FIND(""" NimIcon=",S5)-FIND("Model=",S5)-7)</f>
        <v>11003</v>
      </c>
      <c r="F5" s="28" t="s">
        <v>35</v>
      </c>
      <c r="G5" s="28" t="str">
        <f t="shared" ref="G5:G68" si="5">MID(S5,FIND("QuestId=",S5)+9,FIND(""" dailyGoalPercent=",S5)-FIND("QuestId=",S5)-9)</f>
        <v>20003</v>
      </c>
      <c r="H5" s="29" t="str">
        <f t="shared" ref="H5:H52" si="6">MID(S5,FIND("dailyGoalPercent=",S5)+18,FIND(""" AwardCoin=",S5)-FIND("dailyGoalPercent=",S5)-18)</f>
        <v>0.34</v>
      </c>
      <c r="I5" s="29">
        <v>62</v>
      </c>
      <c r="J5" s="33"/>
      <c r="K5" s="28"/>
      <c r="L5" s="28"/>
      <c r="M5" s="28"/>
      <c r="N5" s="28">
        <v>10005</v>
      </c>
      <c r="O5" s="28">
        <v>3</v>
      </c>
      <c r="P5" s="28">
        <v>10006</v>
      </c>
      <c r="Q5" s="28">
        <v>8</v>
      </c>
      <c r="R5" s="24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26"/>
      <c r="B6" s="27" t="str">
        <f t="shared" si="1"/>
        <v>11004</v>
      </c>
      <c r="C6" s="28" t="str">
        <f t="shared" si="2"/>
        <v>MissionName11004</v>
      </c>
      <c r="D6" s="28" t="str">
        <f t="shared" si="3"/>
        <v>Home_Backgrond_ocean brim (4)</v>
      </c>
      <c r="E6" s="27" t="str">
        <f t="shared" si="4"/>
        <v>11004</v>
      </c>
      <c r="F6" s="28" t="s">
        <v>43</v>
      </c>
      <c r="G6" s="28" t="str">
        <f t="shared" si="5"/>
        <v>20004</v>
      </c>
      <c r="H6" s="29" t="str">
        <f t="shared" si="6"/>
        <v>0.33</v>
      </c>
      <c r="I6" s="29">
        <v>66</v>
      </c>
      <c r="J6" s="33"/>
      <c r="K6" s="28"/>
      <c r="L6" s="28"/>
      <c r="M6" s="28"/>
      <c r="N6" s="28">
        <v>10007</v>
      </c>
      <c r="O6" s="28">
        <v>3</v>
      </c>
      <c r="P6" s="28">
        <v>10008</v>
      </c>
      <c r="Q6" s="28">
        <v>8</v>
      </c>
      <c r="R6" s="24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26"/>
      <c r="B7" s="27" t="str">
        <f t="shared" si="1"/>
        <v>11005</v>
      </c>
      <c r="C7" s="28" t="str">
        <f t="shared" si="2"/>
        <v>MissionName11005</v>
      </c>
      <c r="D7" s="28" t="str">
        <f t="shared" si="3"/>
        <v>Home_Backgrond_ocean brim (5)</v>
      </c>
      <c r="E7" s="27" t="str">
        <f t="shared" si="4"/>
        <v>11005</v>
      </c>
      <c r="F7" s="28" t="s">
        <v>51</v>
      </c>
      <c r="G7" s="28" t="str">
        <f t="shared" si="5"/>
        <v>20005</v>
      </c>
      <c r="H7" s="29" t="str">
        <f t="shared" si="6"/>
        <v>0.33</v>
      </c>
      <c r="I7" s="29">
        <v>70</v>
      </c>
      <c r="J7" s="33"/>
      <c r="K7" s="28"/>
      <c r="L7" s="28"/>
      <c r="M7" s="28"/>
      <c r="N7" s="28">
        <v>10009</v>
      </c>
      <c r="O7" s="28">
        <v>3</v>
      </c>
      <c r="P7" s="28">
        <v>10010</v>
      </c>
      <c r="Q7" s="28">
        <v>8</v>
      </c>
      <c r="R7" s="24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26"/>
      <c r="B8" s="27" t="str">
        <f t="shared" si="1"/>
        <v>11006</v>
      </c>
      <c r="C8" s="28" t="str">
        <f t="shared" si="2"/>
        <v>MissionName11006</v>
      </c>
      <c r="D8" s="28" t="str">
        <f t="shared" si="3"/>
        <v>Home_Backgrond_ocean brim (6)</v>
      </c>
      <c r="E8" s="27" t="str">
        <f t="shared" si="4"/>
        <v>11006</v>
      </c>
      <c r="F8" s="28" t="s">
        <v>59</v>
      </c>
      <c r="G8" s="28" t="str">
        <f t="shared" si="5"/>
        <v>20006</v>
      </c>
      <c r="H8" s="29" t="str">
        <f t="shared" si="6"/>
        <v>0.34</v>
      </c>
      <c r="I8" s="29">
        <v>74</v>
      </c>
      <c r="J8" s="33"/>
      <c r="K8" s="28"/>
      <c r="L8" s="28"/>
      <c r="M8" s="28"/>
      <c r="N8" s="28">
        <v>10011</v>
      </c>
      <c r="O8" s="28">
        <v>3</v>
      </c>
      <c r="P8" s="28">
        <v>10012</v>
      </c>
      <c r="Q8" s="28">
        <v>8</v>
      </c>
      <c r="R8" s="24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26"/>
      <c r="B9" s="27" t="str">
        <f t="shared" si="1"/>
        <v>11007</v>
      </c>
      <c r="C9" s="28" t="str">
        <f t="shared" si="2"/>
        <v>MissionName11007</v>
      </c>
      <c r="D9" s="28" t="str">
        <f t="shared" si="3"/>
        <v>Home_Backgrond_ocean brim (7)</v>
      </c>
      <c r="E9" s="27" t="str">
        <f t="shared" si="4"/>
        <v>11007</v>
      </c>
      <c r="F9" s="28" t="s">
        <v>67</v>
      </c>
      <c r="G9" s="28" t="str">
        <f t="shared" si="5"/>
        <v>20007</v>
      </c>
      <c r="H9" s="29" t="str">
        <f t="shared" si="6"/>
        <v>0.33</v>
      </c>
      <c r="I9" s="29">
        <v>78</v>
      </c>
      <c r="J9" s="33"/>
      <c r="K9" s="28"/>
      <c r="L9" s="28"/>
      <c r="M9" s="28"/>
      <c r="N9" s="28">
        <v>10013</v>
      </c>
      <c r="O9" s="28">
        <v>3</v>
      </c>
      <c r="P9" s="28">
        <v>10014</v>
      </c>
      <c r="Q9" s="28">
        <v>8</v>
      </c>
      <c r="R9" s="24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26"/>
      <c r="B10" s="27" t="str">
        <f t="shared" si="1"/>
        <v>11008</v>
      </c>
      <c r="C10" s="28" t="str">
        <f t="shared" si="2"/>
        <v>MissionName11008</v>
      </c>
      <c r="D10" s="28" t="str">
        <f t="shared" si="3"/>
        <v>Home_Backgrond_ocean brim (8)</v>
      </c>
      <c r="E10" s="27" t="str">
        <f t="shared" si="4"/>
        <v>11008</v>
      </c>
      <c r="F10" s="28" t="s">
        <v>75</v>
      </c>
      <c r="G10" s="28" t="str">
        <f t="shared" si="5"/>
        <v>20008</v>
      </c>
      <c r="H10" s="29" t="str">
        <f t="shared" si="6"/>
        <v>0.33</v>
      </c>
      <c r="I10" s="29">
        <v>82</v>
      </c>
      <c r="J10" s="33"/>
      <c r="K10" s="28"/>
      <c r="L10" s="28"/>
      <c r="M10" s="28"/>
      <c r="N10" s="28">
        <v>10015</v>
      </c>
      <c r="O10" s="28">
        <v>3</v>
      </c>
      <c r="P10" s="28">
        <v>10016</v>
      </c>
      <c r="Q10" s="28">
        <v>8</v>
      </c>
      <c r="R10" s="24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26"/>
      <c r="B11" s="27" t="str">
        <f t="shared" si="1"/>
        <v>11009</v>
      </c>
      <c r="C11" s="28" t="str">
        <f t="shared" si="2"/>
        <v>MissionName11009</v>
      </c>
      <c r="D11" s="28" t="str">
        <f t="shared" si="3"/>
        <v>Home_Backgrond_ocean brim (9)</v>
      </c>
      <c r="E11" s="27" t="str">
        <f t="shared" si="4"/>
        <v>11009</v>
      </c>
      <c r="F11" s="28" t="s">
        <v>83</v>
      </c>
      <c r="G11" s="28" t="str">
        <f t="shared" si="5"/>
        <v>20009</v>
      </c>
      <c r="H11" s="29" t="str">
        <f t="shared" si="6"/>
        <v>0.34</v>
      </c>
      <c r="I11" s="29">
        <v>86</v>
      </c>
      <c r="J11" s="33"/>
      <c r="K11" s="28"/>
      <c r="L11" s="28"/>
      <c r="M11" s="28"/>
      <c r="N11" s="28">
        <v>10017</v>
      </c>
      <c r="O11" s="28">
        <v>3</v>
      </c>
      <c r="P11" s="28">
        <v>10018</v>
      </c>
      <c r="Q11" s="28">
        <v>8</v>
      </c>
      <c r="R11" s="24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26"/>
      <c r="B12" s="27" t="str">
        <f t="shared" si="1"/>
        <v>11010</v>
      </c>
      <c r="C12" s="28" t="str">
        <f t="shared" si="2"/>
        <v>MissionName11010</v>
      </c>
      <c r="D12" s="28" t="str">
        <f t="shared" si="3"/>
        <v>Home_Backgrond_ocean brim (10)</v>
      </c>
      <c r="E12" s="27" t="str">
        <f t="shared" si="4"/>
        <v>11010</v>
      </c>
      <c r="F12" s="28" t="s">
        <v>91</v>
      </c>
      <c r="G12" s="28" t="str">
        <f t="shared" si="5"/>
        <v>20010</v>
      </c>
      <c r="H12" s="29" t="str">
        <f t="shared" si="6"/>
        <v>0.35</v>
      </c>
      <c r="I12" s="29">
        <v>90</v>
      </c>
      <c r="J12" s="33"/>
      <c r="K12" s="28"/>
      <c r="L12" s="28"/>
      <c r="M12" s="28"/>
      <c r="N12" s="28">
        <v>10019</v>
      </c>
      <c r="O12" s="28">
        <v>3</v>
      </c>
      <c r="P12" s="28">
        <v>10020</v>
      </c>
      <c r="Q12" s="28">
        <v>8</v>
      </c>
      <c r="R12" s="24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26"/>
      <c r="B13" s="27" t="str">
        <f t="shared" si="1"/>
        <v>11011</v>
      </c>
      <c r="C13" s="28" t="str">
        <f t="shared" si="2"/>
        <v>MissionName11011</v>
      </c>
      <c r="D13" s="28" t="str">
        <f t="shared" si="3"/>
        <v>Home_Backgrond_ocean brim (11)</v>
      </c>
      <c r="E13" s="27" t="str">
        <f t="shared" si="4"/>
        <v>11011</v>
      </c>
      <c r="F13" s="28" t="s">
        <v>99</v>
      </c>
      <c r="G13" s="28" t="str">
        <f t="shared" si="5"/>
        <v>20011</v>
      </c>
      <c r="H13" s="29" t="str">
        <f t="shared" si="6"/>
        <v>0.38</v>
      </c>
      <c r="I13" s="29">
        <v>94</v>
      </c>
      <c r="J13" s="33"/>
      <c r="K13" s="28"/>
      <c r="L13" s="28"/>
      <c r="M13" s="28"/>
      <c r="N13" s="28">
        <v>10021</v>
      </c>
      <c r="O13" s="28">
        <v>3</v>
      </c>
      <c r="P13" s="28">
        <v>10022</v>
      </c>
      <c r="Q13" s="28">
        <v>8</v>
      </c>
      <c r="R13" s="24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26"/>
      <c r="B14" s="27" t="str">
        <f t="shared" si="1"/>
        <v>11012</v>
      </c>
      <c r="C14" s="28" t="str">
        <f t="shared" si="2"/>
        <v>MissionName11012</v>
      </c>
      <c r="D14" s="28" t="str">
        <f t="shared" si="3"/>
        <v>Home_Backgrond_ocean brim (12)</v>
      </c>
      <c r="E14" s="27" t="str">
        <f t="shared" si="4"/>
        <v>11012</v>
      </c>
      <c r="F14" s="28" t="s">
        <v>107</v>
      </c>
      <c r="G14" s="28" t="str">
        <f t="shared" si="5"/>
        <v>20012</v>
      </c>
      <c r="H14" s="29" t="str">
        <f t="shared" si="6"/>
        <v>0.42</v>
      </c>
      <c r="I14" s="29">
        <v>98</v>
      </c>
      <c r="J14" s="33"/>
      <c r="K14" s="28"/>
      <c r="L14" s="28"/>
      <c r="M14" s="28"/>
      <c r="N14" s="28">
        <v>10023</v>
      </c>
      <c r="O14" s="28">
        <v>3</v>
      </c>
      <c r="P14" s="28">
        <v>10024</v>
      </c>
      <c r="Q14" s="28">
        <v>8</v>
      </c>
      <c r="R14" s="24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26"/>
      <c r="B15" s="27" t="str">
        <f t="shared" si="1"/>
        <v>11013</v>
      </c>
      <c r="C15" s="28" t="str">
        <f t="shared" si="2"/>
        <v>MissionName11013</v>
      </c>
      <c r="D15" s="28" t="str">
        <f t="shared" si="3"/>
        <v>Home_Backgrond_ocean brim (13)</v>
      </c>
      <c r="E15" s="27" t="str">
        <f t="shared" si="4"/>
        <v>11013</v>
      </c>
      <c r="F15" s="28" t="s">
        <v>115</v>
      </c>
      <c r="G15" s="28" t="str">
        <f t="shared" si="5"/>
        <v>20013</v>
      </c>
      <c r="H15" s="29" t="str">
        <f t="shared" si="6"/>
        <v>0.44</v>
      </c>
      <c r="I15" s="29">
        <v>102</v>
      </c>
      <c r="J15" s="33"/>
      <c r="K15" s="28"/>
      <c r="L15" s="28"/>
      <c r="M15" s="28"/>
      <c r="N15" s="28">
        <v>10025</v>
      </c>
      <c r="O15" s="28">
        <v>3</v>
      </c>
      <c r="P15" s="28">
        <v>10026</v>
      </c>
      <c r="Q15" s="28">
        <v>8</v>
      </c>
      <c r="R15" s="24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26"/>
      <c r="B16" s="27" t="str">
        <f t="shared" si="1"/>
        <v>11014</v>
      </c>
      <c r="C16" s="28" t="str">
        <f t="shared" si="2"/>
        <v>MissionName11014</v>
      </c>
      <c r="D16" s="28" t="str">
        <f t="shared" si="3"/>
        <v>Home_Backgrond_ocean brim (14)</v>
      </c>
      <c r="E16" s="27" t="str">
        <f t="shared" si="4"/>
        <v>11014</v>
      </c>
      <c r="F16" s="28" t="s">
        <v>123</v>
      </c>
      <c r="G16" s="28" t="str">
        <f t="shared" si="5"/>
        <v>20014</v>
      </c>
      <c r="H16" s="29" t="str">
        <f t="shared" si="6"/>
        <v>0.46</v>
      </c>
      <c r="I16" s="29">
        <v>106</v>
      </c>
      <c r="J16" s="33"/>
      <c r="K16" s="28"/>
      <c r="L16" s="28"/>
      <c r="M16" s="28"/>
      <c r="N16" s="28">
        <v>10027</v>
      </c>
      <c r="O16" s="28">
        <v>3</v>
      </c>
      <c r="P16" s="28">
        <v>10028</v>
      </c>
      <c r="Q16" s="28">
        <v>8</v>
      </c>
      <c r="R16" s="24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26"/>
      <c r="B17" s="27" t="str">
        <f t="shared" si="1"/>
        <v>11015</v>
      </c>
      <c r="C17" s="28" t="str">
        <f t="shared" si="2"/>
        <v>MissionName11015</v>
      </c>
      <c r="D17" s="28" t="str">
        <f t="shared" si="3"/>
        <v>Home_Backgrond_ocean brim (15)</v>
      </c>
      <c r="E17" s="27" t="str">
        <f t="shared" si="4"/>
        <v>11015</v>
      </c>
      <c r="F17" s="28" t="s">
        <v>131</v>
      </c>
      <c r="G17" s="28" t="str">
        <f t="shared" si="5"/>
        <v>20015</v>
      </c>
      <c r="H17" s="29" t="str">
        <f t="shared" si="6"/>
        <v>0.48</v>
      </c>
      <c r="I17" s="29">
        <v>110</v>
      </c>
      <c r="J17" s="33"/>
      <c r="K17" s="28"/>
      <c r="L17" s="28"/>
      <c r="M17" s="28"/>
      <c r="N17" s="28">
        <v>10029</v>
      </c>
      <c r="O17" s="28">
        <v>3</v>
      </c>
      <c r="P17" s="28">
        <v>10030</v>
      </c>
      <c r="Q17" s="28">
        <v>8</v>
      </c>
      <c r="R17" s="24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26"/>
      <c r="B18" s="27" t="str">
        <f t="shared" si="1"/>
        <v>11016</v>
      </c>
      <c r="C18" s="28" t="str">
        <f t="shared" si="2"/>
        <v>MissionName11016</v>
      </c>
      <c r="D18" s="28" t="str">
        <f t="shared" si="3"/>
        <v>Home_Backgrond_ocean brim (16)</v>
      </c>
      <c r="E18" s="27" t="str">
        <f t="shared" si="4"/>
        <v>11016</v>
      </c>
      <c r="F18" s="28" t="s">
        <v>139</v>
      </c>
      <c r="G18" s="28" t="str">
        <f t="shared" si="5"/>
        <v>20016</v>
      </c>
      <c r="H18" s="29" t="str">
        <f t="shared" si="6"/>
        <v>0.5</v>
      </c>
      <c r="I18" s="29">
        <v>114</v>
      </c>
      <c r="J18" s="33"/>
      <c r="K18" s="28"/>
      <c r="L18" s="28"/>
      <c r="M18" s="28"/>
      <c r="N18" s="28">
        <v>10031</v>
      </c>
      <c r="O18" s="28">
        <v>3</v>
      </c>
      <c r="P18" s="28">
        <v>10032</v>
      </c>
      <c r="Q18" s="28">
        <v>8</v>
      </c>
      <c r="R18" s="24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26"/>
      <c r="B19" s="27" t="str">
        <f t="shared" si="1"/>
        <v>11017</v>
      </c>
      <c r="C19" s="28" t="str">
        <f t="shared" si="2"/>
        <v>MissionName11017</v>
      </c>
      <c r="D19" s="28" t="str">
        <f t="shared" si="3"/>
        <v>Home_Backgrond_ocean brim (17)</v>
      </c>
      <c r="E19" s="27" t="str">
        <f t="shared" si="4"/>
        <v>11017</v>
      </c>
      <c r="F19" s="28" t="s">
        <v>147</v>
      </c>
      <c r="G19" s="28" t="str">
        <f t="shared" si="5"/>
        <v>20017</v>
      </c>
      <c r="H19" s="29" t="str">
        <f t="shared" si="6"/>
        <v>0.5</v>
      </c>
      <c r="I19" s="29">
        <v>118</v>
      </c>
      <c r="J19" s="33"/>
      <c r="K19" s="28"/>
      <c r="L19" s="28"/>
      <c r="M19" s="28"/>
      <c r="N19" s="28">
        <v>10033</v>
      </c>
      <c r="O19" s="28">
        <v>3</v>
      </c>
      <c r="P19" s="28">
        <v>10034</v>
      </c>
      <c r="Q19" s="28">
        <v>8</v>
      </c>
      <c r="R19" s="24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26"/>
      <c r="B20" s="27" t="str">
        <f t="shared" si="1"/>
        <v>11018</v>
      </c>
      <c r="C20" s="28" t="str">
        <f t="shared" si="2"/>
        <v>MissionName11018</v>
      </c>
      <c r="D20" s="28" t="str">
        <f t="shared" si="3"/>
        <v>Home_Backgrond_ocean brim (18)</v>
      </c>
      <c r="E20" s="27" t="str">
        <f t="shared" si="4"/>
        <v>11018</v>
      </c>
      <c r="F20" s="28" t="s">
        <v>155</v>
      </c>
      <c r="G20" s="28" t="str">
        <f t="shared" si="5"/>
        <v>20018</v>
      </c>
      <c r="H20" s="29" t="str">
        <f t="shared" si="6"/>
        <v>0.5</v>
      </c>
      <c r="I20" s="29">
        <v>122</v>
      </c>
      <c r="J20" s="33"/>
      <c r="K20" s="28"/>
      <c r="L20" s="28"/>
      <c r="M20" s="28"/>
      <c r="N20" s="28">
        <v>10035</v>
      </c>
      <c r="O20" s="28">
        <v>3</v>
      </c>
      <c r="P20" s="28">
        <v>10036</v>
      </c>
      <c r="Q20" s="28">
        <v>8</v>
      </c>
      <c r="R20" s="24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26"/>
      <c r="B21" s="27" t="str">
        <f t="shared" si="1"/>
        <v>11019</v>
      </c>
      <c r="C21" s="28" t="str">
        <f t="shared" si="2"/>
        <v>MissionName11019</v>
      </c>
      <c r="D21" s="28" t="str">
        <f t="shared" si="3"/>
        <v>Home_Backgrond_ocean brim (19)</v>
      </c>
      <c r="E21" s="27" t="str">
        <f t="shared" si="4"/>
        <v>11019</v>
      </c>
      <c r="F21" s="28" t="s">
        <v>163</v>
      </c>
      <c r="G21" s="28" t="str">
        <f t="shared" si="5"/>
        <v>20019</v>
      </c>
      <c r="H21" s="29" t="str">
        <f t="shared" si="6"/>
        <v>0.5</v>
      </c>
      <c r="I21" s="29">
        <v>126</v>
      </c>
      <c r="J21" s="33"/>
      <c r="K21" s="28"/>
      <c r="L21" s="28"/>
      <c r="M21" s="28"/>
      <c r="N21" s="28">
        <v>10037</v>
      </c>
      <c r="O21" s="28">
        <v>3</v>
      </c>
      <c r="P21" s="28">
        <v>10038</v>
      </c>
      <c r="Q21" s="28">
        <v>8</v>
      </c>
      <c r="R21" s="24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26"/>
      <c r="B22" s="27" t="str">
        <f t="shared" si="1"/>
        <v>11020</v>
      </c>
      <c r="C22" s="28" t="str">
        <f t="shared" si="2"/>
        <v>MissionName11020</v>
      </c>
      <c r="D22" s="28" t="str">
        <f t="shared" si="3"/>
        <v>Home_Backgrond_ocean brim (20)</v>
      </c>
      <c r="E22" s="27" t="str">
        <f t="shared" si="4"/>
        <v>11020</v>
      </c>
      <c r="F22" s="28" t="s">
        <v>171</v>
      </c>
      <c r="G22" s="28" t="str">
        <f t="shared" si="5"/>
        <v>20020</v>
      </c>
      <c r="H22" s="29" t="str">
        <f t="shared" si="6"/>
        <v>0.5</v>
      </c>
      <c r="I22" s="29">
        <v>130</v>
      </c>
      <c r="J22" s="33"/>
      <c r="K22" s="28"/>
      <c r="L22" s="28"/>
      <c r="M22" s="28"/>
      <c r="N22" s="28">
        <v>10039</v>
      </c>
      <c r="O22" s="28">
        <v>3</v>
      </c>
      <c r="P22" s="28">
        <v>10040</v>
      </c>
      <c r="Q22" s="28">
        <v>8</v>
      </c>
      <c r="R22" s="24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26"/>
      <c r="B23" s="27" t="str">
        <f t="shared" si="1"/>
        <v>11021</v>
      </c>
      <c r="C23" s="28" t="str">
        <f t="shared" si="2"/>
        <v>MissionName11021</v>
      </c>
      <c r="D23" s="28" t="str">
        <f t="shared" si="3"/>
        <v>Home_Backgrond_ocean brim (21)</v>
      </c>
      <c r="E23" s="27" t="str">
        <f t="shared" si="4"/>
        <v>11021</v>
      </c>
      <c r="F23" s="28" t="s">
        <v>179</v>
      </c>
      <c r="G23" s="28" t="str">
        <f t="shared" si="5"/>
        <v>20021</v>
      </c>
      <c r="H23" s="29">
        <v>0.52</v>
      </c>
      <c r="I23" s="29">
        <v>134</v>
      </c>
      <c r="J23" s="33"/>
      <c r="K23" s="28"/>
      <c r="L23" s="28"/>
      <c r="M23" s="28"/>
      <c r="N23" s="28">
        <v>10041</v>
      </c>
      <c r="O23" s="28">
        <v>3</v>
      </c>
      <c r="P23" s="28">
        <v>10042</v>
      </c>
      <c r="Q23" s="28">
        <v>8</v>
      </c>
      <c r="R23" s="24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0"/>
      <c r="B24" s="27" t="str">
        <f t="shared" si="1"/>
        <v>12001</v>
      </c>
      <c r="C24" s="28" t="str">
        <f t="shared" si="2"/>
        <v>MissionName12001</v>
      </c>
      <c r="D24" s="28" t="str">
        <f t="shared" si="3"/>
        <v>Home_Backgrond_wonder woods (1)</v>
      </c>
      <c r="E24" s="27" t="str">
        <f t="shared" si="4"/>
        <v>12001</v>
      </c>
      <c r="F24" s="28" t="s">
        <v>187</v>
      </c>
      <c r="G24" s="28" t="str">
        <f t="shared" si="5"/>
        <v>20022</v>
      </c>
      <c r="H24" s="29">
        <v>0.52</v>
      </c>
      <c r="I24" s="29">
        <v>138</v>
      </c>
      <c r="J24" s="33"/>
      <c r="K24" s="28"/>
      <c r="L24" s="28"/>
      <c r="M24" s="28"/>
      <c r="N24" s="28">
        <v>10043</v>
      </c>
      <c r="O24" s="28">
        <v>3</v>
      </c>
      <c r="P24" s="28">
        <v>10044</v>
      </c>
      <c r="Q24" s="28">
        <v>8</v>
      </c>
      <c r="R24" s="24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0"/>
      <c r="B25" s="27" t="str">
        <f t="shared" si="1"/>
        <v>12002</v>
      </c>
      <c r="C25" s="28" t="str">
        <f t="shared" si="2"/>
        <v>MissionName12002</v>
      </c>
      <c r="D25" s="28" t="str">
        <f t="shared" si="3"/>
        <v>Home_Backgrond_wonder woods (2)</v>
      </c>
      <c r="E25" s="27" t="str">
        <f t="shared" si="4"/>
        <v>12002</v>
      </c>
      <c r="F25" s="28" t="s">
        <v>195</v>
      </c>
      <c r="G25" s="28" t="str">
        <f t="shared" si="5"/>
        <v>20023</v>
      </c>
      <c r="H25" s="29">
        <v>0.55000000000000004</v>
      </c>
      <c r="I25" s="29">
        <v>142</v>
      </c>
      <c r="J25" s="33"/>
      <c r="K25" s="28"/>
      <c r="L25" s="28"/>
      <c r="M25" s="28"/>
      <c r="N25" s="28">
        <v>10045</v>
      </c>
      <c r="O25" s="28">
        <v>3</v>
      </c>
      <c r="P25" s="28">
        <v>10046</v>
      </c>
      <c r="Q25" s="28">
        <v>8</v>
      </c>
      <c r="R25" s="24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0"/>
      <c r="B26" s="27" t="str">
        <f t="shared" si="1"/>
        <v>12003</v>
      </c>
      <c r="C26" s="28" t="str">
        <f t="shared" si="2"/>
        <v>MissionName12003</v>
      </c>
      <c r="D26" s="28" t="str">
        <f t="shared" si="3"/>
        <v>Home_Backgrond_wonder woods (3)</v>
      </c>
      <c r="E26" s="27" t="str">
        <f t="shared" si="4"/>
        <v>12003</v>
      </c>
      <c r="F26" s="28" t="s">
        <v>203</v>
      </c>
      <c r="G26" s="28" t="str">
        <f t="shared" si="5"/>
        <v>20024</v>
      </c>
      <c r="H26" s="29">
        <v>0.55000000000000004</v>
      </c>
      <c r="I26" s="29">
        <v>146</v>
      </c>
      <c r="J26" s="33"/>
      <c r="K26" s="28"/>
      <c r="L26" s="28"/>
      <c r="M26" s="28"/>
      <c r="N26" s="28">
        <v>10047</v>
      </c>
      <c r="O26" s="28">
        <v>3</v>
      </c>
      <c r="P26" s="28">
        <v>10048</v>
      </c>
      <c r="Q26" s="28">
        <v>8</v>
      </c>
      <c r="R26" s="24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0"/>
      <c r="B27" s="27" t="str">
        <f t="shared" si="1"/>
        <v>12004</v>
      </c>
      <c r="C27" s="28" t="str">
        <f t="shared" si="2"/>
        <v>MissionName12004</v>
      </c>
      <c r="D27" s="28" t="str">
        <f t="shared" si="3"/>
        <v>Home_Backgrond_wonder woods (4)</v>
      </c>
      <c r="E27" s="27" t="str">
        <f t="shared" si="4"/>
        <v>12004</v>
      </c>
      <c r="F27" s="28" t="s">
        <v>211</v>
      </c>
      <c r="G27" s="28" t="str">
        <f t="shared" si="5"/>
        <v>20025</v>
      </c>
      <c r="H27" s="29">
        <v>0.57999999999999996</v>
      </c>
      <c r="I27" s="29">
        <v>150</v>
      </c>
      <c r="J27" s="33"/>
      <c r="K27" s="28"/>
      <c r="L27" s="28"/>
      <c r="M27" s="28"/>
      <c r="N27" s="28">
        <v>10049</v>
      </c>
      <c r="O27" s="28">
        <v>3</v>
      </c>
      <c r="P27" s="28">
        <v>10050</v>
      </c>
      <c r="Q27" s="28">
        <v>8</v>
      </c>
      <c r="R27" s="24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0"/>
      <c r="B28" s="27" t="str">
        <f t="shared" si="1"/>
        <v>12005</v>
      </c>
      <c r="C28" s="28" t="str">
        <f t="shared" si="2"/>
        <v>MissionName12005</v>
      </c>
      <c r="D28" s="28" t="str">
        <f t="shared" si="3"/>
        <v>Home_Backgrond_wonder woods (5)</v>
      </c>
      <c r="E28" s="27" t="str">
        <f t="shared" si="4"/>
        <v>12005</v>
      </c>
      <c r="F28" s="28" t="s">
        <v>219</v>
      </c>
      <c r="G28" s="28" t="str">
        <f t="shared" si="5"/>
        <v>20026</v>
      </c>
      <c r="H28" s="29">
        <v>0.57999999999999996</v>
      </c>
      <c r="I28" s="29">
        <v>154</v>
      </c>
      <c r="J28" s="33"/>
      <c r="K28" s="28"/>
      <c r="L28" s="28"/>
      <c r="M28" s="28"/>
      <c r="N28" s="28">
        <v>10051</v>
      </c>
      <c r="O28" s="28">
        <v>3</v>
      </c>
      <c r="P28" s="28">
        <v>10052</v>
      </c>
      <c r="Q28" s="28">
        <v>8</v>
      </c>
      <c r="R28" s="24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0"/>
      <c r="B29" s="27" t="str">
        <f t="shared" si="1"/>
        <v>12006</v>
      </c>
      <c r="C29" s="28" t="str">
        <f t="shared" si="2"/>
        <v>MissionName12006</v>
      </c>
      <c r="D29" s="28" t="str">
        <f t="shared" si="3"/>
        <v>Home_Backgrond_wonder woods (6)</v>
      </c>
      <c r="E29" s="27" t="str">
        <f t="shared" si="4"/>
        <v>12006</v>
      </c>
      <c r="F29" s="28" t="s">
        <v>227</v>
      </c>
      <c r="G29" s="28" t="str">
        <f t="shared" si="5"/>
        <v>20027</v>
      </c>
      <c r="H29" s="29">
        <v>0.62</v>
      </c>
      <c r="I29" s="29">
        <v>158</v>
      </c>
      <c r="J29" s="33"/>
      <c r="K29" s="28"/>
      <c r="L29" s="28"/>
      <c r="M29" s="28"/>
      <c r="N29" s="28">
        <v>10053</v>
      </c>
      <c r="O29" s="28">
        <v>3</v>
      </c>
      <c r="P29" s="28">
        <v>10054</v>
      </c>
      <c r="Q29" s="28">
        <v>8</v>
      </c>
      <c r="R29" s="24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0"/>
      <c r="B30" s="27" t="str">
        <f t="shared" si="1"/>
        <v>12007</v>
      </c>
      <c r="C30" s="28" t="str">
        <f t="shared" si="2"/>
        <v>MissionName12007</v>
      </c>
      <c r="D30" s="28" t="str">
        <f t="shared" si="3"/>
        <v>Home_Backgrond_wonder woods (7)</v>
      </c>
      <c r="E30" s="27" t="str">
        <f t="shared" si="4"/>
        <v>12007</v>
      </c>
      <c r="F30" s="28" t="s">
        <v>235</v>
      </c>
      <c r="G30" s="28" t="str">
        <f t="shared" si="5"/>
        <v>20028</v>
      </c>
      <c r="H30" s="29">
        <v>0.62</v>
      </c>
      <c r="I30" s="29">
        <v>162</v>
      </c>
      <c r="J30" s="33"/>
      <c r="K30" s="28"/>
      <c r="L30" s="28"/>
      <c r="M30" s="28"/>
      <c r="N30" s="28">
        <v>10055</v>
      </c>
      <c r="O30" s="28">
        <v>3</v>
      </c>
      <c r="P30" s="28">
        <v>10056</v>
      </c>
      <c r="Q30" s="28">
        <v>8</v>
      </c>
      <c r="R30" s="24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0"/>
      <c r="B31" s="27" t="str">
        <f t="shared" si="1"/>
        <v>12008</v>
      </c>
      <c r="C31" s="28" t="str">
        <f t="shared" si="2"/>
        <v>MissionName12008</v>
      </c>
      <c r="D31" s="28" t="str">
        <f t="shared" si="3"/>
        <v>Home_Backgrond_wonder woods (8)</v>
      </c>
      <c r="E31" s="27" t="str">
        <f t="shared" si="4"/>
        <v>12008</v>
      </c>
      <c r="F31" s="28" t="s">
        <v>243</v>
      </c>
      <c r="G31" s="28" t="str">
        <f t="shared" si="5"/>
        <v>20029</v>
      </c>
      <c r="H31" s="29" t="str">
        <f t="shared" si="6"/>
        <v>0.65</v>
      </c>
      <c r="I31" s="29">
        <v>166</v>
      </c>
      <c r="J31" s="33"/>
      <c r="K31" s="28"/>
      <c r="L31" s="28"/>
      <c r="M31" s="28"/>
      <c r="N31" s="28">
        <v>10057</v>
      </c>
      <c r="O31" s="28">
        <v>3</v>
      </c>
      <c r="P31" s="28">
        <v>10058</v>
      </c>
      <c r="Q31" s="28">
        <v>8</v>
      </c>
      <c r="R31" s="24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0"/>
      <c r="B32" s="27" t="str">
        <f t="shared" si="1"/>
        <v>12009</v>
      </c>
      <c r="C32" s="28" t="str">
        <f t="shared" si="2"/>
        <v>MissionName12009</v>
      </c>
      <c r="D32" s="28" t="str">
        <f t="shared" si="3"/>
        <v>Home_Backgrond_wonder woods (9)</v>
      </c>
      <c r="E32" s="27" t="str">
        <f t="shared" si="4"/>
        <v>12009</v>
      </c>
      <c r="F32" s="28" t="s">
        <v>251</v>
      </c>
      <c r="G32" s="28" t="str">
        <f t="shared" si="5"/>
        <v>20030</v>
      </c>
      <c r="H32" s="29">
        <v>0.65</v>
      </c>
      <c r="I32" s="29">
        <v>170</v>
      </c>
      <c r="J32" s="33"/>
      <c r="K32" s="28"/>
      <c r="L32" s="28"/>
      <c r="M32" s="28"/>
      <c r="N32" s="28">
        <v>10059</v>
      </c>
      <c r="O32" s="28">
        <v>3</v>
      </c>
      <c r="P32" s="28">
        <v>10060</v>
      </c>
      <c r="Q32" s="28">
        <v>8</v>
      </c>
      <c r="R32" s="24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0"/>
      <c r="B33" s="27" t="str">
        <f t="shared" si="1"/>
        <v>12010</v>
      </c>
      <c r="C33" s="28" t="str">
        <f t="shared" si="2"/>
        <v>MissionName12010</v>
      </c>
      <c r="D33" s="28" t="str">
        <f t="shared" si="3"/>
        <v>Home_Backgrond_wonder woods (10)</v>
      </c>
      <c r="E33" s="27" t="str">
        <f t="shared" si="4"/>
        <v>12010</v>
      </c>
      <c r="F33" s="28" t="s">
        <v>259</v>
      </c>
      <c r="G33" s="28" t="str">
        <f t="shared" si="5"/>
        <v>20031</v>
      </c>
      <c r="H33" s="29">
        <v>0.7</v>
      </c>
      <c r="I33" s="29">
        <v>174</v>
      </c>
      <c r="J33" s="33"/>
      <c r="K33" s="28"/>
      <c r="L33" s="28"/>
      <c r="M33" s="28"/>
      <c r="N33" s="28">
        <v>10061</v>
      </c>
      <c r="O33" s="28">
        <v>3</v>
      </c>
      <c r="P33" s="28">
        <v>10062</v>
      </c>
      <c r="Q33" s="28">
        <v>8</v>
      </c>
      <c r="R33" s="24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0"/>
      <c r="B34" s="27" t="str">
        <f t="shared" si="1"/>
        <v>12011</v>
      </c>
      <c r="C34" s="28" t="str">
        <f t="shared" si="2"/>
        <v>MissionName12011</v>
      </c>
      <c r="D34" s="28" t="str">
        <f t="shared" si="3"/>
        <v>Home_Backgrond_wonder woods (11)</v>
      </c>
      <c r="E34" s="27" t="str">
        <f t="shared" si="4"/>
        <v>12011</v>
      </c>
      <c r="F34" s="28" t="s">
        <v>267</v>
      </c>
      <c r="G34" s="28" t="str">
        <f t="shared" si="5"/>
        <v>20032</v>
      </c>
      <c r="H34" s="29">
        <v>0.7</v>
      </c>
      <c r="I34" s="29">
        <v>178</v>
      </c>
      <c r="J34" s="33"/>
      <c r="K34" s="28"/>
      <c r="L34" s="28"/>
      <c r="M34" s="28"/>
      <c r="N34" s="28">
        <v>10063</v>
      </c>
      <c r="O34" s="28">
        <v>3</v>
      </c>
      <c r="P34" s="28">
        <v>10064</v>
      </c>
      <c r="Q34" s="28">
        <v>8</v>
      </c>
      <c r="R34" s="24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0"/>
      <c r="B35" s="27" t="str">
        <f t="shared" si="1"/>
        <v>12012</v>
      </c>
      <c r="C35" s="28" t="str">
        <f t="shared" si="2"/>
        <v>MissionName12012</v>
      </c>
      <c r="D35" s="28" t="str">
        <f t="shared" si="3"/>
        <v>Home_Backgrond_wonder woods (12)</v>
      </c>
      <c r="E35" s="27" t="str">
        <f t="shared" si="4"/>
        <v>12012</v>
      </c>
      <c r="F35" s="28" t="s">
        <v>275</v>
      </c>
      <c r="G35" s="28" t="str">
        <f t="shared" si="5"/>
        <v>20033</v>
      </c>
      <c r="H35" s="29">
        <v>0.7</v>
      </c>
      <c r="I35" s="29">
        <v>182</v>
      </c>
      <c r="J35" s="33"/>
      <c r="K35" s="28"/>
      <c r="L35" s="28"/>
      <c r="M35" s="28"/>
      <c r="N35" s="28">
        <v>10065</v>
      </c>
      <c r="O35" s="28">
        <v>3</v>
      </c>
      <c r="P35" s="28">
        <v>10066</v>
      </c>
      <c r="Q35" s="28">
        <v>8</v>
      </c>
      <c r="R35" s="24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0"/>
      <c r="B36" s="27" t="str">
        <f t="shared" si="1"/>
        <v>12013</v>
      </c>
      <c r="C36" s="28" t="str">
        <f t="shared" si="2"/>
        <v>MissionName12013</v>
      </c>
      <c r="D36" s="28" t="str">
        <f t="shared" si="3"/>
        <v>Home_Backgrond_wonder woods (13)</v>
      </c>
      <c r="E36" s="27" t="str">
        <f t="shared" si="4"/>
        <v>12013</v>
      </c>
      <c r="F36" s="28" t="s">
        <v>283</v>
      </c>
      <c r="G36" s="28" t="str">
        <f t="shared" si="5"/>
        <v>20034</v>
      </c>
      <c r="H36" s="29">
        <v>0.75</v>
      </c>
      <c r="I36" s="29">
        <v>186</v>
      </c>
      <c r="J36" s="33"/>
      <c r="K36" s="28"/>
      <c r="L36" s="28"/>
      <c r="M36" s="28"/>
      <c r="N36" s="28">
        <v>10067</v>
      </c>
      <c r="O36" s="28">
        <v>3</v>
      </c>
      <c r="P36" s="28">
        <v>10068</v>
      </c>
      <c r="Q36" s="28">
        <v>8</v>
      </c>
      <c r="R36" s="24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0"/>
      <c r="B37" s="27" t="str">
        <f t="shared" si="1"/>
        <v>12014</v>
      </c>
      <c r="C37" s="28" t="str">
        <f t="shared" si="2"/>
        <v>MissionName12014</v>
      </c>
      <c r="D37" s="28" t="str">
        <f t="shared" si="3"/>
        <v>Home_Backgrond_wonder woods (14)</v>
      </c>
      <c r="E37" s="27" t="str">
        <f t="shared" si="4"/>
        <v>12014</v>
      </c>
      <c r="F37" s="28" t="s">
        <v>291</v>
      </c>
      <c r="G37" s="28" t="str">
        <f t="shared" si="5"/>
        <v>20035</v>
      </c>
      <c r="H37" s="29">
        <v>0.75</v>
      </c>
      <c r="I37" s="29">
        <v>190</v>
      </c>
      <c r="J37" s="33"/>
      <c r="K37" s="28"/>
      <c r="L37" s="28"/>
      <c r="M37" s="28"/>
      <c r="N37" s="28">
        <v>10069</v>
      </c>
      <c r="O37" s="28">
        <v>3</v>
      </c>
      <c r="P37" s="28">
        <v>10070</v>
      </c>
      <c r="Q37" s="28">
        <v>8</v>
      </c>
      <c r="R37" s="24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0"/>
      <c r="B38" s="27" t="str">
        <f t="shared" si="1"/>
        <v>12015</v>
      </c>
      <c r="C38" s="28" t="str">
        <f t="shared" si="2"/>
        <v>MissionName12015</v>
      </c>
      <c r="D38" s="28" t="str">
        <f t="shared" si="3"/>
        <v>Home_Backgrond_wonder woods (15)</v>
      </c>
      <c r="E38" s="27" t="str">
        <f t="shared" si="4"/>
        <v>12015</v>
      </c>
      <c r="F38" s="28" t="s">
        <v>299</v>
      </c>
      <c r="G38" s="28" t="str">
        <f t="shared" si="5"/>
        <v>20036</v>
      </c>
      <c r="H38" s="29" t="str">
        <f t="shared" si="6"/>
        <v>0.8</v>
      </c>
      <c r="I38" s="29">
        <v>194</v>
      </c>
      <c r="J38" s="33"/>
      <c r="K38" s="28"/>
      <c r="L38" s="28"/>
      <c r="M38" s="28"/>
      <c r="N38" s="28">
        <v>10071</v>
      </c>
      <c r="O38" s="28">
        <v>3</v>
      </c>
      <c r="P38" s="28">
        <v>10072</v>
      </c>
      <c r="Q38" s="28">
        <v>8</v>
      </c>
      <c r="R38" s="24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0"/>
      <c r="B39" s="27" t="str">
        <f t="shared" si="1"/>
        <v>12016</v>
      </c>
      <c r="C39" s="28" t="str">
        <f t="shared" si="2"/>
        <v>MissionName12016</v>
      </c>
      <c r="D39" s="28" t="str">
        <f t="shared" si="3"/>
        <v>Home_Backgrond_wonder woods (16)</v>
      </c>
      <c r="E39" s="27" t="str">
        <f t="shared" si="4"/>
        <v>12016</v>
      </c>
      <c r="F39" s="28" t="s">
        <v>307</v>
      </c>
      <c r="G39" s="28" t="str">
        <f t="shared" si="5"/>
        <v>20037</v>
      </c>
      <c r="H39" s="29">
        <v>0.8</v>
      </c>
      <c r="I39" s="29">
        <v>198</v>
      </c>
      <c r="J39" s="33"/>
      <c r="K39" s="28"/>
      <c r="L39" s="28"/>
      <c r="M39" s="28"/>
      <c r="N39" s="28">
        <v>10073</v>
      </c>
      <c r="O39" s="28">
        <v>3</v>
      </c>
      <c r="P39" s="28">
        <v>10074</v>
      </c>
      <c r="Q39" s="28">
        <v>8</v>
      </c>
      <c r="R39" s="24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0"/>
      <c r="B40" s="27" t="str">
        <f t="shared" si="1"/>
        <v>12017</v>
      </c>
      <c r="C40" s="28" t="str">
        <f t="shared" si="2"/>
        <v>MissionName12017</v>
      </c>
      <c r="D40" s="28" t="str">
        <f t="shared" si="3"/>
        <v>Home_Backgrond_wonder woods (17)</v>
      </c>
      <c r="E40" s="27" t="str">
        <f t="shared" si="4"/>
        <v>12017</v>
      </c>
      <c r="F40" s="28" t="s">
        <v>315</v>
      </c>
      <c r="G40" s="28" t="str">
        <f t="shared" si="5"/>
        <v>20038</v>
      </c>
      <c r="H40" s="29">
        <v>0.8</v>
      </c>
      <c r="I40" s="29">
        <v>202</v>
      </c>
      <c r="J40" s="33"/>
      <c r="K40" s="28"/>
      <c r="L40" s="28"/>
      <c r="M40" s="28"/>
      <c r="N40" s="28">
        <v>10075</v>
      </c>
      <c r="O40" s="28">
        <v>3</v>
      </c>
      <c r="P40" s="28">
        <v>10076</v>
      </c>
      <c r="Q40" s="28">
        <v>8</v>
      </c>
      <c r="R40" s="24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0"/>
      <c r="B41" s="27" t="str">
        <f t="shared" si="1"/>
        <v>12018</v>
      </c>
      <c r="C41" s="28" t="str">
        <f t="shared" si="2"/>
        <v>MissionName12018</v>
      </c>
      <c r="D41" s="28" t="str">
        <f t="shared" si="3"/>
        <v>Home_Backgrond_wonder woods (18)</v>
      </c>
      <c r="E41" s="27" t="str">
        <f t="shared" si="4"/>
        <v>12018</v>
      </c>
      <c r="F41" s="28" t="s">
        <v>323</v>
      </c>
      <c r="G41" s="28" t="str">
        <f t="shared" si="5"/>
        <v>20039</v>
      </c>
      <c r="H41" s="29">
        <v>0.85</v>
      </c>
      <c r="I41" s="29">
        <v>206</v>
      </c>
      <c r="J41" s="33"/>
      <c r="K41" s="28"/>
      <c r="L41" s="28"/>
      <c r="M41" s="28"/>
      <c r="N41" s="28">
        <v>10077</v>
      </c>
      <c r="O41" s="28">
        <v>3</v>
      </c>
      <c r="P41" s="28">
        <v>10078</v>
      </c>
      <c r="Q41" s="28">
        <v>8</v>
      </c>
      <c r="R41" s="24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0"/>
      <c r="B42" s="27" t="str">
        <f t="shared" si="1"/>
        <v>12019</v>
      </c>
      <c r="C42" s="28" t="str">
        <f t="shared" si="2"/>
        <v>MissionName12019</v>
      </c>
      <c r="D42" s="28" t="str">
        <f t="shared" si="3"/>
        <v>Home_Backgrond_wonder woods (19)</v>
      </c>
      <c r="E42" s="27" t="str">
        <f t="shared" si="4"/>
        <v>12019</v>
      </c>
      <c r="F42" s="28" t="s">
        <v>331</v>
      </c>
      <c r="G42" s="28" t="str">
        <f t="shared" si="5"/>
        <v>20040</v>
      </c>
      <c r="H42" s="29">
        <v>0.85</v>
      </c>
      <c r="I42" s="29">
        <v>210</v>
      </c>
      <c r="J42" s="33"/>
      <c r="K42" s="28"/>
      <c r="L42" s="28"/>
      <c r="M42" s="28"/>
      <c r="N42" s="28">
        <v>10079</v>
      </c>
      <c r="O42" s="28">
        <v>3</v>
      </c>
      <c r="P42" s="28">
        <v>10080</v>
      </c>
      <c r="Q42" s="28">
        <v>8</v>
      </c>
      <c r="R42" s="24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0"/>
      <c r="B43" s="27" t="str">
        <f t="shared" si="1"/>
        <v>12020</v>
      </c>
      <c r="C43" s="28" t="str">
        <f t="shared" si="2"/>
        <v>MissionName12020</v>
      </c>
      <c r="D43" s="28" t="str">
        <f t="shared" si="3"/>
        <v>Home_Backgrond_wonder woods (20)</v>
      </c>
      <c r="E43" s="27" t="str">
        <f t="shared" si="4"/>
        <v>12020</v>
      </c>
      <c r="F43" s="28" t="s">
        <v>339</v>
      </c>
      <c r="G43" s="28" t="str">
        <f t="shared" si="5"/>
        <v>20041</v>
      </c>
      <c r="H43" s="29">
        <v>0.85</v>
      </c>
      <c r="I43" s="29">
        <v>214</v>
      </c>
      <c r="J43" s="33"/>
      <c r="K43" s="28"/>
      <c r="L43" s="28"/>
      <c r="M43" s="28"/>
      <c r="N43" s="28">
        <v>10081</v>
      </c>
      <c r="O43" s="28">
        <v>3</v>
      </c>
      <c r="P43" s="28">
        <v>10082</v>
      </c>
      <c r="Q43" s="28">
        <v>8</v>
      </c>
      <c r="R43" s="24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0"/>
      <c r="B44" s="27" t="str">
        <f t="shared" si="1"/>
        <v>12021</v>
      </c>
      <c r="C44" s="28" t="str">
        <f t="shared" si="2"/>
        <v>MissionName12021</v>
      </c>
      <c r="D44" s="28" t="str">
        <f t="shared" si="3"/>
        <v>Home_Backgrond_wonder woods (21)</v>
      </c>
      <c r="E44" s="27" t="str">
        <f t="shared" si="4"/>
        <v>12021</v>
      </c>
      <c r="F44" s="28" t="s">
        <v>347</v>
      </c>
      <c r="G44" s="28" t="str">
        <f t="shared" si="5"/>
        <v>20042</v>
      </c>
      <c r="H44" s="29">
        <v>0.9</v>
      </c>
      <c r="I44" s="29">
        <v>218</v>
      </c>
      <c r="J44" s="33"/>
      <c r="K44" s="28"/>
      <c r="L44" s="28"/>
      <c r="M44" s="28"/>
      <c r="N44" s="28">
        <v>10083</v>
      </c>
      <c r="O44" s="28">
        <v>3</v>
      </c>
      <c r="P44" s="28">
        <v>10084</v>
      </c>
      <c r="Q44" s="28">
        <v>8</v>
      </c>
      <c r="R44" s="24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31"/>
      <c r="B45" s="27" t="str">
        <f t="shared" si="1"/>
        <v>13001</v>
      </c>
      <c r="C45" s="28" t="str">
        <f t="shared" si="2"/>
        <v>MissionName13001</v>
      </c>
      <c r="D45" s="28" t="str">
        <f t="shared" si="3"/>
        <v>Home_Backgrond_desert daze (1)</v>
      </c>
      <c r="E45" s="27" t="str">
        <f t="shared" si="4"/>
        <v>13001</v>
      </c>
      <c r="F45" s="28" t="s">
        <v>355</v>
      </c>
      <c r="G45" s="28" t="str">
        <f t="shared" si="5"/>
        <v>20043</v>
      </c>
      <c r="H45" s="29">
        <v>0.9</v>
      </c>
      <c r="I45" s="29">
        <v>222</v>
      </c>
      <c r="J45" s="33"/>
      <c r="K45" s="28"/>
      <c r="L45" s="28"/>
      <c r="M45" s="28"/>
      <c r="N45" s="28">
        <v>10085</v>
      </c>
      <c r="O45" s="28">
        <v>3</v>
      </c>
      <c r="P45" s="28">
        <v>10086</v>
      </c>
      <c r="Q45" s="28">
        <v>8</v>
      </c>
      <c r="R45" s="24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31"/>
      <c r="B46" s="27" t="str">
        <f t="shared" si="1"/>
        <v>13002</v>
      </c>
      <c r="C46" s="28" t="str">
        <f t="shared" si="2"/>
        <v>MissionName13002</v>
      </c>
      <c r="D46" s="28" t="str">
        <f t="shared" si="3"/>
        <v>Home_Backgrond_desert daze (2)</v>
      </c>
      <c r="E46" s="27" t="str">
        <f t="shared" si="4"/>
        <v>13002</v>
      </c>
      <c r="F46" s="28" t="s">
        <v>363</v>
      </c>
      <c r="G46" s="28" t="str">
        <f t="shared" si="5"/>
        <v>20044</v>
      </c>
      <c r="H46" s="29">
        <v>0.9</v>
      </c>
      <c r="I46" s="29">
        <v>226</v>
      </c>
      <c r="J46" s="33"/>
      <c r="K46" s="28"/>
      <c r="L46" s="28"/>
      <c r="M46" s="28"/>
      <c r="N46" s="28">
        <v>10087</v>
      </c>
      <c r="O46" s="28">
        <v>3</v>
      </c>
      <c r="P46" s="28">
        <v>10088</v>
      </c>
      <c r="Q46" s="28">
        <v>8</v>
      </c>
      <c r="R46" s="24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31"/>
      <c r="B47" s="27" t="str">
        <f t="shared" si="1"/>
        <v>13003</v>
      </c>
      <c r="C47" s="28" t="str">
        <f t="shared" si="2"/>
        <v>MissionName13003</v>
      </c>
      <c r="D47" s="28" t="str">
        <f t="shared" si="3"/>
        <v>Home_Backgrond_desert daze (3)</v>
      </c>
      <c r="E47" s="27" t="str">
        <f t="shared" si="4"/>
        <v>13003</v>
      </c>
      <c r="F47" s="28" t="s">
        <v>371</v>
      </c>
      <c r="G47" s="28" t="str">
        <f t="shared" si="5"/>
        <v>20045</v>
      </c>
      <c r="H47" s="29">
        <v>0.95</v>
      </c>
      <c r="I47" s="29">
        <v>230</v>
      </c>
      <c r="J47" s="33"/>
      <c r="K47" s="28"/>
      <c r="L47" s="28"/>
      <c r="M47" s="28"/>
      <c r="N47" s="28">
        <v>10089</v>
      </c>
      <c r="O47" s="28">
        <v>3</v>
      </c>
      <c r="P47" s="28">
        <v>10090</v>
      </c>
      <c r="Q47" s="28">
        <v>8</v>
      </c>
      <c r="R47" s="24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31"/>
      <c r="B48" s="27" t="str">
        <f t="shared" si="1"/>
        <v>13004</v>
      </c>
      <c r="C48" s="28" t="str">
        <f t="shared" si="2"/>
        <v>MissionName13004</v>
      </c>
      <c r="D48" s="28" t="str">
        <f t="shared" si="3"/>
        <v>Home_Backgrond_desert daze (4)</v>
      </c>
      <c r="E48" s="27" t="str">
        <f t="shared" si="4"/>
        <v>13004</v>
      </c>
      <c r="F48" s="28" t="s">
        <v>379</v>
      </c>
      <c r="G48" s="28" t="str">
        <f t="shared" si="5"/>
        <v>20046</v>
      </c>
      <c r="H48" s="29">
        <v>0.95</v>
      </c>
      <c r="I48" s="29">
        <v>234</v>
      </c>
      <c r="J48" s="33"/>
      <c r="K48" s="28"/>
      <c r="L48" s="28"/>
      <c r="M48" s="28"/>
      <c r="N48" s="28">
        <v>10091</v>
      </c>
      <c r="O48" s="28">
        <v>3</v>
      </c>
      <c r="P48" s="28">
        <v>10092</v>
      </c>
      <c r="Q48" s="28">
        <v>8</v>
      </c>
      <c r="R48" s="24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31"/>
      <c r="B49" s="27" t="str">
        <f t="shared" si="1"/>
        <v>13005</v>
      </c>
      <c r="C49" s="28" t="str">
        <f t="shared" si="2"/>
        <v>MissionName13005</v>
      </c>
      <c r="D49" s="28" t="str">
        <f t="shared" si="3"/>
        <v>Home_Backgrond_desert daze (5)</v>
      </c>
      <c r="E49" s="27" t="str">
        <f t="shared" si="4"/>
        <v>13005</v>
      </c>
      <c r="F49" s="28" t="s">
        <v>387</v>
      </c>
      <c r="G49" s="28" t="str">
        <f t="shared" si="5"/>
        <v>20047</v>
      </c>
      <c r="H49" s="29">
        <v>0.95</v>
      </c>
      <c r="I49" s="29">
        <v>238</v>
      </c>
      <c r="J49" s="33"/>
      <c r="K49" s="28"/>
      <c r="L49" s="28"/>
      <c r="M49" s="28"/>
      <c r="N49" s="28">
        <v>10093</v>
      </c>
      <c r="O49" s="28">
        <v>3</v>
      </c>
      <c r="P49" s="28">
        <v>10094</v>
      </c>
      <c r="Q49" s="28">
        <v>8</v>
      </c>
      <c r="R49" s="24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31"/>
      <c r="B50" s="27" t="str">
        <f t="shared" si="1"/>
        <v>13006</v>
      </c>
      <c r="C50" s="28" t="str">
        <f t="shared" si="2"/>
        <v>MissionName13006</v>
      </c>
      <c r="D50" s="28" t="str">
        <f t="shared" si="3"/>
        <v>Home_Backgrond_desert daze (6)</v>
      </c>
      <c r="E50" s="27" t="str">
        <f t="shared" si="4"/>
        <v>13006</v>
      </c>
      <c r="F50" s="28" t="s">
        <v>395</v>
      </c>
      <c r="G50" s="28" t="str">
        <f t="shared" si="5"/>
        <v>20048</v>
      </c>
      <c r="H50" s="29" t="str">
        <f t="shared" si="6"/>
        <v>1</v>
      </c>
      <c r="I50" s="29">
        <v>242</v>
      </c>
      <c r="J50" s="33"/>
      <c r="K50" s="28"/>
      <c r="L50" s="28"/>
      <c r="M50" s="28"/>
      <c r="N50" s="28">
        <v>10095</v>
      </c>
      <c r="O50" s="28">
        <v>3</v>
      </c>
      <c r="P50" s="28">
        <v>10096</v>
      </c>
      <c r="Q50" s="28">
        <v>8</v>
      </c>
      <c r="R50" s="24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31"/>
      <c r="B51" s="27" t="str">
        <f t="shared" si="1"/>
        <v>13007</v>
      </c>
      <c r="C51" s="28" t="str">
        <f t="shared" si="2"/>
        <v>MissionName13007</v>
      </c>
      <c r="D51" s="28" t="str">
        <f t="shared" si="3"/>
        <v>Home_Backgrond_desert daze (7)</v>
      </c>
      <c r="E51" s="27" t="str">
        <f t="shared" si="4"/>
        <v>13007</v>
      </c>
      <c r="F51" s="28" t="s">
        <v>403</v>
      </c>
      <c r="G51" s="28" t="str">
        <f t="shared" si="5"/>
        <v>20049</v>
      </c>
      <c r="H51" s="29" t="str">
        <f t="shared" si="6"/>
        <v>1</v>
      </c>
      <c r="I51" s="29">
        <v>246</v>
      </c>
      <c r="J51" s="33"/>
      <c r="K51" s="28"/>
      <c r="L51" s="28"/>
      <c r="M51" s="28"/>
      <c r="N51" s="28">
        <v>10097</v>
      </c>
      <c r="O51" s="28">
        <v>3</v>
      </c>
      <c r="P51" s="28">
        <v>10098</v>
      </c>
      <c r="Q51" s="28">
        <v>8</v>
      </c>
      <c r="R51" s="24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31"/>
      <c r="B52" s="27" t="str">
        <f t="shared" si="1"/>
        <v>13008</v>
      </c>
      <c r="C52" s="28" t="str">
        <f t="shared" si="2"/>
        <v>MissionName13008</v>
      </c>
      <c r="D52" s="28" t="str">
        <f t="shared" si="3"/>
        <v>Home_Backgrond_desert daze (8)</v>
      </c>
      <c r="E52" s="27" t="str">
        <f t="shared" si="4"/>
        <v>13008</v>
      </c>
      <c r="F52" s="28" t="s">
        <v>411</v>
      </c>
      <c r="G52" s="28" t="str">
        <f t="shared" si="5"/>
        <v>20050</v>
      </c>
      <c r="H52" s="29" t="str">
        <f t="shared" si="6"/>
        <v>1</v>
      </c>
      <c r="I52" s="29">
        <v>250</v>
      </c>
      <c r="J52" s="33"/>
      <c r="K52" s="28"/>
      <c r="L52" s="28"/>
      <c r="M52" s="28"/>
      <c r="N52" s="28">
        <v>10099</v>
      </c>
      <c r="O52" s="28">
        <v>3</v>
      </c>
      <c r="P52" s="28">
        <v>10100</v>
      </c>
      <c r="Q52" s="28">
        <v>8</v>
      </c>
      <c r="R52" s="24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31"/>
      <c r="B53" s="27" t="str">
        <f t="shared" si="1"/>
        <v>13009</v>
      </c>
      <c r="C53" s="28" t="str">
        <f t="shared" si="2"/>
        <v>MissionName13009</v>
      </c>
      <c r="D53" s="28" t="str">
        <f t="shared" si="3"/>
        <v>Home_Backgrond_desert daze (9)</v>
      </c>
      <c r="E53" s="27" t="str">
        <f t="shared" si="4"/>
        <v>13009</v>
      </c>
      <c r="F53" s="28" t="s">
        <v>419</v>
      </c>
      <c r="G53" s="28" t="str">
        <f t="shared" si="5"/>
        <v>20051</v>
      </c>
      <c r="H53" s="29">
        <v>1.05</v>
      </c>
      <c r="I53" s="29">
        <v>254</v>
      </c>
      <c r="J53" s="33"/>
      <c r="K53" s="28"/>
      <c r="L53" s="28"/>
      <c r="M53" s="28"/>
      <c r="N53" s="28">
        <v>10101</v>
      </c>
      <c r="O53" s="28">
        <v>3</v>
      </c>
      <c r="P53" s="28">
        <v>10102</v>
      </c>
      <c r="Q53" s="28">
        <v>8</v>
      </c>
      <c r="R53" s="24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31"/>
      <c r="B54" s="27" t="str">
        <f t="shared" si="1"/>
        <v>13010</v>
      </c>
      <c r="C54" s="28" t="str">
        <f t="shared" si="2"/>
        <v>MissionName13010</v>
      </c>
      <c r="D54" s="28" t="str">
        <f t="shared" si="3"/>
        <v>Home_Backgrond_desert daze (10)</v>
      </c>
      <c r="E54" s="27" t="str">
        <f t="shared" si="4"/>
        <v>13010</v>
      </c>
      <c r="F54" s="28" t="s">
        <v>427</v>
      </c>
      <c r="G54" s="28" t="str">
        <f t="shared" si="5"/>
        <v>20052</v>
      </c>
      <c r="H54" s="29">
        <v>1.05</v>
      </c>
      <c r="I54" s="29">
        <v>258</v>
      </c>
      <c r="J54" s="33"/>
      <c r="K54" s="28"/>
      <c r="L54" s="28"/>
      <c r="M54" s="28"/>
      <c r="N54" s="28">
        <v>10103</v>
      </c>
      <c r="O54" s="28">
        <v>3</v>
      </c>
      <c r="P54" s="28">
        <v>10104</v>
      </c>
      <c r="Q54" s="28">
        <v>8</v>
      </c>
      <c r="R54" s="24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31"/>
      <c r="B55" s="27" t="str">
        <f t="shared" si="1"/>
        <v>13011</v>
      </c>
      <c r="C55" s="28" t="str">
        <f t="shared" si="2"/>
        <v>MissionName13011</v>
      </c>
      <c r="D55" s="28" t="str">
        <f t="shared" si="3"/>
        <v>Home_Backgrond_desert daze (11)</v>
      </c>
      <c r="E55" s="27" t="str">
        <f t="shared" si="4"/>
        <v>13011</v>
      </c>
      <c r="F55" s="28" t="s">
        <v>435</v>
      </c>
      <c r="G55" s="28" t="str">
        <f t="shared" si="5"/>
        <v>20053</v>
      </c>
      <c r="H55" s="29">
        <v>1.05</v>
      </c>
      <c r="I55" s="29">
        <v>262</v>
      </c>
      <c r="J55" s="33"/>
      <c r="K55" s="28"/>
      <c r="L55" s="28"/>
      <c r="M55" s="28"/>
      <c r="N55" s="28">
        <v>10105</v>
      </c>
      <c r="O55" s="28">
        <v>3</v>
      </c>
      <c r="P55" s="28">
        <v>10106</v>
      </c>
      <c r="Q55" s="28">
        <v>8</v>
      </c>
      <c r="R55" s="24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31"/>
      <c r="B56" s="27" t="str">
        <f t="shared" si="1"/>
        <v>13012</v>
      </c>
      <c r="C56" s="28" t="str">
        <f t="shared" si="2"/>
        <v>MissionName13012</v>
      </c>
      <c r="D56" s="28" t="str">
        <f t="shared" si="3"/>
        <v>Home_Backgrond_desert daze (12)</v>
      </c>
      <c r="E56" s="27" t="str">
        <f t="shared" si="4"/>
        <v>13012</v>
      </c>
      <c r="F56" s="28" t="s">
        <v>443</v>
      </c>
      <c r="G56" s="28" t="str">
        <f t="shared" si="5"/>
        <v>20054</v>
      </c>
      <c r="H56" s="29">
        <v>1.1000000000000001</v>
      </c>
      <c r="I56" s="29">
        <v>266</v>
      </c>
      <c r="J56" s="33"/>
      <c r="K56" s="28"/>
      <c r="L56" s="28"/>
      <c r="M56" s="28"/>
      <c r="N56" s="28">
        <v>10107</v>
      </c>
      <c r="O56" s="28">
        <v>3</v>
      </c>
      <c r="P56" s="28">
        <v>10108</v>
      </c>
      <c r="Q56" s="28">
        <v>8</v>
      </c>
      <c r="R56" s="24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31"/>
      <c r="B57" s="27" t="str">
        <f t="shared" si="1"/>
        <v>13013</v>
      </c>
      <c r="C57" s="28" t="str">
        <f t="shared" si="2"/>
        <v>MissionName13013</v>
      </c>
      <c r="D57" s="28" t="str">
        <f t="shared" si="3"/>
        <v>Home_Backgrond_desert daze (13)</v>
      </c>
      <c r="E57" s="27" t="str">
        <f t="shared" si="4"/>
        <v>13013</v>
      </c>
      <c r="F57" s="28" t="s">
        <v>451</v>
      </c>
      <c r="G57" s="28" t="str">
        <f t="shared" si="5"/>
        <v>20055</v>
      </c>
      <c r="H57" s="29">
        <v>1.1000000000000001</v>
      </c>
      <c r="I57" s="29">
        <v>270</v>
      </c>
      <c r="J57" s="33"/>
      <c r="K57" s="28"/>
      <c r="L57" s="28"/>
      <c r="M57" s="28"/>
      <c r="N57" s="28">
        <v>10109</v>
      </c>
      <c r="O57" s="28">
        <v>3</v>
      </c>
      <c r="P57" s="28">
        <v>10110</v>
      </c>
      <c r="Q57" s="28">
        <v>8</v>
      </c>
      <c r="R57" s="24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31"/>
      <c r="B58" s="27" t="str">
        <f t="shared" si="1"/>
        <v>13014</v>
      </c>
      <c r="C58" s="28" t="str">
        <f t="shared" si="2"/>
        <v>MissionName13014</v>
      </c>
      <c r="D58" s="28" t="str">
        <f t="shared" si="3"/>
        <v>Home_Backgrond_desert daze (14)</v>
      </c>
      <c r="E58" s="27" t="str">
        <f t="shared" si="4"/>
        <v>13014</v>
      </c>
      <c r="F58" s="28" t="s">
        <v>459</v>
      </c>
      <c r="G58" s="28" t="str">
        <f t="shared" si="5"/>
        <v>20056</v>
      </c>
      <c r="H58" s="29">
        <v>1.1000000000000001</v>
      </c>
      <c r="I58" s="29">
        <v>274</v>
      </c>
      <c r="J58" s="33"/>
      <c r="K58" s="28"/>
      <c r="L58" s="28"/>
      <c r="M58" s="28"/>
      <c r="N58" s="28">
        <v>10111</v>
      </c>
      <c r="O58" s="28">
        <v>3</v>
      </c>
      <c r="P58" s="28">
        <v>10112</v>
      </c>
      <c r="Q58" s="28">
        <v>8</v>
      </c>
      <c r="R58" s="24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31"/>
      <c r="B59" s="27" t="str">
        <f t="shared" si="1"/>
        <v>13015</v>
      </c>
      <c r="C59" s="28" t="str">
        <f t="shared" si="2"/>
        <v>MissionName13015</v>
      </c>
      <c r="D59" s="28" t="str">
        <f t="shared" si="3"/>
        <v>Home_Backgrond_desert daze (15)</v>
      </c>
      <c r="E59" s="27" t="str">
        <f t="shared" si="4"/>
        <v>13015</v>
      </c>
      <c r="F59" s="28" t="s">
        <v>467</v>
      </c>
      <c r="G59" s="28" t="str">
        <f t="shared" si="5"/>
        <v>20057</v>
      </c>
      <c r="H59" s="29">
        <v>1.1499999999999999</v>
      </c>
      <c r="I59" s="29">
        <v>278</v>
      </c>
      <c r="J59" s="33"/>
      <c r="K59" s="28"/>
      <c r="L59" s="28"/>
      <c r="M59" s="28"/>
      <c r="N59" s="28">
        <v>10113</v>
      </c>
      <c r="O59" s="28">
        <v>3</v>
      </c>
      <c r="P59" s="28">
        <v>10114</v>
      </c>
      <c r="Q59" s="28">
        <v>8</v>
      </c>
      <c r="R59" s="24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31"/>
      <c r="B60" s="27" t="str">
        <f t="shared" si="1"/>
        <v>13016</v>
      </c>
      <c r="C60" s="28" t="str">
        <f t="shared" si="2"/>
        <v>MissionName13016</v>
      </c>
      <c r="D60" s="28" t="str">
        <f t="shared" si="3"/>
        <v>Home_Backgrond_desert daze (16)</v>
      </c>
      <c r="E60" s="27" t="str">
        <f t="shared" si="4"/>
        <v>13016</v>
      </c>
      <c r="F60" s="28" t="s">
        <v>475</v>
      </c>
      <c r="G60" s="28" t="str">
        <f t="shared" si="5"/>
        <v>20058</v>
      </c>
      <c r="H60" s="29">
        <v>1.1499999999999999</v>
      </c>
      <c r="I60" s="29">
        <v>282</v>
      </c>
      <c r="J60" s="33"/>
      <c r="K60" s="28"/>
      <c r="L60" s="28"/>
      <c r="M60" s="28"/>
      <c r="N60" s="28">
        <v>10115</v>
      </c>
      <c r="O60" s="28">
        <v>3</v>
      </c>
      <c r="P60" s="28">
        <v>10116</v>
      </c>
      <c r="Q60" s="28">
        <v>8</v>
      </c>
      <c r="R60" s="24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31"/>
      <c r="B61" s="27" t="str">
        <f t="shared" si="1"/>
        <v>13017</v>
      </c>
      <c r="C61" s="28" t="str">
        <f t="shared" si="2"/>
        <v>MissionName13017</v>
      </c>
      <c r="D61" s="28" t="str">
        <f t="shared" si="3"/>
        <v>Home_Backgrond_desert daze (17)</v>
      </c>
      <c r="E61" s="27" t="str">
        <f t="shared" si="4"/>
        <v>13017</v>
      </c>
      <c r="F61" s="28" t="s">
        <v>483</v>
      </c>
      <c r="G61" s="28" t="str">
        <f t="shared" si="5"/>
        <v>20059</v>
      </c>
      <c r="H61" s="29">
        <v>1.1499999999999999</v>
      </c>
      <c r="I61" s="29">
        <v>286</v>
      </c>
      <c r="J61" s="33"/>
      <c r="K61" s="28"/>
      <c r="L61" s="28"/>
      <c r="M61" s="28"/>
      <c r="N61" s="28">
        <v>10117</v>
      </c>
      <c r="O61" s="28">
        <v>3</v>
      </c>
      <c r="P61" s="28">
        <v>10118</v>
      </c>
      <c r="Q61" s="28">
        <v>8</v>
      </c>
      <c r="R61" s="24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31"/>
      <c r="B62" s="27" t="str">
        <f t="shared" si="1"/>
        <v>13018</v>
      </c>
      <c r="C62" s="28" t="str">
        <f t="shared" si="2"/>
        <v>MissionName13018</v>
      </c>
      <c r="D62" s="28" t="str">
        <f t="shared" si="3"/>
        <v>Home_Backgrond_desert daze (18)</v>
      </c>
      <c r="E62" s="27" t="str">
        <f t="shared" si="4"/>
        <v>13018</v>
      </c>
      <c r="F62" s="28" t="s">
        <v>491</v>
      </c>
      <c r="G62" s="28" t="str">
        <f t="shared" si="5"/>
        <v>20060</v>
      </c>
      <c r="H62" s="29">
        <v>1.2</v>
      </c>
      <c r="I62" s="29">
        <v>290</v>
      </c>
      <c r="J62" s="33"/>
      <c r="K62" s="28"/>
      <c r="L62" s="28"/>
      <c r="M62" s="28"/>
      <c r="N62" s="28">
        <v>10119</v>
      </c>
      <c r="O62" s="28">
        <v>3</v>
      </c>
      <c r="P62" s="28">
        <v>10120</v>
      </c>
      <c r="Q62" s="28">
        <v>8</v>
      </c>
      <c r="R62" s="24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31"/>
      <c r="B63" s="27" t="str">
        <f t="shared" si="1"/>
        <v>13019</v>
      </c>
      <c r="C63" s="28" t="str">
        <f t="shared" si="2"/>
        <v>MissionName13019</v>
      </c>
      <c r="D63" s="28" t="str">
        <f t="shared" si="3"/>
        <v>Home_Backgrond_desert daze (19)</v>
      </c>
      <c r="E63" s="27" t="str">
        <f t="shared" si="4"/>
        <v>13019</v>
      </c>
      <c r="F63" s="28" t="s">
        <v>499</v>
      </c>
      <c r="G63" s="28" t="str">
        <f t="shared" si="5"/>
        <v>20061</v>
      </c>
      <c r="H63" s="29">
        <v>1.2</v>
      </c>
      <c r="I63" s="29">
        <v>294</v>
      </c>
      <c r="J63" s="33"/>
      <c r="K63" s="28"/>
      <c r="L63" s="28"/>
      <c r="M63" s="28"/>
      <c r="N63" s="28">
        <v>10121</v>
      </c>
      <c r="O63" s="28">
        <v>3</v>
      </c>
      <c r="P63" s="28">
        <v>10122</v>
      </c>
      <c r="Q63" s="28">
        <v>8</v>
      </c>
      <c r="R63" s="24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31"/>
      <c r="B64" s="27" t="str">
        <f t="shared" si="1"/>
        <v>13020</v>
      </c>
      <c r="C64" s="28" t="str">
        <f t="shared" si="2"/>
        <v>MissionName13020</v>
      </c>
      <c r="D64" s="28" t="str">
        <f t="shared" si="3"/>
        <v>Home_Backgrond_desert daze (20)</v>
      </c>
      <c r="E64" s="27" t="str">
        <f t="shared" si="4"/>
        <v>13020</v>
      </c>
      <c r="F64" s="28" t="s">
        <v>507</v>
      </c>
      <c r="G64" s="28" t="str">
        <f t="shared" si="5"/>
        <v>20062</v>
      </c>
      <c r="H64" s="29">
        <v>1.2</v>
      </c>
      <c r="I64" s="29">
        <v>298</v>
      </c>
      <c r="J64" s="33"/>
      <c r="K64" s="28"/>
      <c r="L64" s="28"/>
      <c r="M64" s="28"/>
      <c r="N64" s="28">
        <v>10123</v>
      </c>
      <c r="O64" s="28">
        <v>3</v>
      </c>
      <c r="P64" s="28">
        <v>10124</v>
      </c>
      <c r="Q64" s="28">
        <v>8</v>
      </c>
      <c r="R64" s="24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31"/>
      <c r="B65" s="27" t="str">
        <f t="shared" si="1"/>
        <v>13021</v>
      </c>
      <c r="C65" s="28" t="str">
        <f t="shared" si="2"/>
        <v>MissionName13021</v>
      </c>
      <c r="D65" s="28" t="str">
        <f t="shared" si="3"/>
        <v>Home_Backgrond_desert daze (21)</v>
      </c>
      <c r="E65" s="27" t="str">
        <f t="shared" si="4"/>
        <v>13021</v>
      </c>
      <c r="F65" s="28" t="s">
        <v>515</v>
      </c>
      <c r="G65" s="28" t="str">
        <f t="shared" si="5"/>
        <v>20063</v>
      </c>
      <c r="H65" s="29">
        <v>1.25</v>
      </c>
      <c r="I65" s="29">
        <v>302</v>
      </c>
      <c r="J65" s="33"/>
      <c r="K65" s="28"/>
      <c r="L65" s="28"/>
      <c r="M65" s="28"/>
      <c r="N65" s="28">
        <v>10125</v>
      </c>
      <c r="O65" s="28">
        <v>3</v>
      </c>
      <c r="P65" s="28">
        <v>10126</v>
      </c>
      <c r="Q65" s="28">
        <v>8</v>
      </c>
      <c r="R65" s="24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34"/>
      <c r="B66" s="27" t="str">
        <f t="shared" si="1"/>
        <v>14001</v>
      </c>
      <c r="C66" s="28" t="str">
        <f t="shared" si="2"/>
        <v>MissionName14001</v>
      </c>
      <c r="D66" s="28" t="str">
        <f t="shared" si="3"/>
        <v>Home_Backgrond__mystery red0001</v>
      </c>
      <c r="E66" s="27" t="str">
        <f t="shared" si="4"/>
        <v>14001</v>
      </c>
      <c r="F66" s="28" t="s">
        <v>526</v>
      </c>
      <c r="G66" s="28" t="str">
        <f t="shared" si="5"/>
        <v>20064</v>
      </c>
      <c r="H66" s="29">
        <v>1.25</v>
      </c>
      <c r="I66" s="29">
        <v>306</v>
      </c>
      <c r="J66" s="33"/>
      <c r="K66" s="28"/>
      <c r="L66" s="28"/>
      <c r="M66" s="28"/>
      <c r="N66" s="28">
        <v>10127</v>
      </c>
      <c r="O66" s="28">
        <v>3</v>
      </c>
      <c r="P66" s="28">
        <v>10128</v>
      </c>
      <c r="Q66" s="28">
        <v>8</v>
      </c>
      <c r="R66" s="24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34"/>
      <c r="B67" s="27" t="str">
        <f t="shared" si="1"/>
        <v>14002</v>
      </c>
      <c r="C67" s="28" t="str">
        <f t="shared" si="2"/>
        <v>MissionName14002</v>
      </c>
      <c r="D67" s="28" t="str">
        <f t="shared" si="3"/>
        <v>Home_Backgrond__mystery red0002</v>
      </c>
      <c r="E67" s="27" t="str">
        <f t="shared" si="4"/>
        <v>14002</v>
      </c>
      <c r="F67" s="28" t="s">
        <v>536</v>
      </c>
      <c r="G67" s="28" t="str">
        <f t="shared" si="5"/>
        <v>20065</v>
      </c>
      <c r="H67" s="29">
        <v>1.3</v>
      </c>
      <c r="I67" s="29">
        <v>310</v>
      </c>
      <c r="J67" s="33"/>
      <c r="K67" s="28"/>
      <c r="L67" s="28"/>
      <c r="M67" s="28"/>
      <c r="N67" s="28">
        <v>10129</v>
      </c>
      <c r="O67" s="28">
        <v>3</v>
      </c>
      <c r="P67" s="28">
        <v>10130</v>
      </c>
      <c r="Q67" s="28">
        <v>8</v>
      </c>
      <c r="R67" s="24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34"/>
      <c r="B68" s="27" t="str">
        <f t="shared" si="1"/>
        <v>14003</v>
      </c>
      <c r="C68" s="28" t="str">
        <f t="shared" si="2"/>
        <v>MissionName14003</v>
      </c>
      <c r="D68" s="28" t="str">
        <f t="shared" si="3"/>
        <v>Home_Backgrond__mystery red0003</v>
      </c>
      <c r="E68" s="27" t="str">
        <f t="shared" si="4"/>
        <v>14003</v>
      </c>
      <c r="F68" s="28" t="s">
        <v>546</v>
      </c>
      <c r="G68" s="28" t="str">
        <f t="shared" si="5"/>
        <v>20066</v>
      </c>
      <c r="H68" s="29">
        <v>1.3</v>
      </c>
      <c r="I68" s="29">
        <v>314</v>
      </c>
      <c r="J68" s="33"/>
      <c r="K68" s="28"/>
      <c r="L68" s="28"/>
      <c r="M68" s="28"/>
      <c r="N68" s="28">
        <v>10131</v>
      </c>
      <c r="O68" s="28">
        <v>3</v>
      </c>
      <c r="P68" s="28">
        <v>10132</v>
      </c>
      <c r="Q68" s="28">
        <v>8</v>
      </c>
      <c r="R68" s="24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34"/>
      <c r="B69" s="27" t="str">
        <f t="shared" ref="B69:B75" si="8">MID(S69,FIND("Id=",S69)+4,FIND(""" Name=",S69)-FIND("Id=",S69)-4)</f>
        <v>14004</v>
      </c>
      <c r="C69" s="28" t="str">
        <f t="shared" ref="C69:C75" si="9">MID(S69,FIND("Name=",S69)+6,FIND(""" Background=",S69)-FIND("Name=",S69)-6)</f>
        <v>MissionName14004</v>
      </c>
      <c r="D69" s="28" t="str">
        <f t="shared" ref="D69:D75" si="10">MID(S69,FIND("Background=",S69)+12,FIND(""" Model=",S69)-FIND("Background=",S69)-12)</f>
        <v>Home_Backgrond__mystery red0004</v>
      </c>
      <c r="E69" s="27" t="str">
        <f t="shared" ref="E69:E75" si="11">MID(S69,FIND("Model=",S69)+7,FIND(""" NimIcon=",S69)-FIND("Model=",S69)-7)</f>
        <v>14004</v>
      </c>
      <c r="F69" s="28" t="s">
        <v>556</v>
      </c>
      <c r="G69" s="28" t="str">
        <f t="shared" ref="G69:G75" si="12">MID(S69,FIND("QuestId=",S69)+9,FIND(""" dailyGoalPercent=",S69)-FIND("QuestId=",S69)-9)</f>
        <v>20067</v>
      </c>
      <c r="H69" s="29">
        <v>1.35</v>
      </c>
      <c r="I69" s="29">
        <v>318</v>
      </c>
      <c r="J69" s="33"/>
      <c r="K69" s="28"/>
      <c r="L69" s="28"/>
      <c r="M69" s="28"/>
      <c r="N69" s="28">
        <v>10133</v>
      </c>
      <c r="O69" s="28">
        <v>3</v>
      </c>
      <c r="P69" s="28">
        <v>10134</v>
      </c>
      <c r="Q69" s="28">
        <v>8</v>
      </c>
      <c r="R69" s="24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34"/>
      <c r="B70" s="27" t="str">
        <f t="shared" si="8"/>
        <v>14005</v>
      </c>
      <c r="C70" s="28" t="str">
        <f t="shared" si="9"/>
        <v>MissionName14005</v>
      </c>
      <c r="D70" s="28" t="str">
        <f t="shared" si="10"/>
        <v>Home_Backgrond__mystery red0005</v>
      </c>
      <c r="E70" s="27" t="str">
        <f t="shared" si="11"/>
        <v>14005</v>
      </c>
      <c r="F70" s="28" t="s">
        <v>566</v>
      </c>
      <c r="G70" s="28" t="str">
        <f t="shared" si="12"/>
        <v>20068</v>
      </c>
      <c r="H70" s="29">
        <v>1.35</v>
      </c>
      <c r="I70" s="29">
        <v>322</v>
      </c>
      <c r="J70" s="33"/>
      <c r="K70" s="28"/>
      <c r="L70" s="28"/>
      <c r="M70" s="28"/>
      <c r="N70" s="28">
        <v>10135</v>
      </c>
      <c r="O70" s="28">
        <v>3</v>
      </c>
      <c r="P70" s="28">
        <v>10136</v>
      </c>
      <c r="Q70" s="28">
        <v>8</v>
      </c>
      <c r="R70" s="24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34"/>
      <c r="B71" s="27" t="str">
        <f t="shared" si="8"/>
        <v>14006</v>
      </c>
      <c r="C71" s="28" t="str">
        <f t="shared" si="9"/>
        <v>MissionName14006</v>
      </c>
      <c r="D71" s="28" t="str">
        <f t="shared" si="10"/>
        <v>Home_Backgrond__mystery red0006</v>
      </c>
      <c r="E71" s="27" t="str">
        <f t="shared" si="11"/>
        <v>14006</v>
      </c>
      <c r="F71" s="28" t="s">
        <v>576</v>
      </c>
      <c r="G71" s="28" t="str">
        <f t="shared" si="12"/>
        <v>20069</v>
      </c>
      <c r="H71" s="29">
        <v>1.4</v>
      </c>
      <c r="I71" s="29">
        <v>326</v>
      </c>
      <c r="J71" s="33"/>
      <c r="K71" s="28"/>
      <c r="L71" s="28"/>
      <c r="M71" s="28"/>
      <c r="N71" s="28">
        <v>10137</v>
      </c>
      <c r="O71" s="28">
        <v>3</v>
      </c>
      <c r="P71" s="28">
        <v>10138</v>
      </c>
      <c r="Q71" s="28">
        <v>8</v>
      </c>
      <c r="R71" s="24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34"/>
      <c r="B72" s="27" t="str">
        <f t="shared" si="8"/>
        <v>14007</v>
      </c>
      <c r="C72" s="28" t="str">
        <f t="shared" si="9"/>
        <v>MissionName14007</v>
      </c>
      <c r="D72" s="28" t="str">
        <f t="shared" si="10"/>
        <v>Home_Backgrond__mystery red0007</v>
      </c>
      <c r="E72" s="27" t="str">
        <f t="shared" si="11"/>
        <v>14007</v>
      </c>
      <c r="F72" s="28" t="s">
        <v>586</v>
      </c>
      <c r="G72" s="28" t="str">
        <f t="shared" si="12"/>
        <v>20070</v>
      </c>
      <c r="H72" s="29">
        <v>1.4</v>
      </c>
      <c r="I72" s="29">
        <v>330</v>
      </c>
      <c r="J72" s="33"/>
      <c r="K72" s="28"/>
      <c r="L72" s="28"/>
      <c r="M72" s="28"/>
      <c r="N72" s="28">
        <v>10139</v>
      </c>
      <c r="O72" s="28">
        <v>3</v>
      </c>
      <c r="P72" s="28">
        <v>10140</v>
      </c>
      <c r="Q72" s="28">
        <v>8</v>
      </c>
      <c r="R72" s="24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34"/>
      <c r="B73" s="27" t="str">
        <f t="shared" si="8"/>
        <v>14008</v>
      </c>
      <c r="C73" s="28" t="str">
        <f t="shared" si="9"/>
        <v>MissionName14008</v>
      </c>
      <c r="D73" s="28" t="str">
        <f t="shared" si="10"/>
        <v>Home_Backgrond__mystery red0008</v>
      </c>
      <c r="E73" s="27" t="str">
        <f t="shared" si="11"/>
        <v>14008</v>
      </c>
      <c r="F73" s="28" t="s">
        <v>596</v>
      </c>
      <c r="G73" s="28" t="str">
        <f t="shared" si="12"/>
        <v>20071</v>
      </c>
      <c r="H73" s="29">
        <v>1.45</v>
      </c>
      <c r="I73" s="29">
        <v>334</v>
      </c>
      <c r="J73" s="33"/>
      <c r="K73" s="28"/>
      <c r="L73" s="28"/>
      <c r="M73" s="28"/>
      <c r="N73" s="28">
        <v>10141</v>
      </c>
      <c r="O73" s="28">
        <v>3</v>
      </c>
      <c r="P73" s="28">
        <v>10142</v>
      </c>
      <c r="Q73" s="28">
        <v>8</v>
      </c>
      <c r="R73" s="24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34"/>
      <c r="B74" s="27" t="str">
        <f t="shared" si="8"/>
        <v>14009</v>
      </c>
      <c r="C74" s="28" t="str">
        <f t="shared" si="9"/>
        <v>MissionName14009</v>
      </c>
      <c r="D74" s="28" t="str">
        <f t="shared" si="10"/>
        <v>Home_Backgrond__mystery red0009</v>
      </c>
      <c r="E74" s="27" t="str">
        <f t="shared" si="11"/>
        <v>14009</v>
      </c>
      <c r="F74" s="28" t="s">
        <v>606</v>
      </c>
      <c r="G74" s="28" t="str">
        <f t="shared" si="12"/>
        <v>20072</v>
      </c>
      <c r="H74" s="29">
        <v>1.45</v>
      </c>
      <c r="I74" s="29">
        <v>338</v>
      </c>
      <c r="J74" s="33"/>
      <c r="K74" s="28"/>
      <c r="L74" s="28"/>
      <c r="M74" s="28"/>
      <c r="N74" s="28">
        <v>10143</v>
      </c>
      <c r="O74" s="28">
        <v>3</v>
      </c>
      <c r="P74" s="28">
        <v>10144</v>
      </c>
      <c r="Q74" s="28">
        <v>8</v>
      </c>
      <c r="R74" s="24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34"/>
      <c r="B75" s="27" t="str">
        <f t="shared" si="8"/>
        <v>14010</v>
      </c>
      <c r="C75" s="28" t="str">
        <f t="shared" si="9"/>
        <v>MissionName14010</v>
      </c>
      <c r="D75" s="28" t="str">
        <f t="shared" si="10"/>
        <v>Home_Backgrond__mystery red0010</v>
      </c>
      <c r="E75" s="27" t="str">
        <f t="shared" si="11"/>
        <v>14010</v>
      </c>
      <c r="F75" s="28" t="s">
        <v>616</v>
      </c>
      <c r="G75" s="28" t="str">
        <f t="shared" si="12"/>
        <v>20073</v>
      </c>
      <c r="H75" s="29">
        <v>1.5</v>
      </c>
      <c r="I75" s="29">
        <v>342</v>
      </c>
      <c r="J75" s="33"/>
      <c r="K75" s="28"/>
      <c r="L75" s="28"/>
      <c r="M75" s="28"/>
      <c r="N75" s="28">
        <v>10145</v>
      </c>
      <c r="O75" s="28">
        <v>3</v>
      </c>
      <c r="P75" s="28">
        <v>10146</v>
      </c>
      <c r="Q75" s="28">
        <v>8</v>
      </c>
      <c r="R75" s="24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0"/>
      <c r="B76" s="33">
        <v>81001</v>
      </c>
      <c r="C76" s="35" t="str">
        <f>"MissionName"&amp;B76</f>
        <v>MissionName81001</v>
      </c>
      <c r="D76" s="35" t="s">
        <v>1447</v>
      </c>
      <c r="E76" s="33">
        <v>81001</v>
      </c>
      <c r="F76" s="35"/>
      <c r="G76" s="33">
        <v>20078</v>
      </c>
      <c r="H76" s="36">
        <v>0.5</v>
      </c>
      <c r="I76" s="36">
        <v>50</v>
      </c>
      <c r="J76" s="27" t="s">
        <v>1448</v>
      </c>
      <c r="K76" s="28" t="s">
        <v>1449</v>
      </c>
      <c r="L76" s="28" t="s">
        <v>1450</v>
      </c>
      <c r="M76" s="28" t="s">
        <v>1451</v>
      </c>
      <c r="N76" s="35">
        <v>81001</v>
      </c>
      <c r="O76" s="28">
        <v>3</v>
      </c>
      <c r="P76" s="35">
        <v>81002</v>
      </c>
      <c r="Q76" s="28">
        <v>8</v>
      </c>
      <c r="R76" s="24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0"/>
      <c r="B77" s="33">
        <v>81002</v>
      </c>
      <c r="C77" s="35" t="str">
        <f t="shared" ref="C77:C88" si="14">"MissionName"&amp;B77</f>
        <v>MissionName81002</v>
      </c>
      <c r="D77" s="35" t="s">
        <v>1452</v>
      </c>
      <c r="E77" s="33">
        <v>81002</v>
      </c>
      <c r="F77" s="35"/>
      <c r="G77" s="33">
        <v>20079</v>
      </c>
      <c r="H77" s="36">
        <v>0.5</v>
      </c>
      <c r="I77" s="36">
        <v>50</v>
      </c>
      <c r="J77" s="27" t="s">
        <v>1448</v>
      </c>
      <c r="K77" s="28" t="s">
        <v>1449</v>
      </c>
      <c r="L77" s="28" t="s">
        <v>1453</v>
      </c>
      <c r="M77" s="28" t="s">
        <v>1454</v>
      </c>
      <c r="N77" s="35">
        <v>81003</v>
      </c>
      <c r="O77" s="28">
        <v>3</v>
      </c>
      <c r="P77" s="35">
        <v>81004</v>
      </c>
      <c r="Q77" s="28">
        <v>8</v>
      </c>
      <c r="R77" s="24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0"/>
      <c r="B78" s="33">
        <v>81003</v>
      </c>
      <c r="C78" s="35" t="str">
        <f t="shared" si="14"/>
        <v>MissionName81003</v>
      </c>
      <c r="D78" s="35" t="s">
        <v>1455</v>
      </c>
      <c r="E78" s="33">
        <v>81003</v>
      </c>
      <c r="F78" s="35"/>
      <c r="G78" s="33">
        <v>20080</v>
      </c>
      <c r="H78" s="36">
        <v>0.5</v>
      </c>
      <c r="I78" s="36">
        <v>50</v>
      </c>
      <c r="J78" s="27" t="s">
        <v>1448</v>
      </c>
      <c r="K78" s="28" t="s">
        <v>1449</v>
      </c>
      <c r="L78" s="28" t="s">
        <v>1456</v>
      </c>
      <c r="M78" s="28" t="s">
        <v>1457</v>
      </c>
      <c r="N78" s="35">
        <v>81005</v>
      </c>
      <c r="O78" s="28">
        <v>3</v>
      </c>
      <c r="P78" s="35">
        <v>81006</v>
      </c>
      <c r="Q78" s="28">
        <v>8</v>
      </c>
      <c r="R78" s="24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0"/>
      <c r="B79" s="33">
        <v>81004</v>
      </c>
      <c r="C79" s="35" t="str">
        <f t="shared" si="14"/>
        <v>MissionName81004</v>
      </c>
      <c r="D79" s="35" t="s">
        <v>1458</v>
      </c>
      <c r="E79" s="33">
        <v>81004</v>
      </c>
      <c r="F79" s="35"/>
      <c r="G79" s="33">
        <v>20081</v>
      </c>
      <c r="H79" s="36">
        <v>0.5</v>
      </c>
      <c r="I79" s="36">
        <v>50</v>
      </c>
      <c r="J79" s="27" t="s">
        <v>1448</v>
      </c>
      <c r="K79" s="28" t="s">
        <v>1449</v>
      </c>
      <c r="L79" s="28" t="s">
        <v>1459</v>
      </c>
      <c r="M79" s="28" t="s">
        <v>1460</v>
      </c>
      <c r="N79" s="35">
        <v>81007</v>
      </c>
      <c r="O79" s="28">
        <v>3</v>
      </c>
      <c r="P79" s="35">
        <v>81008</v>
      </c>
      <c r="Q79" s="28">
        <v>8</v>
      </c>
      <c r="R79" s="24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37"/>
      <c r="B80" s="33">
        <v>82001</v>
      </c>
      <c r="C80" s="35" t="str">
        <f t="shared" si="14"/>
        <v>MissionName82001</v>
      </c>
      <c r="D80" s="35" t="s">
        <v>1461</v>
      </c>
      <c r="E80" s="33">
        <v>82002</v>
      </c>
      <c r="F80" s="35"/>
      <c r="G80" s="33">
        <v>20086</v>
      </c>
      <c r="H80" s="36">
        <v>0.5</v>
      </c>
      <c r="I80" s="36">
        <v>50</v>
      </c>
      <c r="J80" s="27" t="s">
        <v>1462</v>
      </c>
      <c r="K80" s="28"/>
      <c r="L80" s="28"/>
      <c r="M80" s="28"/>
      <c r="N80" s="35">
        <v>81009</v>
      </c>
      <c r="O80" s="28">
        <v>3</v>
      </c>
      <c r="P80" s="35">
        <v>81010</v>
      </c>
      <c r="Q80" s="28">
        <v>8</v>
      </c>
      <c r="R80" s="24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37"/>
      <c r="B81" s="33">
        <v>82002</v>
      </c>
      <c r="C81" s="35" t="str">
        <f t="shared" si="14"/>
        <v>MissionName82002</v>
      </c>
      <c r="D81" s="35" t="s">
        <v>1463</v>
      </c>
      <c r="E81" s="33">
        <v>82001</v>
      </c>
      <c r="F81" s="35"/>
      <c r="G81" s="33">
        <v>20087</v>
      </c>
      <c r="H81" s="36">
        <v>0.5</v>
      </c>
      <c r="I81" s="36">
        <v>50</v>
      </c>
      <c r="J81" s="27" t="s">
        <v>1462</v>
      </c>
      <c r="K81" s="28"/>
      <c r="L81" s="28"/>
      <c r="M81" s="28"/>
      <c r="N81" s="35">
        <v>81011</v>
      </c>
      <c r="O81" s="28">
        <v>3</v>
      </c>
      <c r="P81" s="35">
        <v>81012</v>
      </c>
      <c r="Q81" s="28">
        <v>8</v>
      </c>
      <c r="R81" s="24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37"/>
      <c r="B82" s="33">
        <v>82003</v>
      </c>
      <c r="C82" s="35" t="str">
        <f t="shared" si="14"/>
        <v>MissionName82003</v>
      </c>
      <c r="D82" s="35" t="s">
        <v>1464</v>
      </c>
      <c r="E82" s="33">
        <v>82003</v>
      </c>
      <c r="F82" s="35"/>
      <c r="G82" s="33">
        <v>20088</v>
      </c>
      <c r="H82" s="36">
        <v>0.5</v>
      </c>
      <c r="I82" s="36">
        <v>50</v>
      </c>
      <c r="J82" s="27" t="s">
        <v>1462</v>
      </c>
      <c r="K82" s="28"/>
      <c r="L82" s="28"/>
      <c r="M82" s="28"/>
      <c r="N82" s="35">
        <v>81013</v>
      </c>
      <c r="O82" s="28">
        <v>3</v>
      </c>
      <c r="P82" s="35">
        <v>81014</v>
      </c>
      <c r="Q82" s="28">
        <v>8</v>
      </c>
      <c r="R82" s="24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37"/>
      <c r="B83" s="33">
        <v>82004</v>
      </c>
      <c r="C83" s="35" t="str">
        <f t="shared" si="14"/>
        <v>MissionName82004</v>
      </c>
      <c r="D83" s="35" t="s">
        <v>1465</v>
      </c>
      <c r="E83" s="33">
        <v>82001</v>
      </c>
      <c r="F83" s="35"/>
      <c r="G83" s="33">
        <v>20089</v>
      </c>
      <c r="H83" s="36">
        <v>0.5</v>
      </c>
      <c r="I83" s="36">
        <v>50</v>
      </c>
      <c r="J83" s="27" t="s">
        <v>1462</v>
      </c>
      <c r="K83" s="28"/>
      <c r="L83" s="28"/>
      <c r="M83" s="28"/>
      <c r="N83" s="35">
        <v>81015</v>
      </c>
      <c r="O83" s="28">
        <v>3</v>
      </c>
      <c r="P83" s="35">
        <v>81016</v>
      </c>
      <c r="Q83" s="28">
        <v>8</v>
      </c>
      <c r="R83" s="24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38"/>
      <c r="B84" s="33">
        <v>83001</v>
      </c>
      <c r="C84" s="35" t="str">
        <f t="shared" si="14"/>
        <v>MissionName83001</v>
      </c>
      <c r="D84" s="35" t="s">
        <v>1466</v>
      </c>
      <c r="E84" s="27">
        <v>83001</v>
      </c>
      <c r="F84" s="35"/>
      <c r="G84" s="33">
        <v>20090</v>
      </c>
      <c r="H84" s="36">
        <v>0.5</v>
      </c>
      <c r="I84" s="36">
        <v>50</v>
      </c>
      <c r="J84" s="41"/>
      <c r="K84" s="28"/>
      <c r="L84" s="28"/>
      <c r="M84" s="28"/>
      <c r="N84" s="35">
        <v>81017</v>
      </c>
      <c r="O84" s="28">
        <v>3</v>
      </c>
      <c r="P84" s="35">
        <v>81018</v>
      </c>
      <c r="Q84" s="28">
        <v>8</v>
      </c>
      <c r="R84" s="24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38"/>
      <c r="B85" s="33">
        <v>83002</v>
      </c>
      <c r="C85" s="35" t="str">
        <f t="shared" si="14"/>
        <v>MissionName83002</v>
      </c>
      <c r="D85" s="35" t="s">
        <v>1467</v>
      </c>
      <c r="E85" s="27">
        <v>83002</v>
      </c>
      <c r="F85" s="35"/>
      <c r="G85" s="33">
        <v>20091</v>
      </c>
      <c r="H85" s="36">
        <v>0.5</v>
      </c>
      <c r="I85" s="36">
        <v>50</v>
      </c>
      <c r="J85" s="41"/>
      <c r="K85" s="28"/>
      <c r="L85" s="28"/>
      <c r="M85" s="28"/>
      <c r="N85" s="35">
        <v>81019</v>
      </c>
      <c r="O85" s="28">
        <v>3</v>
      </c>
      <c r="P85" s="35">
        <v>81020</v>
      </c>
      <c r="Q85" s="28">
        <v>8</v>
      </c>
      <c r="R85" s="24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38"/>
      <c r="B86" s="33">
        <v>83003</v>
      </c>
      <c r="C86" s="35" t="str">
        <f t="shared" si="14"/>
        <v>MissionName83003</v>
      </c>
      <c r="D86" s="35" t="s">
        <v>1468</v>
      </c>
      <c r="E86" s="27">
        <v>83001</v>
      </c>
      <c r="F86" s="35"/>
      <c r="G86" s="33">
        <v>20092</v>
      </c>
      <c r="H86" s="36">
        <v>0.5</v>
      </c>
      <c r="I86" s="36">
        <v>50</v>
      </c>
      <c r="J86" s="41"/>
      <c r="K86" s="28"/>
      <c r="L86" s="28"/>
      <c r="M86" s="28"/>
      <c r="N86" s="35">
        <v>81021</v>
      </c>
      <c r="O86" s="28">
        <v>3</v>
      </c>
      <c r="P86" s="35">
        <v>81022</v>
      </c>
      <c r="Q86" s="28">
        <v>8</v>
      </c>
      <c r="R86" s="24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38"/>
      <c r="B87" s="33">
        <v>83004</v>
      </c>
      <c r="C87" s="35" t="str">
        <f t="shared" si="14"/>
        <v>MissionName83004</v>
      </c>
      <c r="D87" s="35" t="s">
        <v>1469</v>
      </c>
      <c r="E87" s="27">
        <v>83002</v>
      </c>
      <c r="F87" s="35"/>
      <c r="G87" s="33">
        <v>20093</v>
      </c>
      <c r="H87" s="36">
        <v>0.5</v>
      </c>
      <c r="I87" s="36">
        <v>50</v>
      </c>
      <c r="J87" s="41"/>
      <c r="K87" s="28"/>
      <c r="L87" s="28"/>
      <c r="M87" s="28"/>
      <c r="N87" s="35">
        <v>81023</v>
      </c>
      <c r="O87" s="28">
        <v>3</v>
      </c>
      <c r="P87" s="35">
        <v>81024</v>
      </c>
      <c r="Q87" s="28">
        <v>8</v>
      </c>
      <c r="R87" s="24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39"/>
      <c r="B88" s="33">
        <v>91001</v>
      </c>
      <c r="C88" s="35" t="str">
        <f t="shared" si="14"/>
        <v>MissionName91001</v>
      </c>
      <c r="D88" s="35" t="s">
        <v>1470</v>
      </c>
      <c r="E88" s="33">
        <v>91001</v>
      </c>
      <c r="F88" s="35"/>
      <c r="G88" s="33">
        <v>20074</v>
      </c>
      <c r="H88" s="36">
        <v>0.5</v>
      </c>
      <c r="I88" s="36">
        <v>50</v>
      </c>
      <c r="J88" s="27"/>
      <c r="K88" s="28"/>
      <c r="L88" s="28"/>
      <c r="M88" s="28"/>
      <c r="N88" s="28">
        <v>91001</v>
      </c>
      <c r="O88" s="28">
        <v>3</v>
      </c>
      <c r="P88" s="28">
        <v>91002</v>
      </c>
      <c r="Q88" s="28">
        <v>8</v>
      </c>
      <c r="R88" s="24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39"/>
      <c r="B89" s="33">
        <v>91002</v>
      </c>
      <c r="C89" s="35" t="str">
        <f t="shared" ref="C89:C92" si="16">"MissionName"&amp;B89</f>
        <v>MissionName91002</v>
      </c>
      <c r="D89" s="35" t="s">
        <v>1471</v>
      </c>
      <c r="E89" s="33">
        <v>91001</v>
      </c>
      <c r="F89" s="35"/>
      <c r="G89" s="33">
        <v>20075</v>
      </c>
      <c r="H89" s="36">
        <v>0.5</v>
      </c>
      <c r="I89" s="36">
        <v>50</v>
      </c>
      <c r="J89" s="27"/>
      <c r="K89" s="28"/>
      <c r="L89" s="28"/>
      <c r="M89" s="28"/>
      <c r="N89" s="28">
        <v>91003</v>
      </c>
      <c r="O89" s="28">
        <v>3</v>
      </c>
      <c r="P89" s="28">
        <v>91004</v>
      </c>
      <c r="Q89" s="28">
        <v>8</v>
      </c>
      <c r="R89" s="24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39"/>
      <c r="B90" s="33">
        <v>91003</v>
      </c>
      <c r="C90" s="35" t="str">
        <f t="shared" si="16"/>
        <v>MissionName91003</v>
      </c>
      <c r="D90" s="35" t="s">
        <v>1472</v>
      </c>
      <c r="E90" s="33">
        <v>91001</v>
      </c>
      <c r="F90" s="35"/>
      <c r="G90" s="33">
        <v>20076</v>
      </c>
      <c r="H90" s="36">
        <v>0.5</v>
      </c>
      <c r="I90" s="36">
        <v>50</v>
      </c>
      <c r="J90" s="27"/>
      <c r="K90" s="28"/>
      <c r="L90" s="28"/>
      <c r="M90" s="28"/>
      <c r="N90" s="28">
        <v>91005</v>
      </c>
      <c r="O90" s="28">
        <v>3</v>
      </c>
      <c r="P90" s="28">
        <v>91006</v>
      </c>
      <c r="Q90" s="28">
        <v>8</v>
      </c>
      <c r="R90" s="24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39"/>
      <c r="B91" s="33">
        <v>91004</v>
      </c>
      <c r="C91" s="35" t="str">
        <f t="shared" si="16"/>
        <v>MissionName91004</v>
      </c>
      <c r="D91" s="35" t="s">
        <v>1473</v>
      </c>
      <c r="E91" s="33">
        <v>91001</v>
      </c>
      <c r="F91" s="35"/>
      <c r="G91" s="33">
        <v>20077</v>
      </c>
      <c r="H91" s="36">
        <v>0.5</v>
      </c>
      <c r="I91" s="36">
        <v>50</v>
      </c>
      <c r="J91" s="27"/>
      <c r="K91" s="28"/>
      <c r="L91" s="28"/>
      <c r="M91" s="28"/>
      <c r="N91" s="28">
        <v>91007</v>
      </c>
      <c r="O91" s="28">
        <v>3</v>
      </c>
      <c r="P91" s="28">
        <v>91008</v>
      </c>
      <c r="Q91" s="28">
        <v>8</v>
      </c>
      <c r="R91" s="24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0"/>
      <c r="B92" s="33">
        <v>92001</v>
      </c>
      <c r="C92" s="35" t="str">
        <f t="shared" si="16"/>
        <v>MissionName92001</v>
      </c>
      <c r="D92" s="35" t="s">
        <v>1474</v>
      </c>
      <c r="E92" s="33">
        <v>92001</v>
      </c>
      <c r="F92" s="35"/>
      <c r="G92" s="33">
        <v>20082</v>
      </c>
      <c r="H92" s="36">
        <v>0.5</v>
      </c>
      <c r="I92" s="36">
        <v>50</v>
      </c>
      <c r="J92" s="27"/>
      <c r="K92" s="28"/>
      <c r="L92" s="28"/>
      <c r="M92" s="28"/>
      <c r="N92" s="35">
        <v>91009</v>
      </c>
      <c r="O92" s="28">
        <v>3</v>
      </c>
      <c r="P92" s="35">
        <v>91010</v>
      </c>
      <c r="Q92" s="28">
        <v>8</v>
      </c>
      <c r="R92" s="24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0"/>
      <c r="B93" s="33">
        <v>92002</v>
      </c>
      <c r="C93" s="35" t="str">
        <f t="shared" ref="C93:C96" si="17">"MissionName"&amp;B93</f>
        <v>MissionName92002</v>
      </c>
      <c r="D93" s="35" t="s">
        <v>1475</v>
      </c>
      <c r="E93" s="33">
        <v>92002</v>
      </c>
      <c r="F93" s="35"/>
      <c r="G93" s="33">
        <v>20083</v>
      </c>
      <c r="H93" s="36">
        <v>0.5</v>
      </c>
      <c r="I93" s="36">
        <v>50</v>
      </c>
      <c r="J93" s="27"/>
      <c r="K93" s="28"/>
      <c r="L93" s="28"/>
      <c r="M93" s="28"/>
      <c r="N93" s="35">
        <v>91011</v>
      </c>
      <c r="O93" s="28">
        <v>3</v>
      </c>
      <c r="P93" s="35">
        <v>91012</v>
      </c>
      <c r="Q93" s="28">
        <v>8</v>
      </c>
      <c r="R93" s="24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0"/>
      <c r="B94" s="33">
        <v>92003</v>
      </c>
      <c r="C94" s="35" t="str">
        <f t="shared" si="17"/>
        <v>MissionName92003</v>
      </c>
      <c r="D94" s="35" t="s">
        <v>1476</v>
      </c>
      <c r="E94" s="33">
        <v>92003</v>
      </c>
      <c r="F94" s="35"/>
      <c r="G94" s="33">
        <v>20084</v>
      </c>
      <c r="H94" s="36">
        <v>0.5</v>
      </c>
      <c r="I94" s="36">
        <v>50</v>
      </c>
      <c r="J94" s="27"/>
      <c r="K94" s="28"/>
      <c r="L94" s="28"/>
      <c r="M94" s="28"/>
      <c r="N94" s="35">
        <v>91013</v>
      </c>
      <c r="O94" s="28">
        <v>3</v>
      </c>
      <c r="P94" s="35">
        <v>91014</v>
      </c>
      <c r="Q94" s="28">
        <v>8</v>
      </c>
      <c r="R94" s="24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0"/>
      <c r="B95" s="33">
        <v>92004</v>
      </c>
      <c r="C95" s="35" t="str">
        <f t="shared" si="17"/>
        <v>MissionName92004</v>
      </c>
      <c r="D95" s="35" t="s">
        <v>1477</v>
      </c>
      <c r="E95" s="33">
        <v>92004</v>
      </c>
      <c r="F95" s="35"/>
      <c r="G95" s="33">
        <v>20085</v>
      </c>
      <c r="H95" s="36">
        <v>0.5</v>
      </c>
      <c r="I95" s="36">
        <v>50</v>
      </c>
      <c r="J95" s="27"/>
      <c r="K95" s="28"/>
      <c r="L95" s="28"/>
      <c r="M95" s="28"/>
      <c r="N95" s="35">
        <v>91015</v>
      </c>
      <c r="O95" s="28">
        <v>3</v>
      </c>
      <c r="P95" s="35">
        <v>91016</v>
      </c>
      <c r="Q95" s="28">
        <v>8</v>
      </c>
      <c r="R95" s="24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  <row r="96" spans="1:19">
      <c r="A96" s="170"/>
      <c r="B96" s="33">
        <v>93001</v>
      </c>
      <c r="C96" s="35" t="str">
        <f t="shared" si="17"/>
        <v>MissionName93001</v>
      </c>
      <c r="D96" s="35" t="s">
        <v>2503</v>
      </c>
      <c r="E96" s="33">
        <v>93001</v>
      </c>
      <c r="F96" s="35"/>
      <c r="G96" s="33">
        <v>20094</v>
      </c>
      <c r="H96" s="36">
        <v>0.5</v>
      </c>
      <c r="I96" s="36">
        <v>50</v>
      </c>
      <c r="J96" s="27"/>
      <c r="K96" s="28"/>
      <c r="L96" s="28"/>
      <c r="M96" s="28"/>
      <c r="N96" s="35">
        <v>91017</v>
      </c>
      <c r="O96" s="28">
        <v>3</v>
      </c>
      <c r="P96" s="35">
        <v>91018</v>
      </c>
      <c r="Q96" s="28">
        <v>8</v>
      </c>
      <c r="R96" s="24" t="str">
        <f t="shared" ref="R96:R99" si="18">IF(B96&lt;&gt;"","&lt;Mission Id="""&amp;B96&amp;""" Name="""&amp;C96&amp;""" Background="""&amp;D96&amp;""" Model="""&amp;E96&amp;""" NimIcon="""&amp;F96&amp;""" QuestId="""&amp;G96&amp;""" dailyGoalPercent="""&amp;H96&amp;""" AwardCoin="""&amp;I96&amp;""" BGM="""&amp;J96&amp;""" Sound="""&amp;K96&amp;""" WaterDrop="""&amp;L96&amp;""" WaterDropAudio="""&amp;M96&amp;"""&gt;"&amp;CHAR(10)&amp;"  &lt;TreasureBox BoxId="""&amp;N96&amp;""" Height="""&amp;O96&amp;""" /&gt;"&amp;CHAR(10)&amp;"  &lt;TreasureBox BoxId="""&amp;P96&amp;""" Height="""&amp;Q96&amp;""" /&gt;"&amp;CHAR(10)&amp;"&lt;/Mission&gt;","")</f>
        <v>&lt;Mission Id="93001" Name="MissionName93001" Background="EARTH_Japan_bg01" Model="93001" NimIcon="" QuestId="20094" dailyGoalPercent="0.5" AwardCoin="50" BGM="" Sound="" WaterDrop="" WaterDropAudio=""&gt;&lt;TreasureBox BoxId="91017" Height="3" /&gt;&lt;TreasureBox BoxId="91018" Height="8" /&gt;&lt;/Mission&gt;</v>
      </c>
      <c r="S96" s="14"/>
    </row>
    <row r="97" spans="1:19">
      <c r="A97" s="170"/>
      <c r="B97" s="33">
        <v>93002</v>
      </c>
      <c r="C97" s="35" t="str">
        <f t="shared" ref="C97:C99" si="19">"MissionName"&amp;B97</f>
        <v>MissionName93002</v>
      </c>
      <c r="D97" s="35" t="s">
        <v>2504</v>
      </c>
      <c r="E97" s="33">
        <v>93001</v>
      </c>
      <c r="F97" s="35"/>
      <c r="G97" s="33">
        <v>20095</v>
      </c>
      <c r="H97" s="36">
        <v>0.5</v>
      </c>
      <c r="I97" s="36">
        <v>50</v>
      </c>
      <c r="J97" s="27"/>
      <c r="K97" s="28"/>
      <c r="L97" s="28"/>
      <c r="M97" s="28"/>
      <c r="N97" s="35">
        <v>91019</v>
      </c>
      <c r="O97" s="28">
        <v>3</v>
      </c>
      <c r="P97" s="35">
        <v>91020</v>
      </c>
      <c r="Q97" s="28">
        <v>8</v>
      </c>
      <c r="R97" s="24" t="str">
        <f t="shared" si="18"/>
        <v>&lt;Mission Id="93002" Name="MissionName93002" Background="EARTH_Japan_bg02" Model="93001" NimIcon="" QuestId="20095" dailyGoalPercent="0.5" AwardCoin="50" BGM="" Sound="" WaterDrop="" WaterDropAudio=""&gt;&lt;TreasureBox BoxId="91019" Height="3" /&gt;&lt;TreasureBox BoxId="91020" Height="8" /&gt;&lt;/Mission&gt;</v>
      </c>
      <c r="S97" s="14"/>
    </row>
    <row r="98" spans="1:19">
      <c r="A98" s="170"/>
      <c r="B98" s="33">
        <v>93003</v>
      </c>
      <c r="C98" s="35" t="str">
        <f t="shared" si="19"/>
        <v>MissionName93003</v>
      </c>
      <c r="D98" s="35" t="s">
        <v>2505</v>
      </c>
      <c r="E98" s="33">
        <v>93001</v>
      </c>
      <c r="F98" s="35"/>
      <c r="G98" s="33">
        <v>20096</v>
      </c>
      <c r="H98" s="36">
        <v>0.5</v>
      </c>
      <c r="I98" s="36">
        <v>50</v>
      </c>
      <c r="J98" s="27"/>
      <c r="K98" s="28"/>
      <c r="L98" s="28"/>
      <c r="M98" s="28"/>
      <c r="N98" s="35">
        <v>91021</v>
      </c>
      <c r="O98" s="28">
        <v>3</v>
      </c>
      <c r="P98" s="35">
        <v>91022</v>
      </c>
      <c r="Q98" s="28">
        <v>8</v>
      </c>
      <c r="R98" s="24" t="str">
        <f t="shared" si="18"/>
        <v>&lt;Mission Id="93003" Name="MissionName93003" Background="EARTH_Japan_bg03" Model="93001" NimIcon="" QuestId="20096" dailyGoalPercent="0.5" AwardCoin="50" BGM="" Sound="" WaterDrop="" WaterDropAudio=""&gt;&lt;TreasureBox BoxId="91021" Height="3" /&gt;&lt;TreasureBox BoxId="91022" Height="8" /&gt;&lt;/Mission&gt;</v>
      </c>
      <c r="S98" s="14"/>
    </row>
    <row r="99" spans="1:19">
      <c r="A99" s="170"/>
      <c r="B99" s="33">
        <v>93004</v>
      </c>
      <c r="C99" s="35" t="str">
        <f t="shared" si="19"/>
        <v>MissionName93004</v>
      </c>
      <c r="D99" s="35" t="s">
        <v>2506</v>
      </c>
      <c r="E99" s="33">
        <v>93001</v>
      </c>
      <c r="F99" s="35"/>
      <c r="G99" s="33">
        <v>20097</v>
      </c>
      <c r="H99" s="36">
        <v>0.5</v>
      </c>
      <c r="I99" s="36">
        <v>50</v>
      </c>
      <c r="J99" s="27"/>
      <c r="K99" s="28"/>
      <c r="L99" s="28"/>
      <c r="M99" s="28"/>
      <c r="N99" s="35">
        <v>91023</v>
      </c>
      <c r="O99" s="28">
        <v>3</v>
      </c>
      <c r="P99" s="35">
        <v>91024</v>
      </c>
      <c r="Q99" s="28">
        <v>8</v>
      </c>
      <c r="R99" s="24" t="str">
        <f t="shared" si="18"/>
        <v>&lt;Mission Id="93004" Name="MissionName93004" Background="EARTH_Japan_bg04" Model="93001" NimIcon="" QuestId="20097" dailyGoalPercent="0.5" AwardCoin="50" BGM="" Sound="" WaterDrop="" WaterDropAudio=""&gt;&lt;TreasureBox BoxId="91023" Height="3" /&gt;&lt;TreasureBox BoxId="91024" Height="8" /&gt;&lt;/Mission&gt;</v>
      </c>
      <c r="S99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3"/>
  <dimension ref="A1:O196"/>
  <sheetViews>
    <sheetView zoomScalePageLayoutView="150" workbookViewId="0">
      <pane ySplit="2" topLeftCell="A163" activePane="bottomLeft" state="frozen"/>
      <selection pane="bottomLeft" activeCell="B197" sqref="B197:N197"/>
    </sheetView>
  </sheetViews>
  <sheetFormatPr defaultColWidth="8.875" defaultRowHeight="12.75"/>
  <cols>
    <col min="1" max="1" width="1.625" style="177" customWidth="1"/>
    <col min="2" max="2" width="7.125" style="180" bestFit="1" customWidth="1"/>
    <col min="3" max="3" width="9" style="171" bestFit="1" customWidth="1"/>
    <col min="4" max="4" width="9" style="177" hidden="1" customWidth="1"/>
    <col min="5" max="5" width="10.625" style="177" bestFit="1" customWidth="1"/>
    <col min="6" max="6" width="9.875" style="171" bestFit="1" customWidth="1"/>
    <col min="7" max="7" width="9.875" style="190" bestFit="1" customWidth="1"/>
    <col min="8" max="8" width="10.625" style="177" bestFit="1" customWidth="1"/>
    <col min="9" max="9" width="9.875" style="171" bestFit="1" customWidth="1"/>
    <col min="10" max="10" width="9.875" style="190" bestFit="1" customWidth="1"/>
    <col min="11" max="11" width="10.625" style="177" bestFit="1" customWidth="1"/>
    <col min="12" max="12" width="9.875" style="171" bestFit="1" customWidth="1"/>
    <col min="13" max="13" width="9.875" style="190" bestFit="1" customWidth="1"/>
    <col min="14" max="14" width="90.875" style="177" bestFit="1" customWidth="1"/>
    <col min="15" max="16384" width="8.875" style="177"/>
  </cols>
  <sheetData>
    <row r="1" spans="1:14" ht="13.5" customHeight="1">
      <c r="A1" s="204"/>
      <c r="B1" s="239" t="s">
        <v>639</v>
      </c>
      <c r="C1" s="239" t="s">
        <v>1</v>
      </c>
      <c r="D1" s="204"/>
      <c r="E1" s="236" t="s">
        <v>2522</v>
      </c>
      <c r="F1" s="236"/>
      <c r="G1" s="236"/>
      <c r="H1" s="237" t="s">
        <v>2523</v>
      </c>
      <c r="I1" s="237"/>
      <c r="J1" s="237"/>
      <c r="K1" s="238" t="s">
        <v>2524</v>
      </c>
      <c r="L1" s="238"/>
      <c r="M1" s="238"/>
      <c r="N1" s="235" t="s">
        <v>13</v>
      </c>
    </row>
    <row r="2" spans="1:14" s="171" customFormat="1">
      <c r="A2" s="205"/>
      <c r="B2" s="239"/>
      <c r="C2" s="239"/>
      <c r="D2" s="206" t="s">
        <v>2</v>
      </c>
      <c r="E2" s="206" t="s">
        <v>1478</v>
      </c>
      <c r="F2" s="206" t="s">
        <v>2510</v>
      </c>
      <c r="G2" s="207" t="s">
        <v>1479</v>
      </c>
      <c r="H2" s="206" t="s">
        <v>1478</v>
      </c>
      <c r="I2" s="206" t="s">
        <v>2510</v>
      </c>
      <c r="J2" s="207" t="s">
        <v>1479</v>
      </c>
      <c r="K2" s="206" t="s">
        <v>1478</v>
      </c>
      <c r="L2" s="206" t="s">
        <v>2510</v>
      </c>
      <c r="M2" s="207" t="s">
        <v>1479</v>
      </c>
      <c r="N2" s="235"/>
    </row>
    <row r="3" spans="1:14" s="175" customFormat="1">
      <c r="A3" s="172"/>
      <c r="B3" s="173">
        <v>10001</v>
      </c>
      <c r="C3" s="174">
        <v>1</v>
      </c>
      <c r="E3" s="175">
        <v>40001</v>
      </c>
      <c r="F3" s="174">
        <v>0</v>
      </c>
      <c r="G3" s="189">
        <v>1</v>
      </c>
      <c r="I3" s="174"/>
      <c r="J3" s="189"/>
      <c r="L3" s="174"/>
      <c r="M3" s="189"/>
      <c r="N3" s="175" t="str">
        <f>IF(B3&lt;&gt;"","&lt;TreasureBox Id="""&amp;B3&amp;""" Type="""&amp;C3&amp;""" Name="""&amp;D3&amp;"""&gt;"&amp;CHAR(10)&amp;" &lt;Treasure ItemId="""&amp;E3&amp;""" Type="""&amp;F3&amp;""" Value="""&amp;G3&amp;""" /&gt;"&amp;CHAR(10)&amp;IF(H3&lt;&gt;""," &lt;Treasure ItemId="""&amp;H3&amp;""" Type="""&amp;I3&amp;""" Value="""&amp;J3&amp;""" /&gt;"&amp;CHAR(10),"")&amp;IF(K3&lt;&gt;""," &lt;Treasure ItemId="""&amp;K3&amp;""" Type="""&amp;L3&amp;""" Value="""&amp;M3&amp;""" /&gt;"&amp;CHAR(10),"")&amp;"&lt;/TreasureBox&gt;","")</f>
        <v>&lt;TreasureBox Id="10001" Type="1" Name=""&gt;&lt;Treasure ItemId="40001" Type="0" Value="1" /&gt;&lt;/TreasureBox&gt;</v>
      </c>
    </row>
    <row r="4" spans="1:14" s="175" customFormat="1">
      <c r="A4" s="172"/>
      <c r="B4" s="173">
        <v>10002</v>
      </c>
      <c r="C4" s="174">
        <v>1</v>
      </c>
      <c r="E4" s="175">
        <v>40002</v>
      </c>
      <c r="F4" s="174">
        <v>0</v>
      </c>
      <c r="G4" s="189">
        <v>1</v>
      </c>
      <c r="I4" s="174"/>
      <c r="J4" s="189"/>
      <c r="L4" s="174"/>
      <c r="M4" s="189"/>
      <c r="N4" s="175" t="str">
        <f t="shared" ref="N4:N67" si="0">IF(B4&lt;&gt;"","&lt;TreasureBox Id="""&amp;B4&amp;""" Type="""&amp;C4&amp;""" Name="""&amp;D4&amp;"""&gt;"&amp;CHAR(10)&amp;" &lt;Treasure ItemId="""&amp;E4&amp;""" Type="""&amp;F4&amp;""" Value="""&amp;G4&amp;""" /&gt;"&amp;CHAR(10)&amp;IF(H4&lt;&gt;""," &lt;Treasure ItemId="""&amp;H4&amp;""" Type="""&amp;I4&amp;""" Value="""&amp;J4&amp;""" /&gt;"&amp;CHAR(10),"")&amp;IF(K4&lt;&gt;""," &lt;Treasure ItemId="""&amp;K4&amp;""" Type="""&amp;L4&amp;""" Value="""&amp;M4&amp;""" /&gt;"&amp;CHAR(10),"")&amp;"&lt;/TreasureBox&gt;","")</f>
        <v>&lt;TreasureBox Id="10002" Type="1" Name=""&gt;&lt;Treasure ItemId="40002" Type="0" Value="1" /&gt;&lt;/TreasureBox&gt;</v>
      </c>
    </row>
    <row r="5" spans="1:14" s="175" customFormat="1">
      <c r="A5" s="172"/>
      <c r="B5" s="173">
        <v>10003</v>
      </c>
      <c r="C5" s="174">
        <v>1</v>
      </c>
      <c r="E5" s="175">
        <v>40003</v>
      </c>
      <c r="F5" s="174">
        <v>0</v>
      </c>
      <c r="G5" s="189">
        <v>1</v>
      </c>
      <c r="H5" s="175">
        <v>10004</v>
      </c>
      <c r="I5" s="174">
        <v>1</v>
      </c>
      <c r="J5" s="189" t="s">
        <v>2528</v>
      </c>
      <c r="K5" s="175">
        <v>10005</v>
      </c>
      <c r="L5" s="174">
        <v>1</v>
      </c>
      <c r="M5" s="189" t="s">
        <v>2529</v>
      </c>
      <c r="N5" s="175" t="str">
        <f t="shared" si="0"/>
        <v>&lt;TreasureBox Id="10003" Type="1" Name=""&gt;&lt;Treasure ItemId="40003" Type="0" Value="1" /&gt;&lt;Treasure ItemId="10004" Type="1" Value="1" /&gt;&lt;Treasure ItemId="10005" Type="1" Value="1" /&gt;&lt;/TreasureBox&gt;</v>
      </c>
    </row>
    <row r="6" spans="1:14" s="175" customFormat="1">
      <c r="A6" s="172"/>
      <c r="B6" s="173">
        <v>10004</v>
      </c>
      <c r="C6" s="174">
        <v>1</v>
      </c>
      <c r="E6" s="175">
        <v>40004</v>
      </c>
      <c r="F6" s="174">
        <v>0</v>
      </c>
      <c r="G6" s="189">
        <v>1</v>
      </c>
      <c r="H6" s="175">
        <v>10004</v>
      </c>
      <c r="I6" s="174">
        <v>1</v>
      </c>
      <c r="J6" s="189" t="s">
        <v>2534</v>
      </c>
      <c r="K6" s="175">
        <v>10005</v>
      </c>
      <c r="L6" s="174">
        <v>1</v>
      </c>
      <c r="M6" s="189" t="s">
        <v>2535</v>
      </c>
      <c r="N6" s="175" t="str">
        <f t="shared" si="0"/>
        <v>&lt;TreasureBox Id="10004" Type="1" Name=""&gt;&lt;Treasure ItemId="40004" Type="0" Value="1" /&gt;&lt;Treasure ItemId="10004" Type="1" Value="1" /&gt;&lt;Treasure ItemId="10005" Type="1" Value="1" /&gt;&lt;/TreasureBox&gt;</v>
      </c>
    </row>
    <row r="7" spans="1:14" s="175" customFormat="1">
      <c r="A7" s="172"/>
      <c r="B7" s="173">
        <v>10005</v>
      </c>
      <c r="C7" s="174">
        <v>1</v>
      </c>
      <c r="E7" s="175">
        <v>40005</v>
      </c>
      <c r="F7" s="174">
        <v>0</v>
      </c>
      <c r="G7" s="189">
        <v>1</v>
      </c>
      <c r="H7" s="175">
        <v>10004</v>
      </c>
      <c r="I7" s="174">
        <v>1</v>
      </c>
      <c r="J7" s="189" t="s">
        <v>2528</v>
      </c>
      <c r="K7" s="175">
        <v>10005</v>
      </c>
      <c r="L7" s="174">
        <v>1</v>
      </c>
      <c r="M7" s="189" t="s">
        <v>2529</v>
      </c>
      <c r="N7" s="175" t="str">
        <f t="shared" si="0"/>
        <v>&lt;TreasureBox Id="10005" Type="1" Name=""&gt;&lt;Treasure ItemId="40005" Type="0" Value="1" /&gt;&lt;Treasure ItemId="10004" Type="1" Value="1" /&gt;&lt;Treasure ItemId="10005" Type="1" Value="1" /&gt;&lt;/TreasureBox&gt;</v>
      </c>
    </row>
    <row r="8" spans="1:14" s="175" customFormat="1">
      <c r="A8" s="172"/>
      <c r="B8" s="173">
        <v>10006</v>
      </c>
      <c r="C8" s="174">
        <v>1</v>
      </c>
      <c r="E8" s="175">
        <v>40006</v>
      </c>
      <c r="F8" s="174">
        <v>0</v>
      </c>
      <c r="G8" s="189">
        <v>1</v>
      </c>
      <c r="H8" s="175">
        <v>10004</v>
      </c>
      <c r="I8" s="174">
        <v>1</v>
      </c>
      <c r="J8" s="189" t="s">
        <v>2530</v>
      </c>
      <c r="K8" s="175">
        <v>10005</v>
      </c>
      <c r="L8" s="174">
        <v>1</v>
      </c>
      <c r="M8" s="189" t="s">
        <v>2526</v>
      </c>
      <c r="N8" s="175" t="str">
        <f t="shared" si="0"/>
        <v>&lt;TreasureBox Id="10006" Type="1" Name=""&gt;&lt;Treasure ItemId="40006" Type="0" Value="1" /&gt;&lt;Treasure ItemId="10004" Type="1" Value="1-3" /&gt;&lt;Treasure ItemId="10005" Type="1" Value="1-3" /&gt;&lt;/TreasureBox&gt;</v>
      </c>
    </row>
    <row r="9" spans="1:14" s="175" customFormat="1">
      <c r="A9" s="172"/>
      <c r="B9" s="173">
        <v>10007</v>
      </c>
      <c r="C9" s="174">
        <v>1</v>
      </c>
      <c r="E9" s="175">
        <v>40007</v>
      </c>
      <c r="F9" s="174">
        <v>0</v>
      </c>
      <c r="G9" s="189">
        <v>1</v>
      </c>
      <c r="H9" s="175">
        <v>10004</v>
      </c>
      <c r="I9" s="174">
        <v>1</v>
      </c>
      <c r="J9" s="189" t="s">
        <v>2528</v>
      </c>
      <c r="K9" s="175">
        <v>10005</v>
      </c>
      <c r="L9" s="174">
        <v>1</v>
      </c>
      <c r="M9" s="189" t="s">
        <v>2529</v>
      </c>
      <c r="N9" s="175" t="str">
        <f t="shared" si="0"/>
        <v>&lt;TreasureBox Id="10007" Type="1" Name=""&gt;&lt;Treasure ItemId="40007" Type="0" Value="1" /&gt;&lt;Treasure ItemId="10004" Type="1" Value="1" /&gt;&lt;Treasure ItemId="10005" Type="1" Value="1" /&gt;&lt;/TreasureBox&gt;</v>
      </c>
    </row>
    <row r="10" spans="1:14" s="175" customFormat="1">
      <c r="A10" s="172"/>
      <c r="B10" s="173">
        <v>10008</v>
      </c>
      <c r="C10" s="174">
        <v>1</v>
      </c>
      <c r="E10" s="175">
        <v>40008</v>
      </c>
      <c r="F10" s="174">
        <v>0</v>
      </c>
      <c r="G10" s="189">
        <v>1</v>
      </c>
      <c r="H10" s="175">
        <v>10004</v>
      </c>
      <c r="I10" s="174">
        <v>1</v>
      </c>
      <c r="J10" s="189" t="s">
        <v>2530</v>
      </c>
      <c r="K10" s="175">
        <v>10005</v>
      </c>
      <c r="L10" s="174">
        <v>1</v>
      </c>
      <c r="M10" s="189" t="s">
        <v>2526</v>
      </c>
      <c r="N10" s="175" t="str">
        <f t="shared" si="0"/>
        <v>&lt;TreasureBox Id="10008" Type="1" Name=""&gt;&lt;Treasure ItemId="40008" Type="0" Value="1" /&gt;&lt;Treasure ItemId="10004" Type="1" Value="1-3" /&gt;&lt;Treasure ItemId="10005" Type="1" Value="1-3" /&gt;&lt;/TreasureBox&gt;</v>
      </c>
    </row>
    <row r="11" spans="1:14" s="175" customFormat="1">
      <c r="A11" s="172"/>
      <c r="B11" s="173">
        <v>10009</v>
      </c>
      <c r="C11" s="174">
        <v>1</v>
      </c>
      <c r="E11" s="175">
        <v>40009</v>
      </c>
      <c r="F11" s="174">
        <v>0</v>
      </c>
      <c r="G11" s="189">
        <v>1</v>
      </c>
      <c r="H11" s="175">
        <v>10005</v>
      </c>
      <c r="I11" s="174">
        <v>1</v>
      </c>
      <c r="J11" s="189" t="s">
        <v>2531</v>
      </c>
      <c r="K11" s="175">
        <v>10005</v>
      </c>
      <c r="L11" s="174">
        <v>1</v>
      </c>
      <c r="M11" s="189" t="s">
        <v>2532</v>
      </c>
      <c r="N11" s="175" t="str">
        <f t="shared" si="0"/>
        <v>&lt;TreasureBox Id="10009" Type="1" Name=""&gt;&lt;Treasure ItemId="40009" Type="0" Value="1" /&gt;&lt;Treasure ItemId="10005" Type="1" Value="1-3" /&gt;&lt;Treasure ItemId="10005" Type="1" Value="1-3" /&gt;&lt;/TreasureBox&gt;</v>
      </c>
    </row>
    <row r="12" spans="1:14" s="175" customFormat="1">
      <c r="A12" s="172"/>
      <c r="B12" s="173">
        <v>10010</v>
      </c>
      <c r="C12" s="174">
        <v>1</v>
      </c>
      <c r="E12" s="175">
        <v>40010</v>
      </c>
      <c r="F12" s="174">
        <v>0</v>
      </c>
      <c r="G12" s="189">
        <v>1</v>
      </c>
      <c r="H12" s="175">
        <v>10004</v>
      </c>
      <c r="I12" s="174">
        <v>1</v>
      </c>
      <c r="J12" s="189" t="s">
        <v>2527</v>
      </c>
      <c r="K12" s="175">
        <v>10005</v>
      </c>
      <c r="L12" s="174">
        <v>1</v>
      </c>
      <c r="M12" s="189" t="s">
        <v>2533</v>
      </c>
      <c r="N12" s="175" t="str">
        <f t="shared" si="0"/>
        <v>&lt;TreasureBox Id="10010" Type="1" Name=""&gt;&lt;Treasure ItemId="40010" Type="0" Value="1" /&gt;&lt;Treasure ItemId="10004" Type="1" Value="2-4" /&gt;&lt;Treasure ItemId="10005" Type="1" Value="2-4" /&gt;&lt;/TreasureBox&gt;</v>
      </c>
    </row>
    <row r="13" spans="1:14" s="175" customFormat="1">
      <c r="A13" s="172"/>
      <c r="B13" s="173">
        <v>10011</v>
      </c>
      <c r="C13" s="174">
        <v>1</v>
      </c>
      <c r="E13" s="175">
        <v>40011</v>
      </c>
      <c r="F13" s="174">
        <v>0</v>
      </c>
      <c r="G13" s="189">
        <v>1</v>
      </c>
      <c r="H13" s="175">
        <v>10004</v>
      </c>
      <c r="I13" s="174">
        <v>1</v>
      </c>
      <c r="J13" s="189" t="s">
        <v>2528</v>
      </c>
      <c r="K13" s="175">
        <v>10005</v>
      </c>
      <c r="L13" s="174">
        <v>1</v>
      </c>
      <c r="M13" s="189" t="s">
        <v>2529</v>
      </c>
      <c r="N13" s="175" t="str">
        <f t="shared" si="0"/>
        <v>&lt;TreasureBox Id="10011" Type="1" Name=""&gt;&lt;Treasure ItemId="40011" Type="0" Value="1" /&gt;&lt;Treasure ItemId="10004" Type="1" Value="1" /&gt;&lt;Treasure ItemId="10005" Type="1" Value="1" /&gt;&lt;/TreasureBox&gt;</v>
      </c>
    </row>
    <row r="14" spans="1:14" s="175" customFormat="1">
      <c r="A14" s="172"/>
      <c r="B14" s="173">
        <v>10012</v>
      </c>
      <c r="C14" s="174">
        <v>1</v>
      </c>
      <c r="E14" s="175">
        <v>40012</v>
      </c>
      <c r="F14" s="174">
        <v>0</v>
      </c>
      <c r="G14" s="189">
        <v>1</v>
      </c>
      <c r="H14" s="175">
        <v>10004</v>
      </c>
      <c r="I14" s="174">
        <v>1</v>
      </c>
      <c r="J14" s="189" t="s">
        <v>2530</v>
      </c>
      <c r="K14" s="175">
        <v>10005</v>
      </c>
      <c r="L14" s="174">
        <v>1</v>
      </c>
      <c r="M14" s="189" t="s">
        <v>2526</v>
      </c>
      <c r="N14" s="175" t="str">
        <f t="shared" si="0"/>
        <v>&lt;TreasureBox Id="10012" Type="1" Name=""&gt;&lt;Treasure ItemId="40012" Type="0" Value="1" /&gt;&lt;Treasure ItemId="10004" Type="1" Value="1-3" /&gt;&lt;Treasure ItemId="10005" Type="1" Value="1-3" /&gt;&lt;/TreasureBox&gt;</v>
      </c>
    </row>
    <row r="15" spans="1:14" s="175" customFormat="1">
      <c r="A15" s="172"/>
      <c r="B15" s="173">
        <v>10013</v>
      </c>
      <c r="C15" s="174">
        <v>1</v>
      </c>
      <c r="E15" s="175">
        <v>40013</v>
      </c>
      <c r="F15" s="174">
        <v>0</v>
      </c>
      <c r="G15" s="189">
        <v>1</v>
      </c>
      <c r="H15" s="175">
        <v>10004</v>
      </c>
      <c r="I15" s="174">
        <v>1</v>
      </c>
      <c r="J15" s="189" t="s">
        <v>2528</v>
      </c>
      <c r="K15" s="175">
        <v>10005</v>
      </c>
      <c r="L15" s="174">
        <v>1</v>
      </c>
      <c r="M15" s="189" t="s">
        <v>2529</v>
      </c>
      <c r="N15" s="175" t="str">
        <f t="shared" si="0"/>
        <v>&lt;TreasureBox Id="10013" Type="1" Name=""&gt;&lt;Treasure ItemId="40013" Type="0" Value="1" /&gt;&lt;Treasure ItemId="10004" Type="1" Value="1" /&gt;&lt;Treasure ItemId="10005" Type="1" Value="1" /&gt;&lt;/TreasureBox&gt;</v>
      </c>
    </row>
    <row r="16" spans="1:14" s="175" customFormat="1">
      <c r="A16" s="172"/>
      <c r="B16" s="173">
        <v>10014</v>
      </c>
      <c r="C16" s="174">
        <v>1</v>
      </c>
      <c r="E16" s="175">
        <v>40014</v>
      </c>
      <c r="F16" s="174">
        <v>0</v>
      </c>
      <c r="G16" s="189">
        <v>1</v>
      </c>
      <c r="H16" s="175">
        <v>10004</v>
      </c>
      <c r="I16" s="174">
        <v>1</v>
      </c>
      <c r="J16" s="189" t="s">
        <v>2530</v>
      </c>
      <c r="K16" s="175">
        <v>10005</v>
      </c>
      <c r="L16" s="174">
        <v>1</v>
      </c>
      <c r="M16" s="189" t="s">
        <v>2526</v>
      </c>
      <c r="N16" s="175" t="str">
        <f t="shared" si="0"/>
        <v>&lt;TreasureBox Id="10014" Type="1" Name=""&gt;&lt;Treasure ItemId="40014" Type="0" Value="1" /&gt;&lt;Treasure ItemId="10004" Type="1" Value="1-3" /&gt;&lt;Treasure ItemId="10005" Type="1" Value="1-3" /&gt;&lt;/TreasureBox&gt;</v>
      </c>
    </row>
    <row r="17" spans="1:14" s="175" customFormat="1">
      <c r="A17" s="172"/>
      <c r="B17" s="173">
        <v>10015</v>
      </c>
      <c r="C17" s="174">
        <v>1</v>
      </c>
      <c r="E17" s="175">
        <v>40015</v>
      </c>
      <c r="F17" s="174">
        <v>0</v>
      </c>
      <c r="G17" s="189">
        <v>1</v>
      </c>
      <c r="H17" s="175">
        <v>10004</v>
      </c>
      <c r="I17" s="174">
        <v>1</v>
      </c>
      <c r="J17" s="189" t="s">
        <v>2536</v>
      </c>
      <c r="K17" s="175">
        <v>10005</v>
      </c>
      <c r="L17" s="174">
        <v>1</v>
      </c>
      <c r="M17" s="189" t="s">
        <v>2537</v>
      </c>
      <c r="N17" s="175" t="str">
        <f t="shared" si="0"/>
        <v>&lt;TreasureBox Id="10015" Type="1" Name=""&gt;&lt;Treasure ItemId="40015" Type="0" Value="1" /&gt;&lt;Treasure ItemId="10004" Type="1" Value="1-3" /&gt;&lt;Treasure ItemId="10005" Type="1" Value="1-3" /&gt;&lt;/TreasureBox&gt;</v>
      </c>
    </row>
    <row r="18" spans="1:14" s="175" customFormat="1">
      <c r="A18" s="172"/>
      <c r="B18" s="173">
        <v>10016</v>
      </c>
      <c r="C18" s="174">
        <v>1</v>
      </c>
      <c r="E18" s="175">
        <v>40016</v>
      </c>
      <c r="F18" s="174">
        <v>0</v>
      </c>
      <c r="G18" s="189">
        <v>1</v>
      </c>
      <c r="H18" s="175">
        <v>10004</v>
      </c>
      <c r="I18" s="174">
        <v>1</v>
      </c>
      <c r="J18" s="189" t="s">
        <v>2539</v>
      </c>
      <c r="K18" s="175">
        <v>10005</v>
      </c>
      <c r="L18" s="174">
        <v>1</v>
      </c>
      <c r="M18" s="189" t="s">
        <v>2525</v>
      </c>
      <c r="N18" s="175" t="str">
        <f t="shared" si="0"/>
        <v>&lt;TreasureBox Id="10016" Type="1" Name=""&gt;&lt;Treasure ItemId="40016" Type="0" Value="1" /&gt;&lt;Treasure ItemId="10004" Type="1" Value="2-3" /&gt;&lt;Treasure ItemId="10005" Type="1" Value="2-3" /&gt;&lt;/TreasureBox&gt;</v>
      </c>
    </row>
    <row r="19" spans="1:14" s="175" customFormat="1">
      <c r="A19" s="172"/>
      <c r="B19" s="173">
        <v>10017</v>
      </c>
      <c r="C19" s="174">
        <v>1</v>
      </c>
      <c r="E19" s="175">
        <v>40017</v>
      </c>
      <c r="F19" s="174">
        <v>0</v>
      </c>
      <c r="G19" s="189">
        <v>1</v>
      </c>
      <c r="H19" s="175">
        <v>10004</v>
      </c>
      <c r="I19" s="174">
        <v>1</v>
      </c>
      <c r="J19" s="189" t="s">
        <v>2536</v>
      </c>
      <c r="K19" s="175">
        <v>10005</v>
      </c>
      <c r="L19" s="174">
        <v>1</v>
      </c>
      <c r="M19" s="189" t="s">
        <v>2537</v>
      </c>
      <c r="N19" s="175" t="str">
        <f t="shared" si="0"/>
        <v>&lt;TreasureBox Id="10017" Type="1" Name=""&gt;&lt;Treasure ItemId="40017" Type="0" Value="1" /&gt;&lt;Treasure ItemId="10004" Type="1" Value="1-3" /&gt;&lt;Treasure ItemId="10005" Type="1" Value="1-3" /&gt;&lt;/TreasureBox&gt;</v>
      </c>
    </row>
    <row r="20" spans="1:14" s="175" customFormat="1">
      <c r="A20" s="172"/>
      <c r="B20" s="173">
        <v>10018</v>
      </c>
      <c r="C20" s="174">
        <v>1</v>
      </c>
      <c r="E20" s="175">
        <v>40018</v>
      </c>
      <c r="F20" s="174">
        <v>0</v>
      </c>
      <c r="G20" s="189">
        <v>1</v>
      </c>
      <c r="H20" s="175">
        <v>10004</v>
      </c>
      <c r="I20" s="174">
        <v>1</v>
      </c>
      <c r="J20" s="189" t="s">
        <v>2539</v>
      </c>
      <c r="K20" s="175">
        <v>10005</v>
      </c>
      <c r="L20" s="174">
        <v>1</v>
      </c>
      <c r="M20" s="189" t="s">
        <v>2525</v>
      </c>
      <c r="N20" s="175" t="str">
        <f t="shared" si="0"/>
        <v>&lt;TreasureBox Id="10018" Type="1" Name=""&gt;&lt;Treasure ItemId="40018" Type="0" Value="1" /&gt;&lt;Treasure ItemId="10004" Type="1" Value="2-3" /&gt;&lt;Treasure ItemId="10005" Type="1" Value="2-3" /&gt;&lt;/TreasureBox&gt;</v>
      </c>
    </row>
    <row r="21" spans="1:14" s="175" customFormat="1">
      <c r="A21" s="172"/>
      <c r="B21" s="173">
        <v>10019</v>
      </c>
      <c r="C21" s="174">
        <v>1</v>
      </c>
      <c r="E21" s="175">
        <v>40019</v>
      </c>
      <c r="F21" s="174">
        <v>0</v>
      </c>
      <c r="G21" s="189">
        <v>1</v>
      </c>
      <c r="H21" s="175">
        <v>10004</v>
      </c>
      <c r="I21" s="174">
        <v>1</v>
      </c>
      <c r="J21" s="189" t="s">
        <v>2536</v>
      </c>
      <c r="K21" s="175">
        <v>10005</v>
      </c>
      <c r="L21" s="174">
        <v>1</v>
      </c>
      <c r="M21" s="189" t="s">
        <v>2537</v>
      </c>
      <c r="N21" s="175" t="str">
        <f t="shared" si="0"/>
        <v>&lt;TreasureBox Id="10019" Type="1" Name=""&gt;&lt;Treasure ItemId="40019" Type="0" Value="1" /&gt;&lt;Treasure ItemId="10004" Type="1" Value="1-3" /&gt;&lt;Treasure ItemId="10005" Type="1" Value="1-3" /&gt;&lt;/TreasureBox&gt;</v>
      </c>
    </row>
    <row r="22" spans="1:14" s="175" customFormat="1">
      <c r="A22" s="172"/>
      <c r="B22" s="173">
        <v>10020</v>
      </c>
      <c r="C22" s="174">
        <v>1</v>
      </c>
      <c r="E22" s="175">
        <v>40020</v>
      </c>
      <c r="F22" s="174">
        <v>0</v>
      </c>
      <c r="G22" s="189">
        <v>1</v>
      </c>
      <c r="H22" s="175">
        <v>10004</v>
      </c>
      <c r="I22" s="174">
        <v>1</v>
      </c>
      <c r="J22" s="189" t="s">
        <v>2539</v>
      </c>
      <c r="K22" s="175">
        <v>10005</v>
      </c>
      <c r="L22" s="174">
        <v>1</v>
      </c>
      <c r="M22" s="189" t="s">
        <v>2525</v>
      </c>
      <c r="N22" s="175" t="str">
        <f t="shared" si="0"/>
        <v>&lt;TreasureBox Id="10020" Type="1" Name=""&gt;&lt;Treasure ItemId="40020" Type="0" Value="1" /&gt;&lt;Treasure ItemId="10004" Type="1" Value="2-3" /&gt;&lt;Treasure ItemId="10005" Type="1" Value="2-3" /&gt;&lt;/TreasureBox&gt;</v>
      </c>
    </row>
    <row r="23" spans="1:14" s="175" customFormat="1">
      <c r="A23" s="172"/>
      <c r="B23" s="173">
        <v>10021</v>
      </c>
      <c r="C23" s="174">
        <v>1</v>
      </c>
      <c r="E23" s="175">
        <v>40021</v>
      </c>
      <c r="F23" s="174">
        <v>0</v>
      </c>
      <c r="G23" s="189">
        <v>1</v>
      </c>
      <c r="H23" s="175">
        <v>10004</v>
      </c>
      <c r="I23" s="174">
        <v>1</v>
      </c>
      <c r="J23" s="189" t="s">
        <v>2536</v>
      </c>
      <c r="K23" s="175">
        <v>10005</v>
      </c>
      <c r="L23" s="174">
        <v>1</v>
      </c>
      <c r="M23" s="189" t="s">
        <v>2537</v>
      </c>
      <c r="N23" s="175" t="str">
        <f t="shared" si="0"/>
        <v>&lt;TreasureBox Id="10021" Type="1" Name=""&gt;&lt;Treasure ItemId="40021" Type="0" Value="1" /&gt;&lt;Treasure ItemId="10004" Type="1" Value="1-3" /&gt;&lt;Treasure ItemId="10005" Type="1" Value="1-3" /&gt;&lt;/TreasureBox&gt;</v>
      </c>
    </row>
    <row r="24" spans="1:14" s="175" customFormat="1">
      <c r="A24" s="172"/>
      <c r="B24" s="173">
        <v>10022</v>
      </c>
      <c r="C24" s="174">
        <v>1</v>
      </c>
      <c r="E24" s="175">
        <v>40022</v>
      </c>
      <c r="F24" s="174">
        <v>0</v>
      </c>
      <c r="G24" s="189">
        <v>1</v>
      </c>
      <c r="H24" s="175">
        <v>10004</v>
      </c>
      <c r="I24" s="174">
        <v>1</v>
      </c>
      <c r="J24" s="189" t="s">
        <v>2538</v>
      </c>
      <c r="K24" s="175">
        <v>10005</v>
      </c>
      <c r="L24" s="174">
        <v>1</v>
      </c>
      <c r="M24" s="189" t="s">
        <v>2538</v>
      </c>
      <c r="N24" s="175" t="str">
        <f t="shared" si="0"/>
        <v>&lt;TreasureBox Id="10022" Type="1" Name=""&gt;&lt;Treasure ItemId="40022" Type="0" Value="1" /&gt;&lt;Treasure ItemId="10004" Type="1" Value="2-4" /&gt;&lt;Treasure ItemId="10005" Type="1" Value="2-4" /&gt;&lt;/TreasureBox&gt;</v>
      </c>
    </row>
    <row r="25" spans="1:14" s="175" customFormat="1">
      <c r="A25" s="172"/>
      <c r="B25" s="173">
        <v>10023</v>
      </c>
      <c r="C25" s="174">
        <v>1</v>
      </c>
      <c r="E25" s="175">
        <v>40023</v>
      </c>
      <c r="F25" s="174">
        <v>0</v>
      </c>
      <c r="G25" s="189">
        <v>1</v>
      </c>
      <c r="H25" s="175">
        <v>10004</v>
      </c>
      <c r="I25" s="174">
        <v>1</v>
      </c>
      <c r="J25" s="189" t="s">
        <v>2536</v>
      </c>
      <c r="K25" s="175">
        <v>10005</v>
      </c>
      <c r="L25" s="174">
        <v>1</v>
      </c>
      <c r="M25" s="189" t="s">
        <v>2537</v>
      </c>
      <c r="N25" s="175" t="str">
        <f t="shared" si="0"/>
        <v>&lt;TreasureBox Id="10023" Type="1" Name=""&gt;&lt;Treasure ItemId="40023" Type="0" Value="1" /&gt;&lt;Treasure ItemId="10004" Type="1" Value="1-3" /&gt;&lt;Treasure ItemId="10005" Type="1" Value="1-3" /&gt;&lt;/TreasureBox&gt;</v>
      </c>
    </row>
    <row r="26" spans="1:14" s="175" customFormat="1">
      <c r="A26" s="172"/>
      <c r="B26" s="173">
        <v>10024</v>
      </c>
      <c r="C26" s="174">
        <v>1</v>
      </c>
      <c r="E26" s="175">
        <v>40024</v>
      </c>
      <c r="F26" s="174">
        <v>0</v>
      </c>
      <c r="G26" s="189">
        <v>1</v>
      </c>
      <c r="H26" s="175">
        <v>10004</v>
      </c>
      <c r="I26" s="174">
        <v>1</v>
      </c>
      <c r="J26" s="189" t="s">
        <v>2538</v>
      </c>
      <c r="K26" s="175">
        <v>10005</v>
      </c>
      <c r="L26" s="174">
        <v>1</v>
      </c>
      <c r="M26" s="189" t="s">
        <v>2538</v>
      </c>
      <c r="N26" s="175" t="str">
        <f t="shared" si="0"/>
        <v>&lt;TreasureBox Id="10024" Type="1" Name=""&gt;&lt;Treasure ItemId="40024" Type="0" Value="1" /&gt;&lt;Treasure ItemId="10004" Type="1" Value="2-4" /&gt;&lt;Treasure ItemId="10005" Type="1" Value="2-4" /&gt;&lt;/TreasureBox&gt;</v>
      </c>
    </row>
    <row r="27" spans="1:14" s="175" customFormat="1">
      <c r="A27" s="172"/>
      <c r="B27" s="173">
        <v>10025</v>
      </c>
      <c r="C27" s="174">
        <v>1</v>
      </c>
      <c r="E27" s="175">
        <v>40025</v>
      </c>
      <c r="F27" s="174">
        <v>0</v>
      </c>
      <c r="G27" s="189">
        <v>1</v>
      </c>
      <c r="H27" s="175">
        <v>10004</v>
      </c>
      <c r="I27" s="174">
        <v>1</v>
      </c>
      <c r="J27" s="189" t="s">
        <v>2536</v>
      </c>
      <c r="K27" s="175">
        <v>10005</v>
      </c>
      <c r="L27" s="174">
        <v>1</v>
      </c>
      <c r="M27" s="189" t="s">
        <v>2537</v>
      </c>
      <c r="N27" s="175" t="str">
        <f t="shared" si="0"/>
        <v>&lt;TreasureBox Id="10025" Type="1" Name=""&gt;&lt;Treasure ItemId="40025" Type="0" Value="1" /&gt;&lt;Treasure ItemId="10004" Type="1" Value="1-3" /&gt;&lt;Treasure ItemId="10005" Type="1" Value="1-3" /&gt;&lt;/TreasureBox&gt;</v>
      </c>
    </row>
    <row r="28" spans="1:14" s="175" customFormat="1">
      <c r="A28" s="172"/>
      <c r="B28" s="173">
        <v>10026</v>
      </c>
      <c r="C28" s="174">
        <v>1</v>
      </c>
      <c r="E28" s="175">
        <v>40026</v>
      </c>
      <c r="F28" s="174">
        <v>0</v>
      </c>
      <c r="G28" s="189">
        <v>1</v>
      </c>
      <c r="H28" s="175">
        <v>10004</v>
      </c>
      <c r="I28" s="174">
        <v>1</v>
      </c>
      <c r="J28" s="189" t="s">
        <v>2538</v>
      </c>
      <c r="K28" s="175">
        <v>10005</v>
      </c>
      <c r="L28" s="174">
        <v>1</v>
      </c>
      <c r="M28" s="189" t="s">
        <v>2538</v>
      </c>
      <c r="N28" s="175" t="str">
        <f t="shared" si="0"/>
        <v>&lt;TreasureBox Id="10026" Type="1" Name=""&gt;&lt;Treasure ItemId="40026" Type="0" Value="1" /&gt;&lt;Treasure ItemId="10004" Type="1" Value="2-4" /&gt;&lt;Treasure ItemId="10005" Type="1" Value="2-4" /&gt;&lt;/TreasureBox&gt;</v>
      </c>
    </row>
    <row r="29" spans="1:14" s="175" customFormat="1">
      <c r="A29" s="172"/>
      <c r="B29" s="173">
        <v>10027</v>
      </c>
      <c r="C29" s="174">
        <v>1</v>
      </c>
      <c r="E29" s="175">
        <v>40027</v>
      </c>
      <c r="F29" s="174">
        <v>0</v>
      </c>
      <c r="G29" s="189">
        <v>1</v>
      </c>
      <c r="H29" s="175">
        <v>10004</v>
      </c>
      <c r="I29" s="174">
        <v>1</v>
      </c>
      <c r="J29" s="189" t="s">
        <v>2536</v>
      </c>
      <c r="K29" s="175">
        <v>10005</v>
      </c>
      <c r="L29" s="174">
        <v>1</v>
      </c>
      <c r="M29" s="189" t="s">
        <v>2537</v>
      </c>
      <c r="N29" s="175" t="str">
        <f t="shared" si="0"/>
        <v>&lt;TreasureBox Id="10027" Type="1" Name=""&gt;&lt;Treasure ItemId="40027" Type="0" Value="1" /&gt;&lt;Treasure ItemId="10004" Type="1" Value="1-3" /&gt;&lt;Treasure ItemId="10005" Type="1" Value="1-3" /&gt;&lt;/TreasureBox&gt;</v>
      </c>
    </row>
    <row r="30" spans="1:14" s="175" customFormat="1">
      <c r="A30" s="172"/>
      <c r="B30" s="173">
        <v>10028</v>
      </c>
      <c r="C30" s="174">
        <v>1</v>
      </c>
      <c r="E30" s="175">
        <v>40028</v>
      </c>
      <c r="F30" s="174">
        <v>0</v>
      </c>
      <c r="G30" s="189">
        <v>1</v>
      </c>
      <c r="H30" s="175">
        <v>10004</v>
      </c>
      <c r="I30" s="174">
        <v>1</v>
      </c>
      <c r="J30" s="189" t="s">
        <v>2538</v>
      </c>
      <c r="K30" s="175">
        <v>10005</v>
      </c>
      <c r="L30" s="174">
        <v>1</v>
      </c>
      <c r="M30" s="189" t="s">
        <v>2538</v>
      </c>
      <c r="N30" s="175" t="str">
        <f t="shared" si="0"/>
        <v>&lt;TreasureBox Id="10028" Type="1" Name=""&gt;&lt;Treasure ItemId="40028" Type="0" Value="1" /&gt;&lt;Treasure ItemId="10004" Type="1" Value="2-4" /&gt;&lt;Treasure ItemId="10005" Type="1" Value="2-4" /&gt;&lt;/TreasureBox&gt;</v>
      </c>
    </row>
    <row r="31" spans="1:14" s="175" customFormat="1">
      <c r="A31" s="172"/>
      <c r="B31" s="173">
        <v>10029</v>
      </c>
      <c r="C31" s="174">
        <v>1</v>
      </c>
      <c r="E31" s="175">
        <v>40029</v>
      </c>
      <c r="F31" s="174">
        <v>0</v>
      </c>
      <c r="G31" s="189">
        <v>1</v>
      </c>
      <c r="H31" s="175">
        <v>10004</v>
      </c>
      <c r="I31" s="174">
        <v>1</v>
      </c>
      <c r="J31" s="189" t="s">
        <v>2536</v>
      </c>
      <c r="K31" s="175">
        <v>10005</v>
      </c>
      <c r="L31" s="174">
        <v>1</v>
      </c>
      <c r="M31" s="189" t="s">
        <v>2537</v>
      </c>
      <c r="N31" s="175" t="str">
        <f t="shared" si="0"/>
        <v>&lt;TreasureBox Id="10029" Type="1" Name=""&gt;&lt;Treasure ItemId="40029" Type="0" Value="1" /&gt;&lt;Treasure ItemId="10004" Type="1" Value="1-3" /&gt;&lt;Treasure ItemId="10005" Type="1" Value="1-3" /&gt;&lt;/TreasureBox&gt;</v>
      </c>
    </row>
    <row r="32" spans="1:14" s="175" customFormat="1">
      <c r="A32" s="172"/>
      <c r="B32" s="173">
        <v>10030</v>
      </c>
      <c r="C32" s="174">
        <v>1</v>
      </c>
      <c r="E32" s="175">
        <v>40030</v>
      </c>
      <c r="F32" s="174">
        <v>0</v>
      </c>
      <c r="G32" s="189">
        <v>1</v>
      </c>
      <c r="H32" s="175">
        <v>10004</v>
      </c>
      <c r="I32" s="174">
        <v>1</v>
      </c>
      <c r="J32" s="189" t="s">
        <v>2538</v>
      </c>
      <c r="K32" s="175">
        <v>10005</v>
      </c>
      <c r="L32" s="174">
        <v>1</v>
      </c>
      <c r="M32" s="189" t="s">
        <v>2538</v>
      </c>
      <c r="N32" s="175" t="str">
        <f t="shared" si="0"/>
        <v>&lt;TreasureBox Id="10030" Type="1" Name=""&gt;&lt;Treasure ItemId="40030" Type="0" Value="1" /&gt;&lt;Treasure ItemId="10004" Type="1" Value="2-4" /&gt;&lt;Treasure ItemId="10005" Type="1" Value="2-4" /&gt;&lt;/TreasureBox&gt;</v>
      </c>
    </row>
    <row r="33" spans="1:14" s="175" customFormat="1">
      <c r="A33" s="172"/>
      <c r="B33" s="173">
        <v>10031</v>
      </c>
      <c r="C33" s="174">
        <v>1</v>
      </c>
      <c r="E33" s="175">
        <v>40031</v>
      </c>
      <c r="F33" s="174">
        <v>0</v>
      </c>
      <c r="G33" s="189">
        <v>1</v>
      </c>
      <c r="H33" s="175">
        <v>10004</v>
      </c>
      <c r="I33" s="174">
        <v>1</v>
      </c>
      <c r="J33" s="189" t="s">
        <v>2536</v>
      </c>
      <c r="K33" s="175">
        <v>10005</v>
      </c>
      <c r="L33" s="174">
        <v>1</v>
      </c>
      <c r="M33" s="189" t="s">
        <v>2537</v>
      </c>
      <c r="N33" s="175" t="str">
        <f t="shared" si="0"/>
        <v>&lt;TreasureBox Id="10031" Type="1" Name=""&gt;&lt;Treasure ItemId="40031" Type="0" Value="1" /&gt;&lt;Treasure ItemId="10004" Type="1" Value="1-3" /&gt;&lt;Treasure ItemId="10005" Type="1" Value="1-3" /&gt;&lt;/TreasureBox&gt;</v>
      </c>
    </row>
    <row r="34" spans="1:14" s="175" customFormat="1">
      <c r="A34" s="172"/>
      <c r="B34" s="173">
        <v>10032</v>
      </c>
      <c r="C34" s="174">
        <v>1</v>
      </c>
      <c r="E34" s="175">
        <v>40032</v>
      </c>
      <c r="F34" s="174">
        <v>0</v>
      </c>
      <c r="G34" s="189">
        <v>1</v>
      </c>
      <c r="H34" s="175">
        <v>10004</v>
      </c>
      <c r="I34" s="174">
        <v>1</v>
      </c>
      <c r="J34" s="189" t="s">
        <v>2540</v>
      </c>
      <c r="K34" s="175">
        <v>10005</v>
      </c>
      <c r="L34" s="174">
        <v>1</v>
      </c>
      <c r="M34" s="189" t="s">
        <v>2541</v>
      </c>
      <c r="N34" s="175" t="str">
        <f t="shared" si="0"/>
        <v>&lt;TreasureBox Id="10032" Type="1" Name=""&gt;&lt;Treasure ItemId="40032" Type="0" Value="1" /&gt;&lt;Treasure ItemId="10004" Type="1" Value="3-4" /&gt;&lt;Treasure ItemId="10005" Type="1" Value="3-4" /&gt;&lt;/TreasureBox&gt;</v>
      </c>
    </row>
    <row r="35" spans="1:14" s="175" customFormat="1">
      <c r="A35" s="172"/>
      <c r="B35" s="173">
        <v>10033</v>
      </c>
      <c r="C35" s="174">
        <v>1</v>
      </c>
      <c r="E35" s="175">
        <v>40033</v>
      </c>
      <c r="F35" s="174">
        <v>0</v>
      </c>
      <c r="G35" s="189">
        <v>1</v>
      </c>
      <c r="H35" s="175">
        <v>10004</v>
      </c>
      <c r="I35" s="174">
        <v>1</v>
      </c>
      <c r="J35" s="189" t="s">
        <v>2536</v>
      </c>
      <c r="K35" s="175">
        <v>10005</v>
      </c>
      <c r="L35" s="174">
        <v>1</v>
      </c>
      <c r="M35" s="189" t="s">
        <v>2537</v>
      </c>
      <c r="N35" s="175" t="str">
        <f t="shared" si="0"/>
        <v>&lt;TreasureBox Id="10033" Type="1" Name=""&gt;&lt;Treasure ItemId="40033" Type="0" Value="1" /&gt;&lt;Treasure ItemId="10004" Type="1" Value="1-3" /&gt;&lt;Treasure ItemId="10005" Type="1" Value="1-3" /&gt;&lt;/TreasureBox&gt;</v>
      </c>
    </row>
    <row r="36" spans="1:14" s="175" customFormat="1">
      <c r="A36" s="172"/>
      <c r="B36" s="173">
        <v>10034</v>
      </c>
      <c r="C36" s="174">
        <v>1</v>
      </c>
      <c r="E36" s="175">
        <v>40034</v>
      </c>
      <c r="F36" s="174">
        <v>0</v>
      </c>
      <c r="G36" s="189">
        <v>1</v>
      </c>
      <c r="H36" s="175">
        <v>10004</v>
      </c>
      <c r="I36" s="174">
        <v>1</v>
      </c>
      <c r="J36" s="189" t="s">
        <v>2540</v>
      </c>
      <c r="K36" s="175">
        <v>10005</v>
      </c>
      <c r="L36" s="174">
        <v>1</v>
      </c>
      <c r="M36" s="189" t="s">
        <v>2541</v>
      </c>
      <c r="N36" s="175" t="str">
        <f t="shared" si="0"/>
        <v>&lt;TreasureBox Id="10034" Type="1" Name=""&gt;&lt;Treasure ItemId="40034" Type="0" Value="1" /&gt;&lt;Treasure ItemId="10004" Type="1" Value="3-4" /&gt;&lt;Treasure ItemId="10005" Type="1" Value="3-4" /&gt;&lt;/TreasureBox&gt;</v>
      </c>
    </row>
    <row r="37" spans="1:14" s="175" customFormat="1">
      <c r="A37" s="172"/>
      <c r="B37" s="173">
        <v>10035</v>
      </c>
      <c r="C37" s="174">
        <v>1</v>
      </c>
      <c r="E37" s="175">
        <v>40035</v>
      </c>
      <c r="F37" s="174">
        <v>0</v>
      </c>
      <c r="G37" s="189">
        <v>1</v>
      </c>
      <c r="H37" s="175">
        <v>10004</v>
      </c>
      <c r="I37" s="174">
        <v>1</v>
      </c>
      <c r="J37" s="189" t="s">
        <v>2536</v>
      </c>
      <c r="K37" s="175">
        <v>10005</v>
      </c>
      <c r="L37" s="174">
        <v>1</v>
      </c>
      <c r="M37" s="189" t="s">
        <v>2537</v>
      </c>
      <c r="N37" s="175" t="str">
        <f t="shared" si="0"/>
        <v>&lt;TreasureBox Id="10035" Type="1" Name=""&gt;&lt;Treasure ItemId="40035" Type="0" Value="1" /&gt;&lt;Treasure ItemId="10004" Type="1" Value="1-3" /&gt;&lt;Treasure ItemId="10005" Type="1" Value="1-3" /&gt;&lt;/TreasureBox&gt;</v>
      </c>
    </row>
    <row r="38" spans="1:14" s="175" customFormat="1">
      <c r="A38" s="172"/>
      <c r="B38" s="173">
        <v>10036</v>
      </c>
      <c r="C38" s="174">
        <v>1</v>
      </c>
      <c r="E38" s="175">
        <v>40036</v>
      </c>
      <c r="F38" s="174">
        <v>0</v>
      </c>
      <c r="G38" s="189">
        <v>1</v>
      </c>
      <c r="H38" s="175">
        <v>10004</v>
      </c>
      <c r="I38" s="174">
        <v>1</v>
      </c>
      <c r="J38" s="189" t="s">
        <v>2540</v>
      </c>
      <c r="K38" s="175">
        <v>10005</v>
      </c>
      <c r="L38" s="174">
        <v>1</v>
      </c>
      <c r="M38" s="189" t="s">
        <v>2541</v>
      </c>
      <c r="N38" s="175" t="str">
        <f t="shared" si="0"/>
        <v>&lt;TreasureBox Id="10036" Type="1" Name=""&gt;&lt;Treasure ItemId="40036" Type="0" Value="1" /&gt;&lt;Treasure ItemId="10004" Type="1" Value="3-4" /&gt;&lt;Treasure ItemId="10005" Type="1" Value="3-4" /&gt;&lt;/TreasureBox&gt;</v>
      </c>
    </row>
    <row r="39" spans="1:14" s="175" customFormat="1">
      <c r="A39" s="172"/>
      <c r="B39" s="173">
        <v>10037</v>
      </c>
      <c r="C39" s="174">
        <v>1</v>
      </c>
      <c r="E39" s="175">
        <v>40037</v>
      </c>
      <c r="F39" s="174">
        <v>0</v>
      </c>
      <c r="G39" s="189">
        <v>1</v>
      </c>
      <c r="H39" s="175">
        <v>10004</v>
      </c>
      <c r="I39" s="174">
        <v>1</v>
      </c>
      <c r="J39" s="189" t="s">
        <v>2536</v>
      </c>
      <c r="K39" s="175">
        <v>10005</v>
      </c>
      <c r="L39" s="174">
        <v>1</v>
      </c>
      <c r="M39" s="189" t="s">
        <v>2537</v>
      </c>
      <c r="N39" s="175" t="str">
        <f t="shared" si="0"/>
        <v>&lt;TreasureBox Id="10037" Type="1" Name=""&gt;&lt;Treasure ItemId="40037" Type="0" Value="1" /&gt;&lt;Treasure ItemId="10004" Type="1" Value="1-3" /&gt;&lt;Treasure ItemId="10005" Type="1" Value="1-3" /&gt;&lt;/TreasureBox&gt;</v>
      </c>
    </row>
    <row r="40" spans="1:14" s="175" customFormat="1">
      <c r="A40" s="172"/>
      <c r="B40" s="173">
        <v>10038</v>
      </c>
      <c r="C40" s="174">
        <v>1</v>
      </c>
      <c r="E40" s="175">
        <v>40038</v>
      </c>
      <c r="F40" s="174">
        <v>0</v>
      </c>
      <c r="G40" s="189">
        <v>1</v>
      </c>
      <c r="H40" s="175">
        <v>10004</v>
      </c>
      <c r="I40" s="174">
        <v>1</v>
      </c>
      <c r="J40" s="189" t="s">
        <v>2540</v>
      </c>
      <c r="K40" s="175">
        <v>10005</v>
      </c>
      <c r="L40" s="174">
        <v>1</v>
      </c>
      <c r="M40" s="189" t="s">
        <v>2541</v>
      </c>
      <c r="N40" s="175" t="str">
        <f t="shared" si="0"/>
        <v>&lt;TreasureBox Id="10038" Type="1" Name=""&gt;&lt;Treasure ItemId="40038" Type="0" Value="1" /&gt;&lt;Treasure ItemId="10004" Type="1" Value="3-4" /&gt;&lt;Treasure ItemId="10005" Type="1" Value="3-4" /&gt;&lt;/TreasureBox&gt;</v>
      </c>
    </row>
    <row r="41" spans="1:14" s="175" customFormat="1">
      <c r="A41" s="172"/>
      <c r="B41" s="173">
        <v>10039</v>
      </c>
      <c r="C41" s="174">
        <v>1</v>
      </c>
      <c r="E41" s="175">
        <v>40039</v>
      </c>
      <c r="F41" s="174">
        <v>0</v>
      </c>
      <c r="G41" s="189">
        <v>1</v>
      </c>
      <c r="H41" s="175">
        <v>10004</v>
      </c>
      <c r="I41" s="174">
        <v>1</v>
      </c>
      <c r="J41" s="189" t="s">
        <v>2543</v>
      </c>
      <c r="K41" s="175">
        <v>10005</v>
      </c>
      <c r="L41" s="174">
        <v>1</v>
      </c>
      <c r="M41" s="189" t="s">
        <v>2543</v>
      </c>
      <c r="N41" s="175" t="str">
        <f t="shared" si="0"/>
        <v>&lt;TreasureBox Id="10039" Type="1" Name=""&gt;&lt;Treasure ItemId="40039" Type="0" Value="1" /&gt;&lt;Treasure ItemId="10004" Type="1" Value="2-3" /&gt;&lt;Treasure ItemId="10005" Type="1" Value="2-3" /&gt;&lt;/TreasureBox&gt;</v>
      </c>
    </row>
    <row r="42" spans="1:14" s="175" customFormat="1">
      <c r="A42" s="172"/>
      <c r="B42" s="173">
        <v>10040</v>
      </c>
      <c r="C42" s="174">
        <v>1</v>
      </c>
      <c r="E42" s="175">
        <v>40040</v>
      </c>
      <c r="F42" s="174">
        <v>0</v>
      </c>
      <c r="G42" s="189">
        <v>1</v>
      </c>
      <c r="H42" s="175">
        <v>10004</v>
      </c>
      <c r="I42" s="174">
        <v>1</v>
      </c>
      <c r="J42" s="189" t="s">
        <v>2544</v>
      </c>
      <c r="K42" s="175">
        <v>10005</v>
      </c>
      <c r="L42" s="174">
        <v>1</v>
      </c>
      <c r="M42" s="189" t="s">
        <v>2542</v>
      </c>
      <c r="N42" s="175" t="str">
        <f t="shared" si="0"/>
        <v>&lt;TreasureBox Id="10040" Type="1" Name=""&gt;&lt;Treasure ItemId="40040" Type="0" Value="1" /&gt;&lt;Treasure ItemId="10004" Type="1" Value="3-5" /&gt;&lt;Treasure ItemId="10005" Type="1" Value="3-5" /&gt;&lt;/TreasureBox&gt;</v>
      </c>
    </row>
    <row r="43" spans="1:14" s="175" customFormat="1">
      <c r="A43" s="172"/>
      <c r="B43" s="173">
        <v>10041</v>
      </c>
      <c r="C43" s="174">
        <v>1</v>
      </c>
      <c r="E43" s="175">
        <v>40041</v>
      </c>
      <c r="F43" s="174">
        <v>0</v>
      </c>
      <c r="G43" s="189">
        <v>1</v>
      </c>
      <c r="H43" s="175">
        <v>10004</v>
      </c>
      <c r="I43" s="174">
        <v>1</v>
      </c>
      <c r="J43" s="189" t="s">
        <v>2543</v>
      </c>
      <c r="K43" s="175">
        <v>10005</v>
      </c>
      <c r="L43" s="174">
        <v>1</v>
      </c>
      <c r="M43" s="189" t="s">
        <v>2543</v>
      </c>
      <c r="N43" s="175" t="str">
        <f t="shared" si="0"/>
        <v>&lt;TreasureBox Id="10041" Type="1" Name=""&gt;&lt;Treasure ItemId="40041" Type="0" Value="1" /&gt;&lt;Treasure ItemId="10004" Type="1" Value="2-3" /&gt;&lt;Treasure ItemId="10005" Type="1" Value="2-3" /&gt;&lt;/TreasureBox&gt;</v>
      </c>
    </row>
    <row r="44" spans="1:14" s="175" customFormat="1">
      <c r="A44" s="172"/>
      <c r="B44" s="173">
        <v>10042</v>
      </c>
      <c r="C44" s="174">
        <v>1</v>
      </c>
      <c r="E44" s="175">
        <v>40042</v>
      </c>
      <c r="F44" s="174">
        <v>0</v>
      </c>
      <c r="G44" s="189">
        <v>1</v>
      </c>
      <c r="H44" s="175">
        <v>10004</v>
      </c>
      <c r="I44" s="174">
        <v>1</v>
      </c>
      <c r="J44" s="189" t="s">
        <v>2544</v>
      </c>
      <c r="K44" s="175">
        <v>10005</v>
      </c>
      <c r="L44" s="174">
        <v>1</v>
      </c>
      <c r="M44" s="189" t="s">
        <v>2542</v>
      </c>
      <c r="N44" s="175" t="str">
        <f t="shared" si="0"/>
        <v>&lt;TreasureBox Id="10042" Type="1" Name=""&gt;&lt;Treasure ItemId="40042" Type="0" Value="1" /&gt;&lt;Treasure ItemId="10004" Type="1" Value="3-5" /&gt;&lt;Treasure ItemId="10005" Type="1" Value="3-5" /&gt;&lt;/TreasureBox&gt;</v>
      </c>
    </row>
    <row r="45" spans="1:14" s="175" customFormat="1">
      <c r="A45" s="176"/>
      <c r="B45" s="173">
        <v>10043</v>
      </c>
      <c r="C45" s="174">
        <v>1</v>
      </c>
      <c r="E45" s="175">
        <v>40043</v>
      </c>
      <c r="F45" s="174">
        <v>0</v>
      </c>
      <c r="G45" s="189">
        <v>1</v>
      </c>
      <c r="H45" s="175">
        <v>10004</v>
      </c>
      <c r="I45" s="174">
        <v>1</v>
      </c>
      <c r="J45" s="189" t="s">
        <v>2543</v>
      </c>
      <c r="K45" s="175">
        <v>10005</v>
      </c>
      <c r="L45" s="174">
        <v>1</v>
      </c>
      <c r="M45" s="189" t="s">
        <v>2543</v>
      </c>
      <c r="N45" s="175" t="str">
        <f t="shared" si="0"/>
        <v>&lt;TreasureBox Id="10043" Type="1" Name=""&gt;&lt;Treasure ItemId="40043" Type="0" Value="1" /&gt;&lt;Treasure ItemId="10004" Type="1" Value="2-3" /&gt;&lt;Treasure ItemId="10005" Type="1" Value="2-3" /&gt;&lt;/TreasureBox&gt;</v>
      </c>
    </row>
    <row r="46" spans="1:14" s="175" customFormat="1">
      <c r="A46" s="176"/>
      <c r="B46" s="173">
        <v>10044</v>
      </c>
      <c r="C46" s="174">
        <v>1</v>
      </c>
      <c r="E46" s="175">
        <v>40044</v>
      </c>
      <c r="F46" s="174">
        <v>0</v>
      </c>
      <c r="G46" s="189">
        <v>1</v>
      </c>
      <c r="H46" s="175">
        <v>10004</v>
      </c>
      <c r="I46" s="174">
        <v>1</v>
      </c>
      <c r="J46" s="189" t="s">
        <v>2544</v>
      </c>
      <c r="K46" s="175">
        <v>10005</v>
      </c>
      <c r="L46" s="174">
        <v>1</v>
      </c>
      <c r="M46" s="189" t="s">
        <v>2542</v>
      </c>
      <c r="N46" s="175" t="str">
        <f t="shared" si="0"/>
        <v>&lt;TreasureBox Id="10044" Type="1" Name=""&gt;&lt;Treasure ItemId="40044" Type="0" Value="1" /&gt;&lt;Treasure ItemId="10004" Type="1" Value="3-5" /&gt;&lt;Treasure ItemId="10005" Type="1" Value="3-5" /&gt;&lt;/TreasureBox&gt;</v>
      </c>
    </row>
    <row r="47" spans="1:14" s="175" customFormat="1">
      <c r="A47" s="176"/>
      <c r="B47" s="173">
        <v>10045</v>
      </c>
      <c r="C47" s="174">
        <v>1</v>
      </c>
      <c r="E47" s="175">
        <v>40045</v>
      </c>
      <c r="F47" s="174">
        <v>0</v>
      </c>
      <c r="G47" s="189">
        <v>1</v>
      </c>
      <c r="H47" s="175">
        <v>10004</v>
      </c>
      <c r="I47" s="174">
        <v>1</v>
      </c>
      <c r="J47" s="189" t="s">
        <v>2543</v>
      </c>
      <c r="K47" s="175">
        <v>10005</v>
      </c>
      <c r="L47" s="174">
        <v>1</v>
      </c>
      <c r="M47" s="189" t="s">
        <v>2543</v>
      </c>
      <c r="N47" s="175" t="str">
        <f t="shared" si="0"/>
        <v>&lt;TreasureBox Id="10045" Type="1" Name=""&gt;&lt;Treasure ItemId="40045" Type="0" Value="1" /&gt;&lt;Treasure ItemId="10004" Type="1" Value="2-3" /&gt;&lt;Treasure ItemId="10005" Type="1" Value="2-3" /&gt;&lt;/TreasureBox&gt;</v>
      </c>
    </row>
    <row r="48" spans="1:14" s="175" customFormat="1">
      <c r="A48" s="176"/>
      <c r="B48" s="173">
        <v>10046</v>
      </c>
      <c r="C48" s="174">
        <v>1</v>
      </c>
      <c r="E48" s="175">
        <v>40046</v>
      </c>
      <c r="F48" s="174">
        <v>0</v>
      </c>
      <c r="G48" s="189">
        <v>1</v>
      </c>
      <c r="H48" s="175">
        <v>10004</v>
      </c>
      <c r="I48" s="174">
        <v>1</v>
      </c>
      <c r="J48" s="189" t="s">
        <v>2544</v>
      </c>
      <c r="K48" s="175">
        <v>10005</v>
      </c>
      <c r="L48" s="174">
        <v>1</v>
      </c>
      <c r="M48" s="189" t="s">
        <v>2542</v>
      </c>
      <c r="N48" s="175" t="str">
        <f t="shared" si="0"/>
        <v>&lt;TreasureBox Id="10046" Type="1" Name=""&gt;&lt;Treasure ItemId="40046" Type="0" Value="1" /&gt;&lt;Treasure ItemId="10004" Type="1" Value="3-5" /&gt;&lt;Treasure ItemId="10005" Type="1" Value="3-5" /&gt;&lt;/TreasureBox&gt;</v>
      </c>
    </row>
    <row r="49" spans="1:14" s="175" customFormat="1">
      <c r="A49" s="176"/>
      <c r="B49" s="173">
        <v>10047</v>
      </c>
      <c r="C49" s="174">
        <v>1</v>
      </c>
      <c r="E49" s="175">
        <v>40047</v>
      </c>
      <c r="F49" s="174">
        <v>0</v>
      </c>
      <c r="G49" s="189">
        <v>1</v>
      </c>
      <c r="H49" s="175">
        <v>10004</v>
      </c>
      <c r="I49" s="174">
        <v>1</v>
      </c>
      <c r="J49" s="189" t="s">
        <v>2543</v>
      </c>
      <c r="K49" s="175">
        <v>10005</v>
      </c>
      <c r="L49" s="174">
        <v>1</v>
      </c>
      <c r="M49" s="189" t="s">
        <v>2543</v>
      </c>
      <c r="N49" s="175" t="str">
        <f t="shared" si="0"/>
        <v>&lt;TreasureBox Id="10047" Type="1" Name=""&gt;&lt;Treasure ItemId="40047" Type="0" Value="1" /&gt;&lt;Treasure ItemId="10004" Type="1" Value="2-3" /&gt;&lt;Treasure ItemId="10005" Type="1" Value="2-3" /&gt;&lt;/TreasureBox&gt;</v>
      </c>
    </row>
    <row r="50" spans="1:14" s="175" customFormat="1">
      <c r="A50" s="176"/>
      <c r="B50" s="173">
        <v>10048</v>
      </c>
      <c r="C50" s="174">
        <v>1</v>
      </c>
      <c r="E50" s="175">
        <v>40048</v>
      </c>
      <c r="F50" s="174">
        <v>0</v>
      </c>
      <c r="G50" s="189">
        <v>1</v>
      </c>
      <c r="H50" s="175">
        <v>10004</v>
      </c>
      <c r="I50" s="174">
        <v>1</v>
      </c>
      <c r="J50" s="189" t="s">
        <v>2544</v>
      </c>
      <c r="K50" s="175">
        <v>10005</v>
      </c>
      <c r="L50" s="174">
        <v>1</v>
      </c>
      <c r="M50" s="189" t="s">
        <v>2542</v>
      </c>
      <c r="N50" s="175" t="str">
        <f t="shared" si="0"/>
        <v>&lt;TreasureBox Id="10048" Type="1" Name=""&gt;&lt;Treasure ItemId="40048" Type="0" Value="1" /&gt;&lt;Treasure ItemId="10004" Type="1" Value="3-5" /&gt;&lt;Treasure ItemId="10005" Type="1" Value="3-5" /&gt;&lt;/TreasureBox&gt;</v>
      </c>
    </row>
    <row r="51" spans="1:14" s="175" customFormat="1">
      <c r="A51" s="176"/>
      <c r="B51" s="173">
        <v>10049</v>
      </c>
      <c r="C51" s="174">
        <v>1</v>
      </c>
      <c r="E51" s="175">
        <v>40049</v>
      </c>
      <c r="F51" s="174">
        <v>0</v>
      </c>
      <c r="G51" s="189">
        <v>1</v>
      </c>
      <c r="H51" s="175">
        <v>10004</v>
      </c>
      <c r="I51" s="174">
        <v>1</v>
      </c>
      <c r="J51" s="189" t="s">
        <v>2543</v>
      </c>
      <c r="K51" s="175">
        <v>10005</v>
      </c>
      <c r="L51" s="174">
        <v>1</v>
      </c>
      <c r="M51" s="189" t="s">
        <v>2543</v>
      </c>
      <c r="N51" s="175" t="str">
        <f t="shared" si="0"/>
        <v>&lt;TreasureBox Id="10049" Type="1" Name=""&gt;&lt;Treasure ItemId="40049" Type="0" Value="1" /&gt;&lt;Treasure ItemId="10004" Type="1" Value="2-3" /&gt;&lt;Treasure ItemId="10005" Type="1" Value="2-3" /&gt;&lt;/TreasureBox&gt;</v>
      </c>
    </row>
    <row r="52" spans="1:14" s="175" customFormat="1">
      <c r="A52" s="176"/>
      <c r="B52" s="173">
        <v>10050</v>
      </c>
      <c r="C52" s="174">
        <v>1</v>
      </c>
      <c r="E52" s="175">
        <v>40050</v>
      </c>
      <c r="F52" s="174">
        <v>0</v>
      </c>
      <c r="G52" s="189">
        <v>1</v>
      </c>
      <c r="H52" s="175">
        <v>10004</v>
      </c>
      <c r="I52" s="174">
        <v>1</v>
      </c>
      <c r="J52" s="189" t="s">
        <v>2544</v>
      </c>
      <c r="K52" s="175">
        <v>10005</v>
      </c>
      <c r="L52" s="174">
        <v>1</v>
      </c>
      <c r="M52" s="189" t="s">
        <v>2542</v>
      </c>
      <c r="N52" s="175" t="str">
        <f t="shared" si="0"/>
        <v>&lt;TreasureBox Id="10050" Type="1" Name=""&gt;&lt;Treasure ItemId="40050" Type="0" Value="1" /&gt;&lt;Treasure ItemId="10004" Type="1" Value="3-5" /&gt;&lt;Treasure ItemId="10005" Type="1" Value="3-5" /&gt;&lt;/TreasureBox&gt;</v>
      </c>
    </row>
    <row r="53" spans="1:14" s="175" customFormat="1">
      <c r="A53" s="176"/>
      <c r="B53" s="173">
        <v>10051</v>
      </c>
      <c r="C53" s="174">
        <v>1</v>
      </c>
      <c r="E53" s="175">
        <v>40051</v>
      </c>
      <c r="F53" s="174">
        <v>0</v>
      </c>
      <c r="G53" s="189">
        <v>1</v>
      </c>
      <c r="H53" s="175">
        <v>10004</v>
      </c>
      <c r="I53" s="174">
        <v>1</v>
      </c>
      <c r="J53" s="189" t="s">
        <v>2543</v>
      </c>
      <c r="K53" s="175">
        <v>10005</v>
      </c>
      <c r="L53" s="174">
        <v>1</v>
      </c>
      <c r="M53" s="189" t="s">
        <v>2543</v>
      </c>
      <c r="N53" s="175" t="str">
        <f t="shared" si="0"/>
        <v>&lt;TreasureBox Id="10051" Type="1" Name=""&gt;&lt;Treasure ItemId="40051" Type="0" Value="1" /&gt;&lt;Treasure ItemId="10004" Type="1" Value="2-3" /&gt;&lt;Treasure ItemId="10005" Type="1" Value="2-3" /&gt;&lt;/TreasureBox&gt;</v>
      </c>
    </row>
    <row r="54" spans="1:14" s="175" customFormat="1">
      <c r="A54" s="176"/>
      <c r="B54" s="173">
        <v>10052</v>
      </c>
      <c r="C54" s="174">
        <v>1</v>
      </c>
      <c r="E54" s="175">
        <v>40052</v>
      </c>
      <c r="F54" s="174">
        <v>0</v>
      </c>
      <c r="G54" s="189">
        <v>1</v>
      </c>
      <c r="H54" s="175">
        <v>10004</v>
      </c>
      <c r="I54" s="174">
        <v>1</v>
      </c>
      <c r="J54" s="189" t="s">
        <v>2544</v>
      </c>
      <c r="K54" s="175">
        <v>10005</v>
      </c>
      <c r="L54" s="174">
        <v>1</v>
      </c>
      <c r="M54" s="189" t="s">
        <v>2542</v>
      </c>
      <c r="N54" s="175" t="str">
        <f t="shared" si="0"/>
        <v>&lt;TreasureBox Id="10052" Type="1" Name=""&gt;&lt;Treasure ItemId="40052" Type="0" Value="1" /&gt;&lt;Treasure ItemId="10004" Type="1" Value="3-5" /&gt;&lt;Treasure ItemId="10005" Type="1" Value="3-5" /&gt;&lt;/TreasureBox&gt;</v>
      </c>
    </row>
    <row r="55" spans="1:14" s="175" customFormat="1">
      <c r="A55" s="176"/>
      <c r="B55" s="173">
        <v>10053</v>
      </c>
      <c r="C55" s="174">
        <v>1</v>
      </c>
      <c r="E55" s="175">
        <v>40053</v>
      </c>
      <c r="F55" s="174">
        <v>0</v>
      </c>
      <c r="G55" s="189">
        <v>1</v>
      </c>
      <c r="H55" s="175">
        <v>10004</v>
      </c>
      <c r="I55" s="174">
        <v>1</v>
      </c>
      <c r="J55" s="189" t="s">
        <v>2543</v>
      </c>
      <c r="K55" s="175">
        <v>10005</v>
      </c>
      <c r="L55" s="174">
        <v>1</v>
      </c>
      <c r="M55" s="189" t="s">
        <v>2543</v>
      </c>
      <c r="N55" s="175" t="str">
        <f t="shared" si="0"/>
        <v>&lt;TreasureBox Id="10053" Type="1" Name=""&gt;&lt;Treasure ItemId="40053" Type="0" Value="1" /&gt;&lt;Treasure ItemId="10004" Type="1" Value="2-3" /&gt;&lt;Treasure ItemId="10005" Type="1" Value="2-3" /&gt;&lt;/TreasureBox&gt;</v>
      </c>
    </row>
    <row r="56" spans="1:14" s="175" customFormat="1">
      <c r="A56" s="176"/>
      <c r="B56" s="173">
        <v>10054</v>
      </c>
      <c r="C56" s="174">
        <v>1</v>
      </c>
      <c r="E56" s="175">
        <v>40054</v>
      </c>
      <c r="F56" s="174">
        <v>0</v>
      </c>
      <c r="G56" s="189">
        <v>1</v>
      </c>
      <c r="H56" s="175">
        <v>10004</v>
      </c>
      <c r="I56" s="174">
        <v>1</v>
      </c>
      <c r="J56" s="189" t="s">
        <v>2544</v>
      </c>
      <c r="K56" s="175">
        <v>10005</v>
      </c>
      <c r="L56" s="174">
        <v>1</v>
      </c>
      <c r="M56" s="189" t="s">
        <v>2542</v>
      </c>
      <c r="N56" s="175" t="str">
        <f t="shared" si="0"/>
        <v>&lt;TreasureBox Id="10054" Type="1" Name=""&gt;&lt;Treasure ItemId="40054" Type="0" Value="1" /&gt;&lt;Treasure ItemId="10004" Type="1" Value="3-5" /&gt;&lt;Treasure ItemId="10005" Type="1" Value="3-5" /&gt;&lt;/TreasureBox&gt;</v>
      </c>
    </row>
    <row r="57" spans="1:14" s="175" customFormat="1">
      <c r="A57" s="176"/>
      <c r="B57" s="173">
        <v>10055</v>
      </c>
      <c r="C57" s="174">
        <v>1</v>
      </c>
      <c r="E57" s="175">
        <v>40055</v>
      </c>
      <c r="F57" s="174">
        <v>0</v>
      </c>
      <c r="G57" s="189">
        <v>1</v>
      </c>
      <c r="H57" s="175">
        <v>10004</v>
      </c>
      <c r="I57" s="174">
        <v>1</v>
      </c>
      <c r="J57" s="189" t="s">
        <v>2543</v>
      </c>
      <c r="K57" s="175">
        <v>10005</v>
      </c>
      <c r="L57" s="174">
        <v>1</v>
      </c>
      <c r="M57" s="189" t="s">
        <v>2543</v>
      </c>
      <c r="N57" s="175" t="str">
        <f t="shared" si="0"/>
        <v>&lt;TreasureBox Id="10055" Type="1" Name=""&gt;&lt;Treasure ItemId="40055" Type="0" Value="1" /&gt;&lt;Treasure ItemId="10004" Type="1" Value="2-3" /&gt;&lt;Treasure ItemId="10005" Type="1" Value="2-3" /&gt;&lt;/TreasureBox&gt;</v>
      </c>
    </row>
    <row r="58" spans="1:14" s="175" customFormat="1">
      <c r="A58" s="176"/>
      <c r="B58" s="173">
        <v>10056</v>
      </c>
      <c r="C58" s="174">
        <v>1</v>
      </c>
      <c r="E58" s="175">
        <v>40056</v>
      </c>
      <c r="F58" s="174">
        <v>0</v>
      </c>
      <c r="G58" s="189">
        <v>1</v>
      </c>
      <c r="H58" s="175">
        <v>10004</v>
      </c>
      <c r="I58" s="174">
        <v>1</v>
      </c>
      <c r="J58" s="189" t="s">
        <v>2544</v>
      </c>
      <c r="K58" s="175">
        <v>10005</v>
      </c>
      <c r="L58" s="174">
        <v>1</v>
      </c>
      <c r="M58" s="189" t="s">
        <v>2542</v>
      </c>
      <c r="N58" s="175" t="str">
        <f t="shared" si="0"/>
        <v>&lt;TreasureBox Id="10056" Type="1" Name=""&gt;&lt;Treasure ItemId="40056" Type="0" Value="1" /&gt;&lt;Treasure ItemId="10004" Type="1" Value="3-5" /&gt;&lt;Treasure ItemId="10005" Type="1" Value="3-5" /&gt;&lt;/TreasureBox&gt;</v>
      </c>
    </row>
    <row r="59" spans="1:14" s="175" customFormat="1">
      <c r="A59" s="176"/>
      <c r="B59" s="173">
        <v>10057</v>
      </c>
      <c r="C59" s="174">
        <v>1</v>
      </c>
      <c r="E59" s="175">
        <v>40057</v>
      </c>
      <c r="F59" s="174">
        <v>0</v>
      </c>
      <c r="G59" s="189">
        <v>1</v>
      </c>
      <c r="H59" s="175">
        <v>10004</v>
      </c>
      <c r="I59" s="174">
        <v>1</v>
      </c>
      <c r="J59" s="189" t="s">
        <v>2543</v>
      </c>
      <c r="K59" s="175">
        <v>10005</v>
      </c>
      <c r="L59" s="174">
        <v>1</v>
      </c>
      <c r="M59" s="189" t="s">
        <v>2543</v>
      </c>
      <c r="N59" s="175" t="str">
        <f t="shared" si="0"/>
        <v>&lt;TreasureBox Id="10057" Type="1" Name=""&gt;&lt;Treasure ItemId="40057" Type="0" Value="1" /&gt;&lt;Treasure ItemId="10004" Type="1" Value="2-3" /&gt;&lt;Treasure ItemId="10005" Type="1" Value="2-3" /&gt;&lt;/TreasureBox&gt;</v>
      </c>
    </row>
    <row r="60" spans="1:14" s="175" customFormat="1">
      <c r="A60" s="176"/>
      <c r="B60" s="173">
        <v>10058</v>
      </c>
      <c r="C60" s="174">
        <v>1</v>
      </c>
      <c r="E60" s="175">
        <v>40058</v>
      </c>
      <c r="F60" s="174">
        <v>0</v>
      </c>
      <c r="G60" s="189">
        <v>1</v>
      </c>
      <c r="H60" s="175">
        <v>10004</v>
      </c>
      <c r="I60" s="174">
        <v>1</v>
      </c>
      <c r="J60" s="189" t="s">
        <v>2544</v>
      </c>
      <c r="K60" s="175">
        <v>10005</v>
      </c>
      <c r="L60" s="174">
        <v>1</v>
      </c>
      <c r="M60" s="189" t="s">
        <v>2542</v>
      </c>
      <c r="N60" s="175" t="str">
        <f t="shared" si="0"/>
        <v>&lt;TreasureBox Id="10058" Type="1" Name=""&gt;&lt;Treasure ItemId="40058" Type="0" Value="1" /&gt;&lt;Treasure ItemId="10004" Type="1" Value="3-5" /&gt;&lt;Treasure ItemId="10005" Type="1" Value="3-5" /&gt;&lt;/TreasureBox&gt;</v>
      </c>
    </row>
    <row r="61" spans="1:14" s="175" customFormat="1">
      <c r="A61" s="176"/>
      <c r="B61" s="173">
        <v>10059</v>
      </c>
      <c r="C61" s="174">
        <v>1</v>
      </c>
      <c r="E61" s="175">
        <v>40059</v>
      </c>
      <c r="F61" s="174">
        <v>0</v>
      </c>
      <c r="G61" s="189">
        <v>1</v>
      </c>
      <c r="H61" s="175">
        <v>10004</v>
      </c>
      <c r="I61" s="174">
        <v>1</v>
      </c>
      <c r="J61" s="189" t="s">
        <v>2543</v>
      </c>
      <c r="K61" s="175">
        <v>10005</v>
      </c>
      <c r="L61" s="174">
        <v>1</v>
      </c>
      <c r="M61" s="189" t="s">
        <v>2543</v>
      </c>
      <c r="N61" s="175" t="str">
        <f t="shared" si="0"/>
        <v>&lt;TreasureBox Id="10059" Type="1" Name=""&gt;&lt;Treasure ItemId="40059" Type="0" Value="1" /&gt;&lt;Treasure ItemId="10004" Type="1" Value="2-3" /&gt;&lt;Treasure ItemId="10005" Type="1" Value="2-3" /&gt;&lt;/TreasureBox&gt;</v>
      </c>
    </row>
    <row r="62" spans="1:14" s="175" customFormat="1">
      <c r="A62" s="176"/>
      <c r="B62" s="173">
        <v>10060</v>
      </c>
      <c r="C62" s="174">
        <v>1</v>
      </c>
      <c r="E62" s="175">
        <v>40060</v>
      </c>
      <c r="F62" s="174">
        <v>0</v>
      </c>
      <c r="G62" s="189">
        <v>1</v>
      </c>
      <c r="H62" s="175">
        <v>10004</v>
      </c>
      <c r="I62" s="174">
        <v>1</v>
      </c>
      <c r="J62" s="189" t="s">
        <v>2544</v>
      </c>
      <c r="K62" s="175">
        <v>10005</v>
      </c>
      <c r="L62" s="174">
        <v>1</v>
      </c>
      <c r="M62" s="189" t="s">
        <v>2542</v>
      </c>
      <c r="N62" s="175" t="str">
        <f t="shared" si="0"/>
        <v>&lt;TreasureBox Id="10060" Type="1" Name=""&gt;&lt;Treasure ItemId="40060" Type="0" Value="1" /&gt;&lt;Treasure ItemId="10004" Type="1" Value="3-5" /&gt;&lt;Treasure ItemId="10005" Type="1" Value="3-5" /&gt;&lt;/TreasureBox&gt;</v>
      </c>
    </row>
    <row r="63" spans="1:14" s="175" customFormat="1">
      <c r="A63" s="176"/>
      <c r="B63" s="173">
        <v>10061</v>
      </c>
      <c r="C63" s="174">
        <v>1</v>
      </c>
      <c r="E63" s="175">
        <v>40061</v>
      </c>
      <c r="F63" s="174">
        <v>0</v>
      </c>
      <c r="G63" s="189">
        <v>1</v>
      </c>
      <c r="H63" s="175">
        <v>10004</v>
      </c>
      <c r="I63" s="174">
        <v>1</v>
      </c>
      <c r="J63" s="189" t="s">
        <v>2543</v>
      </c>
      <c r="K63" s="175">
        <v>10005</v>
      </c>
      <c r="L63" s="174">
        <v>1</v>
      </c>
      <c r="M63" s="189" t="s">
        <v>2543</v>
      </c>
      <c r="N63" s="175" t="str">
        <f t="shared" si="0"/>
        <v>&lt;TreasureBox Id="10061" Type="1" Name=""&gt;&lt;Treasure ItemId="40061" Type="0" Value="1" /&gt;&lt;Treasure ItemId="10004" Type="1" Value="2-3" /&gt;&lt;Treasure ItemId="10005" Type="1" Value="2-3" /&gt;&lt;/TreasureBox&gt;</v>
      </c>
    </row>
    <row r="64" spans="1:14" s="175" customFormat="1">
      <c r="A64" s="176"/>
      <c r="B64" s="173">
        <v>10062</v>
      </c>
      <c r="C64" s="174">
        <v>1</v>
      </c>
      <c r="E64" s="175">
        <v>40062</v>
      </c>
      <c r="F64" s="174">
        <v>0</v>
      </c>
      <c r="G64" s="189">
        <v>1</v>
      </c>
      <c r="H64" s="175">
        <v>10004</v>
      </c>
      <c r="I64" s="174">
        <v>1</v>
      </c>
      <c r="J64" s="189" t="s">
        <v>2544</v>
      </c>
      <c r="K64" s="175">
        <v>10005</v>
      </c>
      <c r="L64" s="174">
        <v>1</v>
      </c>
      <c r="M64" s="189" t="s">
        <v>2542</v>
      </c>
      <c r="N64" s="175" t="str">
        <f t="shared" si="0"/>
        <v>&lt;TreasureBox Id="10062" Type="1" Name=""&gt;&lt;Treasure ItemId="40062" Type="0" Value="1" /&gt;&lt;Treasure ItemId="10004" Type="1" Value="3-5" /&gt;&lt;Treasure ItemId="10005" Type="1" Value="3-5" /&gt;&lt;/TreasureBox&gt;</v>
      </c>
    </row>
    <row r="65" spans="1:15" s="175" customFormat="1">
      <c r="A65" s="176"/>
      <c r="B65" s="173">
        <v>10063</v>
      </c>
      <c r="C65" s="174">
        <v>1</v>
      </c>
      <c r="E65" s="175">
        <v>40063</v>
      </c>
      <c r="F65" s="174">
        <v>0</v>
      </c>
      <c r="G65" s="189">
        <v>1</v>
      </c>
      <c r="H65" s="175">
        <v>10004</v>
      </c>
      <c r="I65" s="174">
        <v>1</v>
      </c>
      <c r="J65" s="189" t="s">
        <v>2543</v>
      </c>
      <c r="K65" s="175">
        <v>10005</v>
      </c>
      <c r="L65" s="174">
        <v>1</v>
      </c>
      <c r="M65" s="189" t="s">
        <v>2543</v>
      </c>
      <c r="N65" s="175" t="str">
        <f t="shared" si="0"/>
        <v>&lt;TreasureBox Id="10063" Type="1" Name=""&gt;&lt;Treasure ItemId="40063" Type="0" Value="1" /&gt;&lt;Treasure ItemId="10004" Type="1" Value="2-3" /&gt;&lt;Treasure ItemId="10005" Type="1" Value="2-3" /&gt;&lt;/TreasureBox&gt;</v>
      </c>
    </row>
    <row r="66" spans="1:15" s="175" customFormat="1">
      <c r="A66" s="176"/>
      <c r="B66" s="173">
        <v>10064</v>
      </c>
      <c r="C66" s="174">
        <v>1</v>
      </c>
      <c r="E66" s="175">
        <v>40064</v>
      </c>
      <c r="F66" s="174">
        <v>0</v>
      </c>
      <c r="G66" s="189">
        <v>1</v>
      </c>
      <c r="H66" s="175">
        <v>10004</v>
      </c>
      <c r="I66" s="174">
        <v>1</v>
      </c>
      <c r="J66" s="189" t="s">
        <v>2544</v>
      </c>
      <c r="K66" s="175">
        <v>10005</v>
      </c>
      <c r="L66" s="174">
        <v>1</v>
      </c>
      <c r="M66" s="189" t="s">
        <v>2542</v>
      </c>
      <c r="N66" s="175" t="str">
        <f t="shared" si="0"/>
        <v>&lt;TreasureBox Id="10064" Type="1" Name=""&gt;&lt;Treasure ItemId="40064" Type="0" Value="1" /&gt;&lt;Treasure ItemId="10004" Type="1" Value="3-5" /&gt;&lt;Treasure ItemId="10005" Type="1" Value="3-5" /&gt;&lt;/TreasureBox&gt;</v>
      </c>
    </row>
    <row r="67" spans="1:15" s="175" customFormat="1">
      <c r="A67" s="176"/>
      <c r="B67" s="173">
        <v>10065</v>
      </c>
      <c r="C67" s="174">
        <v>1</v>
      </c>
      <c r="E67" s="175">
        <v>40065</v>
      </c>
      <c r="F67" s="174">
        <v>0</v>
      </c>
      <c r="G67" s="189">
        <v>1</v>
      </c>
      <c r="H67" s="175">
        <v>10004</v>
      </c>
      <c r="I67" s="174">
        <v>1</v>
      </c>
      <c r="J67" s="189" t="s">
        <v>2543</v>
      </c>
      <c r="K67" s="175">
        <v>10005</v>
      </c>
      <c r="L67" s="174">
        <v>1</v>
      </c>
      <c r="M67" s="189" t="s">
        <v>2543</v>
      </c>
      <c r="N67" s="175" t="str">
        <f t="shared" si="0"/>
        <v>&lt;TreasureBox Id="10065" Type="1" Name=""&gt;&lt;Treasure ItemId="40065" Type="0" Value="1" /&gt;&lt;Treasure ItemId="10004" Type="1" Value="2-3" /&gt;&lt;Treasure ItemId="10005" Type="1" Value="2-3" /&gt;&lt;/TreasureBox&gt;</v>
      </c>
    </row>
    <row r="68" spans="1:15" s="175" customFormat="1">
      <c r="A68" s="176"/>
      <c r="B68" s="173">
        <v>10066</v>
      </c>
      <c r="C68" s="174">
        <v>1</v>
      </c>
      <c r="E68" s="175">
        <v>40066</v>
      </c>
      <c r="F68" s="174">
        <v>0</v>
      </c>
      <c r="G68" s="189">
        <v>1</v>
      </c>
      <c r="H68" s="175">
        <v>10004</v>
      </c>
      <c r="I68" s="174">
        <v>1</v>
      </c>
      <c r="J68" s="189" t="s">
        <v>2544</v>
      </c>
      <c r="K68" s="175">
        <v>10005</v>
      </c>
      <c r="L68" s="174">
        <v>1</v>
      </c>
      <c r="M68" s="189" t="s">
        <v>2542</v>
      </c>
      <c r="N68" s="175" t="str">
        <f t="shared" ref="N68:N131" si="1">IF(B68&lt;&gt;"","&lt;TreasureBox Id="""&amp;B68&amp;""" Type="""&amp;C68&amp;""" Name="""&amp;D68&amp;"""&gt;"&amp;CHAR(10)&amp;" &lt;Treasure ItemId="""&amp;E68&amp;""" Type="""&amp;F68&amp;""" Value="""&amp;G68&amp;""" /&gt;"&amp;CHAR(10)&amp;IF(H68&lt;&gt;""," &lt;Treasure ItemId="""&amp;H68&amp;""" Type="""&amp;I68&amp;""" Value="""&amp;J68&amp;""" /&gt;"&amp;CHAR(10),"")&amp;IF(K68&lt;&gt;""," &lt;Treasure ItemId="""&amp;K68&amp;""" Type="""&amp;L68&amp;""" Value="""&amp;M68&amp;""" /&gt;"&amp;CHAR(10),"")&amp;"&lt;/TreasureBox&gt;","")</f>
        <v>&lt;TreasureBox Id="10066" Type="1" Name=""&gt;&lt;Treasure ItemId="40066" Type="0" Value="1" /&gt;&lt;Treasure ItemId="10004" Type="1" Value="3-5" /&gt;&lt;Treasure ItemId="10005" Type="1" Value="3-5" /&gt;&lt;/TreasureBox&gt;</v>
      </c>
    </row>
    <row r="69" spans="1:15" s="175" customFormat="1">
      <c r="A69" s="176"/>
      <c r="B69" s="173">
        <v>10067</v>
      </c>
      <c r="C69" s="174">
        <v>1</v>
      </c>
      <c r="E69" s="175">
        <v>40067</v>
      </c>
      <c r="F69" s="174">
        <v>0</v>
      </c>
      <c r="G69" s="189">
        <v>1</v>
      </c>
      <c r="H69" s="175">
        <v>10004</v>
      </c>
      <c r="I69" s="174">
        <v>1</v>
      </c>
      <c r="J69" s="189" t="s">
        <v>2543</v>
      </c>
      <c r="K69" s="175">
        <v>10005</v>
      </c>
      <c r="L69" s="174">
        <v>1</v>
      </c>
      <c r="M69" s="189" t="s">
        <v>2543</v>
      </c>
      <c r="N69" s="175" t="str">
        <f t="shared" si="1"/>
        <v>&lt;TreasureBox Id="10067" Type="1" Name=""&gt;&lt;Treasure ItemId="40067" Type="0" Value="1" /&gt;&lt;Treasure ItemId="10004" Type="1" Value="2-3" /&gt;&lt;Treasure ItemId="10005" Type="1" Value="2-3" /&gt;&lt;/TreasureBox&gt;</v>
      </c>
    </row>
    <row r="70" spans="1:15" s="175" customFormat="1">
      <c r="A70" s="176"/>
      <c r="B70" s="173">
        <v>10068</v>
      </c>
      <c r="C70" s="174">
        <v>1</v>
      </c>
      <c r="E70" s="175">
        <v>40068</v>
      </c>
      <c r="F70" s="174">
        <v>0</v>
      </c>
      <c r="G70" s="189">
        <v>1</v>
      </c>
      <c r="H70" s="175">
        <v>10004</v>
      </c>
      <c r="I70" s="174">
        <v>1</v>
      </c>
      <c r="J70" s="189" t="s">
        <v>2544</v>
      </c>
      <c r="K70" s="175">
        <v>10005</v>
      </c>
      <c r="L70" s="174">
        <v>1</v>
      </c>
      <c r="M70" s="189" t="s">
        <v>2542</v>
      </c>
      <c r="N70" s="175" t="str">
        <f t="shared" si="1"/>
        <v>&lt;TreasureBox Id="10068" Type="1" Name=""&gt;&lt;Treasure ItemId="40068" Type="0" Value="1" /&gt;&lt;Treasure ItemId="10004" Type="1" Value="3-5" /&gt;&lt;Treasure ItemId="10005" Type="1" Value="3-5" /&gt;&lt;/TreasureBox&gt;</v>
      </c>
    </row>
    <row r="71" spans="1:15" s="175" customFormat="1">
      <c r="A71" s="176"/>
      <c r="B71" s="173">
        <v>10069</v>
      </c>
      <c r="C71" s="174">
        <v>1</v>
      </c>
      <c r="E71" s="175">
        <v>40069</v>
      </c>
      <c r="F71" s="174">
        <v>0</v>
      </c>
      <c r="G71" s="189">
        <v>1</v>
      </c>
      <c r="H71" s="175">
        <v>10004</v>
      </c>
      <c r="I71" s="174">
        <v>1</v>
      </c>
      <c r="J71" s="189" t="s">
        <v>2543</v>
      </c>
      <c r="K71" s="175">
        <v>10005</v>
      </c>
      <c r="L71" s="174">
        <v>1</v>
      </c>
      <c r="M71" s="189" t="s">
        <v>2543</v>
      </c>
      <c r="N71" s="175" t="str">
        <f t="shared" si="1"/>
        <v>&lt;TreasureBox Id="10069" Type="1" Name=""&gt;&lt;Treasure ItemId="40069" Type="0" Value="1" /&gt;&lt;Treasure ItemId="10004" Type="1" Value="2-3" /&gt;&lt;Treasure ItemId="10005" Type="1" Value="2-3" /&gt;&lt;/TreasureBox&gt;</v>
      </c>
    </row>
    <row r="72" spans="1:15" s="175" customFormat="1">
      <c r="A72" s="176"/>
      <c r="B72" s="173">
        <v>10070</v>
      </c>
      <c r="C72" s="174">
        <v>1</v>
      </c>
      <c r="E72" s="175">
        <v>40070</v>
      </c>
      <c r="F72" s="174">
        <v>0</v>
      </c>
      <c r="G72" s="189">
        <v>1</v>
      </c>
      <c r="H72" s="175">
        <v>10004</v>
      </c>
      <c r="I72" s="174">
        <v>1</v>
      </c>
      <c r="J72" s="189" t="s">
        <v>2544</v>
      </c>
      <c r="K72" s="175">
        <v>10005</v>
      </c>
      <c r="L72" s="174">
        <v>1</v>
      </c>
      <c r="M72" s="189" t="s">
        <v>2542</v>
      </c>
      <c r="N72" s="175" t="str">
        <f t="shared" si="1"/>
        <v>&lt;TreasureBox Id="10070" Type="1" Name=""&gt;&lt;Treasure ItemId="40070" Type="0" Value="1" /&gt;&lt;Treasure ItemId="10004" Type="1" Value="3-5" /&gt;&lt;Treasure ItemId="10005" Type="1" Value="3-5" /&gt;&lt;/TreasureBox&gt;</v>
      </c>
    </row>
    <row r="73" spans="1:15" s="175" customFormat="1">
      <c r="A73" s="176"/>
      <c r="B73" s="173">
        <v>10071</v>
      </c>
      <c r="C73" s="174">
        <v>1</v>
      </c>
      <c r="E73" s="175">
        <v>40071</v>
      </c>
      <c r="F73" s="174">
        <v>0</v>
      </c>
      <c r="G73" s="189">
        <v>1</v>
      </c>
      <c r="H73" s="175">
        <v>10004</v>
      </c>
      <c r="I73" s="174">
        <v>1</v>
      </c>
      <c r="J73" s="189" t="s">
        <v>2543</v>
      </c>
      <c r="K73" s="175">
        <v>10005</v>
      </c>
      <c r="L73" s="174">
        <v>1</v>
      </c>
      <c r="M73" s="189" t="s">
        <v>2543</v>
      </c>
      <c r="N73" s="175" t="str">
        <f t="shared" si="1"/>
        <v>&lt;TreasureBox Id="10071" Type="1" Name=""&gt;&lt;Treasure ItemId="40071" Type="0" Value="1" /&gt;&lt;Treasure ItemId="10004" Type="1" Value="2-3" /&gt;&lt;Treasure ItemId="10005" Type="1" Value="2-3" /&gt;&lt;/TreasureBox&gt;</v>
      </c>
    </row>
    <row r="74" spans="1:15" s="175" customFormat="1">
      <c r="A74" s="176"/>
      <c r="B74" s="173">
        <v>10072</v>
      </c>
      <c r="C74" s="174">
        <v>1</v>
      </c>
      <c r="E74" s="175">
        <v>40072</v>
      </c>
      <c r="F74" s="174">
        <v>0</v>
      </c>
      <c r="G74" s="189">
        <v>1</v>
      </c>
      <c r="H74" s="175">
        <v>10004</v>
      </c>
      <c r="I74" s="174">
        <v>1</v>
      </c>
      <c r="J74" s="189" t="s">
        <v>2544</v>
      </c>
      <c r="K74" s="175">
        <v>10005</v>
      </c>
      <c r="L74" s="174">
        <v>1</v>
      </c>
      <c r="M74" s="189" t="s">
        <v>2542</v>
      </c>
      <c r="N74" s="175" t="str">
        <f t="shared" si="1"/>
        <v>&lt;TreasureBox Id="10072" Type="1" Name=""&gt;&lt;Treasure ItemId="40072" Type="0" Value="1" /&gt;&lt;Treasure ItemId="10004" Type="1" Value="3-5" /&gt;&lt;Treasure ItemId="10005" Type="1" Value="3-5" /&gt;&lt;/TreasureBox&gt;</v>
      </c>
    </row>
    <row r="75" spans="1:15" s="175" customFormat="1">
      <c r="A75" s="176"/>
      <c r="B75" s="173">
        <v>10073</v>
      </c>
      <c r="C75" s="174">
        <v>1</v>
      </c>
      <c r="E75" s="175">
        <v>40073</v>
      </c>
      <c r="F75" s="174">
        <v>0</v>
      </c>
      <c r="G75" s="189">
        <v>1</v>
      </c>
      <c r="H75" s="175">
        <v>10004</v>
      </c>
      <c r="I75" s="174">
        <v>1</v>
      </c>
      <c r="J75" s="189" t="s">
        <v>2543</v>
      </c>
      <c r="K75" s="175">
        <v>10005</v>
      </c>
      <c r="L75" s="174">
        <v>1</v>
      </c>
      <c r="M75" s="189" t="s">
        <v>2543</v>
      </c>
      <c r="N75" s="175" t="str">
        <f t="shared" si="1"/>
        <v>&lt;TreasureBox Id="10073" Type="1" Name=""&gt;&lt;Treasure ItemId="40073" Type="0" Value="1" /&gt;&lt;Treasure ItemId="10004" Type="1" Value="2-3" /&gt;&lt;Treasure ItemId="10005" Type="1" Value="2-3" /&gt;&lt;/TreasureBox&gt;</v>
      </c>
    </row>
    <row r="76" spans="1:15" s="175" customFormat="1">
      <c r="A76" s="176"/>
      <c r="B76" s="173">
        <v>10074</v>
      </c>
      <c r="C76" s="174">
        <v>1</v>
      </c>
      <c r="E76" s="175">
        <v>40074</v>
      </c>
      <c r="F76" s="174">
        <v>0</v>
      </c>
      <c r="G76" s="189">
        <v>1</v>
      </c>
      <c r="H76" s="175">
        <v>10004</v>
      </c>
      <c r="I76" s="174">
        <v>1</v>
      </c>
      <c r="J76" s="189" t="s">
        <v>2544</v>
      </c>
      <c r="K76" s="175">
        <v>10005</v>
      </c>
      <c r="L76" s="174">
        <v>1</v>
      </c>
      <c r="M76" s="189" t="s">
        <v>2542</v>
      </c>
      <c r="N76" s="175" t="str">
        <f t="shared" si="1"/>
        <v>&lt;TreasureBox Id="10074" Type="1" Name=""&gt;&lt;Treasure ItemId="40074" Type="0" Value="1" /&gt;&lt;Treasure ItemId="10004" Type="1" Value="3-5" /&gt;&lt;Treasure ItemId="10005" Type="1" Value="3-5" /&gt;&lt;/TreasureBox&gt;</v>
      </c>
    </row>
    <row r="77" spans="1:15">
      <c r="A77" s="176"/>
      <c r="B77" s="173">
        <v>10075</v>
      </c>
      <c r="C77" s="174">
        <v>1</v>
      </c>
      <c r="E77" s="175">
        <v>40075</v>
      </c>
      <c r="F77" s="174">
        <v>0</v>
      </c>
      <c r="G77" s="189">
        <v>1</v>
      </c>
      <c r="H77" s="175">
        <v>10004</v>
      </c>
      <c r="I77" s="174">
        <v>1</v>
      </c>
      <c r="J77" s="189" t="s">
        <v>2543</v>
      </c>
      <c r="K77" s="175">
        <v>10005</v>
      </c>
      <c r="L77" s="174">
        <v>1</v>
      </c>
      <c r="M77" s="189" t="s">
        <v>2543</v>
      </c>
      <c r="N77" s="175" t="str">
        <f t="shared" si="1"/>
        <v>&lt;TreasureBox Id="10075" Type="1" Name=""&gt;&lt;Treasure ItemId="40075" Type="0" Value="1" /&gt;&lt;Treasure ItemId="10004" Type="1" Value="2-3" /&gt;&lt;Treasure ItemId="10005" Type="1" Value="2-3" /&gt;&lt;/TreasureBox&gt;</v>
      </c>
    </row>
    <row r="78" spans="1:15">
      <c r="A78" s="176"/>
      <c r="B78" s="173">
        <v>10076</v>
      </c>
      <c r="C78" s="174">
        <v>1</v>
      </c>
      <c r="E78" s="175">
        <v>40076</v>
      </c>
      <c r="F78" s="174">
        <v>0</v>
      </c>
      <c r="G78" s="189">
        <v>1</v>
      </c>
      <c r="H78" s="175">
        <v>10004</v>
      </c>
      <c r="I78" s="174">
        <v>1</v>
      </c>
      <c r="J78" s="189" t="s">
        <v>2544</v>
      </c>
      <c r="K78" s="175">
        <v>10005</v>
      </c>
      <c r="L78" s="174">
        <v>1</v>
      </c>
      <c r="M78" s="189" t="s">
        <v>2542</v>
      </c>
      <c r="N78" s="175" t="str">
        <f t="shared" si="1"/>
        <v>&lt;TreasureBox Id="10076" Type="1" Name=""&gt;&lt;Treasure ItemId="40076" Type="0" Value="1" /&gt;&lt;Treasure ItemId="10004" Type="1" Value="3-5" /&gt;&lt;Treasure ItemId="10005" Type="1" Value="3-5" /&gt;&lt;/TreasureBox&gt;</v>
      </c>
      <c r="O78" s="175"/>
    </row>
    <row r="79" spans="1:15">
      <c r="A79" s="176"/>
      <c r="B79" s="173">
        <v>10077</v>
      </c>
      <c r="C79" s="174">
        <v>1</v>
      </c>
      <c r="E79" s="175">
        <v>40077</v>
      </c>
      <c r="F79" s="174">
        <v>0</v>
      </c>
      <c r="G79" s="189">
        <v>1</v>
      </c>
      <c r="H79" s="175">
        <v>10004</v>
      </c>
      <c r="I79" s="174">
        <v>1</v>
      </c>
      <c r="J79" s="189" t="s">
        <v>2543</v>
      </c>
      <c r="K79" s="175">
        <v>10005</v>
      </c>
      <c r="L79" s="174">
        <v>1</v>
      </c>
      <c r="M79" s="189" t="s">
        <v>2543</v>
      </c>
      <c r="N79" s="175" t="str">
        <f t="shared" si="1"/>
        <v>&lt;TreasureBox Id="10077" Type="1" Name=""&gt;&lt;Treasure ItemId="40077" Type="0" Value="1" /&gt;&lt;Treasure ItemId="10004" Type="1" Value="2-3" /&gt;&lt;Treasure ItemId="10005" Type="1" Value="2-3" /&gt;&lt;/TreasureBox&gt;</v>
      </c>
    </row>
    <row r="80" spans="1:15">
      <c r="A80" s="176"/>
      <c r="B80" s="173">
        <v>10078</v>
      </c>
      <c r="C80" s="174">
        <v>1</v>
      </c>
      <c r="E80" s="175">
        <v>40078</v>
      </c>
      <c r="F80" s="174">
        <v>0</v>
      </c>
      <c r="G80" s="189">
        <v>1</v>
      </c>
      <c r="H80" s="175">
        <v>10004</v>
      </c>
      <c r="I80" s="174">
        <v>1</v>
      </c>
      <c r="J80" s="189" t="s">
        <v>2544</v>
      </c>
      <c r="K80" s="175">
        <v>10005</v>
      </c>
      <c r="L80" s="174">
        <v>1</v>
      </c>
      <c r="M80" s="189" t="s">
        <v>2542</v>
      </c>
      <c r="N80" s="175" t="str">
        <f t="shared" si="1"/>
        <v>&lt;TreasureBox Id="10078" Type="1" Name=""&gt;&lt;Treasure ItemId="40078" Type="0" Value="1" /&gt;&lt;Treasure ItemId="10004" Type="1" Value="3-5" /&gt;&lt;Treasure ItemId="10005" Type="1" Value="3-5" /&gt;&lt;/TreasureBox&gt;</v>
      </c>
    </row>
    <row r="81" spans="1:14">
      <c r="A81" s="176"/>
      <c r="B81" s="173">
        <v>10079</v>
      </c>
      <c r="C81" s="174">
        <v>1</v>
      </c>
      <c r="E81" s="175">
        <v>40079</v>
      </c>
      <c r="F81" s="174">
        <v>0</v>
      </c>
      <c r="G81" s="189">
        <v>1</v>
      </c>
      <c r="H81" s="175">
        <v>10004</v>
      </c>
      <c r="I81" s="174">
        <v>1</v>
      </c>
      <c r="J81" s="189" t="s">
        <v>2543</v>
      </c>
      <c r="K81" s="175">
        <v>10005</v>
      </c>
      <c r="L81" s="174">
        <v>1</v>
      </c>
      <c r="M81" s="189" t="s">
        <v>2543</v>
      </c>
      <c r="N81" s="175" t="str">
        <f t="shared" si="1"/>
        <v>&lt;TreasureBox Id="10079" Type="1" Name=""&gt;&lt;Treasure ItemId="40079" Type="0" Value="1" /&gt;&lt;Treasure ItemId="10004" Type="1" Value="2-3" /&gt;&lt;Treasure ItemId="10005" Type="1" Value="2-3" /&gt;&lt;/TreasureBox&gt;</v>
      </c>
    </row>
    <row r="82" spans="1:14">
      <c r="A82" s="176"/>
      <c r="B82" s="173">
        <v>10080</v>
      </c>
      <c r="C82" s="174">
        <v>1</v>
      </c>
      <c r="E82" s="175">
        <v>40080</v>
      </c>
      <c r="F82" s="174">
        <v>0</v>
      </c>
      <c r="G82" s="189">
        <v>1</v>
      </c>
      <c r="H82" s="175">
        <v>10004</v>
      </c>
      <c r="I82" s="174">
        <v>1</v>
      </c>
      <c r="J82" s="189" t="s">
        <v>2544</v>
      </c>
      <c r="K82" s="175">
        <v>10005</v>
      </c>
      <c r="L82" s="174">
        <v>1</v>
      </c>
      <c r="M82" s="189" t="s">
        <v>2542</v>
      </c>
      <c r="N82" s="175" t="str">
        <f t="shared" si="1"/>
        <v>&lt;TreasureBox Id="10080" Type="1" Name=""&gt;&lt;Treasure ItemId="40080" Type="0" Value="1" /&gt;&lt;Treasure ItemId="10004" Type="1" Value="3-5" /&gt;&lt;Treasure ItemId="10005" Type="1" Value="3-5" /&gt;&lt;/TreasureBox&gt;</v>
      </c>
    </row>
    <row r="83" spans="1:14">
      <c r="A83" s="176"/>
      <c r="B83" s="173">
        <v>10081</v>
      </c>
      <c r="C83" s="174">
        <v>1</v>
      </c>
      <c r="E83" s="175">
        <v>40081</v>
      </c>
      <c r="F83" s="174">
        <v>0</v>
      </c>
      <c r="G83" s="189">
        <v>1</v>
      </c>
      <c r="H83" s="175">
        <v>10004</v>
      </c>
      <c r="I83" s="174">
        <v>1</v>
      </c>
      <c r="J83" s="189" t="s">
        <v>2543</v>
      </c>
      <c r="K83" s="175">
        <v>10005</v>
      </c>
      <c r="L83" s="174">
        <v>1</v>
      </c>
      <c r="M83" s="189" t="s">
        <v>2543</v>
      </c>
      <c r="N83" s="175" t="str">
        <f t="shared" si="1"/>
        <v>&lt;TreasureBox Id="10081" Type="1" Name=""&gt;&lt;Treasure ItemId="40081" Type="0" Value="1" /&gt;&lt;Treasure ItemId="10004" Type="1" Value="2-3" /&gt;&lt;Treasure ItemId="10005" Type="1" Value="2-3" /&gt;&lt;/TreasureBox&gt;</v>
      </c>
    </row>
    <row r="84" spans="1:14">
      <c r="A84" s="176"/>
      <c r="B84" s="173">
        <v>10082</v>
      </c>
      <c r="C84" s="174">
        <v>1</v>
      </c>
      <c r="E84" s="175">
        <v>40082</v>
      </c>
      <c r="F84" s="174">
        <v>0</v>
      </c>
      <c r="G84" s="189">
        <v>1</v>
      </c>
      <c r="H84" s="175">
        <v>10004</v>
      </c>
      <c r="I84" s="174">
        <v>1</v>
      </c>
      <c r="J84" s="189" t="s">
        <v>2544</v>
      </c>
      <c r="K84" s="175">
        <v>10005</v>
      </c>
      <c r="L84" s="174">
        <v>1</v>
      </c>
      <c r="M84" s="189" t="s">
        <v>2542</v>
      </c>
      <c r="N84" s="175" t="str">
        <f t="shared" si="1"/>
        <v>&lt;TreasureBox Id="10082" Type="1" Name=""&gt;&lt;Treasure ItemId="40082" Type="0" Value="1" /&gt;&lt;Treasure ItemId="10004" Type="1" Value="3-5" /&gt;&lt;Treasure ItemId="10005" Type="1" Value="3-5" /&gt;&lt;/TreasureBox&gt;</v>
      </c>
    </row>
    <row r="85" spans="1:14">
      <c r="A85" s="176"/>
      <c r="B85" s="173">
        <v>10083</v>
      </c>
      <c r="C85" s="174">
        <v>1</v>
      </c>
      <c r="E85" s="175">
        <v>40083</v>
      </c>
      <c r="F85" s="174">
        <v>0</v>
      </c>
      <c r="G85" s="189">
        <v>1</v>
      </c>
      <c r="H85" s="175">
        <v>10004</v>
      </c>
      <c r="I85" s="174">
        <v>1</v>
      </c>
      <c r="J85" s="189" t="s">
        <v>2533</v>
      </c>
      <c r="K85" s="175">
        <v>10005</v>
      </c>
      <c r="L85" s="174">
        <v>1</v>
      </c>
      <c r="M85" s="189" t="s">
        <v>2538</v>
      </c>
      <c r="N85" s="175" t="str">
        <f t="shared" si="1"/>
        <v>&lt;TreasureBox Id="10083" Type="1" Name=""&gt;&lt;Treasure ItemId="40083" Type="0" Value="1" /&gt;&lt;Treasure ItemId="10004" Type="1" Value="2-4" /&gt;&lt;Treasure ItemId="10005" Type="1" Value="2-4" /&gt;&lt;/TreasureBox&gt;</v>
      </c>
    </row>
    <row r="86" spans="1:14">
      <c r="A86" s="176"/>
      <c r="B86" s="173">
        <v>10084</v>
      </c>
      <c r="C86" s="174">
        <v>1</v>
      </c>
      <c r="E86" s="175">
        <v>40084</v>
      </c>
      <c r="F86" s="174">
        <v>0</v>
      </c>
      <c r="G86" s="189">
        <v>1</v>
      </c>
      <c r="H86" s="175">
        <v>10004</v>
      </c>
      <c r="I86" s="174">
        <v>1</v>
      </c>
      <c r="J86" s="189" t="s">
        <v>2545</v>
      </c>
      <c r="K86" s="175">
        <v>10005</v>
      </c>
      <c r="L86" s="174">
        <v>1</v>
      </c>
      <c r="M86" s="189" t="s">
        <v>2546</v>
      </c>
      <c r="N86" s="175" t="str">
        <f t="shared" si="1"/>
        <v>&lt;TreasureBox Id="10084" Type="1" Name=""&gt;&lt;Treasure ItemId="40084" Type="0" Value="1" /&gt;&lt;Treasure ItemId="10004" Type="1" Value="3-7" /&gt;&lt;Treasure ItemId="10005" Type="1" Value="3-7" /&gt;&lt;/TreasureBox&gt;</v>
      </c>
    </row>
    <row r="87" spans="1:14">
      <c r="A87" s="178"/>
      <c r="B87" s="173">
        <v>10085</v>
      </c>
      <c r="C87" s="174">
        <v>1</v>
      </c>
      <c r="E87" s="175">
        <v>40085</v>
      </c>
      <c r="F87" s="174">
        <v>0</v>
      </c>
      <c r="G87" s="189">
        <v>1</v>
      </c>
      <c r="H87" s="175">
        <v>10004</v>
      </c>
      <c r="I87" s="174">
        <v>1</v>
      </c>
      <c r="J87" s="189" t="s">
        <v>2543</v>
      </c>
      <c r="K87" s="175">
        <v>10005</v>
      </c>
      <c r="L87" s="174">
        <v>1</v>
      </c>
      <c r="M87" s="189" t="s">
        <v>2543</v>
      </c>
      <c r="N87" s="175" t="str">
        <f t="shared" si="1"/>
        <v>&lt;TreasureBox Id="10085" Type="1" Name=""&gt;&lt;Treasure ItemId="40085" Type="0" Value="1" /&gt;&lt;Treasure ItemId="10004" Type="1" Value="2-3" /&gt;&lt;Treasure ItemId="10005" Type="1" Value="2-3" /&gt;&lt;/TreasureBox&gt;</v>
      </c>
    </row>
    <row r="88" spans="1:14">
      <c r="A88" s="178"/>
      <c r="B88" s="173">
        <v>10086</v>
      </c>
      <c r="C88" s="174">
        <v>1</v>
      </c>
      <c r="E88" s="175">
        <v>40086</v>
      </c>
      <c r="F88" s="174">
        <v>0</v>
      </c>
      <c r="G88" s="189">
        <v>1</v>
      </c>
      <c r="H88" s="175">
        <v>10004</v>
      </c>
      <c r="I88" s="174">
        <v>1</v>
      </c>
      <c r="J88" s="189" t="s">
        <v>2544</v>
      </c>
      <c r="K88" s="175">
        <v>10005</v>
      </c>
      <c r="L88" s="174">
        <v>1</v>
      </c>
      <c r="M88" s="189" t="s">
        <v>2542</v>
      </c>
      <c r="N88" s="175" t="str">
        <f t="shared" si="1"/>
        <v>&lt;TreasureBox Id="10086" Type="1" Name=""&gt;&lt;Treasure ItemId="40086" Type="0" Value="1" /&gt;&lt;Treasure ItemId="10004" Type="1" Value="3-5" /&gt;&lt;Treasure ItemId="10005" Type="1" Value="3-5" /&gt;&lt;/TreasureBox&gt;</v>
      </c>
    </row>
    <row r="89" spans="1:14">
      <c r="A89" s="178"/>
      <c r="B89" s="173">
        <v>10087</v>
      </c>
      <c r="C89" s="174">
        <v>1</v>
      </c>
      <c r="E89" s="175">
        <v>40087</v>
      </c>
      <c r="F89" s="174">
        <v>0</v>
      </c>
      <c r="G89" s="189">
        <v>1</v>
      </c>
      <c r="H89" s="175">
        <v>10004</v>
      </c>
      <c r="I89" s="174">
        <v>1</v>
      </c>
      <c r="J89" s="189" t="s">
        <v>2543</v>
      </c>
      <c r="K89" s="175">
        <v>10005</v>
      </c>
      <c r="L89" s="174">
        <v>1</v>
      </c>
      <c r="M89" s="189" t="s">
        <v>2543</v>
      </c>
      <c r="N89" s="175" t="str">
        <f t="shared" si="1"/>
        <v>&lt;TreasureBox Id="10087" Type="1" Name=""&gt;&lt;Treasure ItemId="40087" Type="0" Value="1" /&gt;&lt;Treasure ItemId="10004" Type="1" Value="2-3" /&gt;&lt;Treasure ItemId="10005" Type="1" Value="2-3" /&gt;&lt;/TreasureBox&gt;</v>
      </c>
    </row>
    <row r="90" spans="1:14">
      <c r="A90" s="178"/>
      <c r="B90" s="173">
        <v>10088</v>
      </c>
      <c r="C90" s="174">
        <v>1</v>
      </c>
      <c r="E90" s="175">
        <v>40088</v>
      </c>
      <c r="F90" s="174">
        <v>0</v>
      </c>
      <c r="G90" s="189">
        <v>1</v>
      </c>
      <c r="H90" s="175">
        <v>10004</v>
      </c>
      <c r="I90" s="174">
        <v>1</v>
      </c>
      <c r="J90" s="189" t="s">
        <v>2544</v>
      </c>
      <c r="K90" s="175">
        <v>10005</v>
      </c>
      <c r="L90" s="174">
        <v>1</v>
      </c>
      <c r="M90" s="189" t="s">
        <v>2542</v>
      </c>
      <c r="N90" s="175" t="str">
        <f t="shared" si="1"/>
        <v>&lt;TreasureBox Id="10088" Type="1" Name=""&gt;&lt;Treasure ItemId="40088" Type="0" Value="1" /&gt;&lt;Treasure ItemId="10004" Type="1" Value="3-5" /&gt;&lt;Treasure ItemId="10005" Type="1" Value="3-5" /&gt;&lt;/TreasureBox&gt;</v>
      </c>
    </row>
    <row r="91" spans="1:14">
      <c r="A91" s="178"/>
      <c r="B91" s="173">
        <v>10089</v>
      </c>
      <c r="C91" s="174">
        <v>1</v>
      </c>
      <c r="E91" s="175">
        <v>40089</v>
      </c>
      <c r="F91" s="174">
        <v>0</v>
      </c>
      <c r="G91" s="189">
        <v>1</v>
      </c>
      <c r="H91" s="175">
        <v>10004</v>
      </c>
      <c r="I91" s="174">
        <v>1</v>
      </c>
      <c r="J91" s="189" t="s">
        <v>2543</v>
      </c>
      <c r="K91" s="175">
        <v>10005</v>
      </c>
      <c r="L91" s="174">
        <v>1</v>
      </c>
      <c r="M91" s="189" t="s">
        <v>2543</v>
      </c>
      <c r="N91" s="175" t="str">
        <f t="shared" si="1"/>
        <v>&lt;TreasureBox Id="10089" Type="1" Name=""&gt;&lt;Treasure ItemId="40089" Type="0" Value="1" /&gt;&lt;Treasure ItemId="10004" Type="1" Value="2-3" /&gt;&lt;Treasure ItemId="10005" Type="1" Value="2-3" /&gt;&lt;/TreasureBox&gt;</v>
      </c>
    </row>
    <row r="92" spans="1:14">
      <c r="A92" s="178"/>
      <c r="B92" s="173">
        <v>10090</v>
      </c>
      <c r="C92" s="174">
        <v>1</v>
      </c>
      <c r="E92" s="175">
        <v>40090</v>
      </c>
      <c r="F92" s="174">
        <v>0</v>
      </c>
      <c r="G92" s="189">
        <v>1</v>
      </c>
      <c r="H92" s="175">
        <v>10004</v>
      </c>
      <c r="I92" s="174">
        <v>1</v>
      </c>
      <c r="J92" s="189" t="s">
        <v>2544</v>
      </c>
      <c r="K92" s="175">
        <v>10005</v>
      </c>
      <c r="L92" s="174">
        <v>1</v>
      </c>
      <c r="M92" s="189" t="s">
        <v>2542</v>
      </c>
      <c r="N92" s="175" t="str">
        <f t="shared" si="1"/>
        <v>&lt;TreasureBox Id="10090" Type="1" Name=""&gt;&lt;Treasure ItemId="40090" Type="0" Value="1" /&gt;&lt;Treasure ItemId="10004" Type="1" Value="3-5" /&gt;&lt;Treasure ItemId="10005" Type="1" Value="3-5" /&gt;&lt;/TreasureBox&gt;</v>
      </c>
    </row>
    <row r="93" spans="1:14">
      <c r="A93" s="178"/>
      <c r="B93" s="173">
        <v>10091</v>
      </c>
      <c r="C93" s="174">
        <v>1</v>
      </c>
      <c r="E93" s="175">
        <v>40091</v>
      </c>
      <c r="F93" s="174">
        <v>0</v>
      </c>
      <c r="G93" s="189">
        <v>1</v>
      </c>
      <c r="H93" s="175">
        <v>10004</v>
      </c>
      <c r="I93" s="174">
        <v>1</v>
      </c>
      <c r="J93" s="189" t="s">
        <v>2543</v>
      </c>
      <c r="K93" s="175">
        <v>10005</v>
      </c>
      <c r="L93" s="174">
        <v>1</v>
      </c>
      <c r="M93" s="189" t="s">
        <v>2543</v>
      </c>
      <c r="N93" s="175" t="str">
        <f t="shared" si="1"/>
        <v>&lt;TreasureBox Id="10091" Type="1" Name=""&gt;&lt;Treasure ItemId="40091" Type="0" Value="1" /&gt;&lt;Treasure ItemId="10004" Type="1" Value="2-3" /&gt;&lt;Treasure ItemId="10005" Type="1" Value="2-3" /&gt;&lt;/TreasureBox&gt;</v>
      </c>
    </row>
    <row r="94" spans="1:14">
      <c r="A94" s="178"/>
      <c r="B94" s="173">
        <v>10092</v>
      </c>
      <c r="C94" s="174">
        <v>1</v>
      </c>
      <c r="E94" s="175">
        <v>40092</v>
      </c>
      <c r="F94" s="174">
        <v>0</v>
      </c>
      <c r="G94" s="189">
        <v>1</v>
      </c>
      <c r="H94" s="175">
        <v>10004</v>
      </c>
      <c r="I94" s="174">
        <v>1</v>
      </c>
      <c r="J94" s="189" t="s">
        <v>2544</v>
      </c>
      <c r="K94" s="175">
        <v>10005</v>
      </c>
      <c r="L94" s="174">
        <v>1</v>
      </c>
      <c r="M94" s="189" t="s">
        <v>2542</v>
      </c>
      <c r="N94" s="175" t="str">
        <f t="shared" si="1"/>
        <v>&lt;TreasureBox Id="10092" Type="1" Name=""&gt;&lt;Treasure ItemId="40092" Type="0" Value="1" /&gt;&lt;Treasure ItemId="10004" Type="1" Value="3-5" /&gt;&lt;Treasure ItemId="10005" Type="1" Value="3-5" /&gt;&lt;/TreasureBox&gt;</v>
      </c>
    </row>
    <row r="95" spans="1:14">
      <c r="A95" s="178"/>
      <c r="B95" s="173">
        <v>10093</v>
      </c>
      <c r="C95" s="174">
        <v>1</v>
      </c>
      <c r="E95" s="175">
        <v>40093</v>
      </c>
      <c r="F95" s="174">
        <v>0</v>
      </c>
      <c r="G95" s="189">
        <v>1</v>
      </c>
      <c r="H95" s="175">
        <v>10004</v>
      </c>
      <c r="I95" s="174">
        <v>1</v>
      </c>
      <c r="J95" s="189" t="s">
        <v>2543</v>
      </c>
      <c r="K95" s="175">
        <v>10005</v>
      </c>
      <c r="L95" s="174">
        <v>1</v>
      </c>
      <c r="M95" s="189" t="s">
        <v>2543</v>
      </c>
      <c r="N95" s="175" t="str">
        <f t="shared" si="1"/>
        <v>&lt;TreasureBox Id="10093" Type="1" Name=""&gt;&lt;Treasure ItemId="40093" Type="0" Value="1" /&gt;&lt;Treasure ItemId="10004" Type="1" Value="2-3" /&gt;&lt;Treasure ItemId="10005" Type="1" Value="2-3" /&gt;&lt;/TreasureBox&gt;</v>
      </c>
    </row>
    <row r="96" spans="1:14">
      <c r="A96" s="178"/>
      <c r="B96" s="173">
        <v>10094</v>
      </c>
      <c r="C96" s="174">
        <v>1</v>
      </c>
      <c r="E96" s="175">
        <v>40094</v>
      </c>
      <c r="F96" s="174">
        <v>0</v>
      </c>
      <c r="G96" s="189">
        <v>1</v>
      </c>
      <c r="H96" s="175">
        <v>10004</v>
      </c>
      <c r="I96" s="174">
        <v>1</v>
      </c>
      <c r="J96" s="189" t="s">
        <v>2544</v>
      </c>
      <c r="K96" s="175">
        <v>10005</v>
      </c>
      <c r="L96" s="174">
        <v>1</v>
      </c>
      <c r="M96" s="189" t="s">
        <v>2542</v>
      </c>
      <c r="N96" s="175" t="str">
        <f t="shared" si="1"/>
        <v>&lt;TreasureBox Id="10094" Type="1" Name=""&gt;&lt;Treasure ItemId="40094" Type="0" Value="1" /&gt;&lt;Treasure ItemId="10004" Type="1" Value="3-5" /&gt;&lt;Treasure ItemId="10005" Type="1" Value="3-5" /&gt;&lt;/TreasureBox&gt;</v>
      </c>
    </row>
    <row r="97" spans="1:14">
      <c r="A97" s="178"/>
      <c r="B97" s="173">
        <v>10095</v>
      </c>
      <c r="C97" s="174">
        <v>1</v>
      </c>
      <c r="E97" s="175">
        <v>40095</v>
      </c>
      <c r="F97" s="174">
        <v>0</v>
      </c>
      <c r="G97" s="189">
        <v>1</v>
      </c>
      <c r="H97" s="175">
        <v>10004</v>
      </c>
      <c r="I97" s="174">
        <v>1</v>
      </c>
      <c r="J97" s="189" t="s">
        <v>2543</v>
      </c>
      <c r="K97" s="175">
        <v>10005</v>
      </c>
      <c r="L97" s="174">
        <v>1</v>
      </c>
      <c r="M97" s="189" t="s">
        <v>2543</v>
      </c>
      <c r="N97" s="175" t="str">
        <f t="shared" si="1"/>
        <v>&lt;TreasureBox Id="10095" Type="1" Name=""&gt;&lt;Treasure ItemId="40095" Type="0" Value="1" /&gt;&lt;Treasure ItemId="10004" Type="1" Value="2-3" /&gt;&lt;Treasure ItemId="10005" Type="1" Value="2-3" /&gt;&lt;/TreasureBox&gt;</v>
      </c>
    </row>
    <row r="98" spans="1:14">
      <c r="A98" s="178"/>
      <c r="B98" s="173">
        <v>10096</v>
      </c>
      <c r="C98" s="174">
        <v>1</v>
      </c>
      <c r="E98" s="175">
        <v>40096</v>
      </c>
      <c r="F98" s="174">
        <v>0</v>
      </c>
      <c r="G98" s="189">
        <v>1</v>
      </c>
      <c r="H98" s="175">
        <v>10004</v>
      </c>
      <c r="I98" s="174">
        <v>1</v>
      </c>
      <c r="J98" s="189" t="s">
        <v>2544</v>
      </c>
      <c r="K98" s="175">
        <v>10005</v>
      </c>
      <c r="L98" s="174">
        <v>1</v>
      </c>
      <c r="M98" s="189" t="s">
        <v>2542</v>
      </c>
      <c r="N98" s="175" t="str">
        <f t="shared" si="1"/>
        <v>&lt;TreasureBox Id="10096" Type="1" Name=""&gt;&lt;Treasure ItemId="40096" Type="0" Value="1" /&gt;&lt;Treasure ItemId="10004" Type="1" Value="3-5" /&gt;&lt;Treasure ItemId="10005" Type="1" Value="3-5" /&gt;&lt;/TreasureBox&gt;</v>
      </c>
    </row>
    <row r="99" spans="1:14">
      <c r="A99" s="178"/>
      <c r="B99" s="173">
        <v>10097</v>
      </c>
      <c r="C99" s="174">
        <v>1</v>
      </c>
      <c r="E99" s="175">
        <v>40097</v>
      </c>
      <c r="F99" s="174">
        <v>0</v>
      </c>
      <c r="G99" s="189">
        <v>1</v>
      </c>
      <c r="H99" s="175">
        <v>10004</v>
      </c>
      <c r="I99" s="174">
        <v>1</v>
      </c>
      <c r="J99" s="189" t="s">
        <v>2543</v>
      </c>
      <c r="K99" s="175">
        <v>10005</v>
      </c>
      <c r="L99" s="174">
        <v>1</v>
      </c>
      <c r="M99" s="189" t="s">
        <v>2543</v>
      </c>
      <c r="N99" s="175" t="str">
        <f t="shared" si="1"/>
        <v>&lt;TreasureBox Id="10097" Type="1" Name=""&gt;&lt;Treasure ItemId="40097" Type="0" Value="1" /&gt;&lt;Treasure ItemId="10004" Type="1" Value="2-3" /&gt;&lt;Treasure ItemId="10005" Type="1" Value="2-3" /&gt;&lt;/TreasureBox&gt;</v>
      </c>
    </row>
    <row r="100" spans="1:14">
      <c r="A100" s="178"/>
      <c r="B100" s="173">
        <v>10098</v>
      </c>
      <c r="C100" s="174">
        <v>1</v>
      </c>
      <c r="E100" s="175">
        <v>40098</v>
      </c>
      <c r="F100" s="174">
        <v>0</v>
      </c>
      <c r="G100" s="189">
        <v>1</v>
      </c>
      <c r="H100" s="175">
        <v>10004</v>
      </c>
      <c r="I100" s="174">
        <v>1</v>
      </c>
      <c r="J100" s="189" t="s">
        <v>2544</v>
      </c>
      <c r="K100" s="175">
        <v>10005</v>
      </c>
      <c r="L100" s="174">
        <v>1</v>
      </c>
      <c r="M100" s="189" t="s">
        <v>2542</v>
      </c>
      <c r="N100" s="175" t="str">
        <f t="shared" si="1"/>
        <v>&lt;TreasureBox Id="10098" Type="1" Name=""&gt;&lt;Treasure ItemId="40098" Type="0" Value="1" /&gt;&lt;Treasure ItemId="10004" Type="1" Value="3-5" /&gt;&lt;Treasure ItemId="10005" Type="1" Value="3-5" /&gt;&lt;/TreasureBox&gt;</v>
      </c>
    </row>
    <row r="101" spans="1:14">
      <c r="A101" s="178"/>
      <c r="B101" s="173">
        <v>10099</v>
      </c>
      <c r="C101" s="174">
        <v>1</v>
      </c>
      <c r="E101" s="175">
        <v>40099</v>
      </c>
      <c r="F101" s="174">
        <v>0</v>
      </c>
      <c r="G101" s="189">
        <v>1</v>
      </c>
      <c r="H101" s="175">
        <v>10004</v>
      </c>
      <c r="I101" s="174">
        <v>1</v>
      </c>
      <c r="J101" s="189" t="s">
        <v>2538</v>
      </c>
      <c r="K101" s="175">
        <v>10005</v>
      </c>
      <c r="L101" s="174">
        <v>1</v>
      </c>
      <c r="M101" s="189" t="s">
        <v>2533</v>
      </c>
      <c r="N101" s="175" t="str">
        <f t="shared" si="1"/>
        <v>&lt;TreasureBox Id="10099" Type="1" Name=""&gt;&lt;Treasure ItemId="40099" Type="0" Value="1" /&gt;&lt;Treasure ItemId="10004" Type="1" Value="2-4" /&gt;&lt;Treasure ItemId="10005" Type="1" Value="2-4" /&gt;&lt;/TreasureBox&gt;</v>
      </c>
    </row>
    <row r="102" spans="1:14">
      <c r="A102" s="178"/>
      <c r="B102" s="173">
        <v>10100</v>
      </c>
      <c r="C102" s="174">
        <v>1</v>
      </c>
      <c r="E102" s="175">
        <v>40100</v>
      </c>
      <c r="F102" s="174">
        <v>0</v>
      </c>
      <c r="G102" s="189">
        <v>1</v>
      </c>
      <c r="H102" s="175">
        <v>10004</v>
      </c>
      <c r="I102" s="174">
        <v>1</v>
      </c>
      <c r="J102" s="189" t="s">
        <v>2547</v>
      </c>
      <c r="K102" s="175">
        <v>10005</v>
      </c>
      <c r="L102" s="174">
        <v>1</v>
      </c>
      <c r="M102" s="189" t="s">
        <v>2547</v>
      </c>
      <c r="N102" s="175" t="str">
        <f t="shared" si="1"/>
        <v>&lt;TreasureBox Id="10100" Type="1" Name=""&gt;&lt;Treasure ItemId="40100" Type="0" Value="1" /&gt;&lt;Treasure ItemId="10004" Type="1" Value="3-6" /&gt;&lt;Treasure ItemId="10005" Type="1" Value="3-6" /&gt;&lt;/TreasureBox&gt;</v>
      </c>
    </row>
    <row r="103" spans="1:14">
      <c r="A103" s="178"/>
      <c r="B103" s="173">
        <v>10101</v>
      </c>
      <c r="C103" s="174">
        <v>1</v>
      </c>
      <c r="E103" s="175">
        <v>40101</v>
      </c>
      <c r="F103" s="174">
        <v>0</v>
      </c>
      <c r="G103" s="189">
        <v>1</v>
      </c>
      <c r="H103" s="175">
        <v>10004</v>
      </c>
      <c r="I103" s="174">
        <v>1</v>
      </c>
      <c r="J103" s="189" t="s">
        <v>2538</v>
      </c>
      <c r="K103" s="175">
        <v>10005</v>
      </c>
      <c r="L103" s="174">
        <v>1</v>
      </c>
      <c r="M103" s="189" t="s">
        <v>2533</v>
      </c>
      <c r="N103" s="175" t="str">
        <f t="shared" si="1"/>
        <v>&lt;TreasureBox Id="10101" Type="1" Name=""&gt;&lt;Treasure ItemId="40101" Type="0" Value="1" /&gt;&lt;Treasure ItemId="10004" Type="1" Value="2-4" /&gt;&lt;Treasure ItemId="10005" Type="1" Value="2-4" /&gt;&lt;/TreasureBox&gt;</v>
      </c>
    </row>
    <row r="104" spans="1:14">
      <c r="A104" s="178"/>
      <c r="B104" s="173">
        <v>10102</v>
      </c>
      <c r="C104" s="174">
        <v>1</v>
      </c>
      <c r="E104" s="175">
        <v>40102</v>
      </c>
      <c r="F104" s="174">
        <v>0</v>
      </c>
      <c r="G104" s="189">
        <v>1</v>
      </c>
      <c r="H104" s="175">
        <v>10004</v>
      </c>
      <c r="I104" s="174">
        <v>1</v>
      </c>
      <c r="J104" s="189" t="s">
        <v>2547</v>
      </c>
      <c r="K104" s="175">
        <v>10005</v>
      </c>
      <c r="L104" s="174">
        <v>1</v>
      </c>
      <c r="M104" s="189" t="s">
        <v>2547</v>
      </c>
      <c r="N104" s="175" t="str">
        <f t="shared" si="1"/>
        <v>&lt;TreasureBox Id="10102" Type="1" Name=""&gt;&lt;Treasure ItemId="40102" Type="0" Value="1" /&gt;&lt;Treasure ItemId="10004" Type="1" Value="3-6" /&gt;&lt;Treasure ItemId="10005" Type="1" Value="3-6" /&gt;&lt;/TreasureBox&gt;</v>
      </c>
    </row>
    <row r="105" spans="1:14">
      <c r="A105" s="178"/>
      <c r="B105" s="173">
        <v>10103</v>
      </c>
      <c r="C105" s="174">
        <v>1</v>
      </c>
      <c r="E105" s="175">
        <v>40103</v>
      </c>
      <c r="F105" s="174">
        <v>0</v>
      </c>
      <c r="G105" s="189">
        <v>1</v>
      </c>
      <c r="H105" s="175">
        <v>10004</v>
      </c>
      <c r="I105" s="174">
        <v>1</v>
      </c>
      <c r="J105" s="189" t="s">
        <v>2538</v>
      </c>
      <c r="K105" s="175">
        <v>10005</v>
      </c>
      <c r="L105" s="174">
        <v>1</v>
      </c>
      <c r="M105" s="189" t="s">
        <v>2533</v>
      </c>
      <c r="N105" s="175" t="str">
        <f t="shared" si="1"/>
        <v>&lt;TreasureBox Id="10103" Type="1" Name=""&gt;&lt;Treasure ItemId="40103" Type="0" Value="1" /&gt;&lt;Treasure ItemId="10004" Type="1" Value="2-4" /&gt;&lt;Treasure ItemId="10005" Type="1" Value="2-4" /&gt;&lt;/TreasureBox&gt;</v>
      </c>
    </row>
    <row r="106" spans="1:14">
      <c r="A106" s="178"/>
      <c r="B106" s="173">
        <v>10104</v>
      </c>
      <c r="C106" s="174">
        <v>1</v>
      </c>
      <c r="E106" s="175">
        <v>40104</v>
      </c>
      <c r="F106" s="174">
        <v>0</v>
      </c>
      <c r="G106" s="189">
        <v>1</v>
      </c>
      <c r="H106" s="175">
        <v>10004</v>
      </c>
      <c r="I106" s="174">
        <v>1</v>
      </c>
      <c r="J106" s="189" t="s">
        <v>2547</v>
      </c>
      <c r="K106" s="175">
        <v>10005</v>
      </c>
      <c r="L106" s="174">
        <v>1</v>
      </c>
      <c r="M106" s="189" t="s">
        <v>2547</v>
      </c>
      <c r="N106" s="175" t="str">
        <f t="shared" si="1"/>
        <v>&lt;TreasureBox Id="10104" Type="1" Name=""&gt;&lt;Treasure ItemId="40104" Type="0" Value="1" /&gt;&lt;Treasure ItemId="10004" Type="1" Value="3-6" /&gt;&lt;Treasure ItemId="10005" Type="1" Value="3-6" /&gt;&lt;/TreasureBox&gt;</v>
      </c>
    </row>
    <row r="107" spans="1:14">
      <c r="A107" s="178"/>
      <c r="B107" s="173">
        <v>10105</v>
      </c>
      <c r="C107" s="174">
        <v>1</v>
      </c>
      <c r="E107" s="175">
        <v>40105</v>
      </c>
      <c r="F107" s="174">
        <v>0</v>
      </c>
      <c r="G107" s="189">
        <v>1</v>
      </c>
      <c r="H107" s="175">
        <v>10004</v>
      </c>
      <c r="I107" s="174">
        <v>1</v>
      </c>
      <c r="J107" s="189" t="s">
        <v>2538</v>
      </c>
      <c r="K107" s="175">
        <v>10005</v>
      </c>
      <c r="L107" s="174">
        <v>1</v>
      </c>
      <c r="M107" s="189" t="s">
        <v>2533</v>
      </c>
      <c r="N107" s="175" t="str">
        <f t="shared" si="1"/>
        <v>&lt;TreasureBox Id="10105" Type="1" Name=""&gt;&lt;Treasure ItemId="40105" Type="0" Value="1" /&gt;&lt;Treasure ItemId="10004" Type="1" Value="2-4" /&gt;&lt;Treasure ItemId="10005" Type="1" Value="2-4" /&gt;&lt;/TreasureBox&gt;</v>
      </c>
    </row>
    <row r="108" spans="1:14">
      <c r="A108" s="178"/>
      <c r="B108" s="173">
        <v>10106</v>
      </c>
      <c r="C108" s="174">
        <v>1</v>
      </c>
      <c r="E108" s="175">
        <v>40106</v>
      </c>
      <c r="F108" s="174">
        <v>0</v>
      </c>
      <c r="G108" s="189">
        <v>1</v>
      </c>
      <c r="H108" s="175">
        <v>10004</v>
      </c>
      <c r="I108" s="174">
        <v>1</v>
      </c>
      <c r="J108" s="189" t="s">
        <v>2547</v>
      </c>
      <c r="K108" s="175">
        <v>10005</v>
      </c>
      <c r="L108" s="174">
        <v>1</v>
      </c>
      <c r="M108" s="189" t="s">
        <v>2547</v>
      </c>
      <c r="N108" s="175" t="str">
        <f t="shared" si="1"/>
        <v>&lt;TreasureBox Id="10106" Type="1" Name=""&gt;&lt;Treasure ItemId="40106" Type="0" Value="1" /&gt;&lt;Treasure ItemId="10004" Type="1" Value="3-6" /&gt;&lt;Treasure ItemId="10005" Type="1" Value="3-6" /&gt;&lt;/TreasureBox&gt;</v>
      </c>
    </row>
    <row r="109" spans="1:14">
      <c r="A109" s="178"/>
      <c r="B109" s="173">
        <v>10107</v>
      </c>
      <c r="C109" s="174">
        <v>1</v>
      </c>
      <c r="E109" s="175">
        <v>40107</v>
      </c>
      <c r="F109" s="174">
        <v>0</v>
      </c>
      <c r="G109" s="189">
        <v>1</v>
      </c>
      <c r="H109" s="175">
        <v>10004</v>
      </c>
      <c r="I109" s="174">
        <v>1</v>
      </c>
      <c r="J109" s="189" t="s">
        <v>2538</v>
      </c>
      <c r="K109" s="175">
        <v>10005</v>
      </c>
      <c r="L109" s="174">
        <v>1</v>
      </c>
      <c r="M109" s="189" t="s">
        <v>2533</v>
      </c>
      <c r="N109" s="175" t="str">
        <f t="shared" si="1"/>
        <v>&lt;TreasureBox Id="10107" Type="1" Name=""&gt;&lt;Treasure ItemId="40107" Type="0" Value="1" /&gt;&lt;Treasure ItemId="10004" Type="1" Value="2-4" /&gt;&lt;Treasure ItemId="10005" Type="1" Value="2-4" /&gt;&lt;/TreasureBox&gt;</v>
      </c>
    </row>
    <row r="110" spans="1:14">
      <c r="A110" s="178"/>
      <c r="B110" s="173">
        <v>10108</v>
      </c>
      <c r="C110" s="174">
        <v>1</v>
      </c>
      <c r="E110" s="175">
        <v>40108</v>
      </c>
      <c r="F110" s="174">
        <v>0</v>
      </c>
      <c r="G110" s="189">
        <v>1</v>
      </c>
      <c r="H110" s="175">
        <v>10004</v>
      </c>
      <c r="I110" s="174">
        <v>1</v>
      </c>
      <c r="J110" s="189" t="s">
        <v>2547</v>
      </c>
      <c r="K110" s="175">
        <v>10005</v>
      </c>
      <c r="L110" s="174">
        <v>1</v>
      </c>
      <c r="M110" s="189" t="s">
        <v>2547</v>
      </c>
      <c r="N110" s="175" t="str">
        <f t="shared" si="1"/>
        <v>&lt;TreasureBox Id="10108" Type="1" Name=""&gt;&lt;Treasure ItemId="40108" Type="0" Value="1" /&gt;&lt;Treasure ItemId="10004" Type="1" Value="3-6" /&gt;&lt;Treasure ItemId="10005" Type="1" Value="3-6" /&gt;&lt;/TreasureBox&gt;</v>
      </c>
    </row>
    <row r="111" spans="1:14">
      <c r="A111" s="178"/>
      <c r="B111" s="173">
        <v>10109</v>
      </c>
      <c r="C111" s="174">
        <v>1</v>
      </c>
      <c r="E111" s="175">
        <v>40109</v>
      </c>
      <c r="F111" s="174">
        <v>0</v>
      </c>
      <c r="G111" s="189">
        <v>1</v>
      </c>
      <c r="H111" s="175">
        <v>10004</v>
      </c>
      <c r="I111" s="174">
        <v>1</v>
      </c>
      <c r="J111" s="189" t="s">
        <v>2538</v>
      </c>
      <c r="K111" s="175">
        <v>10005</v>
      </c>
      <c r="L111" s="174">
        <v>1</v>
      </c>
      <c r="M111" s="189" t="s">
        <v>2533</v>
      </c>
      <c r="N111" s="175" t="str">
        <f t="shared" si="1"/>
        <v>&lt;TreasureBox Id="10109" Type="1" Name=""&gt;&lt;Treasure ItemId="40109" Type="0" Value="1" /&gt;&lt;Treasure ItemId="10004" Type="1" Value="2-4" /&gt;&lt;Treasure ItemId="10005" Type="1" Value="2-4" /&gt;&lt;/TreasureBox&gt;</v>
      </c>
    </row>
    <row r="112" spans="1:14">
      <c r="A112" s="178"/>
      <c r="B112" s="173">
        <v>10110</v>
      </c>
      <c r="C112" s="174">
        <v>1</v>
      </c>
      <c r="E112" s="175">
        <v>40110</v>
      </c>
      <c r="F112" s="174">
        <v>0</v>
      </c>
      <c r="G112" s="189">
        <v>1</v>
      </c>
      <c r="H112" s="175">
        <v>10004</v>
      </c>
      <c r="I112" s="174">
        <v>1</v>
      </c>
      <c r="J112" s="189" t="s">
        <v>2547</v>
      </c>
      <c r="K112" s="175">
        <v>10005</v>
      </c>
      <c r="L112" s="174">
        <v>1</v>
      </c>
      <c r="M112" s="189" t="s">
        <v>2547</v>
      </c>
      <c r="N112" s="175" t="str">
        <f t="shared" si="1"/>
        <v>&lt;TreasureBox Id="10110" Type="1" Name=""&gt;&lt;Treasure ItemId="40110" Type="0" Value="1" /&gt;&lt;Treasure ItemId="10004" Type="1" Value="3-6" /&gt;&lt;Treasure ItemId="10005" Type="1" Value="3-6" /&gt;&lt;/TreasureBox&gt;</v>
      </c>
    </row>
    <row r="113" spans="1:14">
      <c r="A113" s="178"/>
      <c r="B113" s="173">
        <v>10111</v>
      </c>
      <c r="C113" s="174">
        <v>1</v>
      </c>
      <c r="E113" s="175">
        <v>40111</v>
      </c>
      <c r="F113" s="174">
        <v>0</v>
      </c>
      <c r="G113" s="189">
        <v>1</v>
      </c>
      <c r="H113" s="175">
        <v>10004</v>
      </c>
      <c r="I113" s="174">
        <v>1</v>
      </c>
      <c r="J113" s="189" t="s">
        <v>2538</v>
      </c>
      <c r="K113" s="175">
        <v>10005</v>
      </c>
      <c r="L113" s="174">
        <v>1</v>
      </c>
      <c r="M113" s="189" t="s">
        <v>2533</v>
      </c>
      <c r="N113" s="175" t="str">
        <f t="shared" si="1"/>
        <v>&lt;TreasureBox Id="10111" Type="1" Name=""&gt;&lt;Treasure ItemId="40111" Type="0" Value="1" /&gt;&lt;Treasure ItemId="10004" Type="1" Value="2-4" /&gt;&lt;Treasure ItemId="10005" Type="1" Value="2-4" /&gt;&lt;/TreasureBox&gt;</v>
      </c>
    </row>
    <row r="114" spans="1:14">
      <c r="A114" s="178"/>
      <c r="B114" s="173">
        <v>10112</v>
      </c>
      <c r="C114" s="174">
        <v>1</v>
      </c>
      <c r="E114" s="175">
        <v>40112</v>
      </c>
      <c r="F114" s="174">
        <v>0</v>
      </c>
      <c r="G114" s="189">
        <v>1</v>
      </c>
      <c r="H114" s="175">
        <v>10004</v>
      </c>
      <c r="I114" s="174">
        <v>1</v>
      </c>
      <c r="J114" s="189" t="s">
        <v>2547</v>
      </c>
      <c r="K114" s="175">
        <v>10005</v>
      </c>
      <c r="L114" s="174">
        <v>1</v>
      </c>
      <c r="M114" s="189" t="s">
        <v>2547</v>
      </c>
      <c r="N114" s="175" t="str">
        <f t="shared" si="1"/>
        <v>&lt;TreasureBox Id="10112" Type="1" Name=""&gt;&lt;Treasure ItemId="40112" Type="0" Value="1" /&gt;&lt;Treasure ItemId="10004" Type="1" Value="3-6" /&gt;&lt;Treasure ItemId="10005" Type="1" Value="3-6" /&gt;&lt;/TreasureBox&gt;</v>
      </c>
    </row>
    <row r="115" spans="1:14">
      <c r="A115" s="178"/>
      <c r="B115" s="173">
        <v>10113</v>
      </c>
      <c r="C115" s="174">
        <v>1</v>
      </c>
      <c r="E115" s="175">
        <v>40113</v>
      </c>
      <c r="F115" s="174">
        <v>0</v>
      </c>
      <c r="G115" s="189">
        <v>1</v>
      </c>
      <c r="H115" s="175">
        <v>10004</v>
      </c>
      <c r="I115" s="174">
        <v>1</v>
      </c>
      <c r="J115" s="189" t="s">
        <v>2538</v>
      </c>
      <c r="K115" s="175">
        <v>10005</v>
      </c>
      <c r="L115" s="174">
        <v>1</v>
      </c>
      <c r="M115" s="189" t="s">
        <v>2533</v>
      </c>
      <c r="N115" s="175" t="str">
        <f t="shared" si="1"/>
        <v>&lt;TreasureBox Id="10113" Type="1" Name=""&gt;&lt;Treasure ItemId="40113" Type="0" Value="1" /&gt;&lt;Treasure ItemId="10004" Type="1" Value="2-4" /&gt;&lt;Treasure ItemId="10005" Type="1" Value="2-4" /&gt;&lt;/TreasureBox&gt;</v>
      </c>
    </row>
    <row r="116" spans="1:14">
      <c r="A116" s="178"/>
      <c r="B116" s="173">
        <v>10114</v>
      </c>
      <c r="C116" s="174">
        <v>1</v>
      </c>
      <c r="E116" s="175">
        <v>40114</v>
      </c>
      <c r="F116" s="174">
        <v>0</v>
      </c>
      <c r="G116" s="189">
        <v>1</v>
      </c>
      <c r="H116" s="175">
        <v>10004</v>
      </c>
      <c r="I116" s="174">
        <v>1</v>
      </c>
      <c r="J116" s="189" t="s">
        <v>2547</v>
      </c>
      <c r="K116" s="175">
        <v>10005</v>
      </c>
      <c r="L116" s="174">
        <v>1</v>
      </c>
      <c r="M116" s="189" t="s">
        <v>2547</v>
      </c>
      <c r="N116" s="175" t="str">
        <f t="shared" si="1"/>
        <v>&lt;TreasureBox Id="10114" Type="1" Name=""&gt;&lt;Treasure ItemId="40114" Type="0" Value="1" /&gt;&lt;Treasure ItemId="10004" Type="1" Value="3-6" /&gt;&lt;Treasure ItemId="10005" Type="1" Value="3-6" /&gt;&lt;/TreasureBox&gt;</v>
      </c>
    </row>
    <row r="117" spans="1:14">
      <c r="A117" s="178"/>
      <c r="B117" s="173">
        <v>10115</v>
      </c>
      <c r="C117" s="174">
        <v>1</v>
      </c>
      <c r="E117" s="175">
        <v>40115</v>
      </c>
      <c r="F117" s="174">
        <v>0</v>
      </c>
      <c r="G117" s="189">
        <v>1</v>
      </c>
      <c r="H117" s="175">
        <v>10004</v>
      </c>
      <c r="I117" s="174">
        <v>1</v>
      </c>
      <c r="J117" s="189" t="s">
        <v>2538</v>
      </c>
      <c r="K117" s="175">
        <v>10005</v>
      </c>
      <c r="L117" s="174">
        <v>1</v>
      </c>
      <c r="M117" s="189" t="s">
        <v>2533</v>
      </c>
      <c r="N117" s="175" t="str">
        <f t="shared" si="1"/>
        <v>&lt;TreasureBox Id="10115" Type="1" Name=""&gt;&lt;Treasure ItemId="40115" Type="0" Value="1" /&gt;&lt;Treasure ItemId="10004" Type="1" Value="2-4" /&gt;&lt;Treasure ItemId="10005" Type="1" Value="2-4" /&gt;&lt;/TreasureBox&gt;</v>
      </c>
    </row>
    <row r="118" spans="1:14">
      <c r="A118" s="178"/>
      <c r="B118" s="173">
        <v>10116</v>
      </c>
      <c r="C118" s="174">
        <v>1</v>
      </c>
      <c r="E118" s="175">
        <v>40116</v>
      </c>
      <c r="F118" s="174">
        <v>0</v>
      </c>
      <c r="G118" s="189">
        <v>1</v>
      </c>
      <c r="H118" s="175">
        <v>10004</v>
      </c>
      <c r="I118" s="174">
        <v>1</v>
      </c>
      <c r="J118" s="189" t="s">
        <v>2547</v>
      </c>
      <c r="K118" s="175">
        <v>10005</v>
      </c>
      <c r="L118" s="174">
        <v>1</v>
      </c>
      <c r="M118" s="189" t="s">
        <v>2547</v>
      </c>
      <c r="N118" s="175" t="str">
        <f t="shared" si="1"/>
        <v>&lt;TreasureBox Id="10116" Type="1" Name=""&gt;&lt;Treasure ItemId="40116" Type="0" Value="1" /&gt;&lt;Treasure ItemId="10004" Type="1" Value="3-6" /&gt;&lt;Treasure ItemId="10005" Type="1" Value="3-6" /&gt;&lt;/TreasureBox&gt;</v>
      </c>
    </row>
    <row r="119" spans="1:14">
      <c r="A119" s="178"/>
      <c r="B119" s="173">
        <v>10117</v>
      </c>
      <c r="C119" s="174">
        <v>1</v>
      </c>
      <c r="E119" s="175">
        <v>40117</v>
      </c>
      <c r="F119" s="174">
        <v>0</v>
      </c>
      <c r="G119" s="189">
        <v>1</v>
      </c>
      <c r="H119" s="175">
        <v>10004</v>
      </c>
      <c r="I119" s="174">
        <v>1</v>
      </c>
      <c r="J119" s="189" t="s">
        <v>2538</v>
      </c>
      <c r="K119" s="175">
        <v>10005</v>
      </c>
      <c r="L119" s="174">
        <v>1</v>
      </c>
      <c r="M119" s="189" t="s">
        <v>2533</v>
      </c>
      <c r="N119" s="175" t="str">
        <f t="shared" si="1"/>
        <v>&lt;TreasureBox Id="10117" Type="1" Name=""&gt;&lt;Treasure ItemId="40117" Type="0" Value="1" /&gt;&lt;Treasure ItemId="10004" Type="1" Value="2-4" /&gt;&lt;Treasure ItemId="10005" Type="1" Value="2-4" /&gt;&lt;/TreasureBox&gt;</v>
      </c>
    </row>
    <row r="120" spans="1:14">
      <c r="A120" s="178"/>
      <c r="B120" s="173">
        <v>10118</v>
      </c>
      <c r="C120" s="174">
        <v>1</v>
      </c>
      <c r="E120" s="175">
        <v>40118</v>
      </c>
      <c r="F120" s="174">
        <v>0</v>
      </c>
      <c r="G120" s="189">
        <v>1</v>
      </c>
      <c r="H120" s="175">
        <v>10004</v>
      </c>
      <c r="I120" s="174">
        <v>1</v>
      </c>
      <c r="J120" s="189" t="s">
        <v>2547</v>
      </c>
      <c r="K120" s="175">
        <v>10005</v>
      </c>
      <c r="L120" s="174">
        <v>1</v>
      </c>
      <c r="M120" s="189" t="s">
        <v>2547</v>
      </c>
      <c r="N120" s="175" t="str">
        <f t="shared" si="1"/>
        <v>&lt;TreasureBox Id="10118" Type="1" Name=""&gt;&lt;Treasure ItemId="40118" Type="0" Value="1" /&gt;&lt;Treasure ItemId="10004" Type="1" Value="3-6" /&gt;&lt;Treasure ItemId="10005" Type="1" Value="3-6" /&gt;&lt;/TreasureBox&gt;</v>
      </c>
    </row>
    <row r="121" spans="1:14">
      <c r="A121" s="178"/>
      <c r="B121" s="173">
        <v>10119</v>
      </c>
      <c r="C121" s="174">
        <v>1</v>
      </c>
      <c r="E121" s="175">
        <v>40119</v>
      </c>
      <c r="F121" s="174">
        <v>0</v>
      </c>
      <c r="G121" s="189">
        <v>1</v>
      </c>
      <c r="H121" s="175">
        <v>10004</v>
      </c>
      <c r="I121" s="174">
        <v>1</v>
      </c>
      <c r="J121" s="189" t="s">
        <v>2538</v>
      </c>
      <c r="K121" s="175">
        <v>10005</v>
      </c>
      <c r="L121" s="174">
        <v>1</v>
      </c>
      <c r="M121" s="189" t="s">
        <v>2533</v>
      </c>
      <c r="N121" s="175" t="str">
        <f t="shared" si="1"/>
        <v>&lt;TreasureBox Id="10119" Type="1" Name=""&gt;&lt;Treasure ItemId="40119" Type="0" Value="1" /&gt;&lt;Treasure ItemId="10004" Type="1" Value="2-4" /&gt;&lt;Treasure ItemId="10005" Type="1" Value="2-4" /&gt;&lt;/TreasureBox&gt;</v>
      </c>
    </row>
    <row r="122" spans="1:14">
      <c r="A122" s="178"/>
      <c r="B122" s="173">
        <v>10120</v>
      </c>
      <c r="C122" s="174">
        <v>1</v>
      </c>
      <c r="E122" s="175">
        <v>40120</v>
      </c>
      <c r="F122" s="174">
        <v>0</v>
      </c>
      <c r="G122" s="189">
        <v>1</v>
      </c>
      <c r="H122" s="175">
        <v>10004</v>
      </c>
      <c r="I122" s="174">
        <v>1</v>
      </c>
      <c r="J122" s="189" t="s">
        <v>2547</v>
      </c>
      <c r="K122" s="175">
        <v>10005</v>
      </c>
      <c r="L122" s="174">
        <v>1</v>
      </c>
      <c r="M122" s="189" t="s">
        <v>2547</v>
      </c>
      <c r="N122" s="175" t="str">
        <f t="shared" si="1"/>
        <v>&lt;TreasureBox Id="10120" Type="1" Name=""&gt;&lt;Treasure ItemId="40120" Type="0" Value="1" /&gt;&lt;Treasure ItemId="10004" Type="1" Value="3-6" /&gt;&lt;Treasure ItemId="10005" Type="1" Value="3-6" /&gt;&lt;/TreasureBox&gt;</v>
      </c>
    </row>
    <row r="123" spans="1:14">
      <c r="A123" s="178"/>
      <c r="B123" s="173">
        <v>10121</v>
      </c>
      <c r="C123" s="174">
        <v>1</v>
      </c>
      <c r="E123" s="175">
        <v>40121</v>
      </c>
      <c r="F123" s="174">
        <v>0</v>
      </c>
      <c r="G123" s="189">
        <v>1</v>
      </c>
      <c r="H123" s="175">
        <v>10004</v>
      </c>
      <c r="I123" s="174">
        <v>1</v>
      </c>
      <c r="J123" s="189" t="s">
        <v>2538</v>
      </c>
      <c r="K123" s="175">
        <v>10005</v>
      </c>
      <c r="L123" s="174">
        <v>1</v>
      </c>
      <c r="M123" s="189" t="s">
        <v>2533</v>
      </c>
      <c r="N123" s="175" t="str">
        <f t="shared" si="1"/>
        <v>&lt;TreasureBox Id="10121" Type="1" Name=""&gt;&lt;Treasure ItemId="40121" Type="0" Value="1" /&gt;&lt;Treasure ItemId="10004" Type="1" Value="2-4" /&gt;&lt;Treasure ItemId="10005" Type="1" Value="2-4" /&gt;&lt;/TreasureBox&gt;</v>
      </c>
    </row>
    <row r="124" spans="1:14">
      <c r="A124" s="178"/>
      <c r="B124" s="173">
        <v>10122</v>
      </c>
      <c r="C124" s="174">
        <v>1</v>
      </c>
      <c r="E124" s="175">
        <v>40122</v>
      </c>
      <c r="F124" s="174">
        <v>0</v>
      </c>
      <c r="G124" s="189">
        <v>1</v>
      </c>
      <c r="H124" s="175">
        <v>10004</v>
      </c>
      <c r="I124" s="174">
        <v>1</v>
      </c>
      <c r="J124" s="189" t="s">
        <v>2547</v>
      </c>
      <c r="K124" s="175">
        <v>10005</v>
      </c>
      <c r="L124" s="174">
        <v>1</v>
      </c>
      <c r="M124" s="189" t="s">
        <v>2547</v>
      </c>
      <c r="N124" s="175" t="str">
        <f t="shared" si="1"/>
        <v>&lt;TreasureBox Id="10122" Type="1" Name=""&gt;&lt;Treasure ItemId="40122" Type="0" Value="1" /&gt;&lt;Treasure ItemId="10004" Type="1" Value="3-6" /&gt;&lt;Treasure ItemId="10005" Type="1" Value="3-6" /&gt;&lt;/TreasureBox&gt;</v>
      </c>
    </row>
    <row r="125" spans="1:14">
      <c r="A125" s="178"/>
      <c r="B125" s="173">
        <v>10123</v>
      </c>
      <c r="C125" s="174">
        <v>1</v>
      </c>
      <c r="E125" s="175">
        <v>40123</v>
      </c>
      <c r="F125" s="174">
        <v>0</v>
      </c>
      <c r="G125" s="189">
        <v>1</v>
      </c>
      <c r="H125" s="175">
        <v>10004</v>
      </c>
      <c r="I125" s="174">
        <v>1</v>
      </c>
      <c r="J125" s="189" t="s">
        <v>2538</v>
      </c>
      <c r="K125" s="175">
        <v>10005</v>
      </c>
      <c r="L125" s="174">
        <v>1</v>
      </c>
      <c r="M125" s="189" t="s">
        <v>2533</v>
      </c>
      <c r="N125" s="175" t="str">
        <f t="shared" si="1"/>
        <v>&lt;TreasureBox Id="10123" Type="1" Name=""&gt;&lt;Treasure ItemId="40123" Type="0" Value="1" /&gt;&lt;Treasure ItemId="10004" Type="1" Value="2-4" /&gt;&lt;Treasure ItemId="10005" Type="1" Value="2-4" /&gt;&lt;/TreasureBox&gt;</v>
      </c>
    </row>
    <row r="126" spans="1:14">
      <c r="A126" s="178"/>
      <c r="B126" s="173">
        <v>10124</v>
      </c>
      <c r="C126" s="174">
        <v>1</v>
      </c>
      <c r="E126" s="175">
        <v>40124</v>
      </c>
      <c r="F126" s="174">
        <v>0</v>
      </c>
      <c r="G126" s="189">
        <v>1</v>
      </c>
      <c r="H126" s="175">
        <v>10004</v>
      </c>
      <c r="I126" s="174">
        <v>1</v>
      </c>
      <c r="J126" s="189" t="s">
        <v>2547</v>
      </c>
      <c r="K126" s="175">
        <v>10005</v>
      </c>
      <c r="L126" s="174">
        <v>1</v>
      </c>
      <c r="M126" s="189" t="s">
        <v>2547</v>
      </c>
      <c r="N126" s="175" t="str">
        <f t="shared" si="1"/>
        <v>&lt;TreasureBox Id="10124" Type="1" Name=""&gt;&lt;Treasure ItemId="40124" Type="0" Value="1" /&gt;&lt;Treasure ItemId="10004" Type="1" Value="3-6" /&gt;&lt;Treasure ItemId="10005" Type="1" Value="3-6" /&gt;&lt;/TreasureBox&gt;</v>
      </c>
    </row>
    <row r="127" spans="1:14">
      <c r="A127" s="178"/>
      <c r="B127" s="173">
        <v>10125</v>
      </c>
      <c r="C127" s="174">
        <v>1</v>
      </c>
      <c r="E127" s="175">
        <v>40125</v>
      </c>
      <c r="F127" s="174">
        <v>0</v>
      </c>
      <c r="G127" s="189">
        <v>1</v>
      </c>
      <c r="H127" s="175">
        <v>10004</v>
      </c>
      <c r="I127" s="174">
        <v>1</v>
      </c>
      <c r="J127" s="189" t="s">
        <v>2548</v>
      </c>
      <c r="K127" s="175">
        <v>10005</v>
      </c>
      <c r="L127" s="174">
        <v>1</v>
      </c>
      <c r="M127" s="189" t="s">
        <v>2549</v>
      </c>
      <c r="N127" s="175" t="str">
        <f t="shared" si="1"/>
        <v>&lt;TreasureBox Id="10125" Type="1" Name=""&gt;&lt;Treasure ItemId="40125" Type="0" Value="1" /&gt;&lt;Treasure ItemId="10004" Type="1" Value="4-6" /&gt;&lt;Treasure ItemId="10005" Type="1" Value="4-6" /&gt;&lt;/TreasureBox&gt;</v>
      </c>
    </row>
    <row r="128" spans="1:14">
      <c r="A128" s="178"/>
      <c r="B128" s="173">
        <v>10126</v>
      </c>
      <c r="C128" s="174">
        <v>1</v>
      </c>
      <c r="E128" s="175">
        <v>40126</v>
      </c>
      <c r="F128" s="174">
        <v>0</v>
      </c>
      <c r="G128" s="189">
        <v>1</v>
      </c>
      <c r="H128" s="175">
        <v>10004</v>
      </c>
      <c r="I128" s="174">
        <v>1</v>
      </c>
      <c r="J128" s="189" t="s">
        <v>2550</v>
      </c>
      <c r="K128" s="175">
        <v>10005</v>
      </c>
      <c r="L128" s="174">
        <v>1</v>
      </c>
      <c r="M128" s="189" t="s">
        <v>2551</v>
      </c>
      <c r="N128" s="175" t="str">
        <f t="shared" si="1"/>
        <v>&lt;TreasureBox Id="10126" Type="1" Name=""&gt;&lt;Treasure ItemId="40126" Type="0" Value="1" /&gt;&lt;Treasure ItemId="10004" Type="1" Value="6-10" /&gt;&lt;Treasure ItemId="10005" Type="1" Value="6-10" /&gt;&lt;/TreasureBox&gt;</v>
      </c>
    </row>
    <row r="129" spans="1:14">
      <c r="A129" s="179"/>
      <c r="B129" s="180">
        <v>10127</v>
      </c>
      <c r="C129" s="174">
        <v>1</v>
      </c>
      <c r="E129" s="177">
        <v>40147</v>
      </c>
      <c r="F129" s="174">
        <v>0</v>
      </c>
      <c r="G129" s="189">
        <v>1</v>
      </c>
      <c r="H129" s="175">
        <v>10004</v>
      </c>
      <c r="I129" s="174">
        <v>1</v>
      </c>
      <c r="J129" s="189" t="s">
        <v>2538</v>
      </c>
      <c r="K129" s="175">
        <v>10005</v>
      </c>
      <c r="L129" s="174">
        <v>1</v>
      </c>
      <c r="M129" s="189" t="s">
        <v>2533</v>
      </c>
      <c r="N129" s="175" t="str">
        <f t="shared" si="1"/>
        <v>&lt;TreasureBox Id="10127" Type="1" Name=""&gt;&lt;Treasure ItemId="40147" Type="0" Value="1" /&gt;&lt;Treasure ItemId="10004" Type="1" Value="2-4" /&gt;&lt;Treasure ItemId="10005" Type="1" Value="2-4" /&gt;&lt;/TreasureBox&gt;</v>
      </c>
    </row>
    <row r="130" spans="1:14">
      <c r="A130" s="179"/>
      <c r="B130" s="180">
        <v>10128</v>
      </c>
      <c r="C130" s="174">
        <v>1</v>
      </c>
      <c r="E130" s="177">
        <v>40148</v>
      </c>
      <c r="F130" s="174">
        <v>0</v>
      </c>
      <c r="G130" s="189">
        <v>1</v>
      </c>
      <c r="H130" s="175">
        <v>10004</v>
      </c>
      <c r="I130" s="174">
        <v>1</v>
      </c>
      <c r="J130" s="189" t="s">
        <v>2547</v>
      </c>
      <c r="K130" s="175">
        <v>10005</v>
      </c>
      <c r="L130" s="174">
        <v>1</v>
      </c>
      <c r="M130" s="189" t="s">
        <v>2547</v>
      </c>
      <c r="N130" s="175" t="str">
        <f t="shared" si="1"/>
        <v>&lt;TreasureBox Id="10128" Type="1" Name=""&gt;&lt;Treasure ItemId="40148" Type="0" Value="1" /&gt;&lt;Treasure ItemId="10004" Type="1" Value="3-6" /&gt;&lt;Treasure ItemId="10005" Type="1" Value="3-6" /&gt;&lt;/TreasureBox&gt;</v>
      </c>
    </row>
    <row r="131" spans="1:14">
      <c r="A131" s="179"/>
      <c r="B131" s="180">
        <v>10129</v>
      </c>
      <c r="C131" s="174">
        <v>1</v>
      </c>
      <c r="E131" s="177">
        <v>40149</v>
      </c>
      <c r="F131" s="174">
        <v>0</v>
      </c>
      <c r="G131" s="189">
        <v>1</v>
      </c>
      <c r="H131" s="175">
        <v>10004</v>
      </c>
      <c r="I131" s="174">
        <v>1</v>
      </c>
      <c r="J131" s="189" t="s">
        <v>2538</v>
      </c>
      <c r="K131" s="175">
        <v>10005</v>
      </c>
      <c r="L131" s="174">
        <v>1</v>
      </c>
      <c r="M131" s="189" t="s">
        <v>2533</v>
      </c>
      <c r="N131" s="175" t="str">
        <f t="shared" si="1"/>
        <v>&lt;TreasureBox Id="10129" Type="1" Name=""&gt;&lt;Treasure ItemId="40149" Type="0" Value="1" /&gt;&lt;Treasure ItemId="10004" Type="1" Value="2-4" /&gt;&lt;Treasure ItemId="10005" Type="1" Value="2-4" /&gt;&lt;/TreasureBox&gt;</v>
      </c>
    </row>
    <row r="132" spans="1:14">
      <c r="A132" s="179"/>
      <c r="B132" s="180">
        <v>10130</v>
      </c>
      <c r="C132" s="174">
        <v>1</v>
      </c>
      <c r="E132" s="177">
        <v>40150</v>
      </c>
      <c r="F132" s="174">
        <v>0</v>
      </c>
      <c r="G132" s="189">
        <v>1</v>
      </c>
      <c r="H132" s="175">
        <v>10004</v>
      </c>
      <c r="I132" s="174">
        <v>1</v>
      </c>
      <c r="J132" s="189" t="s">
        <v>2547</v>
      </c>
      <c r="K132" s="175">
        <v>10005</v>
      </c>
      <c r="L132" s="174">
        <v>1</v>
      </c>
      <c r="M132" s="189" t="s">
        <v>2547</v>
      </c>
      <c r="N132" s="175" t="str">
        <f t="shared" ref="N132:N195" si="2">IF(B132&lt;&gt;"","&lt;TreasureBox Id="""&amp;B132&amp;""" Type="""&amp;C132&amp;""" Name="""&amp;D132&amp;"""&gt;"&amp;CHAR(10)&amp;" &lt;Treasure ItemId="""&amp;E132&amp;""" Type="""&amp;F132&amp;""" Value="""&amp;G132&amp;""" /&gt;"&amp;CHAR(10)&amp;IF(H132&lt;&gt;""," &lt;Treasure ItemId="""&amp;H132&amp;""" Type="""&amp;I132&amp;""" Value="""&amp;J132&amp;""" /&gt;"&amp;CHAR(10),"")&amp;IF(K132&lt;&gt;""," &lt;Treasure ItemId="""&amp;K132&amp;""" Type="""&amp;L132&amp;""" Value="""&amp;M132&amp;""" /&gt;"&amp;CHAR(10),"")&amp;"&lt;/TreasureBox&gt;","")</f>
        <v>&lt;TreasureBox Id="10130" Type="1" Name=""&gt;&lt;Treasure ItemId="40150" Type="0" Value="1" /&gt;&lt;Treasure ItemId="10004" Type="1" Value="3-6" /&gt;&lt;Treasure ItemId="10005" Type="1" Value="3-6" /&gt;&lt;/TreasureBox&gt;</v>
      </c>
    </row>
    <row r="133" spans="1:14">
      <c r="A133" s="179"/>
      <c r="B133" s="180">
        <v>10131</v>
      </c>
      <c r="C133" s="174">
        <v>1</v>
      </c>
      <c r="E133" s="177">
        <v>40151</v>
      </c>
      <c r="F133" s="174">
        <v>0</v>
      </c>
      <c r="G133" s="189">
        <v>1</v>
      </c>
      <c r="H133" s="175">
        <v>10004</v>
      </c>
      <c r="I133" s="174">
        <v>1</v>
      </c>
      <c r="J133" s="189" t="s">
        <v>2538</v>
      </c>
      <c r="K133" s="175">
        <v>10005</v>
      </c>
      <c r="L133" s="174">
        <v>1</v>
      </c>
      <c r="M133" s="189" t="s">
        <v>2533</v>
      </c>
      <c r="N133" s="175" t="str">
        <f t="shared" si="2"/>
        <v>&lt;TreasureBox Id="10131" Type="1" Name=""&gt;&lt;Treasure ItemId="40151" Type="0" Value="1" /&gt;&lt;Treasure ItemId="10004" Type="1" Value="2-4" /&gt;&lt;Treasure ItemId="10005" Type="1" Value="2-4" /&gt;&lt;/TreasureBox&gt;</v>
      </c>
    </row>
    <row r="134" spans="1:14">
      <c r="A134" s="179"/>
      <c r="B134" s="180">
        <v>10132</v>
      </c>
      <c r="C134" s="174">
        <v>1</v>
      </c>
      <c r="E134" s="177">
        <v>40152</v>
      </c>
      <c r="F134" s="174">
        <v>0</v>
      </c>
      <c r="G134" s="189">
        <v>1</v>
      </c>
      <c r="H134" s="175">
        <v>10004</v>
      </c>
      <c r="I134" s="174">
        <v>1</v>
      </c>
      <c r="J134" s="189" t="s">
        <v>2547</v>
      </c>
      <c r="K134" s="175">
        <v>10005</v>
      </c>
      <c r="L134" s="174">
        <v>1</v>
      </c>
      <c r="M134" s="189" t="s">
        <v>2547</v>
      </c>
      <c r="N134" s="175" t="str">
        <f t="shared" si="2"/>
        <v>&lt;TreasureBox Id="10132" Type="1" Name=""&gt;&lt;Treasure ItemId="40152" Type="0" Value="1" /&gt;&lt;Treasure ItemId="10004" Type="1" Value="3-6" /&gt;&lt;Treasure ItemId="10005" Type="1" Value="3-6" /&gt;&lt;/TreasureBox&gt;</v>
      </c>
    </row>
    <row r="135" spans="1:14">
      <c r="A135" s="179"/>
      <c r="B135" s="180">
        <v>10133</v>
      </c>
      <c r="C135" s="174">
        <v>1</v>
      </c>
      <c r="E135" s="177">
        <v>40153</v>
      </c>
      <c r="F135" s="174">
        <v>0</v>
      </c>
      <c r="G135" s="189">
        <v>1</v>
      </c>
      <c r="H135" s="175">
        <v>10004</v>
      </c>
      <c r="I135" s="174">
        <v>1</v>
      </c>
      <c r="J135" s="189" t="s">
        <v>2538</v>
      </c>
      <c r="K135" s="175">
        <v>10005</v>
      </c>
      <c r="L135" s="174">
        <v>1</v>
      </c>
      <c r="M135" s="189" t="s">
        <v>2533</v>
      </c>
      <c r="N135" s="175" t="str">
        <f t="shared" si="2"/>
        <v>&lt;TreasureBox Id="10133" Type="1" Name=""&gt;&lt;Treasure ItemId="40153" Type="0" Value="1" /&gt;&lt;Treasure ItemId="10004" Type="1" Value="2-4" /&gt;&lt;Treasure ItemId="10005" Type="1" Value="2-4" /&gt;&lt;/TreasureBox&gt;</v>
      </c>
    </row>
    <row r="136" spans="1:14">
      <c r="A136" s="179"/>
      <c r="B136" s="180">
        <v>10134</v>
      </c>
      <c r="C136" s="174">
        <v>1</v>
      </c>
      <c r="E136" s="177">
        <v>40154</v>
      </c>
      <c r="F136" s="174">
        <v>0</v>
      </c>
      <c r="G136" s="189">
        <v>1</v>
      </c>
      <c r="H136" s="175">
        <v>10004</v>
      </c>
      <c r="I136" s="174">
        <v>1</v>
      </c>
      <c r="J136" s="189" t="s">
        <v>2547</v>
      </c>
      <c r="K136" s="175">
        <v>10005</v>
      </c>
      <c r="L136" s="174">
        <v>1</v>
      </c>
      <c r="M136" s="189" t="s">
        <v>2547</v>
      </c>
      <c r="N136" s="175" t="str">
        <f t="shared" si="2"/>
        <v>&lt;TreasureBox Id="10134" Type="1" Name=""&gt;&lt;Treasure ItemId="40154" Type="0" Value="1" /&gt;&lt;Treasure ItemId="10004" Type="1" Value="3-6" /&gt;&lt;Treasure ItemId="10005" Type="1" Value="3-6" /&gt;&lt;/TreasureBox&gt;</v>
      </c>
    </row>
    <row r="137" spans="1:14">
      <c r="A137" s="179"/>
      <c r="B137" s="180">
        <v>10135</v>
      </c>
      <c r="C137" s="174">
        <v>1</v>
      </c>
      <c r="E137" s="177">
        <v>40155</v>
      </c>
      <c r="F137" s="174">
        <v>0</v>
      </c>
      <c r="G137" s="189">
        <v>1</v>
      </c>
      <c r="H137" s="175">
        <v>10004</v>
      </c>
      <c r="I137" s="174">
        <v>1</v>
      </c>
      <c r="J137" s="189" t="s">
        <v>2538</v>
      </c>
      <c r="K137" s="175">
        <v>10005</v>
      </c>
      <c r="L137" s="174">
        <v>1</v>
      </c>
      <c r="M137" s="189" t="s">
        <v>2533</v>
      </c>
      <c r="N137" s="175" t="str">
        <f t="shared" si="2"/>
        <v>&lt;TreasureBox Id="10135" Type="1" Name=""&gt;&lt;Treasure ItemId="40155" Type="0" Value="1" /&gt;&lt;Treasure ItemId="10004" Type="1" Value="2-4" /&gt;&lt;Treasure ItemId="10005" Type="1" Value="2-4" /&gt;&lt;/TreasureBox&gt;</v>
      </c>
    </row>
    <row r="138" spans="1:14">
      <c r="A138" s="179"/>
      <c r="B138" s="180">
        <v>10136</v>
      </c>
      <c r="C138" s="174">
        <v>1</v>
      </c>
      <c r="E138" s="177">
        <v>40156</v>
      </c>
      <c r="F138" s="174">
        <v>0</v>
      </c>
      <c r="G138" s="189">
        <v>1</v>
      </c>
      <c r="H138" s="175">
        <v>10004</v>
      </c>
      <c r="I138" s="174">
        <v>1</v>
      </c>
      <c r="J138" s="189" t="s">
        <v>2547</v>
      </c>
      <c r="K138" s="175">
        <v>10005</v>
      </c>
      <c r="L138" s="174">
        <v>1</v>
      </c>
      <c r="M138" s="189" t="s">
        <v>2547</v>
      </c>
      <c r="N138" s="175" t="str">
        <f t="shared" si="2"/>
        <v>&lt;TreasureBox Id="10136" Type="1" Name=""&gt;&lt;Treasure ItemId="40156" Type="0" Value="1" /&gt;&lt;Treasure ItemId="10004" Type="1" Value="3-6" /&gt;&lt;Treasure ItemId="10005" Type="1" Value="3-6" /&gt;&lt;/TreasureBox&gt;</v>
      </c>
    </row>
    <row r="139" spans="1:14">
      <c r="A139" s="179"/>
      <c r="B139" s="180">
        <v>10137</v>
      </c>
      <c r="C139" s="174">
        <v>1</v>
      </c>
      <c r="E139" s="177">
        <v>40157</v>
      </c>
      <c r="F139" s="174">
        <v>0</v>
      </c>
      <c r="G139" s="189">
        <v>1</v>
      </c>
      <c r="H139" s="175">
        <v>10004</v>
      </c>
      <c r="I139" s="174">
        <v>1</v>
      </c>
      <c r="J139" s="189" t="s">
        <v>2538</v>
      </c>
      <c r="K139" s="175">
        <v>10005</v>
      </c>
      <c r="L139" s="174">
        <v>1</v>
      </c>
      <c r="M139" s="189" t="s">
        <v>2533</v>
      </c>
      <c r="N139" s="175" t="str">
        <f t="shared" si="2"/>
        <v>&lt;TreasureBox Id="10137" Type="1" Name=""&gt;&lt;Treasure ItemId="40157" Type="0" Value="1" /&gt;&lt;Treasure ItemId="10004" Type="1" Value="2-4" /&gt;&lt;Treasure ItemId="10005" Type="1" Value="2-4" /&gt;&lt;/TreasureBox&gt;</v>
      </c>
    </row>
    <row r="140" spans="1:14">
      <c r="A140" s="179"/>
      <c r="B140" s="180">
        <v>10138</v>
      </c>
      <c r="C140" s="174">
        <v>1</v>
      </c>
      <c r="E140" s="177">
        <v>40158</v>
      </c>
      <c r="F140" s="174">
        <v>0</v>
      </c>
      <c r="G140" s="189">
        <v>1</v>
      </c>
      <c r="H140" s="175">
        <v>10004</v>
      </c>
      <c r="I140" s="174">
        <v>1</v>
      </c>
      <c r="J140" s="189" t="s">
        <v>2547</v>
      </c>
      <c r="K140" s="175">
        <v>10005</v>
      </c>
      <c r="L140" s="174">
        <v>1</v>
      </c>
      <c r="M140" s="189" t="s">
        <v>2547</v>
      </c>
      <c r="N140" s="175" t="str">
        <f t="shared" si="2"/>
        <v>&lt;TreasureBox Id="10138" Type="1" Name=""&gt;&lt;Treasure ItemId="40158" Type="0" Value="1" /&gt;&lt;Treasure ItemId="10004" Type="1" Value="3-6" /&gt;&lt;Treasure ItemId="10005" Type="1" Value="3-6" /&gt;&lt;/TreasureBox&gt;</v>
      </c>
    </row>
    <row r="141" spans="1:14">
      <c r="A141" s="179"/>
      <c r="B141" s="180">
        <v>10139</v>
      </c>
      <c r="C141" s="174">
        <v>1</v>
      </c>
      <c r="E141" s="177">
        <v>40159</v>
      </c>
      <c r="F141" s="174">
        <v>0</v>
      </c>
      <c r="G141" s="189">
        <v>1</v>
      </c>
      <c r="H141" s="175">
        <v>10004</v>
      </c>
      <c r="I141" s="174">
        <v>1</v>
      </c>
      <c r="J141" s="189" t="s">
        <v>2538</v>
      </c>
      <c r="K141" s="175">
        <v>10005</v>
      </c>
      <c r="L141" s="174">
        <v>1</v>
      </c>
      <c r="M141" s="189" t="s">
        <v>2533</v>
      </c>
      <c r="N141" s="175" t="str">
        <f t="shared" si="2"/>
        <v>&lt;TreasureBox Id="10139" Type="1" Name=""&gt;&lt;Treasure ItemId="40159" Type="0" Value="1" /&gt;&lt;Treasure ItemId="10004" Type="1" Value="2-4" /&gt;&lt;Treasure ItemId="10005" Type="1" Value="2-4" /&gt;&lt;/TreasureBox&gt;</v>
      </c>
    </row>
    <row r="142" spans="1:14">
      <c r="A142" s="179"/>
      <c r="B142" s="180">
        <v>10140</v>
      </c>
      <c r="C142" s="174">
        <v>1</v>
      </c>
      <c r="E142" s="177">
        <v>40160</v>
      </c>
      <c r="F142" s="174">
        <v>0</v>
      </c>
      <c r="G142" s="189">
        <v>1</v>
      </c>
      <c r="H142" s="175">
        <v>10004</v>
      </c>
      <c r="I142" s="174">
        <v>1</v>
      </c>
      <c r="J142" s="189" t="s">
        <v>2547</v>
      </c>
      <c r="K142" s="175">
        <v>10005</v>
      </c>
      <c r="L142" s="174">
        <v>1</v>
      </c>
      <c r="M142" s="189" t="s">
        <v>2547</v>
      </c>
      <c r="N142" s="175" t="str">
        <f t="shared" si="2"/>
        <v>&lt;TreasureBox Id="10140" Type="1" Name=""&gt;&lt;Treasure ItemId="40160" Type="0" Value="1" /&gt;&lt;Treasure ItemId="10004" Type="1" Value="3-6" /&gt;&lt;Treasure ItemId="10005" Type="1" Value="3-6" /&gt;&lt;/TreasureBox&gt;</v>
      </c>
    </row>
    <row r="143" spans="1:14">
      <c r="A143" s="179"/>
      <c r="B143" s="180">
        <v>10141</v>
      </c>
      <c r="C143" s="174">
        <v>1</v>
      </c>
      <c r="E143" s="177">
        <v>40161</v>
      </c>
      <c r="F143" s="174">
        <v>0</v>
      </c>
      <c r="G143" s="189">
        <v>1</v>
      </c>
      <c r="H143" s="175">
        <v>10004</v>
      </c>
      <c r="I143" s="174">
        <v>1</v>
      </c>
      <c r="J143" s="189" t="s">
        <v>2538</v>
      </c>
      <c r="K143" s="175">
        <v>10005</v>
      </c>
      <c r="L143" s="174">
        <v>1</v>
      </c>
      <c r="M143" s="189" t="s">
        <v>2533</v>
      </c>
      <c r="N143" s="175" t="str">
        <f t="shared" si="2"/>
        <v>&lt;TreasureBox Id="10141" Type="1" Name=""&gt;&lt;Treasure ItemId="40161" Type="0" Value="1" /&gt;&lt;Treasure ItemId="10004" Type="1" Value="2-4" /&gt;&lt;Treasure ItemId="10005" Type="1" Value="2-4" /&gt;&lt;/TreasureBox&gt;</v>
      </c>
    </row>
    <row r="144" spans="1:14">
      <c r="A144" s="179"/>
      <c r="B144" s="180">
        <v>10142</v>
      </c>
      <c r="C144" s="174">
        <v>1</v>
      </c>
      <c r="E144" s="177">
        <v>40162</v>
      </c>
      <c r="F144" s="174">
        <v>0</v>
      </c>
      <c r="G144" s="189">
        <v>1</v>
      </c>
      <c r="H144" s="175">
        <v>10004</v>
      </c>
      <c r="I144" s="174">
        <v>1</v>
      </c>
      <c r="J144" s="189" t="s">
        <v>2547</v>
      </c>
      <c r="K144" s="175">
        <v>10005</v>
      </c>
      <c r="L144" s="174">
        <v>1</v>
      </c>
      <c r="M144" s="189" t="s">
        <v>2547</v>
      </c>
      <c r="N144" s="175" t="str">
        <f t="shared" si="2"/>
        <v>&lt;TreasureBox Id="10142" Type="1" Name=""&gt;&lt;Treasure ItemId="40162" Type="0" Value="1" /&gt;&lt;Treasure ItemId="10004" Type="1" Value="3-6" /&gt;&lt;Treasure ItemId="10005" Type="1" Value="3-6" /&gt;&lt;/TreasureBox&gt;</v>
      </c>
    </row>
    <row r="145" spans="1:14">
      <c r="A145" s="179"/>
      <c r="B145" s="180">
        <v>10143</v>
      </c>
      <c r="C145" s="174">
        <v>1</v>
      </c>
      <c r="E145" s="177">
        <v>40163</v>
      </c>
      <c r="F145" s="174">
        <v>0</v>
      </c>
      <c r="G145" s="189">
        <v>1</v>
      </c>
      <c r="H145" s="175">
        <v>10004</v>
      </c>
      <c r="I145" s="174">
        <v>1</v>
      </c>
      <c r="J145" s="189" t="s">
        <v>2538</v>
      </c>
      <c r="K145" s="175">
        <v>10005</v>
      </c>
      <c r="L145" s="174">
        <v>1</v>
      </c>
      <c r="M145" s="189" t="s">
        <v>2533</v>
      </c>
      <c r="N145" s="175" t="str">
        <f t="shared" si="2"/>
        <v>&lt;TreasureBox Id="10143" Type="1" Name=""&gt;&lt;Treasure ItemId="40163" Type="0" Value="1" /&gt;&lt;Treasure ItemId="10004" Type="1" Value="2-4" /&gt;&lt;Treasure ItemId="10005" Type="1" Value="2-4" /&gt;&lt;/TreasureBox&gt;</v>
      </c>
    </row>
    <row r="146" spans="1:14">
      <c r="A146" s="179"/>
      <c r="B146" s="180">
        <v>10144</v>
      </c>
      <c r="C146" s="174">
        <v>1</v>
      </c>
      <c r="E146" s="177">
        <v>40164</v>
      </c>
      <c r="F146" s="174">
        <v>0</v>
      </c>
      <c r="G146" s="189">
        <v>1</v>
      </c>
      <c r="H146" s="175">
        <v>10004</v>
      </c>
      <c r="I146" s="174">
        <v>1</v>
      </c>
      <c r="J146" s="189" t="s">
        <v>2547</v>
      </c>
      <c r="K146" s="175">
        <v>10005</v>
      </c>
      <c r="L146" s="174">
        <v>1</v>
      </c>
      <c r="M146" s="189" t="s">
        <v>2547</v>
      </c>
      <c r="N146" s="175" t="str">
        <f t="shared" si="2"/>
        <v>&lt;TreasureBox Id="10144" Type="1" Name=""&gt;&lt;Treasure ItemId="40164" Type="0" Value="1" /&gt;&lt;Treasure ItemId="10004" Type="1" Value="3-6" /&gt;&lt;Treasure ItemId="10005" Type="1" Value="3-6" /&gt;&lt;/TreasureBox&gt;</v>
      </c>
    </row>
    <row r="147" spans="1:14">
      <c r="A147" s="179"/>
      <c r="B147" s="180">
        <v>10145</v>
      </c>
      <c r="C147" s="174">
        <v>1</v>
      </c>
      <c r="E147" s="177">
        <v>40165</v>
      </c>
      <c r="F147" s="174">
        <v>0</v>
      </c>
      <c r="G147" s="189">
        <v>1</v>
      </c>
      <c r="H147" s="175">
        <v>10004</v>
      </c>
      <c r="I147" s="174">
        <v>1</v>
      </c>
      <c r="J147" s="189" t="s">
        <v>2548</v>
      </c>
      <c r="K147" s="175">
        <v>10005</v>
      </c>
      <c r="L147" s="174">
        <v>1</v>
      </c>
      <c r="M147" s="189" t="s">
        <v>2549</v>
      </c>
      <c r="N147" s="175" t="str">
        <f t="shared" si="2"/>
        <v>&lt;TreasureBox Id="10145" Type="1" Name=""&gt;&lt;Treasure ItemId="40165" Type="0" Value="1" /&gt;&lt;Treasure ItemId="10004" Type="1" Value="4-6" /&gt;&lt;Treasure ItemId="10005" Type="1" Value="4-6" /&gt;&lt;/TreasureBox&gt;</v>
      </c>
    </row>
    <row r="148" spans="1:14">
      <c r="A148" s="179"/>
      <c r="B148" s="180">
        <v>10146</v>
      </c>
      <c r="C148" s="174">
        <v>1</v>
      </c>
      <c r="E148" s="177">
        <v>40166</v>
      </c>
      <c r="F148" s="174">
        <v>0</v>
      </c>
      <c r="G148" s="189">
        <v>1</v>
      </c>
      <c r="H148" s="175">
        <v>10004</v>
      </c>
      <c r="I148" s="174">
        <v>1</v>
      </c>
      <c r="J148" s="189" t="s">
        <v>2550</v>
      </c>
      <c r="K148" s="175">
        <v>10005</v>
      </c>
      <c r="L148" s="174">
        <v>1</v>
      </c>
      <c r="M148" s="189" t="s">
        <v>2551</v>
      </c>
      <c r="N148" s="175" t="str">
        <f t="shared" si="2"/>
        <v>&lt;TreasureBox Id="10146" Type="1" Name=""&gt;&lt;Treasure ItemId="40166" Type="0" Value="1" /&gt;&lt;Treasure ItemId="10004" Type="1" Value="6-10" /&gt;&lt;Treasure ItemId="10005" Type="1" Value="6-10" /&gt;&lt;/TreasureBox&gt;</v>
      </c>
    </row>
    <row r="149" spans="1:14">
      <c r="A149" s="181"/>
      <c r="B149" s="180">
        <v>81001</v>
      </c>
      <c r="C149" s="171">
        <v>2</v>
      </c>
      <c r="E149" s="177">
        <v>69008</v>
      </c>
      <c r="F149" s="174">
        <v>0</v>
      </c>
      <c r="G149" s="190">
        <v>1</v>
      </c>
      <c r="H149" s="175">
        <v>10004</v>
      </c>
      <c r="I149" s="174">
        <v>1</v>
      </c>
      <c r="J149" s="189" t="s">
        <v>2552</v>
      </c>
      <c r="K149" s="175">
        <v>10005</v>
      </c>
      <c r="L149" s="174">
        <v>1</v>
      </c>
      <c r="M149" s="189" t="s">
        <v>2553</v>
      </c>
      <c r="N149" s="175" t="str">
        <f t="shared" si="2"/>
        <v>&lt;TreasureBox Id="81001" Type="2" Name=""&gt;&lt;Treasure ItemId="69008" Type="0" Value="1" /&gt;&lt;Treasure ItemId="10004" Type="1" Value="1-2" /&gt;&lt;Treasure ItemId="10005" Type="1" Value="1-2" /&gt;&lt;/TreasureBox&gt;</v>
      </c>
    </row>
    <row r="150" spans="1:14">
      <c r="A150" s="182"/>
      <c r="B150" s="180">
        <v>81002</v>
      </c>
      <c r="C150" s="171">
        <v>2</v>
      </c>
      <c r="E150" s="177">
        <v>69008</v>
      </c>
      <c r="F150" s="174">
        <v>0</v>
      </c>
      <c r="G150" s="190">
        <v>3</v>
      </c>
      <c r="H150" s="175">
        <v>10004</v>
      </c>
      <c r="I150" s="174">
        <v>1</v>
      </c>
      <c r="J150" s="189" t="s">
        <v>2543</v>
      </c>
      <c r="K150" s="175">
        <v>10005</v>
      </c>
      <c r="L150" s="174">
        <v>1</v>
      </c>
      <c r="M150" s="189" t="s">
        <v>2543</v>
      </c>
      <c r="N150" s="175" t="str">
        <f t="shared" si="2"/>
        <v>&lt;TreasureBox Id="81002" Type="2" Name=""&gt;&lt;Treasure ItemId="69008" Type="0" Value="3" /&gt;&lt;Treasure ItemId="10004" Type="1" Value="2-3" /&gt;&lt;Treasure ItemId="10005" Type="1" Value="2-3" /&gt;&lt;/TreasureBox&gt;</v>
      </c>
    </row>
    <row r="151" spans="1:14">
      <c r="A151" s="182"/>
      <c r="B151" s="180">
        <v>81003</v>
      </c>
      <c r="C151" s="171">
        <v>2</v>
      </c>
      <c r="E151" s="177">
        <v>69009</v>
      </c>
      <c r="F151" s="174">
        <v>0</v>
      </c>
      <c r="G151" s="190">
        <v>1</v>
      </c>
      <c r="H151" s="175">
        <v>10004</v>
      </c>
      <c r="I151" s="174">
        <v>1</v>
      </c>
      <c r="J151" s="189" t="s">
        <v>2552</v>
      </c>
      <c r="K151" s="175">
        <v>10005</v>
      </c>
      <c r="L151" s="174">
        <v>1</v>
      </c>
      <c r="M151" s="189" t="s">
        <v>2553</v>
      </c>
      <c r="N151" s="175" t="str">
        <f t="shared" si="2"/>
        <v>&lt;TreasureBox Id="81003" Type="2" Name=""&gt;&lt;Treasure ItemId="69009" Type="0" Value="1" /&gt;&lt;Treasure ItemId="10004" Type="1" Value="1-2" /&gt;&lt;Treasure ItemId="10005" Type="1" Value="1-2" /&gt;&lt;/TreasureBox&gt;</v>
      </c>
    </row>
    <row r="152" spans="1:14">
      <c r="A152" s="182"/>
      <c r="B152" s="180">
        <v>81004</v>
      </c>
      <c r="C152" s="171">
        <v>2</v>
      </c>
      <c r="E152" s="177">
        <v>69009</v>
      </c>
      <c r="F152" s="174">
        <v>0</v>
      </c>
      <c r="G152" s="190">
        <v>3</v>
      </c>
      <c r="H152" s="175">
        <v>10004</v>
      </c>
      <c r="I152" s="174">
        <v>1</v>
      </c>
      <c r="J152" s="189" t="s">
        <v>2543</v>
      </c>
      <c r="K152" s="175">
        <v>10005</v>
      </c>
      <c r="L152" s="174">
        <v>1</v>
      </c>
      <c r="M152" s="189" t="s">
        <v>2543</v>
      </c>
      <c r="N152" s="175" t="str">
        <f t="shared" si="2"/>
        <v>&lt;TreasureBox Id="81004" Type="2" Name=""&gt;&lt;Treasure ItemId="69009" Type="0" Value="3" /&gt;&lt;Treasure ItemId="10004" Type="1" Value="2-3" /&gt;&lt;Treasure ItemId="10005" Type="1" Value="2-3" /&gt;&lt;/TreasureBox&gt;</v>
      </c>
    </row>
    <row r="153" spans="1:14">
      <c r="A153" s="182"/>
      <c r="B153" s="180">
        <v>81005</v>
      </c>
      <c r="C153" s="171">
        <v>2</v>
      </c>
      <c r="E153" s="177">
        <v>69010</v>
      </c>
      <c r="F153" s="174">
        <v>0</v>
      </c>
      <c r="G153" s="190">
        <v>1</v>
      </c>
      <c r="H153" s="175">
        <v>10004</v>
      </c>
      <c r="I153" s="174">
        <v>1</v>
      </c>
      <c r="J153" s="189" t="s">
        <v>2552</v>
      </c>
      <c r="K153" s="175">
        <v>10005</v>
      </c>
      <c r="L153" s="174">
        <v>1</v>
      </c>
      <c r="M153" s="189" t="s">
        <v>2553</v>
      </c>
      <c r="N153" s="175" t="str">
        <f t="shared" si="2"/>
        <v>&lt;TreasureBox Id="81005" Type="2" Name=""&gt;&lt;Treasure ItemId="69010" Type="0" Value="1" /&gt;&lt;Treasure ItemId="10004" Type="1" Value="1-2" /&gt;&lt;Treasure ItemId="10005" Type="1" Value="1-2" /&gt;&lt;/TreasureBox&gt;</v>
      </c>
    </row>
    <row r="154" spans="1:14">
      <c r="A154" s="182"/>
      <c r="B154" s="180">
        <v>81006</v>
      </c>
      <c r="C154" s="171">
        <v>2</v>
      </c>
      <c r="E154" s="177">
        <v>69010</v>
      </c>
      <c r="F154" s="174">
        <v>0</v>
      </c>
      <c r="G154" s="190">
        <v>3</v>
      </c>
      <c r="H154" s="175">
        <v>10004</v>
      </c>
      <c r="I154" s="174">
        <v>1</v>
      </c>
      <c r="J154" s="189" t="s">
        <v>2543</v>
      </c>
      <c r="K154" s="175">
        <v>10005</v>
      </c>
      <c r="L154" s="174">
        <v>1</v>
      </c>
      <c r="M154" s="189" t="s">
        <v>2543</v>
      </c>
      <c r="N154" s="175" t="str">
        <f t="shared" si="2"/>
        <v>&lt;TreasureBox Id="81006" Type="2" Name=""&gt;&lt;Treasure ItemId="69010" Type="0" Value="3" /&gt;&lt;Treasure ItemId="10004" Type="1" Value="2-3" /&gt;&lt;Treasure ItemId="10005" Type="1" Value="2-3" /&gt;&lt;/TreasureBox&gt;</v>
      </c>
    </row>
    <row r="155" spans="1:14">
      <c r="A155" s="182"/>
      <c r="B155" s="180">
        <v>81007</v>
      </c>
      <c r="C155" s="171">
        <v>2</v>
      </c>
      <c r="E155" s="177">
        <v>69011</v>
      </c>
      <c r="F155" s="174">
        <v>0</v>
      </c>
      <c r="G155" s="190">
        <v>1</v>
      </c>
      <c r="H155" s="175">
        <v>10004</v>
      </c>
      <c r="I155" s="174">
        <v>1</v>
      </c>
      <c r="J155" s="189" t="s">
        <v>2525</v>
      </c>
      <c r="K155" s="175">
        <v>10005</v>
      </c>
      <c r="L155" s="174">
        <v>1</v>
      </c>
      <c r="M155" s="189" t="s">
        <v>2554</v>
      </c>
      <c r="N155" s="175" t="str">
        <f t="shared" si="2"/>
        <v>&lt;TreasureBox Id="81007" Type="2" Name=""&gt;&lt;Treasure ItemId="69011" Type="0" Value="1" /&gt;&lt;Treasure ItemId="10004" Type="1" Value="2-3" /&gt;&lt;Treasure ItemId="10005" Type="1" Value="2-3" /&gt;&lt;/TreasureBox&gt;</v>
      </c>
    </row>
    <row r="156" spans="1:14">
      <c r="A156" s="182"/>
      <c r="B156" s="180">
        <v>81008</v>
      </c>
      <c r="C156" s="171">
        <v>2</v>
      </c>
      <c r="E156" s="177">
        <v>69011</v>
      </c>
      <c r="F156" s="174">
        <v>0</v>
      </c>
      <c r="G156" s="190">
        <v>3</v>
      </c>
      <c r="H156" s="175">
        <v>10004</v>
      </c>
      <c r="I156" s="174">
        <v>1</v>
      </c>
      <c r="J156" s="189" t="s">
        <v>2548</v>
      </c>
      <c r="K156" s="175">
        <v>10005</v>
      </c>
      <c r="L156" s="174">
        <v>1</v>
      </c>
      <c r="M156" s="189" t="s">
        <v>2548</v>
      </c>
      <c r="N156" s="175" t="str">
        <f t="shared" si="2"/>
        <v>&lt;TreasureBox Id="81008" Type="2" Name=""&gt;&lt;Treasure ItemId="69011" Type="0" Value="3" /&gt;&lt;Treasure ItemId="10004" Type="1" Value="4-6" /&gt;&lt;Treasure ItemId="10005" Type="1" Value="4-6" /&gt;&lt;/TreasureBox&gt;</v>
      </c>
    </row>
    <row r="157" spans="1:14">
      <c r="A157" s="183"/>
      <c r="B157" s="180">
        <v>81009</v>
      </c>
      <c r="C157" s="171">
        <v>2</v>
      </c>
      <c r="E157" s="177">
        <v>69016</v>
      </c>
      <c r="F157" s="174">
        <v>0</v>
      </c>
      <c r="G157" s="190">
        <v>1</v>
      </c>
      <c r="H157" s="175">
        <v>10004</v>
      </c>
      <c r="I157" s="174">
        <v>1</v>
      </c>
      <c r="J157" s="189" t="s">
        <v>2552</v>
      </c>
      <c r="K157" s="175">
        <v>10005</v>
      </c>
      <c r="L157" s="174">
        <v>1</v>
      </c>
      <c r="M157" s="189" t="s">
        <v>2553</v>
      </c>
      <c r="N157" s="175" t="str">
        <f t="shared" si="2"/>
        <v>&lt;TreasureBox Id="81009" Type="2" Name=""&gt;&lt;Treasure ItemId="69016" Type="0" Value="1" /&gt;&lt;Treasure ItemId="10004" Type="1" Value="1-2" /&gt;&lt;Treasure ItemId="10005" Type="1" Value="1-2" /&gt;&lt;/TreasureBox&gt;</v>
      </c>
    </row>
    <row r="158" spans="1:14">
      <c r="A158" s="183"/>
      <c r="B158" s="180">
        <v>81010</v>
      </c>
      <c r="C158" s="171">
        <v>2</v>
      </c>
      <c r="E158" s="177">
        <v>69016</v>
      </c>
      <c r="F158" s="174">
        <v>0</v>
      </c>
      <c r="G158" s="190">
        <v>3</v>
      </c>
      <c r="H158" s="175">
        <v>10004</v>
      </c>
      <c r="I158" s="174">
        <v>1</v>
      </c>
      <c r="J158" s="189" t="s">
        <v>2543</v>
      </c>
      <c r="K158" s="175">
        <v>10005</v>
      </c>
      <c r="L158" s="174">
        <v>1</v>
      </c>
      <c r="M158" s="189" t="s">
        <v>2543</v>
      </c>
      <c r="N158" s="175" t="str">
        <f t="shared" si="2"/>
        <v>&lt;TreasureBox Id="81010" Type="2" Name=""&gt;&lt;Treasure ItemId="69016" Type="0" Value="3" /&gt;&lt;Treasure ItemId="10004" Type="1" Value="2-3" /&gt;&lt;Treasure ItemId="10005" Type="1" Value="2-3" /&gt;&lt;/TreasureBox&gt;</v>
      </c>
    </row>
    <row r="159" spans="1:14">
      <c r="A159" s="183"/>
      <c r="B159" s="180">
        <v>81011</v>
      </c>
      <c r="C159" s="171">
        <v>2</v>
      </c>
      <c r="E159" s="177">
        <v>69017</v>
      </c>
      <c r="F159" s="174">
        <v>0</v>
      </c>
      <c r="G159" s="190">
        <v>1</v>
      </c>
      <c r="H159" s="175">
        <v>10004</v>
      </c>
      <c r="I159" s="174">
        <v>1</v>
      </c>
      <c r="J159" s="189" t="s">
        <v>2552</v>
      </c>
      <c r="K159" s="175">
        <v>10005</v>
      </c>
      <c r="L159" s="174">
        <v>1</v>
      </c>
      <c r="M159" s="189" t="s">
        <v>2553</v>
      </c>
      <c r="N159" s="175" t="str">
        <f t="shared" si="2"/>
        <v>&lt;TreasureBox Id="81011" Type="2" Name=""&gt;&lt;Treasure ItemId="69017" Type="0" Value="1" /&gt;&lt;Treasure ItemId="10004" Type="1" Value="1-2" /&gt;&lt;Treasure ItemId="10005" Type="1" Value="1-2" /&gt;&lt;/TreasureBox&gt;</v>
      </c>
    </row>
    <row r="160" spans="1:14">
      <c r="A160" s="183"/>
      <c r="B160" s="180">
        <v>81012</v>
      </c>
      <c r="C160" s="171">
        <v>2</v>
      </c>
      <c r="E160" s="177">
        <v>69017</v>
      </c>
      <c r="F160" s="174">
        <v>0</v>
      </c>
      <c r="G160" s="190">
        <v>3</v>
      </c>
      <c r="H160" s="175">
        <v>10004</v>
      </c>
      <c r="I160" s="174">
        <v>1</v>
      </c>
      <c r="J160" s="189" t="s">
        <v>2543</v>
      </c>
      <c r="K160" s="175">
        <v>10005</v>
      </c>
      <c r="L160" s="174">
        <v>1</v>
      </c>
      <c r="M160" s="189" t="s">
        <v>2543</v>
      </c>
      <c r="N160" s="175" t="str">
        <f t="shared" si="2"/>
        <v>&lt;TreasureBox Id="81012" Type="2" Name=""&gt;&lt;Treasure ItemId="69017" Type="0" Value="3" /&gt;&lt;Treasure ItemId="10004" Type="1" Value="2-3" /&gt;&lt;Treasure ItemId="10005" Type="1" Value="2-3" /&gt;&lt;/TreasureBox&gt;</v>
      </c>
    </row>
    <row r="161" spans="1:14">
      <c r="A161" s="183"/>
      <c r="B161" s="180">
        <v>81013</v>
      </c>
      <c r="C161" s="171">
        <v>2</v>
      </c>
      <c r="E161" s="177">
        <v>69018</v>
      </c>
      <c r="F161" s="174">
        <v>0</v>
      </c>
      <c r="G161" s="190">
        <v>1</v>
      </c>
      <c r="H161" s="175">
        <v>10004</v>
      </c>
      <c r="I161" s="174">
        <v>1</v>
      </c>
      <c r="J161" s="189" t="s">
        <v>2552</v>
      </c>
      <c r="K161" s="175">
        <v>10005</v>
      </c>
      <c r="L161" s="174">
        <v>1</v>
      </c>
      <c r="M161" s="189" t="s">
        <v>2553</v>
      </c>
      <c r="N161" s="175" t="str">
        <f t="shared" si="2"/>
        <v>&lt;TreasureBox Id="81013" Type="2" Name=""&gt;&lt;Treasure ItemId="69018" Type="0" Value="1" /&gt;&lt;Treasure ItemId="10004" Type="1" Value="1-2" /&gt;&lt;Treasure ItemId="10005" Type="1" Value="1-2" /&gt;&lt;/TreasureBox&gt;</v>
      </c>
    </row>
    <row r="162" spans="1:14">
      <c r="A162" s="183"/>
      <c r="B162" s="180">
        <v>81014</v>
      </c>
      <c r="C162" s="171">
        <v>2</v>
      </c>
      <c r="E162" s="177">
        <v>69018</v>
      </c>
      <c r="F162" s="174">
        <v>0</v>
      </c>
      <c r="G162" s="190">
        <v>3</v>
      </c>
      <c r="H162" s="175">
        <v>10004</v>
      </c>
      <c r="I162" s="174">
        <v>1</v>
      </c>
      <c r="J162" s="189" t="s">
        <v>2543</v>
      </c>
      <c r="K162" s="175">
        <v>10005</v>
      </c>
      <c r="L162" s="174">
        <v>1</v>
      </c>
      <c r="M162" s="189" t="s">
        <v>2543</v>
      </c>
      <c r="N162" s="175" t="str">
        <f t="shared" si="2"/>
        <v>&lt;TreasureBox Id="81014" Type="2" Name=""&gt;&lt;Treasure ItemId="69018" Type="0" Value="3" /&gt;&lt;Treasure ItemId="10004" Type="1" Value="2-3" /&gt;&lt;Treasure ItemId="10005" Type="1" Value="2-3" /&gt;&lt;/TreasureBox&gt;</v>
      </c>
    </row>
    <row r="163" spans="1:14">
      <c r="A163" s="183"/>
      <c r="B163" s="180">
        <v>81015</v>
      </c>
      <c r="C163" s="171">
        <v>2</v>
      </c>
      <c r="E163" s="177">
        <v>69019</v>
      </c>
      <c r="F163" s="174">
        <v>0</v>
      </c>
      <c r="G163" s="190">
        <v>3</v>
      </c>
      <c r="H163" s="175">
        <v>10004</v>
      </c>
      <c r="I163" s="174">
        <v>1</v>
      </c>
      <c r="J163" s="189" t="s">
        <v>2525</v>
      </c>
      <c r="K163" s="175">
        <v>10005</v>
      </c>
      <c r="L163" s="174">
        <v>1</v>
      </c>
      <c r="M163" s="189" t="s">
        <v>2554</v>
      </c>
      <c r="N163" s="175" t="str">
        <f t="shared" si="2"/>
        <v>&lt;TreasureBox Id="81015" Type="2" Name=""&gt;&lt;Treasure ItemId="69019" Type="0" Value="3" /&gt;&lt;Treasure ItemId="10004" Type="1" Value="2-3" /&gt;&lt;Treasure ItemId="10005" Type="1" Value="2-3" /&gt;&lt;/TreasureBox&gt;</v>
      </c>
    </row>
    <row r="164" spans="1:14">
      <c r="A164" s="183"/>
      <c r="B164" s="180">
        <v>81016</v>
      </c>
      <c r="C164" s="171">
        <v>2</v>
      </c>
      <c r="E164" s="177">
        <v>69020</v>
      </c>
      <c r="F164" s="174">
        <v>0</v>
      </c>
      <c r="G164" s="190">
        <v>3</v>
      </c>
      <c r="H164" s="175">
        <v>10004</v>
      </c>
      <c r="I164" s="174">
        <v>1</v>
      </c>
      <c r="J164" s="189" t="s">
        <v>2548</v>
      </c>
      <c r="K164" s="175">
        <v>10005</v>
      </c>
      <c r="L164" s="174">
        <v>1</v>
      </c>
      <c r="M164" s="189" t="s">
        <v>2548</v>
      </c>
      <c r="N164" s="175" t="str">
        <f t="shared" si="2"/>
        <v>&lt;TreasureBox Id="81016" Type="2" Name=""&gt;&lt;Treasure ItemId="69020" Type="0" Value="3" /&gt;&lt;Treasure ItemId="10004" Type="1" Value="4-6" /&gt;&lt;Treasure ItemId="10005" Type="1" Value="4-6" /&gt;&lt;/TreasureBox&gt;</v>
      </c>
    </row>
    <row r="165" spans="1:14">
      <c r="A165" s="184"/>
      <c r="B165" s="180">
        <v>81017</v>
      </c>
      <c r="C165" s="171">
        <v>2</v>
      </c>
      <c r="E165" s="177">
        <v>69021</v>
      </c>
      <c r="F165" s="174">
        <v>0</v>
      </c>
      <c r="G165" s="190">
        <v>1</v>
      </c>
      <c r="H165" s="175">
        <v>10004</v>
      </c>
      <c r="I165" s="174">
        <v>1</v>
      </c>
      <c r="J165" s="189" t="s">
        <v>2552</v>
      </c>
      <c r="K165" s="175">
        <v>10005</v>
      </c>
      <c r="L165" s="174">
        <v>1</v>
      </c>
      <c r="M165" s="189" t="s">
        <v>2553</v>
      </c>
      <c r="N165" s="175" t="str">
        <f t="shared" si="2"/>
        <v>&lt;TreasureBox Id="81017" Type="2" Name=""&gt;&lt;Treasure ItemId="69021" Type="0" Value="1" /&gt;&lt;Treasure ItemId="10004" Type="1" Value="1-2" /&gt;&lt;Treasure ItemId="10005" Type="1" Value="1-2" /&gt;&lt;/TreasureBox&gt;</v>
      </c>
    </row>
    <row r="166" spans="1:14">
      <c r="A166" s="184"/>
      <c r="B166" s="180">
        <v>81018</v>
      </c>
      <c r="C166" s="171">
        <v>2</v>
      </c>
      <c r="E166" s="177">
        <v>69021</v>
      </c>
      <c r="F166" s="174">
        <v>0</v>
      </c>
      <c r="G166" s="190">
        <v>3</v>
      </c>
      <c r="H166" s="175">
        <v>10004</v>
      </c>
      <c r="I166" s="174">
        <v>1</v>
      </c>
      <c r="J166" s="189" t="s">
        <v>2543</v>
      </c>
      <c r="K166" s="175">
        <v>10005</v>
      </c>
      <c r="L166" s="174">
        <v>1</v>
      </c>
      <c r="M166" s="189" t="s">
        <v>2543</v>
      </c>
      <c r="N166" s="175" t="str">
        <f t="shared" si="2"/>
        <v>&lt;TreasureBox Id="81018" Type="2" Name=""&gt;&lt;Treasure ItemId="69021" Type="0" Value="3" /&gt;&lt;Treasure ItemId="10004" Type="1" Value="2-3" /&gt;&lt;Treasure ItemId="10005" Type="1" Value="2-3" /&gt;&lt;/TreasureBox&gt;</v>
      </c>
    </row>
    <row r="167" spans="1:14">
      <c r="A167" s="184"/>
      <c r="B167" s="180">
        <v>81019</v>
      </c>
      <c r="C167" s="171">
        <v>2</v>
      </c>
      <c r="E167" s="177">
        <v>69022</v>
      </c>
      <c r="F167" s="174">
        <v>0</v>
      </c>
      <c r="G167" s="190">
        <v>1</v>
      </c>
      <c r="H167" s="175">
        <v>10004</v>
      </c>
      <c r="I167" s="174">
        <v>1</v>
      </c>
      <c r="J167" s="189" t="s">
        <v>2552</v>
      </c>
      <c r="K167" s="175">
        <v>10005</v>
      </c>
      <c r="L167" s="174">
        <v>1</v>
      </c>
      <c r="M167" s="189" t="s">
        <v>2553</v>
      </c>
      <c r="N167" s="175" t="str">
        <f t="shared" si="2"/>
        <v>&lt;TreasureBox Id="81019" Type="2" Name=""&gt;&lt;Treasure ItemId="69022" Type="0" Value="1" /&gt;&lt;Treasure ItemId="10004" Type="1" Value="1-2" /&gt;&lt;Treasure ItemId="10005" Type="1" Value="1-2" /&gt;&lt;/TreasureBox&gt;</v>
      </c>
    </row>
    <row r="168" spans="1:14">
      <c r="A168" s="184"/>
      <c r="B168" s="180">
        <v>81020</v>
      </c>
      <c r="C168" s="171">
        <v>2</v>
      </c>
      <c r="E168" s="177">
        <v>69022</v>
      </c>
      <c r="F168" s="174">
        <v>0</v>
      </c>
      <c r="G168" s="190">
        <v>3</v>
      </c>
      <c r="H168" s="175">
        <v>10004</v>
      </c>
      <c r="I168" s="174">
        <v>1</v>
      </c>
      <c r="J168" s="189" t="s">
        <v>2543</v>
      </c>
      <c r="K168" s="175">
        <v>10005</v>
      </c>
      <c r="L168" s="174">
        <v>1</v>
      </c>
      <c r="M168" s="189" t="s">
        <v>2543</v>
      </c>
      <c r="N168" s="175" t="str">
        <f t="shared" si="2"/>
        <v>&lt;TreasureBox Id="81020" Type="2" Name=""&gt;&lt;Treasure ItemId="69022" Type="0" Value="3" /&gt;&lt;Treasure ItemId="10004" Type="1" Value="2-3" /&gt;&lt;Treasure ItemId="10005" Type="1" Value="2-3" /&gt;&lt;/TreasureBox&gt;</v>
      </c>
    </row>
    <row r="169" spans="1:14">
      <c r="A169" s="184"/>
      <c r="B169" s="180">
        <v>81021</v>
      </c>
      <c r="C169" s="171">
        <v>2</v>
      </c>
      <c r="E169" s="177">
        <v>69023</v>
      </c>
      <c r="F169" s="174">
        <v>0</v>
      </c>
      <c r="G169" s="190">
        <v>1</v>
      </c>
      <c r="H169" s="175">
        <v>10004</v>
      </c>
      <c r="I169" s="174">
        <v>1</v>
      </c>
      <c r="J169" s="189" t="s">
        <v>2552</v>
      </c>
      <c r="K169" s="175">
        <v>10005</v>
      </c>
      <c r="L169" s="174">
        <v>1</v>
      </c>
      <c r="M169" s="189" t="s">
        <v>2553</v>
      </c>
      <c r="N169" s="175" t="str">
        <f t="shared" si="2"/>
        <v>&lt;TreasureBox Id="81021" Type="2" Name=""&gt;&lt;Treasure ItemId="69023" Type="0" Value="1" /&gt;&lt;Treasure ItemId="10004" Type="1" Value="1-2" /&gt;&lt;Treasure ItemId="10005" Type="1" Value="1-2" /&gt;&lt;/TreasureBox&gt;</v>
      </c>
    </row>
    <row r="170" spans="1:14">
      <c r="A170" s="184"/>
      <c r="B170" s="180">
        <v>81022</v>
      </c>
      <c r="C170" s="171">
        <v>2</v>
      </c>
      <c r="E170" s="177">
        <v>69023</v>
      </c>
      <c r="F170" s="174">
        <v>0</v>
      </c>
      <c r="G170" s="190">
        <v>3</v>
      </c>
      <c r="H170" s="175">
        <v>10004</v>
      </c>
      <c r="I170" s="174">
        <v>1</v>
      </c>
      <c r="J170" s="189" t="s">
        <v>2543</v>
      </c>
      <c r="K170" s="175">
        <v>10005</v>
      </c>
      <c r="L170" s="174">
        <v>1</v>
      </c>
      <c r="M170" s="189" t="s">
        <v>2543</v>
      </c>
      <c r="N170" s="175" t="str">
        <f t="shared" si="2"/>
        <v>&lt;TreasureBox Id="81022" Type="2" Name=""&gt;&lt;Treasure ItemId="69023" Type="0" Value="3" /&gt;&lt;Treasure ItemId="10004" Type="1" Value="2-3" /&gt;&lt;Treasure ItemId="10005" Type="1" Value="2-3" /&gt;&lt;/TreasureBox&gt;</v>
      </c>
    </row>
    <row r="171" spans="1:14">
      <c r="A171" s="184"/>
      <c r="B171" s="180">
        <v>81023</v>
      </c>
      <c r="C171" s="171">
        <v>2</v>
      </c>
      <c r="E171" s="177">
        <v>69024</v>
      </c>
      <c r="F171" s="174">
        <v>0</v>
      </c>
      <c r="G171" s="190">
        <v>1</v>
      </c>
      <c r="H171" s="175">
        <v>10004</v>
      </c>
      <c r="I171" s="174">
        <v>1</v>
      </c>
      <c r="J171" s="189" t="s">
        <v>2525</v>
      </c>
      <c r="K171" s="175">
        <v>10005</v>
      </c>
      <c r="L171" s="174">
        <v>1</v>
      </c>
      <c r="M171" s="189" t="s">
        <v>2554</v>
      </c>
      <c r="N171" s="175" t="str">
        <f t="shared" si="2"/>
        <v>&lt;TreasureBox Id="81023" Type="2" Name=""&gt;&lt;Treasure ItemId="69024" Type="0" Value="1" /&gt;&lt;Treasure ItemId="10004" Type="1" Value="2-3" /&gt;&lt;Treasure ItemId="10005" Type="1" Value="2-3" /&gt;&lt;/TreasureBox&gt;</v>
      </c>
    </row>
    <row r="172" spans="1:14">
      <c r="A172" s="184"/>
      <c r="B172" s="180">
        <v>81024</v>
      </c>
      <c r="C172" s="171">
        <v>2</v>
      </c>
      <c r="E172" s="177">
        <v>69024</v>
      </c>
      <c r="F172" s="174">
        <v>0</v>
      </c>
      <c r="G172" s="190">
        <v>3</v>
      </c>
      <c r="H172" s="175">
        <v>10004</v>
      </c>
      <c r="I172" s="174">
        <v>1</v>
      </c>
      <c r="J172" s="189" t="s">
        <v>2548</v>
      </c>
      <c r="K172" s="175">
        <v>10005</v>
      </c>
      <c r="L172" s="174">
        <v>1</v>
      </c>
      <c r="M172" s="189" t="s">
        <v>2548</v>
      </c>
      <c r="N172" s="175" t="str">
        <f t="shared" si="2"/>
        <v>&lt;TreasureBox Id="81024" Type="2" Name=""&gt;&lt;Treasure ItemId="69024" Type="0" Value="3" /&gt;&lt;Treasure ItemId="10004" Type="1" Value="4-6" /&gt;&lt;Treasure ItemId="10005" Type="1" Value="4-6" /&gt;&lt;/TreasureBox&gt;</v>
      </c>
    </row>
    <row r="173" spans="1:14">
      <c r="A173" s="185"/>
      <c r="B173" s="180">
        <v>91001</v>
      </c>
      <c r="C173" s="171">
        <v>2</v>
      </c>
      <c r="E173" s="177">
        <v>69004</v>
      </c>
      <c r="F173" s="174">
        <v>0</v>
      </c>
      <c r="G173" s="190">
        <v>1</v>
      </c>
      <c r="H173" s="175">
        <v>10004</v>
      </c>
      <c r="I173" s="174">
        <v>1</v>
      </c>
      <c r="J173" s="189" t="s">
        <v>2552</v>
      </c>
      <c r="K173" s="175">
        <v>10005</v>
      </c>
      <c r="L173" s="174">
        <v>1</v>
      </c>
      <c r="M173" s="189" t="s">
        <v>2553</v>
      </c>
      <c r="N173" s="175" t="str">
        <f t="shared" si="2"/>
        <v>&lt;TreasureBox Id="91001" Type="2" Name=""&gt;&lt;Treasure ItemId="69004" Type="0" Value="1" /&gt;&lt;Treasure ItemId="10004" Type="1" Value="1-2" /&gt;&lt;Treasure ItemId="10005" Type="1" Value="1-2" /&gt;&lt;/TreasureBox&gt;</v>
      </c>
    </row>
    <row r="174" spans="1:14">
      <c r="A174" s="185"/>
      <c r="B174" s="180">
        <v>91002</v>
      </c>
      <c r="C174" s="171">
        <v>2</v>
      </c>
      <c r="E174" s="177">
        <v>69004</v>
      </c>
      <c r="F174" s="174">
        <v>0</v>
      </c>
      <c r="G174" s="190">
        <v>3</v>
      </c>
      <c r="H174" s="175">
        <v>10004</v>
      </c>
      <c r="I174" s="174">
        <v>1</v>
      </c>
      <c r="J174" s="189" t="s">
        <v>2543</v>
      </c>
      <c r="K174" s="175">
        <v>10005</v>
      </c>
      <c r="L174" s="174">
        <v>1</v>
      </c>
      <c r="M174" s="189" t="s">
        <v>2543</v>
      </c>
      <c r="N174" s="175" t="str">
        <f t="shared" si="2"/>
        <v>&lt;TreasureBox Id="91002" Type="2" Name=""&gt;&lt;Treasure ItemId="69004" Type="0" Value="3" /&gt;&lt;Treasure ItemId="10004" Type="1" Value="2-3" /&gt;&lt;Treasure ItemId="10005" Type="1" Value="2-3" /&gt;&lt;/TreasureBox&gt;</v>
      </c>
    </row>
    <row r="175" spans="1:14">
      <c r="A175" s="185"/>
      <c r="B175" s="180">
        <v>91003</v>
      </c>
      <c r="C175" s="171">
        <v>2</v>
      </c>
      <c r="E175" s="177">
        <v>69005</v>
      </c>
      <c r="F175" s="174">
        <v>0</v>
      </c>
      <c r="G175" s="190">
        <v>1</v>
      </c>
      <c r="H175" s="175">
        <v>10004</v>
      </c>
      <c r="I175" s="174">
        <v>1</v>
      </c>
      <c r="J175" s="189" t="s">
        <v>2552</v>
      </c>
      <c r="K175" s="175">
        <v>10005</v>
      </c>
      <c r="L175" s="174">
        <v>1</v>
      </c>
      <c r="M175" s="189" t="s">
        <v>2553</v>
      </c>
      <c r="N175" s="175" t="str">
        <f t="shared" si="2"/>
        <v>&lt;TreasureBox Id="91003" Type="2" Name=""&gt;&lt;Treasure ItemId="69005" Type="0" Value="1" /&gt;&lt;Treasure ItemId="10004" Type="1" Value="1-2" /&gt;&lt;Treasure ItemId="10005" Type="1" Value="1-2" /&gt;&lt;/TreasureBox&gt;</v>
      </c>
    </row>
    <row r="176" spans="1:14">
      <c r="A176" s="185"/>
      <c r="B176" s="180">
        <v>91004</v>
      </c>
      <c r="C176" s="171">
        <v>2</v>
      </c>
      <c r="E176" s="177">
        <v>69005</v>
      </c>
      <c r="F176" s="174">
        <v>0</v>
      </c>
      <c r="G176" s="190">
        <v>3</v>
      </c>
      <c r="H176" s="175">
        <v>10004</v>
      </c>
      <c r="I176" s="174">
        <v>1</v>
      </c>
      <c r="J176" s="189" t="s">
        <v>2543</v>
      </c>
      <c r="K176" s="175">
        <v>10005</v>
      </c>
      <c r="L176" s="174">
        <v>1</v>
      </c>
      <c r="M176" s="189" t="s">
        <v>2543</v>
      </c>
      <c r="N176" s="175" t="str">
        <f t="shared" si="2"/>
        <v>&lt;TreasureBox Id="91004" Type="2" Name=""&gt;&lt;Treasure ItemId="69005" Type="0" Value="3" /&gt;&lt;Treasure ItemId="10004" Type="1" Value="2-3" /&gt;&lt;Treasure ItemId="10005" Type="1" Value="2-3" /&gt;&lt;/TreasureBox&gt;</v>
      </c>
    </row>
    <row r="177" spans="1:14">
      <c r="A177" s="185"/>
      <c r="B177" s="180">
        <v>91005</v>
      </c>
      <c r="C177" s="171">
        <v>2</v>
      </c>
      <c r="E177" s="177">
        <v>69006</v>
      </c>
      <c r="F177" s="174">
        <v>0</v>
      </c>
      <c r="G177" s="190">
        <v>1</v>
      </c>
      <c r="H177" s="175">
        <v>10004</v>
      </c>
      <c r="I177" s="174">
        <v>1</v>
      </c>
      <c r="J177" s="189" t="s">
        <v>2552</v>
      </c>
      <c r="K177" s="175">
        <v>10005</v>
      </c>
      <c r="L177" s="174">
        <v>1</v>
      </c>
      <c r="M177" s="189" t="s">
        <v>2553</v>
      </c>
      <c r="N177" s="175" t="str">
        <f t="shared" si="2"/>
        <v>&lt;TreasureBox Id="91005" Type="2" Name=""&gt;&lt;Treasure ItemId="69006" Type="0" Value="1" /&gt;&lt;Treasure ItemId="10004" Type="1" Value="1-2" /&gt;&lt;Treasure ItemId="10005" Type="1" Value="1-2" /&gt;&lt;/TreasureBox&gt;</v>
      </c>
    </row>
    <row r="178" spans="1:14">
      <c r="A178" s="185"/>
      <c r="B178" s="180">
        <v>91006</v>
      </c>
      <c r="C178" s="171">
        <v>2</v>
      </c>
      <c r="E178" s="177">
        <v>69006</v>
      </c>
      <c r="F178" s="174">
        <v>0</v>
      </c>
      <c r="G178" s="190">
        <v>3</v>
      </c>
      <c r="H178" s="175">
        <v>10004</v>
      </c>
      <c r="I178" s="174">
        <v>1</v>
      </c>
      <c r="J178" s="189" t="s">
        <v>2543</v>
      </c>
      <c r="K178" s="175">
        <v>10005</v>
      </c>
      <c r="L178" s="174">
        <v>1</v>
      </c>
      <c r="M178" s="189" t="s">
        <v>2543</v>
      </c>
      <c r="N178" s="175" t="str">
        <f t="shared" si="2"/>
        <v>&lt;TreasureBox Id="91006" Type="2" Name=""&gt;&lt;Treasure ItemId="69006" Type="0" Value="3" /&gt;&lt;Treasure ItemId="10004" Type="1" Value="2-3" /&gt;&lt;Treasure ItemId="10005" Type="1" Value="2-3" /&gt;&lt;/TreasureBox&gt;</v>
      </c>
    </row>
    <row r="179" spans="1:14">
      <c r="A179" s="185"/>
      <c r="B179" s="180">
        <v>91007</v>
      </c>
      <c r="C179" s="171">
        <v>2</v>
      </c>
      <c r="E179" s="177">
        <v>69007</v>
      </c>
      <c r="F179" s="174">
        <v>0</v>
      </c>
      <c r="G179" s="190">
        <v>1</v>
      </c>
      <c r="H179" s="175">
        <v>10004</v>
      </c>
      <c r="I179" s="174">
        <v>1</v>
      </c>
      <c r="J179" s="189" t="s">
        <v>2525</v>
      </c>
      <c r="K179" s="175">
        <v>10005</v>
      </c>
      <c r="L179" s="174">
        <v>1</v>
      </c>
      <c r="M179" s="189" t="s">
        <v>2554</v>
      </c>
      <c r="N179" s="175" t="str">
        <f t="shared" si="2"/>
        <v>&lt;TreasureBox Id="91007" Type="2" Name=""&gt;&lt;Treasure ItemId="69007" Type="0" Value="1" /&gt;&lt;Treasure ItemId="10004" Type="1" Value="2-3" /&gt;&lt;Treasure ItemId="10005" Type="1" Value="2-3" /&gt;&lt;/TreasureBox&gt;</v>
      </c>
    </row>
    <row r="180" spans="1:14">
      <c r="A180" s="185"/>
      <c r="B180" s="180">
        <v>91008</v>
      </c>
      <c r="C180" s="171">
        <v>2</v>
      </c>
      <c r="E180" s="177">
        <v>69007</v>
      </c>
      <c r="F180" s="174">
        <v>0</v>
      </c>
      <c r="G180" s="190">
        <v>3</v>
      </c>
      <c r="H180" s="175">
        <v>10004</v>
      </c>
      <c r="I180" s="174">
        <v>1</v>
      </c>
      <c r="J180" s="189" t="s">
        <v>2548</v>
      </c>
      <c r="K180" s="175">
        <v>10005</v>
      </c>
      <c r="L180" s="174">
        <v>1</v>
      </c>
      <c r="M180" s="189" t="s">
        <v>2548</v>
      </c>
      <c r="N180" s="175" t="str">
        <f t="shared" si="2"/>
        <v>&lt;TreasureBox Id="91008" Type="2" Name=""&gt;&lt;Treasure ItemId="69007" Type="0" Value="3" /&gt;&lt;Treasure ItemId="10004" Type="1" Value="4-6" /&gt;&lt;Treasure ItemId="10005" Type="1" Value="4-6" /&gt;&lt;/TreasureBox&gt;</v>
      </c>
    </row>
    <row r="181" spans="1:14">
      <c r="A181" s="186"/>
      <c r="B181" s="180">
        <v>91009</v>
      </c>
      <c r="C181" s="171">
        <v>2</v>
      </c>
      <c r="E181" s="177">
        <v>69012</v>
      </c>
      <c r="F181" s="174">
        <v>0</v>
      </c>
      <c r="G181" s="190">
        <v>1</v>
      </c>
      <c r="H181" s="175">
        <v>10004</v>
      </c>
      <c r="I181" s="174">
        <v>1</v>
      </c>
      <c r="J181" s="189" t="s">
        <v>2552</v>
      </c>
      <c r="K181" s="175">
        <v>10005</v>
      </c>
      <c r="L181" s="174">
        <v>1</v>
      </c>
      <c r="M181" s="189" t="s">
        <v>2553</v>
      </c>
      <c r="N181" s="175" t="str">
        <f t="shared" si="2"/>
        <v>&lt;TreasureBox Id="91009" Type="2" Name=""&gt;&lt;Treasure ItemId="69012" Type="0" Value="1" /&gt;&lt;Treasure ItemId="10004" Type="1" Value="1-2" /&gt;&lt;Treasure ItemId="10005" Type="1" Value="1-2" /&gt;&lt;/TreasureBox&gt;</v>
      </c>
    </row>
    <row r="182" spans="1:14">
      <c r="A182" s="186"/>
      <c r="B182" s="180">
        <v>91010</v>
      </c>
      <c r="C182" s="171">
        <v>2</v>
      </c>
      <c r="E182" s="177">
        <v>69012</v>
      </c>
      <c r="F182" s="174">
        <v>0</v>
      </c>
      <c r="G182" s="190">
        <v>3</v>
      </c>
      <c r="H182" s="175">
        <v>10004</v>
      </c>
      <c r="I182" s="174">
        <v>1</v>
      </c>
      <c r="J182" s="189" t="s">
        <v>2543</v>
      </c>
      <c r="K182" s="175">
        <v>10005</v>
      </c>
      <c r="L182" s="174">
        <v>1</v>
      </c>
      <c r="M182" s="189" t="s">
        <v>2543</v>
      </c>
      <c r="N182" s="175" t="str">
        <f t="shared" si="2"/>
        <v>&lt;TreasureBox Id="91010" Type="2" Name=""&gt;&lt;Treasure ItemId="69012" Type="0" Value="3" /&gt;&lt;Treasure ItemId="10004" Type="1" Value="2-3" /&gt;&lt;Treasure ItemId="10005" Type="1" Value="2-3" /&gt;&lt;/TreasureBox&gt;</v>
      </c>
    </row>
    <row r="183" spans="1:14">
      <c r="A183" s="186"/>
      <c r="B183" s="180">
        <v>91011</v>
      </c>
      <c r="C183" s="171">
        <v>2</v>
      </c>
      <c r="E183" s="177">
        <v>69013</v>
      </c>
      <c r="F183" s="174">
        <v>0</v>
      </c>
      <c r="G183" s="190">
        <v>1</v>
      </c>
      <c r="H183" s="175">
        <v>10004</v>
      </c>
      <c r="I183" s="174">
        <v>1</v>
      </c>
      <c r="J183" s="189" t="s">
        <v>2552</v>
      </c>
      <c r="K183" s="175">
        <v>10005</v>
      </c>
      <c r="L183" s="174">
        <v>1</v>
      </c>
      <c r="M183" s="189" t="s">
        <v>2553</v>
      </c>
      <c r="N183" s="175" t="str">
        <f t="shared" si="2"/>
        <v>&lt;TreasureBox Id="91011" Type="2" Name=""&gt;&lt;Treasure ItemId="69013" Type="0" Value="1" /&gt;&lt;Treasure ItemId="10004" Type="1" Value="1-2" /&gt;&lt;Treasure ItemId="10005" Type="1" Value="1-2" /&gt;&lt;/TreasureBox&gt;</v>
      </c>
    </row>
    <row r="184" spans="1:14">
      <c r="A184" s="186"/>
      <c r="B184" s="180">
        <v>91012</v>
      </c>
      <c r="C184" s="171">
        <v>2</v>
      </c>
      <c r="E184" s="177">
        <v>69013</v>
      </c>
      <c r="F184" s="174">
        <v>0</v>
      </c>
      <c r="G184" s="190">
        <v>3</v>
      </c>
      <c r="H184" s="175">
        <v>10004</v>
      </c>
      <c r="I184" s="174">
        <v>1</v>
      </c>
      <c r="J184" s="189" t="s">
        <v>2543</v>
      </c>
      <c r="K184" s="175">
        <v>10005</v>
      </c>
      <c r="L184" s="174">
        <v>1</v>
      </c>
      <c r="M184" s="189" t="s">
        <v>2543</v>
      </c>
      <c r="N184" s="175" t="str">
        <f t="shared" si="2"/>
        <v>&lt;TreasureBox Id="91012" Type="2" Name=""&gt;&lt;Treasure ItemId="69013" Type="0" Value="3" /&gt;&lt;Treasure ItemId="10004" Type="1" Value="2-3" /&gt;&lt;Treasure ItemId="10005" Type="1" Value="2-3" /&gt;&lt;/TreasureBox&gt;</v>
      </c>
    </row>
    <row r="185" spans="1:14">
      <c r="A185" s="186"/>
      <c r="B185" s="180">
        <v>91013</v>
      </c>
      <c r="C185" s="171">
        <v>2</v>
      </c>
      <c r="E185" s="177">
        <v>69014</v>
      </c>
      <c r="F185" s="174">
        <v>0</v>
      </c>
      <c r="G185" s="190">
        <v>1</v>
      </c>
      <c r="H185" s="175">
        <v>10004</v>
      </c>
      <c r="I185" s="174">
        <v>1</v>
      </c>
      <c r="J185" s="189" t="s">
        <v>2552</v>
      </c>
      <c r="K185" s="175">
        <v>10005</v>
      </c>
      <c r="L185" s="174">
        <v>1</v>
      </c>
      <c r="M185" s="189" t="s">
        <v>2553</v>
      </c>
      <c r="N185" s="175" t="str">
        <f t="shared" si="2"/>
        <v>&lt;TreasureBox Id="91013" Type="2" Name=""&gt;&lt;Treasure ItemId="69014" Type="0" Value="1" /&gt;&lt;Treasure ItemId="10004" Type="1" Value="1-2" /&gt;&lt;Treasure ItemId="10005" Type="1" Value="1-2" /&gt;&lt;/TreasureBox&gt;</v>
      </c>
    </row>
    <row r="186" spans="1:14">
      <c r="A186" s="186"/>
      <c r="B186" s="180">
        <v>91014</v>
      </c>
      <c r="C186" s="171">
        <v>2</v>
      </c>
      <c r="E186" s="177">
        <v>69014</v>
      </c>
      <c r="F186" s="174">
        <v>0</v>
      </c>
      <c r="G186" s="190">
        <v>3</v>
      </c>
      <c r="H186" s="175">
        <v>10004</v>
      </c>
      <c r="I186" s="174">
        <v>1</v>
      </c>
      <c r="J186" s="189" t="s">
        <v>2543</v>
      </c>
      <c r="K186" s="175">
        <v>10005</v>
      </c>
      <c r="L186" s="174">
        <v>1</v>
      </c>
      <c r="M186" s="189" t="s">
        <v>2543</v>
      </c>
      <c r="N186" s="175" t="str">
        <f t="shared" si="2"/>
        <v>&lt;TreasureBox Id="91014" Type="2" Name=""&gt;&lt;Treasure ItemId="69014" Type="0" Value="3" /&gt;&lt;Treasure ItemId="10004" Type="1" Value="2-3" /&gt;&lt;Treasure ItemId="10005" Type="1" Value="2-3" /&gt;&lt;/TreasureBox&gt;</v>
      </c>
    </row>
    <row r="187" spans="1:14">
      <c r="A187" s="186"/>
      <c r="B187" s="180">
        <v>91015</v>
      </c>
      <c r="C187" s="171">
        <v>2</v>
      </c>
      <c r="E187" s="177">
        <v>69015</v>
      </c>
      <c r="F187" s="174">
        <v>0</v>
      </c>
      <c r="G187" s="190">
        <v>1</v>
      </c>
      <c r="H187" s="175">
        <v>10004</v>
      </c>
      <c r="I187" s="174">
        <v>1</v>
      </c>
      <c r="J187" s="189" t="s">
        <v>2525</v>
      </c>
      <c r="K187" s="175">
        <v>10005</v>
      </c>
      <c r="L187" s="174">
        <v>1</v>
      </c>
      <c r="M187" s="189" t="s">
        <v>2554</v>
      </c>
      <c r="N187" s="175" t="str">
        <f t="shared" si="2"/>
        <v>&lt;TreasureBox Id="91015" Type="2" Name=""&gt;&lt;Treasure ItemId="69015" Type="0" Value="1" /&gt;&lt;Treasure ItemId="10004" Type="1" Value="2-3" /&gt;&lt;Treasure ItemId="10005" Type="1" Value="2-3" /&gt;&lt;/TreasureBox&gt;</v>
      </c>
    </row>
    <row r="188" spans="1:14">
      <c r="A188" s="186"/>
      <c r="B188" s="180">
        <v>91016</v>
      </c>
      <c r="C188" s="171">
        <v>2</v>
      </c>
      <c r="E188" s="177">
        <v>69015</v>
      </c>
      <c r="F188" s="174">
        <v>0</v>
      </c>
      <c r="G188" s="190">
        <v>3</v>
      </c>
      <c r="H188" s="175">
        <v>10004</v>
      </c>
      <c r="I188" s="174">
        <v>1</v>
      </c>
      <c r="J188" s="189" t="s">
        <v>2548</v>
      </c>
      <c r="K188" s="175">
        <v>10005</v>
      </c>
      <c r="L188" s="174">
        <v>1</v>
      </c>
      <c r="M188" s="189" t="s">
        <v>2548</v>
      </c>
      <c r="N188" s="175" t="str">
        <f t="shared" si="2"/>
        <v>&lt;TreasureBox Id="91016" Type="2" Name=""&gt;&lt;Treasure ItemId="69015" Type="0" Value="3" /&gt;&lt;Treasure ItemId="10004" Type="1" Value="4-6" /&gt;&lt;Treasure ItemId="10005" Type="1" Value="4-6" /&gt;&lt;/TreasureBox&gt;</v>
      </c>
    </row>
    <row r="189" spans="1:14">
      <c r="A189" s="187"/>
      <c r="B189" s="180">
        <v>91017</v>
      </c>
      <c r="C189" s="171">
        <v>2</v>
      </c>
      <c r="E189" s="177">
        <v>70001</v>
      </c>
      <c r="F189" s="174">
        <v>0</v>
      </c>
      <c r="G189" s="190" t="s">
        <v>2518</v>
      </c>
      <c r="H189" s="175">
        <v>10004</v>
      </c>
      <c r="I189" s="174">
        <v>1</v>
      </c>
      <c r="J189" s="189" t="s">
        <v>2552</v>
      </c>
      <c r="K189" s="175">
        <v>10005</v>
      </c>
      <c r="L189" s="174">
        <v>1</v>
      </c>
      <c r="M189" s="189" t="s">
        <v>2553</v>
      </c>
      <c r="N189" s="175" t="str">
        <f t="shared" si="2"/>
        <v>&lt;TreasureBox Id="91017" Type="2" Name=""&gt;&lt;Treasure ItemId="70001" Type="0" Value="1" /&gt;&lt;Treasure ItemId="10004" Type="1" Value="1-2" /&gt;&lt;Treasure ItemId="10005" Type="1" Value="1-2" /&gt;&lt;/TreasureBox&gt;</v>
      </c>
    </row>
    <row r="190" spans="1:14">
      <c r="A190" s="187"/>
      <c r="B190" s="180">
        <v>91018</v>
      </c>
      <c r="C190" s="171">
        <v>2</v>
      </c>
      <c r="E190" s="177">
        <v>70002</v>
      </c>
      <c r="F190" s="174">
        <v>0</v>
      </c>
      <c r="G190" s="190" t="s">
        <v>2518</v>
      </c>
      <c r="H190" s="175">
        <v>10004</v>
      </c>
      <c r="I190" s="174">
        <v>1</v>
      </c>
      <c r="J190" s="189" t="s">
        <v>2543</v>
      </c>
      <c r="K190" s="175">
        <v>10005</v>
      </c>
      <c r="L190" s="174">
        <v>1</v>
      </c>
      <c r="M190" s="189" t="s">
        <v>2543</v>
      </c>
      <c r="N190" s="175" t="str">
        <f t="shared" si="2"/>
        <v>&lt;TreasureBox Id="91018" Type="2" Name=""&gt;&lt;Treasure ItemId="70002" Type="0" Value="1" /&gt;&lt;Treasure ItemId="10004" Type="1" Value="2-3" /&gt;&lt;Treasure ItemId="10005" Type="1" Value="2-3" /&gt;&lt;/TreasureBox&gt;</v>
      </c>
    </row>
    <row r="191" spans="1:14">
      <c r="A191" s="187"/>
      <c r="B191" s="180">
        <v>91019</v>
      </c>
      <c r="C191" s="171">
        <v>2</v>
      </c>
      <c r="E191" s="177">
        <v>70002</v>
      </c>
      <c r="F191" s="174">
        <v>0</v>
      </c>
      <c r="G191" s="190" t="s">
        <v>2518</v>
      </c>
      <c r="H191" s="175">
        <v>10004</v>
      </c>
      <c r="I191" s="174">
        <v>1</v>
      </c>
      <c r="J191" s="189" t="s">
        <v>2552</v>
      </c>
      <c r="K191" s="175">
        <v>10005</v>
      </c>
      <c r="L191" s="174">
        <v>1</v>
      </c>
      <c r="M191" s="189" t="s">
        <v>2553</v>
      </c>
      <c r="N191" s="175" t="str">
        <f t="shared" si="2"/>
        <v>&lt;TreasureBox Id="91019" Type="2" Name=""&gt;&lt;Treasure ItemId="70002" Type="0" Value="1" /&gt;&lt;Treasure ItemId="10004" Type="1" Value="1-2" /&gt;&lt;Treasure ItemId="10005" Type="1" Value="1-2" /&gt;&lt;/TreasureBox&gt;</v>
      </c>
    </row>
    <row r="192" spans="1:14">
      <c r="A192" s="187"/>
      <c r="B192" s="180">
        <v>91020</v>
      </c>
      <c r="C192" s="171">
        <v>2</v>
      </c>
      <c r="E192" s="177">
        <v>70003</v>
      </c>
      <c r="F192" s="174">
        <v>0</v>
      </c>
      <c r="G192" s="190" t="s">
        <v>2518</v>
      </c>
      <c r="H192" s="175">
        <v>10004</v>
      </c>
      <c r="I192" s="174">
        <v>1</v>
      </c>
      <c r="J192" s="189" t="s">
        <v>2543</v>
      </c>
      <c r="K192" s="175">
        <v>10005</v>
      </c>
      <c r="L192" s="174">
        <v>1</v>
      </c>
      <c r="M192" s="189" t="s">
        <v>2543</v>
      </c>
      <c r="N192" s="175" t="str">
        <f t="shared" si="2"/>
        <v>&lt;TreasureBox Id="91020" Type="2" Name=""&gt;&lt;Treasure ItemId="70003" Type="0" Value="1" /&gt;&lt;Treasure ItemId="10004" Type="1" Value="2-3" /&gt;&lt;Treasure ItemId="10005" Type="1" Value="2-3" /&gt;&lt;/TreasureBox&gt;</v>
      </c>
    </row>
    <row r="193" spans="1:14">
      <c r="A193" s="187"/>
      <c r="B193" s="180">
        <v>91021</v>
      </c>
      <c r="C193" s="171">
        <v>2</v>
      </c>
      <c r="E193" s="177">
        <v>70003</v>
      </c>
      <c r="F193" s="174">
        <v>0</v>
      </c>
      <c r="G193" s="190" t="s">
        <v>2518</v>
      </c>
      <c r="H193" s="175">
        <v>10004</v>
      </c>
      <c r="I193" s="174">
        <v>1</v>
      </c>
      <c r="J193" s="189" t="s">
        <v>2552</v>
      </c>
      <c r="K193" s="175">
        <v>10005</v>
      </c>
      <c r="L193" s="174">
        <v>1</v>
      </c>
      <c r="M193" s="189" t="s">
        <v>2553</v>
      </c>
      <c r="N193" s="175" t="str">
        <f t="shared" si="2"/>
        <v>&lt;TreasureBox Id="91021" Type="2" Name=""&gt;&lt;Treasure ItemId="70003" Type="0" Value="1" /&gt;&lt;Treasure ItemId="10004" Type="1" Value="1-2" /&gt;&lt;Treasure ItemId="10005" Type="1" Value="1-2" /&gt;&lt;/TreasureBox&gt;</v>
      </c>
    </row>
    <row r="194" spans="1:14">
      <c r="A194" s="187"/>
      <c r="B194" s="180">
        <v>91022</v>
      </c>
      <c r="C194" s="171">
        <v>2</v>
      </c>
      <c r="E194" s="177">
        <v>70004</v>
      </c>
      <c r="F194" s="174">
        <v>0</v>
      </c>
      <c r="G194" s="190" t="s">
        <v>2518</v>
      </c>
      <c r="H194" s="175">
        <v>10004</v>
      </c>
      <c r="I194" s="174">
        <v>1</v>
      </c>
      <c r="J194" s="189" t="s">
        <v>2543</v>
      </c>
      <c r="K194" s="175">
        <v>10005</v>
      </c>
      <c r="L194" s="174">
        <v>1</v>
      </c>
      <c r="M194" s="189" t="s">
        <v>2543</v>
      </c>
      <c r="N194" s="175" t="str">
        <f t="shared" si="2"/>
        <v>&lt;TreasureBox Id="91022" Type="2" Name=""&gt;&lt;Treasure ItemId="70004" Type="0" Value="1" /&gt;&lt;Treasure ItemId="10004" Type="1" Value="2-3" /&gt;&lt;Treasure ItemId="10005" Type="1" Value="2-3" /&gt;&lt;/TreasureBox&gt;</v>
      </c>
    </row>
    <row r="195" spans="1:14">
      <c r="A195" s="187"/>
      <c r="B195" s="180">
        <v>91023</v>
      </c>
      <c r="C195" s="171">
        <v>2</v>
      </c>
      <c r="E195" s="177">
        <v>70005</v>
      </c>
      <c r="F195" s="174">
        <v>0</v>
      </c>
      <c r="G195" s="190" t="s">
        <v>2518</v>
      </c>
      <c r="H195" s="175">
        <v>10004</v>
      </c>
      <c r="I195" s="174">
        <v>1</v>
      </c>
      <c r="J195" s="189" t="s">
        <v>2525</v>
      </c>
      <c r="K195" s="175">
        <v>10005</v>
      </c>
      <c r="L195" s="174">
        <v>1</v>
      </c>
      <c r="M195" s="189" t="s">
        <v>2554</v>
      </c>
      <c r="N195" s="175" t="str">
        <f t="shared" si="2"/>
        <v>&lt;TreasureBox Id="91023" Type="2" Name=""&gt;&lt;Treasure ItemId="70005" Type="0" Value="1" /&gt;&lt;Treasure ItemId="10004" Type="1" Value="2-3" /&gt;&lt;Treasure ItemId="10005" Type="1" Value="2-3" /&gt;&lt;/TreasureBox&gt;</v>
      </c>
    </row>
    <row r="196" spans="1:14">
      <c r="A196" s="187"/>
      <c r="B196" s="180">
        <v>91024</v>
      </c>
      <c r="C196" s="171">
        <v>2</v>
      </c>
      <c r="E196" s="177">
        <v>70006</v>
      </c>
      <c r="F196" s="174">
        <v>0</v>
      </c>
      <c r="G196" s="190" t="s">
        <v>2518</v>
      </c>
      <c r="H196" s="175">
        <v>10004</v>
      </c>
      <c r="I196" s="174">
        <v>1</v>
      </c>
      <c r="J196" s="189" t="s">
        <v>2548</v>
      </c>
      <c r="K196" s="175">
        <v>10005</v>
      </c>
      <c r="L196" s="174">
        <v>1</v>
      </c>
      <c r="M196" s="189" t="s">
        <v>2548</v>
      </c>
      <c r="N196" s="175" t="str">
        <f t="shared" ref="N196" si="3">IF(B196&lt;&gt;"","&lt;TreasureBox Id="""&amp;B196&amp;""" Type="""&amp;C196&amp;""" Name="""&amp;D196&amp;"""&gt;"&amp;CHAR(10)&amp;" &lt;Treasure ItemId="""&amp;E196&amp;""" Type="""&amp;F196&amp;""" Value="""&amp;G196&amp;""" /&gt;"&amp;CHAR(10)&amp;IF(H196&lt;&gt;""," &lt;Treasure ItemId="""&amp;H196&amp;""" Type="""&amp;I196&amp;""" Value="""&amp;J196&amp;""" /&gt;"&amp;CHAR(10),"")&amp;IF(K196&lt;&gt;""," &lt;Treasure ItemId="""&amp;K196&amp;""" Type="""&amp;L196&amp;""" Value="""&amp;M196&amp;""" /&gt;"&amp;CHAR(10),"")&amp;"&lt;/TreasureBox&gt;","")</f>
        <v>&lt;TreasureBox Id="91024" Type="2" Name=""&gt;&lt;Treasure ItemId="70006" Type="0" Value="1" /&gt;&lt;Treasure ItemId="10004" Type="1" Value="4-6" /&gt;&lt;Treasure ItemId="10005" Type="1" Value="4-6" /&gt;&lt;/TreasureBox&gt;</v>
      </c>
    </row>
  </sheetData>
  <mergeCells count="6">
    <mergeCell ref="N1:N2"/>
    <mergeCell ref="E1:G1"/>
    <mergeCell ref="H1:J1"/>
    <mergeCell ref="K1:M1"/>
    <mergeCell ref="B1:B2"/>
    <mergeCell ref="C1:C2"/>
  </mergeCells>
  <phoneticPr fontId="1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4"/>
  <dimension ref="A1:G937"/>
  <sheetViews>
    <sheetView workbookViewId="0">
      <pane ySplit="1" topLeftCell="A909" activePane="bottomLeft" state="frozen"/>
      <selection pane="bottomLeft" activeCell="D936" sqref="D936"/>
    </sheetView>
  </sheetViews>
  <sheetFormatPr defaultColWidth="8.875" defaultRowHeight="14.2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5.7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>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>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>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>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>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>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>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>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>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>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>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>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>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>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>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>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>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>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>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>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>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>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>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>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>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>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>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>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>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>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>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>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>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>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>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>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>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>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>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>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>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>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>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>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>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>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>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>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>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>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>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>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>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>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>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>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>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>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>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>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>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>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>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>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>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>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>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>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>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>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>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>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>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>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>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>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>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>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>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>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>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>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>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>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>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>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>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>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>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>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>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>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>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>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>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>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>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>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>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>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>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>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>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>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>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>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>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>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>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>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>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>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>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>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>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>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>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>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>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>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>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>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>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>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>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>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>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>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>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>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>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>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>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>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>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>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>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>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>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>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>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>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>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>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>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>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>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>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>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>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>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>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>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>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>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>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>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>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>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>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>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>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>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>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>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>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>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>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>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>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>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>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>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>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>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>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>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>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>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>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>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>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>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>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>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>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>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>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>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>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>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>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>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>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>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>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>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>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>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>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>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>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>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>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>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>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>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>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>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>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>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>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>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>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>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>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>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>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>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>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>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>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>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>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>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>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>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>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>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>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>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>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>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>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>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>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>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>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>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>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>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>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>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>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>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>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>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>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>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>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>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>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>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>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>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>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>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>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>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>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>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>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>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>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>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>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>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>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>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>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>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>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>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>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>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>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>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>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>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>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>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>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>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>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>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>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>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>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>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>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>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>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>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>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>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>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>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>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>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>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>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>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>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>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>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>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>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>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>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>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>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>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>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>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>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>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>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>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>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>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>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>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>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>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>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>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>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>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>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>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>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>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>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>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>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>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>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>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>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>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>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>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>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>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>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>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>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>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>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>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>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>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>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>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>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>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>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>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>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>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>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>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>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>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>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>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240" t="s">
        <v>2053</v>
      </c>
      <c r="B768" s="241"/>
      <c r="C768" s="241"/>
      <c r="D768" s="241"/>
      <c r="E768" s="241"/>
      <c r="F768" s="241"/>
      <c r="G768" s="242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>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>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>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>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>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>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>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>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>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>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>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>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>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>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>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>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>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>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>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>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>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>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>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>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>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>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>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>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>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>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>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>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>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>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>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>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>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>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>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>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>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2455</v>
      </c>
      <c r="C862" s="3" t="s">
        <v>1484</v>
      </c>
      <c r="D862" s="3" t="s">
        <v>2458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2455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>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2456</v>
      </c>
      <c r="C865" s="3" t="s">
        <v>1484</v>
      </c>
      <c r="D865" s="3" t="s">
        <v>2459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2456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>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2457</v>
      </c>
      <c r="C868" s="3" t="s">
        <v>1484</v>
      </c>
      <c r="D868" s="3" t="s">
        <v>2460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2457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>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2620</v>
      </c>
      <c r="C871" s="3" t="s">
        <v>1484</v>
      </c>
      <c r="D871" s="3" t="s">
        <v>2621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Type="expression_not_go2" Storage="Remote" Dec="表情页不是Go2水杯"&gt;</v>
      </c>
    </row>
    <row r="872" spans="1:6">
      <c r="A872" s="1">
        <v>2</v>
      </c>
      <c r="E872" s="3" t="s">
        <v>2620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>&lt;Clip SoundPath="expression_not_go2"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2465</v>
      </c>
      <c r="C874" s="3" t="s">
        <v>1484</v>
      </c>
      <c r="D874" s="3" t="s">
        <v>2472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Type="expression_effect_bomb" Storage="Remote" Dec="表情音效-bomb"&gt;</v>
      </c>
    </row>
    <row r="875" spans="1:6">
      <c r="A875" s="1">
        <v>2</v>
      </c>
      <c r="E875" s="3" t="s">
        <v>2465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>&lt;Clip SoundPath="expression_effect_bomb"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2466</v>
      </c>
      <c r="C877" s="3" t="s">
        <v>1484</v>
      </c>
      <c r="D877" s="3" t="s">
        <v>2471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Type="expression_effect_love" Storage="Remote" Dec="表情音效-love"&gt;</v>
      </c>
    </row>
    <row r="878" spans="1:6">
      <c r="A878" s="1">
        <v>2</v>
      </c>
      <c r="E878" s="3" t="s">
        <v>2466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>&lt;Clip SoundPath="expression_effect_love"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2467</v>
      </c>
      <c r="C880" s="3" t="s">
        <v>1484</v>
      </c>
      <c r="D880" s="3" t="s">
        <v>2470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Type="expression_effect_miss_you" Storage="Remote" Dec="表情音效-miss you"&gt;</v>
      </c>
    </row>
    <row r="881" spans="1:6">
      <c r="A881" s="1">
        <v>2</v>
      </c>
      <c r="E881" s="3" t="s">
        <v>2467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>&lt;Clip SoundPath="expression_effect_miss_you"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2468</v>
      </c>
      <c r="C883" s="3" t="s">
        <v>1484</v>
      </c>
      <c r="D883" s="3" t="s">
        <v>2473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Type="expression_effect_octpus" Storage="Remote" Dec="表情音效-octopus"&gt;</v>
      </c>
    </row>
    <row r="884" spans="1:6">
      <c r="A884" s="1">
        <v>2</v>
      </c>
      <c r="E884" s="3" t="s">
        <v>2468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>&lt;Clip SoundPath="expression_effect_octpus"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2469</v>
      </c>
      <c r="C886" s="3" t="s">
        <v>1484</v>
      </c>
      <c r="D886" s="3" t="s">
        <v>2474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Type="expression_effect_paint" Storage="Remote" Dec="表情音效-paint"&gt;</v>
      </c>
    </row>
    <row r="887" spans="1:6">
      <c r="A887" s="1">
        <v>2</v>
      </c>
      <c r="E887" s="3" t="s">
        <v>2469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>&lt;Clip SoundPath="expression_effect_paint"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2491</v>
      </c>
      <c r="C889" s="3" t="s">
        <v>1484</v>
      </c>
      <c r="D889" s="3" t="s">
        <v>2475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Type="expression_effect_pig1" Storage="Remote" Dec="表情音效-pig"&gt;</v>
      </c>
    </row>
    <row r="890" spans="1:6">
      <c r="A890" s="1">
        <v>2</v>
      </c>
      <c r="E890" s="3" t="s">
        <v>2491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>&lt;Clip SoundPath="expression_effect_pig1"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2492</v>
      </c>
      <c r="C892" s="3" t="s">
        <v>1484</v>
      </c>
      <c r="D892" s="3" t="s">
        <v>2475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Type="expression_effect_pig2" Storage="Remote" Dec="表情音效-pig"&gt;</v>
      </c>
    </row>
    <row r="893" spans="1:6">
      <c r="A893" s="1">
        <v>2</v>
      </c>
      <c r="E893" s="3" t="s">
        <v>2492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>&lt;Clip SoundPath="expression_effect_pig2"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  <row r="895" spans="1:6">
      <c r="A895" s="1">
        <v>1</v>
      </c>
      <c r="B895" s="3" t="s">
        <v>2599</v>
      </c>
      <c r="C895" s="3" t="s">
        <v>1484</v>
      </c>
      <c r="D895" s="3" t="s">
        <v>2589</v>
      </c>
      <c r="F895" s="3" t="str">
        <f t="shared" ref="F895:F904" si="123">IF(A895=1,"&lt;Sound Type="""&amp;B895&amp;""" Storage="""&amp;C895&amp;""" Dec="""&amp;D895&amp;"""&gt;",IF(A895=2,"  &lt;Clip SoundPath="""&amp;E895&amp;""" /&gt;",IF(A895=3,"&lt;/Sound&gt;","")))</f>
        <v>&lt;Sound Type="expression_effect_rainbow" Storage="Remote" Dec="表情音效-rainbow"&gt;</v>
      </c>
    </row>
    <row r="896" spans="1:6">
      <c r="A896" s="1">
        <v>2</v>
      </c>
      <c r="E896" s="3" t="s">
        <v>2594</v>
      </c>
      <c r="F896" s="3" t="str">
        <f t="shared" si="123"/>
        <v>&lt;Clip SoundPath="expression_effect_rainbow_01" /&gt;</v>
      </c>
    </row>
    <row r="897" spans="1:6">
      <c r="A897" s="1">
        <v>2</v>
      </c>
      <c r="E897" s="3" t="s">
        <v>2595</v>
      </c>
      <c r="F897" s="3" t="str">
        <f t="shared" si="123"/>
        <v>&lt;Clip SoundPath="expression_effect_rainbow_02" /&gt;</v>
      </c>
    </row>
    <row r="898" spans="1:6">
      <c r="A898" s="1">
        <v>2</v>
      </c>
      <c r="E898" s="3" t="s">
        <v>2596</v>
      </c>
      <c r="F898" s="3" t="str">
        <f t="shared" si="123"/>
        <v>&lt;Clip SoundPath="expression_effect_rainbow_03" /&gt;</v>
      </c>
    </row>
    <row r="899" spans="1:6">
      <c r="A899" s="1">
        <v>2</v>
      </c>
      <c r="E899" s="3" t="s">
        <v>2597</v>
      </c>
      <c r="F899" s="3" t="str">
        <f t="shared" si="123"/>
        <v>&lt;Clip SoundPath="expression_effect_rainbow_04" /&gt;</v>
      </c>
    </row>
    <row r="900" spans="1:6">
      <c r="A900" s="1">
        <v>2</v>
      </c>
      <c r="E900" s="3" t="s">
        <v>2598</v>
      </c>
      <c r="F900" s="3" t="str">
        <f t="shared" si="123"/>
        <v>&lt;Clip SoundPath="expression_effect_rainbow_05" /&gt;</v>
      </c>
    </row>
    <row r="901" spans="1:6">
      <c r="A901" s="1">
        <v>3</v>
      </c>
      <c r="F901" s="3" t="str">
        <f t="shared" si="123"/>
        <v>&lt;/Sound&gt;</v>
      </c>
    </row>
    <row r="902" spans="1:6">
      <c r="A902" s="1">
        <v>1</v>
      </c>
      <c r="B902" s="3" t="s">
        <v>2592</v>
      </c>
      <c r="C902" s="3" t="s">
        <v>1484</v>
      </c>
      <c r="D902" s="3" t="s">
        <v>2590</v>
      </c>
      <c r="F902" s="3" t="str">
        <f t="shared" si="123"/>
        <v>&lt;Sound Type="expression_effect_stormrain" Storage="Remote" Dec="表情音效-tantan"&gt;</v>
      </c>
    </row>
    <row r="903" spans="1:6">
      <c r="A903" s="1">
        <v>2</v>
      </c>
      <c r="E903" s="3" t="s">
        <v>2593</v>
      </c>
      <c r="F903" s="3" t="str">
        <f t="shared" si="123"/>
        <v>&lt;Clip SoundPath="expression_effect_stormrain_01" /&gt;</v>
      </c>
    </row>
    <row r="904" spans="1:6">
      <c r="A904" s="1">
        <v>3</v>
      </c>
      <c r="F904" s="3" t="str">
        <f t="shared" si="123"/>
        <v>&lt;/Sound&gt;</v>
      </c>
    </row>
    <row r="905" spans="1:6">
      <c r="A905" s="1">
        <v>1</v>
      </c>
      <c r="B905" s="3" t="s">
        <v>2490</v>
      </c>
      <c r="C905" s="3" t="s">
        <v>1484</v>
      </c>
      <c r="D905" s="3" t="s">
        <v>2488</v>
      </c>
      <c r="F905" s="3" t="str">
        <f>IF(A905=1,"&lt;Sound Type="""&amp;B905&amp;""" Storage="""&amp;C905&amp;""" Dec="""&amp;D905&amp;"""&gt;",IF(A905=2,"  &lt;Clip SoundPath="""&amp;E905&amp;""" /&gt;",IF(A905=3,G905,"")))</f>
        <v>&lt;Sound Type="expression_flash" Storage="Remote" Dec="页面音效-嗖的一声"&gt;</v>
      </c>
    </row>
    <row r="906" spans="1:6">
      <c r="A906" s="1">
        <v>2</v>
      </c>
      <c r="E906" s="3" t="s">
        <v>2485</v>
      </c>
      <c r="F906" s="3" t="str">
        <f t="shared" ref="F906" si="124">IF(A906=1,"&lt;Sound Type="""&amp;B906&amp;""" Storage="""&amp;C906&amp;""" Dec="""&amp;D906&amp;"""&gt;",IF(A906=2,"  &lt;Clip SoundPath="""&amp;E906&amp;""" /&gt;",IF(A906=3,G906,"")))</f>
        <v>&lt;Clip SoundPath="expression_flash" /&gt;</v>
      </c>
    </row>
    <row r="907" spans="1:6">
      <c r="A907" s="1">
        <v>3</v>
      </c>
      <c r="F907" s="3" t="str">
        <f>IF(A907=1,"&lt;Sound Type="""&amp;B907&amp;""" Storage="""&amp;C907&amp;""" Dec="""&amp;D907&amp;"""&gt;",IF(A907=2,"  &lt;Clip SoundPath="""&amp;E907&amp;""" /&gt;",IF(A907=3,"&lt;/Sound&gt;","")))</f>
        <v>&lt;/Sound&gt;</v>
      </c>
    </row>
    <row r="908" spans="1:6">
      <c r="A908" s="1">
        <v>1</v>
      </c>
      <c r="B908" s="3" t="s">
        <v>2487</v>
      </c>
      <c r="C908" s="3" t="s">
        <v>1484</v>
      </c>
      <c r="D908" s="3" t="s">
        <v>2489</v>
      </c>
      <c r="F908" s="3" t="str">
        <f>IF(A908=1,"&lt;Sound Type="""&amp;B908&amp;""" Storage="""&amp;C908&amp;""" Dec="""&amp;D908&amp;"""&gt;",IF(A908=2,"  &lt;Clip SoundPath="""&amp;E908&amp;""" /&gt;",IF(A908=3,G908,"")))</f>
        <v>&lt;Sound Type="expression_light" Storage="Remote" Dec="页面音效-布灵布灵"&gt;</v>
      </c>
    </row>
    <row r="909" spans="1:6">
      <c r="A909" s="1">
        <v>2</v>
      </c>
      <c r="E909" s="3" t="s">
        <v>2486</v>
      </c>
      <c r="F909" s="3" t="str">
        <f t="shared" ref="F909" si="125">IF(A909=1,"&lt;Sound Type="""&amp;B909&amp;""" Storage="""&amp;C909&amp;""" Dec="""&amp;D909&amp;"""&gt;",IF(A909=2,"  &lt;Clip SoundPath="""&amp;E909&amp;""" /&gt;",IF(A909=3,G909,"")))</f>
        <v>&lt;Clip SoundPath="expression_light" /&gt;</v>
      </c>
    </row>
    <row r="910" spans="1:6">
      <c r="A910" s="1">
        <v>3</v>
      </c>
      <c r="F910" s="3" t="str">
        <f>IF(A910=1,"&lt;Sound Type="""&amp;B910&amp;""" Storage="""&amp;C910&amp;""" Dec="""&amp;D910&amp;"""&gt;",IF(A910=2,"  &lt;Clip SoundPath="""&amp;E910&amp;""" /&gt;",IF(A910=3,"&lt;/Sound&gt;","")))</f>
        <v>&lt;/Sound&gt;</v>
      </c>
    </row>
    <row r="911" spans="1:6">
      <c r="A911" s="1">
        <v>1</v>
      </c>
      <c r="B911" s="3" t="s">
        <v>2499</v>
      </c>
      <c r="C911" s="3" t="s">
        <v>1484</v>
      </c>
      <c r="D911" s="3" t="s">
        <v>2500</v>
      </c>
      <c r="F911" s="3" t="str">
        <f>IF(A911=1,"&lt;Sound Type="""&amp;B911&amp;""" Storage="""&amp;C911&amp;""" Dec="""&amp;D911&amp;"""&gt;",IF(A911=2,"  &lt;Clip SoundPath="""&amp;E911&amp;""" /&gt;",IF(A911=3,G911,"")))</f>
        <v>&lt;Sound Type="expression_notify" Storage="Remote" Dec="页面音效-错误提示"&gt;</v>
      </c>
    </row>
    <row r="912" spans="1:6">
      <c r="A912" s="1">
        <v>2</v>
      </c>
      <c r="E912" s="3" t="s">
        <v>2499</v>
      </c>
      <c r="F912" s="3" t="str">
        <f t="shared" ref="F912" si="126">IF(A912=1,"&lt;Sound Type="""&amp;B912&amp;""" Storage="""&amp;C912&amp;""" Dec="""&amp;D912&amp;"""&gt;",IF(A912=2,"  &lt;Clip SoundPath="""&amp;E912&amp;""" /&gt;",IF(A912=3,G912,"")))</f>
        <v>&lt;Clip SoundPath="expression_notify" /&gt;</v>
      </c>
    </row>
    <row r="913" spans="1:6">
      <c r="A913" s="1">
        <v>3</v>
      </c>
      <c r="F913" s="3" t="str">
        <f>IF(A913=1,"&lt;Sound Type="""&amp;B913&amp;""" Storage="""&amp;C913&amp;""" Dec="""&amp;D913&amp;"""&gt;",IF(A913=2,"  &lt;Clip SoundPath="""&amp;E913&amp;""" /&gt;",IF(A913=3,"&lt;/Sound&gt;","")))</f>
        <v>&lt;/Sound&gt;</v>
      </c>
    </row>
    <row r="914" spans="1:6">
      <c r="A914" s="1">
        <v>1</v>
      </c>
      <c r="B914" s="3" t="s">
        <v>2559</v>
      </c>
      <c r="C914" s="3" t="s">
        <v>1484</v>
      </c>
      <c r="D914" s="3" t="s">
        <v>2561</v>
      </c>
      <c r="F914" s="3" t="str">
        <f>IF(A914=1,"&lt;Sound Type="""&amp;B914&amp;""" Storage="""&amp;C914&amp;""" Dec="""&amp;D914&amp;"""&gt;",IF(A914=2,"  &lt;Clip SoundPath="""&amp;E914&amp;""" /&gt;",IF(A914=3,G914,"")))</f>
        <v>&lt;Sound Type="expression_stamp" Storage="Remote" Dec="页面音效-盖章音效"&gt;</v>
      </c>
    </row>
    <row r="915" spans="1:6">
      <c r="A915" s="1">
        <v>2</v>
      </c>
      <c r="E915" s="3" t="s">
        <v>2559</v>
      </c>
      <c r="F915" s="3" t="str">
        <f t="shared" ref="F915" si="127">IF(A915=1,"&lt;Sound Type="""&amp;B915&amp;""" Storage="""&amp;C915&amp;""" Dec="""&amp;D915&amp;"""&gt;",IF(A915=2,"  &lt;Clip SoundPath="""&amp;E915&amp;""" /&gt;",IF(A915=3,G915,"")))</f>
        <v>&lt;Clip SoundPath="expression_stamp" /&gt;</v>
      </c>
    </row>
    <row r="916" spans="1:6">
      <c r="A916" s="1">
        <v>3</v>
      </c>
      <c r="F916" s="3" t="str">
        <f>IF(A916=1,"&lt;Sound Type="""&amp;B916&amp;""" Storage="""&amp;C916&amp;""" Dec="""&amp;D916&amp;"""&gt;",IF(A916=2,"  &lt;Clip SoundPath="""&amp;E916&amp;""" /&gt;",IF(A916=3,"&lt;/Sound&gt;","")))</f>
        <v>&lt;/Sound&gt;</v>
      </c>
    </row>
    <row r="917" spans="1:6">
      <c r="A917" s="1">
        <v>1</v>
      </c>
      <c r="B917" s="3" t="s">
        <v>2560</v>
      </c>
      <c r="C917" s="3" t="s">
        <v>1484</v>
      </c>
      <c r="D917" s="3" t="s">
        <v>2562</v>
      </c>
      <c r="F917" s="3" t="str">
        <f>IF(A917=1,"&lt;Sound Type="""&amp;B917&amp;""" Storage="""&amp;C917&amp;""" Dec="""&amp;D917&amp;"""&gt;",IF(A917=2,"  &lt;Clip SoundPath="""&amp;E917&amp;""" /&gt;",IF(A917=3,G917,"")))</f>
        <v>&lt;Sound Type="expression_garbage" Storage="Remote" Dec="页面音效-丢弃音效"&gt;</v>
      </c>
    </row>
    <row r="918" spans="1:6">
      <c r="A918" s="1">
        <v>2</v>
      </c>
      <c r="E918" s="3" t="s">
        <v>2560</v>
      </c>
      <c r="F918" s="3" t="str">
        <f t="shared" ref="F918" si="128">IF(A918=1,"&lt;Sound Type="""&amp;B918&amp;""" Storage="""&amp;C918&amp;""" Dec="""&amp;D918&amp;"""&gt;",IF(A918=2,"  &lt;Clip SoundPath="""&amp;E918&amp;""" /&gt;",IF(A918=3,G918,"")))</f>
        <v>&lt;Clip SoundPath="expression_garbage" /&gt;</v>
      </c>
    </row>
    <row r="919" spans="1:6">
      <c r="A919" s="1">
        <v>3</v>
      </c>
      <c r="F919" s="3" t="str">
        <f>IF(A919=1,"&lt;Sound Type="""&amp;B919&amp;""" Storage="""&amp;C919&amp;""" Dec="""&amp;D919&amp;"""&gt;",IF(A919=2,"  &lt;Clip SoundPath="""&amp;E919&amp;""" /&gt;",IF(A919=3,"&lt;/Sound&gt;","")))</f>
        <v>&lt;/Sound&gt;</v>
      </c>
    </row>
    <row r="920" spans="1:6">
      <c r="A920" s="1">
        <v>1</v>
      </c>
      <c r="B920" s="3" t="s">
        <v>2574</v>
      </c>
      <c r="C920" s="3" t="s">
        <v>1484</v>
      </c>
      <c r="D920" s="3" t="s">
        <v>2573</v>
      </c>
      <c r="F920" s="3" t="str">
        <f>IF(A920=1,"&lt;Sound Type="""&amp;B920&amp;""" Storage="""&amp;C920&amp;""" Dec="""&amp;D920&amp;"""&gt;",IF(A920=2,"  &lt;Clip SoundPath="""&amp;E920&amp;""" /&gt;",IF(A920=3,G920,"")))</f>
        <v>&lt;Sound Type="message_inbox_no_message" Storage="Remote" Dec="页面音效-无消息"&gt;</v>
      </c>
    </row>
    <row r="921" spans="1:6">
      <c r="A921" s="1">
        <v>2</v>
      </c>
      <c r="E921" s="3" t="s">
        <v>2572</v>
      </c>
      <c r="F921" s="3" t="str">
        <f t="shared" ref="F921" si="129">IF(A921=1,"&lt;Sound Type="""&amp;B921&amp;""" Storage="""&amp;C921&amp;""" Dec="""&amp;D921&amp;"""&gt;",IF(A921=2,"  &lt;Clip SoundPath="""&amp;E921&amp;""" /&gt;",IF(A921=3,G921,"")))</f>
        <v>&lt;Clip SoundPath="message_inbox_no_message" /&gt;</v>
      </c>
    </row>
    <row r="922" spans="1:6">
      <c r="A922" s="1">
        <v>3</v>
      </c>
      <c r="F922" s="3" t="str">
        <f>IF(A922=1,"&lt;Sound Type="""&amp;B922&amp;""" Storage="""&amp;C922&amp;""" Dec="""&amp;D922&amp;"""&gt;",IF(A922=2,"  &lt;Clip SoundPath="""&amp;E922&amp;""" /&gt;",IF(A922=3,"&lt;/Sound&gt;","")))</f>
        <v>&lt;/Sound&gt;</v>
      </c>
    </row>
    <row r="923" spans="1:6">
      <c r="A923" s="1">
        <v>1</v>
      </c>
      <c r="B923" s="3" t="s">
        <v>2576</v>
      </c>
      <c r="C923" s="3" t="s">
        <v>1484</v>
      </c>
      <c r="D923" s="3" t="s">
        <v>2575</v>
      </c>
      <c r="F923" s="3" t="str">
        <f>IF(A923=1,"&lt;Sound Type="""&amp;B923&amp;""" Storage="""&amp;C923&amp;""" Dec="""&amp;D923&amp;"""&gt;",IF(A923=2,"  &lt;Clip SoundPath="""&amp;E923&amp;""" /&gt;",IF(A923=3,G923,"")))</f>
        <v>&lt;Sound Type="message_inbox_shake_hands" Storage="Remote" Dec="页面音效-胜利握手"&gt;</v>
      </c>
    </row>
    <row r="924" spans="1:6">
      <c r="A924" s="1">
        <v>2</v>
      </c>
      <c r="E924" s="3" t="s">
        <v>2576</v>
      </c>
      <c r="F924" s="3" t="str">
        <f t="shared" ref="F924" si="130">IF(A924=1,"&lt;Sound Type="""&amp;B924&amp;""" Storage="""&amp;C924&amp;""" Dec="""&amp;D924&amp;"""&gt;",IF(A924=2,"  &lt;Clip SoundPath="""&amp;E924&amp;""" /&gt;",IF(A924=3,G924,"")))</f>
        <v>&lt;Clip SoundPath="message_inbox_shake_hands" /&gt;</v>
      </c>
    </row>
    <row r="925" spans="1:6">
      <c r="A925" s="1">
        <v>3</v>
      </c>
      <c r="F925" s="3" t="str">
        <f>IF(A925=1,"&lt;Sound Type="""&amp;B925&amp;""" Storage="""&amp;C925&amp;""" Dec="""&amp;D925&amp;"""&gt;",IF(A925=2,"  &lt;Clip SoundPath="""&amp;E925&amp;""" /&gt;",IF(A925=3,"&lt;/Sound&gt;","")))</f>
        <v>&lt;/Sound&gt;</v>
      </c>
    </row>
    <row r="926" spans="1:6">
      <c r="A926" s="1">
        <v>1</v>
      </c>
      <c r="B926" s="3" t="s">
        <v>2618</v>
      </c>
      <c r="C926" s="3" t="s">
        <v>1484</v>
      </c>
      <c r="D926" s="3" t="s">
        <v>2619</v>
      </c>
      <c r="F926" s="3" t="str">
        <f>IF(A926=1,"&lt;Sound Type="""&amp;B926&amp;""" Storage="""&amp;C926&amp;""" Dec="""&amp;D926&amp;"""&gt;",IF(A926=2,"  &lt;Clip SoundPath="""&amp;E926&amp;""" /&gt;",IF(A926=3,G926,"")))</f>
        <v>&lt;Sound Type="message_inbox_trash" Storage="Remote" Dec="页面音效-拒绝交友申请"&gt;</v>
      </c>
    </row>
    <row r="927" spans="1:6">
      <c r="A927" s="1">
        <v>2</v>
      </c>
      <c r="E927" s="3" t="s">
        <v>2618</v>
      </c>
      <c r="F927" s="3" t="str">
        <f t="shared" ref="F927" si="131">IF(A927=1,"&lt;Sound Type="""&amp;B927&amp;""" Storage="""&amp;C927&amp;""" Dec="""&amp;D927&amp;"""&gt;",IF(A927=2,"  &lt;Clip SoundPath="""&amp;E927&amp;""" /&gt;",IF(A927=3,G927,"")))</f>
        <v>&lt;Clip SoundPath="message_inbox_trash" /&gt;</v>
      </c>
    </row>
    <row r="928" spans="1:6">
      <c r="A928" s="1">
        <v>3</v>
      </c>
      <c r="F928" s="3" t="str">
        <f>IF(A928=1,"&lt;Sound Type="""&amp;B928&amp;""" Storage="""&amp;C928&amp;""" Dec="""&amp;D928&amp;"""&gt;",IF(A928=2,"  &lt;Clip SoundPath="""&amp;E928&amp;""" /&gt;",IF(A928=3,"&lt;/Sound&gt;","")))</f>
        <v>&lt;/Sound&gt;</v>
      </c>
    </row>
    <row r="929" spans="1:6">
      <c r="A929" s="1">
        <v>1</v>
      </c>
      <c r="B929" s="3" t="s">
        <v>2705</v>
      </c>
      <c r="C929" s="3" t="s">
        <v>1484</v>
      </c>
      <c r="D929" s="3" t="s">
        <v>2708</v>
      </c>
      <c r="F929" s="3" t="str">
        <f>IF(A929=1,"&lt;Sound Type="""&amp;B929&amp;""" Storage="""&amp;C929&amp;""" Dec="""&amp;D929&amp;"""&gt;",IF(A929=2,"  &lt;Clip SoundPath="""&amp;E929&amp;""" /&gt;",IF(A929=3,G929,"")))</f>
        <v>&lt;Sound Type="garden_bgm" Storage="Remote" Dec="庄园背景音乐"&gt;</v>
      </c>
    </row>
    <row r="930" spans="1:6">
      <c r="A930" s="1">
        <v>2</v>
      </c>
      <c r="E930" s="3" t="s">
        <v>2705</v>
      </c>
      <c r="F930" s="3" t="str">
        <f t="shared" ref="F930" si="132">IF(A930=1,"&lt;Sound Type="""&amp;B930&amp;""" Storage="""&amp;C930&amp;""" Dec="""&amp;D930&amp;"""&gt;",IF(A930=2,"  &lt;Clip SoundPath="""&amp;E930&amp;""" /&gt;",IF(A930=3,G930,"")))</f>
        <v>&lt;Clip SoundPath="garden_bgm" /&gt;</v>
      </c>
    </row>
    <row r="931" spans="1:6">
      <c r="A931" s="1">
        <v>3</v>
      </c>
      <c r="F931" s="3" t="str">
        <f>IF(A931=1,"&lt;Sound Type="""&amp;B931&amp;""" Storage="""&amp;C931&amp;""" Dec="""&amp;D931&amp;"""&gt;",IF(A931=2,"  &lt;Clip SoundPath="""&amp;E931&amp;""" /&gt;",IF(A931=3,"&lt;/Sound&gt;","")))</f>
        <v>&lt;/Sound&gt;</v>
      </c>
    </row>
    <row r="932" spans="1:6">
      <c r="A932" s="1">
        <v>1</v>
      </c>
      <c r="B932" s="3" t="s">
        <v>2706</v>
      </c>
      <c r="C932" s="3" t="s">
        <v>1484</v>
      </c>
      <c r="D932" s="3" t="s">
        <v>2709</v>
      </c>
      <c r="F932" s="3" t="str">
        <f>IF(A932=1,"&lt;Sound Type="""&amp;B932&amp;""" Storage="""&amp;C932&amp;""" Dec="""&amp;D932&amp;"""&gt;",IF(A932=2,"  &lt;Clip SoundPath="""&amp;E932&amp;""" /&gt;",IF(A932=3,G932,"")))</f>
        <v>&lt;Sound Type="garden_panel_enter" Storage="Remote" Dec="庄园面板入场"&gt;</v>
      </c>
    </row>
    <row r="933" spans="1:6">
      <c r="A933" s="1">
        <v>2</v>
      </c>
      <c r="E933" s="3" t="s">
        <v>2706</v>
      </c>
      <c r="F933" s="3" t="str">
        <f t="shared" ref="F933" si="133">IF(A933=1,"&lt;Sound Type="""&amp;B933&amp;""" Storage="""&amp;C933&amp;""" Dec="""&amp;D933&amp;"""&gt;",IF(A933=2,"  &lt;Clip SoundPath="""&amp;E933&amp;""" /&gt;",IF(A933=3,G933,"")))</f>
        <v>&lt;Clip SoundPath="garden_panel_enter" /&gt;</v>
      </c>
    </row>
    <row r="934" spans="1:6">
      <c r="A934" s="1">
        <v>3</v>
      </c>
      <c r="F934" s="3" t="str">
        <f>IF(A934=1,"&lt;Sound Type="""&amp;B934&amp;""" Storage="""&amp;C934&amp;""" Dec="""&amp;D934&amp;"""&gt;",IF(A934=2,"  &lt;Clip SoundPath="""&amp;E934&amp;""" /&gt;",IF(A934=3,"&lt;/Sound&gt;","")))</f>
        <v>&lt;/Sound&gt;</v>
      </c>
    </row>
    <row r="935" spans="1:6">
      <c r="A935" s="1">
        <v>1</v>
      </c>
      <c r="B935" s="3" t="s">
        <v>2707</v>
      </c>
      <c r="C935" s="3" t="s">
        <v>1484</v>
      </c>
      <c r="D935" s="3" t="s">
        <v>2710</v>
      </c>
      <c r="F935" s="3" t="str">
        <f>IF(A935=1,"&lt;Sound Type="""&amp;B935&amp;""" Storage="""&amp;C935&amp;""" Dec="""&amp;D935&amp;"""&gt;",IF(A935=2,"  &lt;Clip SoundPath="""&amp;E935&amp;""" /&gt;",IF(A935=3,G935,"")))</f>
        <v>&lt;Sound Type="garden_panel_exit" Storage="Remote" Dec="庄园面板退场"&gt;</v>
      </c>
    </row>
    <row r="936" spans="1:6">
      <c r="A936" s="1">
        <v>2</v>
      </c>
      <c r="E936" s="3" t="s">
        <v>2707</v>
      </c>
      <c r="F936" s="3" t="str">
        <f t="shared" ref="F936" si="134">IF(A936=1,"&lt;Sound Type="""&amp;B936&amp;""" Storage="""&amp;C936&amp;""" Dec="""&amp;D936&amp;"""&gt;",IF(A936=2,"  &lt;Clip SoundPath="""&amp;E936&amp;""" /&gt;",IF(A936=3,G936,"")))</f>
        <v>&lt;Clip SoundPath="garden_panel_exit" /&gt;</v>
      </c>
    </row>
    <row r="937" spans="1:6">
      <c r="A937" s="1">
        <v>3</v>
      </c>
      <c r="F937" s="3" t="str">
        <f>IF(A937=1,"&lt;Sound Type="""&amp;B937&amp;""" Storage="""&amp;C937&amp;""" Dec="""&amp;D937&amp;"""&gt;",IF(A937=2,"  &lt;Clip SoundPath="""&amp;E937&amp;""" /&gt;",IF(A937=3,"&lt;/Sound&gt;","")))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46" priority="154" operator="containsText" text="&lt;!--">
      <formula>NOT(ISERROR(SEARCH("&lt;!--",A1)))</formula>
    </cfRule>
    <cfRule type="expression" dxfId="45" priority="155">
      <formula>MOD(ROW(),2)=0</formula>
    </cfRule>
    <cfRule type="expression" dxfId="44" priority="156">
      <formula>MOD(ROW(),2)=1</formula>
    </cfRule>
  </conditionalFormatting>
  <conditionalFormatting sqref="A905:G907">
    <cfRule type="containsText" dxfId="43" priority="31" operator="containsText" text="&lt;!--">
      <formula>NOT(ISERROR(SEARCH("&lt;!--",A905)))</formula>
    </cfRule>
    <cfRule type="expression" dxfId="42" priority="32">
      <formula>MOD(ROW(),2)=0</formula>
    </cfRule>
    <cfRule type="expression" dxfId="41" priority="33">
      <formula>MOD(ROW(),2)=1</formula>
    </cfRule>
  </conditionalFormatting>
  <conditionalFormatting sqref="A908:G910">
    <cfRule type="containsText" dxfId="40" priority="28" operator="containsText" text="&lt;!--">
      <formula>NOT(ISERROR(SEARCH("&lt;!--",A908)))</formula>
    </cfRule>
    <cfRule type="expression" dxfId="39" priority="29">
      <formula>MOD(ROW(),2)=0</formula>
    </cfRule>
    <cfRule type="expression" dxfId="38" priority="30">
      <formula>MOD(ROW(),2)=1</formula>
    </cfRule>
  </conditionalFormatting>
  <conditionalFormatting sqref="A911:G913">
    <cfRule type="containsText" dxfId="37" priority="25" operator="containsText" text="&lt;!--">
      <formula>NOT(ISERROR(SEARCH("&lt;!--",A911)))</formula>
    </cfRule>
    <cfRule type="expression" dxfId="36" priority="26">
      <formula>MOD(ROW(),2)=0</formula>
    </cfRule>
    <cfRule type="expression" dxfId="35" priority="27">
      <formula>MOD(ROW(),2)=1</formula>
    </cfRule>
  </conditionalFormatting>
  <conditionalFormatting sqref="A914:G916">
    <cfRule type="containsText" dxfId="34" priority="22" operator="containsText" text="&lt;!--">
      <formula>NOT(ISERROR(SEARCH("&lt;!--",A914)))</formula>
    </cfRule>
    <cfRule type="expression" dxfId="33" priority="23">
      <formula>MOD(ROW(),2)=0</formula>
    </cfRule>
    <cfRule type="expression" dxfId="32" priority="24">
      <formula>MOD(ROW(),2)=1</formula>
    </cfRule>
  </conditionalFormatting>
  <conditionalFormatting sqref="A917:G919">
    <cfRule type="containsText" dxfId="31" priority="19" operator="containsText" text="&lt;!--">
      <formula>NOT(ISERROR(SEARCH("&lt;!--",A917)))</formula>
    </cfRule>
    <cfRule type="expression" dxfId="30" priority="20">
      <formula>MOD(ROW(),2)=0</formula>
    </cfRule>
    <cfRule type="expression" dxfId="29" priority="21">
      <formula>MOD(ROW(),2)=1</formula>
    </cfRule>
  </conditionalFormatting>
  <conditionalFormatting sqref="A920:G922">
    <cfRule type="containsText" dxfId="28" priority="16" operator="containsText" text="&lt;!--">
      <formula>NOT(ISERROR(SEARCH("&lt;!--",A920)))</formula>
    </cfRule>
    <cfRule type="expression" dxfId="27" priority="17">
      <formula>MOD(ROW(),2)=0</formula>
    </cfRule>
    <cfRule type="expression" dxfId="26" priority="18">
      <formula>MOD(ROW(),2)=1</formula>
    </cfRule>
  </conditionalFormatting>
  <conditionalFormatting sqref="A923:G925">
    <cfRule type="containsText" dxfId="25" priority="13" operator="containsText" text="&lt;!--">
      <formula>NOT(ISERROR(SEARCH("&lt;!--",A923)))</formula>
    </cfRule>
    <cfRule type="expression" dxfId="24" priority="14">
      <formula>MOD(ROW(),2)=0</formula>
    </cfRule>
    <cfRule type="expression" dxfId="23" priority="15">
      <formula>MOD(ROW(),2)=1</formula>
    </cfRule>
  </conditionalFormatting>
  <conditionalFormatting sqref="A926:F928">
    <cfRule type="containsText" dxfId="22" priority="10" operator="containsText" text="&lt;!--">
      <formula>NOT(ISERROR(SEARCH("&lt;!--",A926)))</formula>
    </cfRule>
    <cfRule type="expression" dxfId="21" priority="11">
      <formula>MOD(ROW(),2)=0</formula>
    </cfRule>
    <cfRule type="expression" dxfId="20" priority="12">
      <formula>MOD(ROW(),2)=1</formula>
    </cfRule>
  </conditionalFormatting>
  <conditionalFormatting sqref="A929:G931">
    <cfRule type="containsText" dxfId="19" priority="7" operator="containsText" text="&lt;!--">
      <formula>NOT(ISERROR(SEARCH("&lt;!--",A929)))</formula>
    </cfRule>
    <cfRule type="expression" dxfId="18" priority="8">
      <formula>MOD(ROW(),2)=0</formula>
    </cfRule>
    <cfRule type="expression" dxfId="17" priority="9">
      <formula>MOD(ROW(),2)=1</formula>
    </cfRule>
  </conditionalFormatting>
  <conditionalFormatting sqref="A932:G934">
    <cfRule type="containsText" dxfId="16" priority="4" operator="containsText" text="&lt;!--">
      <formula>NOT(ISERROR(SEARCH("&lt;!--",A932)))</formula>
    </cfRule>
    <cfRule type="expression" dxfId="15" priority="5">
      <formula>MOD(ROW(),2)=0</formula>
    </cfRule>
    <cfRule type="expression" dxfId="14" priority="6">
      <formula>MOD(ROW(),2)=1</formula>
    </cfRule>
  </conditionalFormatting>
  <conditionalFormatting sqref="A935:F937">
    <cfRule type="containsText" dxfId="13" priority="1" operator="containsText" text="&lt;!--">
      <formula>NOT(ISERROR(SEARCH("&lt;!--",A935)))</formula>
    </cfRule>
    <cfRule type="expression" dxfId="12" priority="2">
      <formula>MOD(ROW(),2)=0</formula>
    </cfRule>
    <cfRule type="expression" dxfId="11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5"/>
  <dimension ref="A1:G28"/>
  <sheetViews>
    <sheetView zoomScalePageLayoutView="1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9" sqref="A29"/>
    </sheetView>
  </sheetViews>
  <sheetFormatPr defaultColWidth="8.875" defaultRowHeight="12.75"/>
  <cols>
    <col min="1" max="1" width="5.125" style="200" bestFit="1" customWidth="1"/>
    <col min="2" max="2" width="8.5" style="197" bestFit="1" customWidth="1"/>
    <col min="3" max="3" width="30.5" style="195" bestFit="1" customWidth="1"/>
    <col min="4" max="4" width="15.5" style="195" bestFit="1" customWidth="1"/>
    <col min="5" max="5" width="24.625" style="195" customWidth="1"/>
    <col min="6" max="6" width="22.875" style="196" bestFit="1" customWidth="1"/>
    <col min="7" max="7" width="64.625" style="195" bestFit="1" customWidth="1"/>
    <col min="8" max="16384" width="8.875" style="191"/>
  </cols>
  <sheetData>
    <row r="1" spans="1:7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188" t="s">
        <v>2511</v>
      </c>
      <c r="G1" s="6" t="s">
        <v>13</v>
      </c>
    </row>
    <row r="2" spans="1:7">
      <c r="A2" s="213"/>
      <c r="B2" s="193" t="s">
        <v>0</v>
      </c>
      <c r="C2" s="192" t="s">
        <v>1482</v>
      </c>
      <c r="D2" s="192" t="s">
        <v>2126</v>
      </c>
      <c r="E2" s="192" t="s">
        <v>2127</v>
      </c>
      <c r="F2" s="194" t="s">
        <v>2512</v>
      </c>
      <c r="G2" s="192"/>
    </row>
    <row r="3" spans="1:7">
      <c r="A3" s="200">
        <v>1</v>
      </c>
      <c r="B3" s="197">
        <v>10000</v>
      </c>
      <c r="C3" s="195" t="s">
        <v>2128</v>
      </c>
      <c r="G3" s="195" t="str">
        <f>IF(A3=1,"&lt;AwardConfig ID="""&amp;B3&amp;""" Desc="""&amp;C3&amp;""" &gt;",IF(A3=2,"  &lt;Coin Percent="""&amp;D3&amp;""" /&gt;",IF(A3=3,"  &lt;Prop Percent="""&amp;D3&amp;""" Source="""&amp;E3&amp;""" List="""&amp;F3&amp;""" /&gt;",IF(A3=9,"&lt;/AwardConfig&gt;",""))))</f>
        <v>&lt;AwardConfig ID="10000" Desc="普通30%dailyGoal宝箱" &gt;</v>
      </c>
    </row>
    <row r="4" spans="1:7">
      <c r="A4" s="200">
        <v>2</v>
      </c>
      <c r="D4" s="195">
        <v>0.6</v>
      </c>
      <c r="G4" s="195" t="str">
        <f t="shared" ref="G4:G28" si="0">IF(A4=1,"&lt;AwardConfig ID="""&amp;B4&amp;""" Desc="""&amp;C4&amp;""" &gt;",IF(A4=2,"  &lt;Coin Percent="""&amp;D4&amp;""" /&gt;",IF(A4=3,"  &lt;Prop Percent="""&amp;D4&amp;""" Source="""&amp;E4&amp;""" List="""&amp;F4&amp;""" /&gt;",IF(A4=9,"&lt;/AwardConfig&gt;",""))))</f>
        <v>&lt;Coin Percent="0.6" /&gt;</v>
      </c>
    </row>
    <row r="5" spans="1:7">
      <c r="A5" s="200">
        <v>3</v>
      </c>
      <c r="D5" s="195">
        <v>0.4</v>
      </c>
      <c r="E5" s="195" t="s">
        <v>2651</v>
      </c>
      <c r="G5" s="195" t="str">
        <f t="shared" si="0"/>
        <v>&lt;Prop Percent="0.4" Source="Food,Expression" List="" /&gt;</v>
      </c>
    </row>
    <row r="6" spans="1:7">
      <c r="A6" s="200">
        <v>9</v>
      </c>
      <c r="G6" s="195" t="str">
        <f t="shared" si="0"/>
        <v>&lt;/AwardConfig&gt;</v>
      </c>
    </row>
    <row r="7" spans="1:7">
      <c r="A7" s="200">
        <v>1</v>
      </c>
      <c r="B7" s="197">
        <v>10001</v>
      </c>
      <c r="C7" s="195" t="s">
        <v>2129</v>
      </c>
      <c r="G7" s="195" t="str">
        <f t="shared" si="0"/>
        <v>&lt;AwardConfig ID="10001" Desc="普通60%dailyGoal宝箱" &gt;</v>
      </c>
    </row>
    <row r="8" spans="1:7">
      <c r="A8" s="200">
        <v>2</v>
      </c>
      <c r="D8" s="195">
        <v>0.5</v>
      </c>
      <c r="G8" s="195" t="str">
        <f t="shared" si="0"/>
        <v>&lt;Coin Percent="0.5" /&gt;</v>
      </c>
    </row>
    <row r="9" spans="1:7">
      <c r="A9" s="200">
        <v>3</v>
      </c>
      <c r="D9" s="195">
        <v>7.0000000000000007E-2</v>
      </c>
      <c r="E9" s="195" t="s">
        <v>2454</v>
      </c>
      <c r="G9" s="195" t="str">
        <f t="shared" si="0"/>
        <v>&lt;Prop Percent="0.07" Source="Expression" List="" /&gt;</v>
      </c>
    </row>
    <row r="10" spans="1:7">
      <c r="A10" s="200">
        <v>3</v>
      </c>
      <c r="D10" s="195">
        <v>0.43</v>
      </c>
      <c r="E10" s="195" t="s">
        <v>2651</v>
      </c>
      <c r="G10" s="195" t="str">
        <f t="shared" si="0"/>
        <v>&lt;Prop Percent="0.43" Source="Food,Expression" List="" /&gt;</v>
      </c>
    </row>
    <row r="11" spans="1:7">
      <c r="A11" s="200">
        <v>9</v>
      </c>
      <c r="G11" s="195" t="str">
        <f t="shared" si="0"/>
        <v>&lt;/AwardConfig&gt;</v>
      </c>
    </row>
    <row r="12" spans="1:7">
      <c r="A12" s="200">
        <v>1</v>
      </c>
      <c r="B12" s="197">
        <v>10002</v>
      </c>
      <c r="C12" s="195" t="s">
        <v>2130</v>
      </c>
      <c r="G12" s="195" t="str">
        <f t="shared" si="0"/>
        <v>&lt;AwardConfig ID="10002" Desc="普通100%dailyGoal宝箱" &gt;</v>
      </c>
    </row>
    <row r="13" spans="1:7">
      <c r="A13" s="200">
        <v>2</v>
      </c>
      <c r="D13" s="195">
        <v>0.4</v>
      </c>
      <c r="G13" s="195" t="str">
        <f t="shared" si="0"/>
        <v>&lt;Coin Percent="0.4" /&gt;</v>
      </c>
    </row>
    <row r="14" spans="1:7">
      <c r="A14" s="200">
        <v>3</v>
      </c>
      <c r="D14" s="195">
        <v>0.15</v>
      </c>
      <c r="E14" s="195" t="s">
        <v>2513</v>
      </c>
      <c r="G14" s="195" t="str">
        <f t="shared" si="0"/>
        <v>&lt;Prop Percent="0.15" Source="Expression" List="" /&gt;</v>
      </c>
    </row>
    <row r="15" spans="1:7">
      <c r="A15" s="200">
        <v>3</v>
      </c>
      <c r="D15" s="195">
        <v>0.45</v>
      </c>
      <c r="E15" s="195" t="s">
        <v>2650</v>
      </c>
      <c r="G15" s="195" t="str">
        <f t="shared" si="0"/>
        <v>&lt;Prop Percent="0.45" Source="Food,Expression,Plant" List="" /&gt;</v>
      </c>
    </row>
    <row r="16" spans="1:7">
      <c r="A16" s="200">
        <v>9</v>
      </c>
      <c r="G16" s="195" t="str">
        <f t="shared" si="0"/>
        <v>&lt;/AwardConfig&gt;</v>
      </c>
    </row>
    <row r="17" spans="1:7">
      <c r="A17" s="200">
        <v>1</v>
      </c>
      <c r="B17" s="197">
        <v>10003</v>
      </c>
      <c r="C17" s="195" t="s">
        <v>2519</v>
      </c>
      <c r="G17" s="195" t="str">
        <f t="shared" si="0"/>
        <v>&lt;AwardConfig ID="10003" Desc="随机全部食物的规则" &gt;</v>
      </c>
    </row>
    <row r="18" spans="1:7">
      <c r="A18" s="200">
        <v>3</v>
      </c>
      <c r="D18" s="198">
        <v>0</v>
      </c>
      <c r="E18" s="195" t="s">
        <v>2514</v>
      </c>
      <c r="F18" s="196" t="s">
        <v>2515</v>
      </c>
      <c r="G18" s="195" t="str">
        <f t="shared" si="0"/>
        <v>&lt;Prop Percent="0" Source="Food" List="all" /&gt;</v>
      </c>
    </row>
    <row r="19" spans="1:7">
      <c r="A19" s="200">
        <v>9</v>
      </c>
      <c r="D19" s="199"/>
      <c r="G19" s="195" t="str">
        <f t="shared" si="0"/>
        <v>&lt;/AwardConfig&gt;</v>
      </c>
    </row>
    <row r="20" spans="1:7">
      <c r="A20" s="200">
        <v>1</v>
      </c>
      <c r="B20" s="197">
        <v>10004</v>
      </c>
      <c r="C20" s="195" t="s">
        <v>2520</v>
      </c>
      <c r="D20" s="199"/>
      <c r="G20" s="195" t="str">
        <f t="shared" si="0"/>
        <v>&lt;AwardConfig ID="10004" Desc="随机全部表情的规则" &gt;</v>
      </c>
    </row>
    <row r="21" spans="1:7">
      <c r="A21" s="200">
        <v>3</v>
      </c>
      <c r="D21" s="198">
        <v>0</v>
      </c>
      <c r="E21" s="195" t="s">
        <v>2516</v>
      </c>
      <c r="F21" s="196" t="s">
        <v>2515</v>
      </c>
      <c r="G21" s="195" t="str">
        <f t="shared" si="0"/>
        <v>&lt;Prop Percent="0" Source="Expression" List="all" /&gt;</v>
      </c>
    </row>
    <row r="22" spans="1:7">
      <c r="A22" s="200">
        <v>9</v>
      </c>
      <c r="G22" s="195" t="str">
        <f t="shared" si="0"/>
        <v>&lt;/AwardConfig&gt;</v>
      </c>
    </row>
    <row r="23" spans="1:7">
      <c r="A23" s="200">
        <v>1</v>
      </c>
      <c r="B23" s="197">
        <v>10005</v>
      </c>
      <c r="C23" s="195" t="s">
        <v>2521</v>
      </c>
      <c r="D23" s="199"/>
      <c r="G23" s="195" t="str">
        <f t="shared" si="0"/>
        <v>&lt;AwardConfig ID="10005" Desc="随机指定表情的规则" &gt;</v>
      </c>
    </row>
    <row r="24" spans="1:7">
      <c r="A24" s="200">
        <v>3</v>
      </c>
      <c r="D24" s="198">
        <v>0</v>
      </c>
      <c r="E24" s="195" t="s">
        <v>2516</v>
      </c>
      <c r="F24" s="196" t="s">
        <v>2517</v>
      </c>
      <c r="G24" s="195" t="str">
        <f t="shared" si="0"/>
        <v>&lt;Prop Percent="0" Source="Expression" List="70003,70004,70005,70006" /&gt;</v>
      </c>
    </row>
    <row r="25" spans="1:7">
      <c r="A25" s="200">
        <v>9</v>
      </c>
      <c r="G25" s="195" t="str">
        <f t="shared" si="0"/>
        <v>&lt;/AwardConfig&gt;</v>
      </c>
    </row>
    <row r="26" spans="1:7">
      <c r="A26" s="200">
        <v>1</v>
      </c>
      <c r="B26" s="197">
        <v>10006</v>
      </c>
      <c r="C26" s="195" t="s">
        <v>2640</v>
      </c>
      <c r="G26" s="195" t="str">
        <f t="shared" si="0"/>
        <v>&lt;AwardConfig ID="10006" Desc="只奖励金币的规则" &gt;</v>
      </c>
    </row>
    <row r="27" spans="1:7">
      <c r="A27" s="200">
        <v>2</v>
      </c>
      <c r="D27" s="195">
        <v>1</v>
      </c>
      <c r="G27" s="195" t="str">
        <f t="shared" si="0"/>
        <v>&lt;Coin Percent="1" /&gt;</v>
      </c>
    </row>
    <row r="28" spans="1:7">
      <c r="A28" s="200">
        <v>9</v>
      </c>
      <c r="G28" s="195" t="str">
        <f t="shared" si="0"/>
        <v>&lt;/AwardConfig&gt;</v>
      </c>
    </row>
  </sheetData>
  <phoneticPr fontId="16" type="noConversion"/>
  <conditionalFormatting sqref="A1:G1048576">
    <cfRule type="containsText" dxfId="10" priority="13" operator="containsText" text="&lt;!--">
      <formula>NOT(ISERROR(SEARCH("&lt;!--",A1)))</formula>
    </cfRule>
    <cfRule type="expression" dxfId="9" priority="14">
      <formula>MOD(ROW(),2)=0</formula>
    </cfRule>
    <cfRule type="expression" dxfId="8" priority="15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6"/>
  <dimension ref="A1:H540"/>
  <sheetViews>
    <sheetView tabSelected="1" zoomScale="90" zoomScaleNormal="90" workbookViewId="0">
      <pane xSplit="4" ySplit="1" topLeftCell="E455" activePane="bottomRight" state="frozen"/>
      <selection pane="topRight" activeCell="E1" sqref="E1"/>
      <selection pane="bottomLeft" activeCell="A2" sqref="A2"/>
      <selection pane="bottomRight" activeCell="E465" sqref="E465:H466"/>
    </sheetView>
  </sheetViews>
  <sheetFormatPr defaultColWidth="8.875" defaultRowHeight="14.25"/>
  <cols>
    <col min="1" max="1" width="5.125" style="137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0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31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35" customFormat="1">
      <c r="A3" s="132">
        <v>1</v>
      </c>
      <c r="B3" s="133" t="s">
        <v>2160</v>
      </c>
      <c r="C3" s="133" t="s">
        <v>2161</v>
      </c>
      <c r="D3" s="133"/>
      <c r="E3" s="133"/>
      <c r="F3" s="133"/>
      <c r="G3" s="134"/>
      <c r="H3" s="3" t="str">
        <f>IF(A3=1,"&lt;Module Name="""&amp;B3&amp;""" Desc="""&amp;C3&amp;"""&gt;",IF(A3=2,"  &lt;File Name="""&amp;D3&amp;""" Path="""&amp;F3&amp;D3&amp;""" Type="""&amp;E3&amp;""" Enable="""&amp;G3&amp;""" /&gt;",IF(A3=3,"&lt;/Module&gt;","")))</f>
        <v>&lt;Module Name="PetDress" Desc="换装页"&gt;</v>
      </c>
    </row>
    <row r="4" spans="1:8">
      <c r="A4" s="136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36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36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36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36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36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36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36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36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36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36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36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36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37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37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37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37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37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37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37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37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37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37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37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37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37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37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37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37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37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37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37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37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37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37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37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37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37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37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37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37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37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37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37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37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37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37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37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37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37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37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37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37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37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37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37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37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37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37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37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37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37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37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37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37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05" si="1">IF(A68=1,"&lt;Module Name="""&amp;B68&amp;""" Desc="""&amp;C68&amp;"""&gt;",IF(A68=2,"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37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37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37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37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37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37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37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37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37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37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37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37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37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37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37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37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37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37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37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37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37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37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37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37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37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37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37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37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37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37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37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37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37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37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37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37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37">
        <v>3</v>
      </c>
      <c r="H105" s="3" t="str">
        <f t="shared" si="1"/>
        <v>&lt;/Module&gt;</v>
      </c>
    </row>
    <row r="106" spans="1:8" s="135" customFormat="1">
      <c r="A106" s="138">
        <v>1</v>
      </c>
      <c r="B106" s="139" t="s">
        <v>2268</v>
      </c>
      <c r="C106" s="133" t="s">
        <v>2269</v>
      </c>
      <c r="D106" s="133"/>
      <c r="E106" s="133"/>
      <c r="F106" s="133"/>
      <c r="G106" s="134"/>
      <c r="H106" s="3" t="str">
        <f t="shared" ref="H106:H131" si="2">IF(A106=1,"&lt;Module Name="""&amp;B106&amp;""" Desc="""&amp;C106&amp;"""&gt;",IF(A106=2,"  &lt;File Name="""&amp;D106&amp;""" Path="""&amp;F106&amp;D106&amp;""" Type="""&amp;E106&amp;""" Enable="""&amp;G106&amp;""" /&gt;",IF(A106=3,"&lt;/Module&gt;","")))</f>
        <v>&lt;Module Name="PetFeed" Desc="喂食页"&gt;</v>
      </c>
    </row>
    <row r="107" spans="1:8">
      <c r="A107" s="137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2"/>
        <v xml:space="preserve">  &lt;File Name="hallowmas_bg" Path="PetFeed/View/Background/hallowmas_bg" Type="Image" Enable="0" /&gt;</v>
      </c>
    </row>
    <row r="108" spans="1:8">
      <c r="A108" s="137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2"/>
        <v xml:space="preserve">  &lt;File Name="restaurant_nationalday_bg" Path="PetFeed/View/Background/restaurant_nationalday_bg" Type="Image" Enable="0" /&gt;</v>
      </c>
    </row>
    <row r="109" spans="1:8">
      <c r="A109" s="137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2"/>
        <v xml:space="preserve">  &lt;File Name="restruant-christmas" Path="PetFeed/View/Background/restruant-christmas" Type="Image" Enable="0" /&gt;</v>
      </c>
    </row>
    <row r="110" spans="1:8">
      <c r="A110" s="137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2"/>
        <v xml:space="preserve">  &lt;File Name="restruant-danmark" Path="PetFeed/View/Background/restruant-danmark" Type="Image" Enable="0" /&gt;</v>
      </c>
    </row>
    <row r="111" spans="1:8">
      <c r="A111" s="137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2"/>
        <v xml:space="preserve">  &lt;File Name="restruant-springfestival" Path="PetFeed/View/Background/restruant-springfestival" Type="Image" Enable="1" /&gt;</v>
      </c>
    </row>
    <row r="112" spans="1:8">
      <c r="A112" s="137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si="2"/>
        <v xml:space="preserve">  &lt;File Name="restruant-normal" Path="PetFeed/View/Background/restruant-normal" Type="Image" Enable="1" /&gt;</v>
      </c>
    </row>
    <row r="113" spans="1:8">
      <c r="A113" s="137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2"/>
        <v xml:space="preserve">  &lt;File Name="bar01" Path="PetFeed/View/bar01" Type="Image" Enable="1" /&gt;</v>
      </c>
    </row>
    <row r="114" spans="1:8">
      <c r="A114" s="137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2"/>
        <v xml:space="preserve">  &lt;File Name="bar_bg" Path="PetFeed/View/bar_bg" Type="Image" Enable="1" /&gt;</v>
      </c>
    </row>
    <row r="115" spans="1:8">
      <c r="A115" s="137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2"/>
        <v xml:space="preserve">  &lt;File Name="bar_prospect" Path="PetFeed/View/bar_prospect" Type="Image" Enable="1" /&gt;</v>
      </c>
    </row>
    <row r="116" spans="1:8">
      <c r="A116" s="137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2"/>
        <v xml:space="preserve">  &lt;File Name="coin" Path="PetFeed/View/coin" Type="Image" Enable="1" /&gt;</v>
      </c>
    </row>
    <row r="117" spans="1:8">
      <c r="A117" s="137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2"/>
        <v xml:space="preserve">  &lt;File Name="coin_bg" Path="PetFeed/View/coin_bg" Type="Image" Enable="1" /&gt;</v>
      </c>
    </row>
    <row r="118" spans="1:8">
      <c r="A118" s="137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2"/>
        <v xml:space="preserve">  &lt;File Name="desk" Path="PetFeed/View/desk" Type="Image" Enable="1" /&gt;</v>
      </c>
    </row>
    <row r="119" spans="1:8">
      <c r="A119" s="137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2"/>
        <v xml:space="preserve">  &lt;File Name="foreground" Path="PetFeed/View/foreground" Type="Image" Enable="1" /&gt;</v>
      </c>
    </row>
    <row r="120" spans="1:8">
      <c r="A120" s="137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2"/>
        <v xml:space="preserve">  &lt;File Name="hungerbar" Path="PetFeed/View/hungerbar" Type="Image" Enable="1" /&gt;</v>
      </c>
    </row>
    <row r="121" spans="1:8">
      <c r="A121" s="137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2"/>
        <v xml:space="preserve">  &lt;File Name="hungerbar_bg" Path="PetFeed/View/hungerbar_bg" Type="Image" Enable="1" /&gt;</v>
      </c>
    </row>
    <row r="122" spans="1:8">
      <c r="A122" s="137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2"/>
        <v xml:space="preserve">  &lt;File Name="hungerbar_t" Path="PetFeed/View/hungerbar_t" Type="Image" Enable="1" /&gt;</v>
      </c>
    </row>
    <row r="123" spans="1:8">
      <c r="A123" s="137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2"/>
        <v xml:space="preserve">  &lt;File Name="limited_CHS" Path="PetFeed/View/limited_CHS" Type="Image" Enable="1" /&gt;</v>
      </c>
    </row>
    <row r="124" spans="1:8">
      <c r="A124" s="137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2"/>
        <v xml:space="preserve">  &lt;File Name="limited_CHT" Path="PetFeed/View/limited_CHT" Type="Image" Enable="1" /&gt;</v>
      </c>
    </row>
    <row r="125" spans="1:8">
      <c r="A125" s="137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2"/>
        <v xml:space="preserve">  &lt;File Name="limited_EN" Path="PetFeed/View/limited_EN" Type="Image" Enable="1" /&gt;</v>
      </c>
    </row>
    <row r="126" spans="1:8">
      <c r="A126" s="137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2"/>
        <v xml:space="preserve">  &lt;File Name="limited_jp" Path="PetFeed/View/limited_jp" Type="Image" Enable="1" /&gt;</v>
      </c>
    </row>
    <row r="127" spans="1:8">
      <c r="A127" s="137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2"/>
        <v xml:space="preserve">  &lt;File Name="little_mask_l" Path="PetFeed/View/little_mask_l" Type="Image" Enable="1" /&gt;</v>
      </c>
    </row>
    <row r="128" spans="1:8">
      <c r="A128" s="137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2"/>
        <v xml:space="preserve">  &lt;File Name="little_mask_r" Path="PetFeed/View/little_mask_r" Type="Image" Enable="1" /&gt;</v>
      </c>
    </row>
    <row r="129" spans="1:8">
      <c r="A129" s="137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2"/>
        <v xml:space="preserve">  &lt;File Name="lock_bg" Path="PetFeed/View/lock_bg" Type="Image" Enable="1" /&gt;</v>
      </c>
    </row>
    <row r="130" spans="1:8">
      <c r="A130" s="137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2"/>
        <v xml:space="preserve">  &lt;File Name="moomcake_lock" Path="PetFeed/View/moomcake_lock" Type="Image" Enable="1" /&gt;</v>
      </c>
    </row>
    <row r="131" spans="1:8">
      <c r="A131" s="137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2"/>
        <v xml:space="preserve">  &lt;File Name="needcoin" Path="PetFeed/View/needcoin" Type="Image" Enable="1" /&gt;</v>
      </c>
    </row>
    <row r="132" spans="1:8">
      <c r="A132" s="137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ref="H132:H195" si="3">IF(A132=1,"&lt;Module Name="""&amp;B132&amp;""" Desc="""&amp;C132&amp;"""&gt;",IF(A132=2,"  &lt;File Name="""&amp;D132&amp;""" Path="""&amp;F132&amp;D132&amp;""" Type="""&amp;E132&amp;""" Enable="""&amp;G132&amp;""" /&gt;",IF(A132=3,"&lt;/Module&gt;","")))</f>
        <v xml:space="preserve">  &lt;File Name="nocoin" Path="PetFeed/View/nocoin" Type="Image" Enable="1" /&gt;</v>
      </c>
    </row>
    <row r="133" spans="1:8">
      <c r="A133" s="137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si="3"/>
        <v xml:space="preserve">  &lt;File Name="out_bg" Path="PetFeed/View/out_bg" Type="Image" Enable="1" /&gt;</v>
      </c>
    </row>
    <row r="134" spans="1:8">
      <c r="A134" s="137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3"/>
        <v xml:space="preserve">  &lt;File Name="power_icon" Path="PetFeed/View/power_icon" Type="Image" Enable="1" /&gt;</v>
      </c>
    </row>
    <row r="135" spans="1:8">
      <c r="A135" s="137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3"/>
        <v xml:space="preserve">  &lt;File Name="special_label_activity" Path="PetFeed/View/special_label_activity" Type="Image" Enable="1" /&gt;</v>
      </c>
    </row>
    <row r="136" spans="1:8">
      <c r="A136" s="137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3"/>
        <v xml:space="preserve">  &lt;File Name="tag" Path="PetFeed/View/tag" Type="Image" Enable="1" /&gt;</v>
      </c>
    </row>
    <row r="137" spans="1:8">
      <c r="A137" s="137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3"/>
        <v xml:space="preserve">  &lt;File Name="taro_lock" Path="PetFeed/View/taro_lock" Type="Image" Enable="1" /&gt;</v>
      </c>
    </row>
    <row r="138" spans="1:8">
      <c r="A138" s="137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3"/>
        <v xml:space="preserve">  &lt;File Name="Tips_bg" Path="PetFeed/View/Tips_bg" Type="Image" Enable="1" /&gt;</v>
      </c>
    </row>
    <row r="139" spans="1:8">
      <c r="A139" s="137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3"/>
        <v xml:space="preserve">  &lt;File Name="tips_button0000" Path="PetFeed/View/tips_button0000" Type="Image" Enable="1" /&gt;</v>
      </c>
    </row>
    <row r="140" spans="1:8">
      <c r="A140" s="137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3"/>
        <v xml:space="preserve">  &lt;File Name="tips_button0001" Path="PetFeed/View/tips_button0001" Type="Image" Enable="1" /&gt;</v>
      </c>
    </row>
    <row r="141" spans="1:8">
      <c r="A141" s="137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3"/>
        <v xml:space="preserve">  &lt;File Name="tips_button0002" Path="PetFeed/View/tips_button0002" Type="Image" Enable="1" /&gt;</v>
      </c>
    </row>
    <row r="142" spans="1:8">
      <c r="A142" s="137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3"/>
        <v xml:space="preserve">  &lt;File Name="tips_button0003" Path="PetFeed/View/tips_button0003" Type="Image" Enable="1" /&gt;</v>
      </c>
    </row>
    <row r="143" spans="1:8">
      <c r="A143" s="137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3"/>
        <v xml:space="preserve">  &lt;File Name="Unlock_bg" Path="PetFeed/View/Unlock_bg" Type="Image" Enable="1" /&gt;</v>
      </c>
    </row>
    <row r="144" spans="1:8">
      <c r="A144" s="137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3"/>
        <v xml:space="preserve">  &lt;File Name="food_bombmuffin" Path="PetFeed/Food/food_bombmuffin" Type="Image" Enable="1" /&gt;</v>
      </c>
    </row>
    <row r="145" spans="1:8">
      <c r="A145" s="137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3"/>
        <v xml:space="preserve">  &lt;File Name="food_bombmuffin_small" Path="PetFeed/Food/food_bombmuffin_small" Type="Image" Enable="1" /&gt;</v>
      </c>
    </row>
    <row r="146" spans="1:8">
      <c r="A146" s="137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3"/>
        <v xml:space="preserve">  &lt;File Name="food_bread" Path="PetFeed/Food/food_bread" Type="Image" Enable="1" /&gt;</v>
      </c>
    </row>
    <row r="147" spans="1:8">
      <c r="A147" s="137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3"/>
        <v xml:space="preserve">  &lt;File Name="food_bread_small" Path="PetFeed/Food/food_bread_small" Type="Image" Enable="1" /&gt;</v>
      </c>
    </row>
    <row r="148" spans="1:8">
      <c r="A148" s="137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3"/>
        <v xml:space="preserve">  &lt;File Name="food_cake" Path="PetFeed/Food/food_cake" Type="Image" Enable="1" /&gt;</v>
      </c>
    </row>
    <row r="149" spans="1:8">
      <c r="A149" s="137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3"/>
        <v xml:space="preserve">  &lt;File Name="food_cake_small" Path="PetFeed/Food/food_cake_small" Type="Image" Enable="1" /&gt;</v>
      </c>
    </row>
    <row r="150" spans="1:8">
      <c r="A150" s="137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3"/>
        <v xml:space="preserve">  &lt;File Name="food_candy" Path="PetFeed/Food/food_candy" Type="Image" Enable="1" /&gt;</v>
      </c>
    </row>
    <row r="151" spans="1:8">
      <c r="A151" s="137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3"/>
        <v xml:space="preserve">  &lt;File Name="food_candy_small" Path="PetFeed/Food/food_candy_small" Type="Image" Enable="1" /&gt;</v>
      </c>
    </row>
    <row r="152" spans="1:8">
      <c r="A152" s="137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3"/>
        <v xml:space="preserve">  &lt;File Name="food_chicken" Path="PetFeed/Food/food_chicken" Type="Image" Enable="1" /&gt;</v>
      </c>
    </row>
    <row r="153" spans="1:8">
      <c r="A153" s="137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3"/>
        <v xml:space="preserve">  &lt;File Name="food_chicken_small" Path="PetFeed/Food/food_chicken_small" Type="Image" Enable="1" /&gt;</v>
      </c>
    </row>
    <row r="154" spans="1:8">
      <c r="A154" s="137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3"/>
        <v xml:space="preserve">  &lt;File Name="food_chocolate" Path="PetFeed/Food/food_chocolate" Type="Image" Enable="1" /&gt;</v>
      </c>
    </row>
    <row r="155" spans="1:8">
      <c r="A155" s="137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3"/>
        <v xml:space="preserve">  &lt;File Name="food_chocolate_small" Path="PetFeed/Food/food_chocolate_small" Type="Image" Enable="1" /&gt;</v>
      </c>
    </row>
    <row r="156" spans="1:8">
      <c r="A156" s="137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3"/>
        <v xml:space="preserve">  &lt;File Name="food_donut" Path="PetFeed/Food/food_donut" Type="Image" Enable="1" /&gt;</v>
      </c>
    </row>
    <row r="157" spans="1:8">
      <c r="A157" s="137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3"/>
        <v xml:space="preserve">  &lt;File Name="food_donut_small" Path="PetFeed/Food/food_donut_small" Type="Image" Enable="1" /&gt;</v>
      </c>
    </row>
    <row r="158" spans="1:8">
      <c r="A158" s="137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3"/>
        <v xml:space="preserve">  &lt;File Name="food_dumplings" Path="PetFeed/Food/food_dumplings" Type="Image" Enable="1" /&gt;</v>
      </c>
    </row>
    <row r="159" spans="1:8">
      <c r="A159" s="137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3"/>
        <v xml:space="preserve">  &lt;File Name="food_dumplings_small" Path="PetFeed/Food/food_dumplings_small" Type="Image" Enable="1" /&gt;</v>
      </c>
    </row>
    <row r="160" spans="1:8">
      <c r="A160" s="137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3"/>
        <v xml:space="preserve">  &lt;File Name="food_flagjuice" Path="PetFeed/Food/food_flagjuice" Type="Image" Enable="1" /&gt;</v>
      </c>
    </row>
    <row r="161" spans="1:8">
      <c r="A161" s="137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3"/>
        <v xml:space="preserve">  &lt;File Name="food_flagjuice_small" Path="PetFeed/Food/food_flagjuice_small" Type="Image" Enable="1" /&gt;</v>
      </c>
    </row>
    <row r="162" spans="1:8">
      <c r="A162" s="137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3"/>
        <v xml:space="preserve">  &lt;File Name="food_fruitdanish" Path="PetFeed/Food/food_fruitdanish" Type="Image" Enable="1" /&gt;</v>
      </c>
    </row>
    <row r="163" spans="1:8">
      <c r="A163" s="137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3"/>
        <v xml:space="preserve">  &lt;File Name="food_fruitdanish_small" Path="PetFeed/Food/food_fruitdanish_small" Type="Image" Enable="1" /&gt;</v>
      </c>
    </row>
    <row r="164" spans="1:8">
      <c r="A164" s="137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3"/>
        <v xml:space="preserve">  &lt;File Name="food_gingerbread" Path="PetFeed/Food/food_gingerbread" Type="Image" Enable="1" /&gt;</v>
      </c>
    </row>
    <row r="165" spans="1:8">
      <c r="A165" s="137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3"/>
        <v xml:space="preserve">  &lt;File Name="food_gingerbread_small" Path="PetFeed/Food/food_gingerbread_small" Type="Image" Enable="1" /&gt;</v>
      </c>
    </row>
    <row r="166" spans="1:8">
      <c r="A166" s="137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3"/>
        <v xml:space="preserve">  &lt;File Name="food_herring" Path="PetFeed/Food/food_herring" Type="Image" Enable="1" /&gt;</v>
      </c>
    </row>
    <row r="167" spans="1:8">
      <c r="A167" s="137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3"/>
        <v xml:space="preserve">  &lt;File Name="food_herring_small" Path="PetFeed/Food/food_herring_small" Type="Image" Enable="1" /&gt;</v>
      </c>
    </row>
    <row r="168" spans="1:8">
      <c r="A168" s="137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3"/>
        <v xml:space="preserve">  &lt;File Name="food_meatball" Path="PetFeed/Food/food_meatball" Type="Image" Enable="1" /&gt;</v>
      </c>
    </row>
    <row r="169" spans="1:8">
      <c r="A169" s="137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3"/>
        <v xml:space="preserve">  &lt;File Name="food_meatball_small" Path="PetFeed/Food/food_meatball_small" Type="Image" Enable="1" /&gt;</v>
      </c>
    </row>
    <row r="170" spans="1:8">
      <c r="A170" s="137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3"/>
        <v xml:space="preserve">  &lt;File Name="food_milk" Path="PetFeed/Food/food_milk" Type="Image" Enable="1" /&gt;</v>
      </c>
    </row>
    <row r="171" spans="1:8">
      <c r="A171" s="137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3"/>
        <v xml:space="preserve">  &lt;File Name="food_milk_small" Path="PetFeed/Food/food_milk_small" Type="Image" Enable="1" /&gt;</v>
      </c>
    </row>
    <row r="172" spans="1:8">
      <c r="A172" s="137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3"/>
        <v xml:space="preserve">  &lt;File Name="food_mummy_chocolate" Path="PetFeed/Food/food_mummy_chocolate" Type="Image" Enable="1" /&gt;</v>
      </c>
    </row>
    <row r="173" spans="1:8">
      <c r="A173" s="137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3"/>
        <v xml:space="preserve">  &lt;File Name="food_mummy_chocolate_small" Path="PetFeed/Food/food_mummy_chocolate_small" Type="Image" Enable="1" /&gt;</v>
      </c>
    </row>
    <row r="174" spans="1:8">
      <c r="A174" s="137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3"/>
        <v xml:space="preserve">  &lt;File Name="food_nestcake" Path="PetFeed/Food/food_nestcake" Type="Image" Enable="1" /&gt;</v>
      </c>
    </row>
    <row r="175" spans="1:8">
      <c r="A175" s="137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3"/>
        <v xml:space="preserve">  &lt;File Name="food_nestcake_small" Path="PetFeed/Food/food_nestcake_small" Type="Image" Enable="1" /&gt;</v>
      </c>
    </row>
    <row r="176" spans="1:8">
      <c r="A176" s="137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3"/>
        <v xml:space="preserve">  &lt;File Name="food_opensandwich" Path="PetFeed/Food/food_opensandwich" Type="Image" Enable="1" /&gt;</v>
      </c>
    </row>
    <row r="177" spans="1:8">
      <c r="A177" s="137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3"/>
        <v xml:space="preserve">  &lt;File Name="food_opensandwich_small" Path="PetFeed/Food/food_opensandwich_small" Type="Image" Enable="1" /&gt;</v>
      </c>
    </row>
    <row r="178" spans="1:8">
      <c r="A178" s="137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3"/>
        <v xml:space="preserve">  &lt;File Name="food_orange" Path="PetFeed/Food/food_orange" Type="Image" Enable="1" /&gt;</v>
      </c>
    </row>
    <row r="179" spans="1:8">
      <c r="A179" s="137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3"/>
        <v xml:space="preserve">  &lt;File Name="food_orange_small" Path="PetFeed/Food/food_orange_small" Type="Image" Enable="1" /&gt;</v>
      </c>
    </row>
    <row r="180" spans="1:8">
      <c r="A180" s="137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3"/>
        <v xml:space="preserve">  &lt;File Name="food_pudding" Path="PetFeed/Food/food_pudding" Type="Image" Enable="1" /&gt;</v>
      </c>
    </row>
    <row r="181" spans="1:8">
      <c r="A181" s="137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3"/>
        <v xml:space="preserve">  &lt;File Name="food_pudding_small" Path="PetFeed/Food/food_pudding_small" Type="Image" Enable="1" /&gt;</v>
      </c>
    </row>
    <row r="182" spans="1:8">
      <c r="A182" s="137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3"/>
        <v xml:space="preserve">  &lt;File Name="food_rice" Path="PetFeed/Food/food_rice" Type="Image" Enable="1" /&gt;</v>
      </c>
    </row>
    <row r="183" spans="1:8">
      <c r="A183" s="137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3"/>
        <v xml:space="preserve">  &lt;File Name="food_ricecakefish" Path="PetFeed/Food/food_ricecakefish" Type="Image" Enable="1" /&gt;</v>
      </c>
    </row>
    <row r="184" spans="1:8">
      <c r="A184" s="137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3"/>
        <v xml:space="preserve">  &lt;File Name="food_ricecakefish_small" Path="PetFeed/Food/food_ricecakefish_small" Type="Image" Enable="1" /&gt;</v>
      </c>
    </row>
    <row r="185" spans="1:8">
      <c r="A185" s="137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3"/>
        <v xml:space="preserve">  &lt;File Name="food_rice_small" Path="PetFeed/Food/food_rice_small" Type="Image" Enable="1" /&gt;</v>
      </c>
    </row>
    <row r="186" spans="1:8">
      <c r="A186" s="137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3"/>
        <v xml:space="preserve">  &lt;File Name="food_rocketcookie" Path="PetFeed/Food/food_rocketcookie" Type="Image" Enable="1" /&gt;</v>
      </c>
    </row>
    <row r="187" spans="1:8">
      <c r="A187" s="137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3"/>
        <v xml:space="preserve">  &lt;File Name="food_rocketcookie_small" Path="PetFeed/Food/food_rocketcookie_small" Type="Image" Enable="1" /&gt;</v>
      </c>
    </row>
    <row r="188" spans="1:8">
      <c r="A188" s="137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3"/>
        <v xml:space="preserve">  &lt;File Name="food_salad" Path="PetFeed/Food/food_salad" Type="Image" Enable="1" /&gt;</v>
      </c>
    </row>
    <row r="189" spans="1:8">
      <c r="A189" s="137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3"/>
        <v xml:space="preserve">  &lt;File Name="food_salad_small" Path="PetFeed/Food/food_salad_small" Type="Image" Enable="1" /&gt;</v>
      </c>
    </row>
    <row r="190" spans="1:8">
      <c r="A190" s="137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3"/>
        <v xml:space="preserve">  &lt;File Name="food_sausage" Path="PetFeed/Food/food_sausage" Type="Image" Enable="1" /&gt;</v>
      </c>
    </row>
    <row r="191" spans="1:8">
      <c r="A191" s="137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3"/>
        <v xml:space="preserve">  &lt;File Name="food_sausage_small" Path="PetFeed/Food/food_sausage_small" Type="Image" Enable="1" /&gt;</v>
      </c>
    </row>
    <row r="192" spans="1:8">
      <c r="A192" s="137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3"/>
        <v xml:space="preserve">  &lt;File Name="food_skull_cookie" Path="PetFeed/Food/food_skull_cookie" Type="Image" Enable="1" /&gt;</v>
      </c>
    </row>
    <row r="193" spans="1:8">
      <c r="A193" s="137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3"/>
        <v xml:space="preserve">  &lt;File Name="food_skull_cookie_small" Path="PetFeed/Food/food_skull_cookie_small" Type="Image" Enable="1" /&gt;</v>
      </c>
    </row>
    <row r="194" spans="1:8">
      <c r="A194" s="137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3"/>
        <v xml:space="preserve">  &lt;File Name="food_spider_cake" Path="PetFeed/Food/food_spider_cake" Type="Image" Enable="1" /&gt;</v>
      </c>
    </row>
    <row r="195" spans="1:8">
      <c r="A195" s="137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3"/>
        <v xml:space="preserve">  &lt;File Name="food_spider_cake_small" Path="PetFeed/Food/food_spider_cake_small" Type="Image" Enable="1" /&gt;</v>
      </c>
    </row>
    <row r="196" spans="1:8">
      <c r="A196" s="137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ref="H196:H204" si="4">IF(A196=1,"&lt;Module Name="""&amp;B196&amp;""" Desc="""&amp;C196&amp;"""&gt;",IF(A196=2,"  &lt;File Name="""&amp;D196&amp;""" Path="""&amp;F196&amp;D196&amp;""" Type="""&amp;E196&amp;""" Enable="""&amp;G196&amp;""" /&gt;",IF(A196=3,"&lt;/Module&gt;","")))</f>
        <v xml:space="preserve">  &lt;File Name="food_toffee_apple" Path="PetFeed/Food/food_toffee_apple" Type="Image" Enable="1" /&gt;</v>
      </c>
    </row>
    <row r="197" spans="1:8">
      <c r="A197" s="137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si="4"/>
        <v xml:space="preserve">  &lt;File Name="food_toffee_apple_small" Path="PetFeed/Food/food_toffee_apple_small" Type="Image" Enable="1" /&gt;</v>
      </c>
    </row>
    <row r="198" spans="1:8">
      <c r="A198" s="137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4"/>
        <v xml:space="preserve">  &lt;File Name="moomcake01" Path="PetFeed/Food/moomcake01" Type="Image" Enable="1" /&gt;</v>
      </c>
    </row>
    <row r="199" spans="1:8">
      <c r="A199" s="137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4"/>
        <v xml:space="preserve">  &lt;File Name="moomcake_small" Path="PetFeed/Food/moomcake_small" Type="Image" Enable="1" /&gt;</v>
      </c>
    </row>
    <row r="200" spans="1:8">
      <c r="A200" s="137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4"/>
        <v xml:space="preserve">  &lt;File Name="taro001" Path="PetFeed/Food/taro001" Type="Image" Enable="1" /&gt;</v>
      </c>
    </row>
    <row r="201" spans="1:8">
      <c r="A201" s="137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4"/>
        <v xml:space="preserve">  &lt;File Name="taro_small" Path="PetFeed/Food/taro_small" Type="Image" Enable="1" /&gt;</v>
      </c>
    </row>
    <row r="202" spans="1:8">
      <c r="A202" s="137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4"/>
        <v xml:space="preserve">  &lt;File Name="yolkmcake" Path="PetFeed/Food/yolkmcake" Type="Image" Enable="1" /&gt;</v>
      </c>
    </row>
    <row r="203" spans="1:8">
      <c r="A203" s="137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4"/>
        <v xml:space="preserve">  &lt;File Name="yolk_small" Path="PetFeed/Food/yolk_small" Type="Image" Enable="1" /&gt;</v>
      </c>
    </row>
    <row r="204" spans="1:8">
      <c r="A204" s="137">
        <v>3</v>
      </c>
      <c r="H204" s="3" t="str">
        <f t="shared" si="4"/>
        <v>&lt;/Module&gt;</v>
      </c>
    </row>
    <row r="205" spans="1:8">
      <c r="A205" s="140">
        <v>1</v>
      </c>
      <c r="B205" s="141" t="s">
        <v>2299</v>
      </c>
      <c r="C205" s="142" t="s">
        <v>2300</v>
      </c>
      <c r="D205" s="142"/>
      <c r="E205" s="142"/>
      <c r="F205" s="142"/>
      <c r="G205" s="143"/>
      <c r="H205" s="3" t="str">
        <f t="shared" ref="H205:H259" si="5">IF(A205=1,"&lt;Module Name="""&amp;B205&amp;""" Desc="""&amp;C205&amp;"""&gt;",IF(A205=2,"  &lt;File Name="""&amp;D205&amp;""" Path="""&amp;F205&amp;D205&amp;""" Type="""&amp;E205&amp;""" Enable="""&amp;G205&amp;""" /&gt;",IF(A205=3,"&lt;/Module&gt;","")))</f>
        <v>&lt;Module Name="WorldMap" Desc="世界地图页"&gt;</v>
      </c>
    </row>
    <row r="206" spans="1:8">
      <c r="A206" s="137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5"/>
        <v xml:space="preserve">  &lt;File Name="China" Path="WorldMap/SceneIcon/China" Type="Image" Enable="1" /&gt;</v>
      </c>
    </row>
    <row r="207" spans="1:8">
      <c r="A207" s="137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5"/>
        <v xml:space="preserve">  &lt;File Name="Denmark" Path="WorldMap/SceneIcon/Denmark" Type="Image" Enable="1" /&gt;</v>
      </c>
    </row>
    <row r="208" spans="1:8">
      <c r="A208" s="137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5"/>
        <v xml:space="preserve">  &lt;File Name="Desert" Path="WorldMap/SceneIcon/Desert" Type="Image" Enable="1" /&gt;</v>
      </c>
    </row>
    <row r="209" spans="1:8">
      <c r="A209" s="137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5"/>
        <v xml:space="preserve">  &lt;File Name="earth_Asia_big" Path="WorldMap/SceneIcon/earth_Asia_big" Type="Image" Enable="1" /&gt;</v>
      </c>
    </row>
    <row r="210" spans="1:8">
      <c r="A210" s="137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5"/>
        <v xml:space="preserve">  &lt;File Name="earth_Asia_small" Path="WorldMap/SceneIcon/earth_Asia_small" Type="Image" Enable="1" /&gt;</v>
      </c>
    </row>
    <row r="211" spans="1:8">
      <c r="A211" s="137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5"/>
        <v xml:space="preserve">  &lt;File Name="earth_Europe_big" Path="WorldMap/SceneIcon/earth_Europe_big" Type="Image" Enable="1" /&gt;</v>
      </c>
    </row>
    <row r="212" spans="1:8">
      <c r="A212" s="137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5"/>
        <v xml:space="preserve">  &lt;File Name="earth_Europe_small" Path="WorldMap/SceneIcon/earth_Europe_small" Type="Image" Enable="1" /&gt;</v>
      </c>
    </row>
    <row r="213" spans="1:8">
      <c r="A213" s="137">
        <v>2</v>
      </c>
      <c r="D213" s="3" t="s">
        <v>2508</v>
      </c>
      <c r="E213" s="3" t="s">
        <v>2163</v>
      </c>
      <c r="F213" s="3" t="s">
        <v>2302</v>
      </c>
      <c r="G213" s="1">
        <v>1</v>
      </c>
      <c r="H213" s="3" t="str">
        <f t="shared" si="5"/>
        <v xml:space="preserve">  &lt;File Name="earth_Japan_big" Path="WorldMap/SceneIcon/earth_Japan_big" Type="Image" Enable="1" /&gt;</v>
      </c>
    </row>
    <row r="214" spans="1:8">
      <c r="A214" s="137">
        <v>2</v>
      </c>
      <c r="D214" s="3" t="s">
        <v>2509</v>
      </c>
      <c r="E214" s="3" t="s">
        <v>2163</v>
      </c>
      <c r="F214" s="3" t="s">
        <v>2302</v>
      </c>
      <c r="G214" s="1">
        <v>1</v>
      </c>
      <c r="H214" s="3" t="str">
        <f t="shared" si="5"/>
        <v xml:space="preserve">  &lt;File Name="earth_Japan_small" Path="WorldMap/SceneIcon/earth_Japan_small" Type="Image" Enable="1" /&gt;</v>
      </c>
    </row>
    <row r="215" spans="1:8">
      <c r="A215" s="137">
        <v>2</v>
      </c>
      <c r="D215" s="3" t="s">
        <v>961</v>
      </c>
      <c r="E215" s="3" t="s">
        <v>2174</v>
      </c>
      <c r="F215" s="3" t="s">
        <v>2302</v>
      </c>
      <c r="G215" s="1">
        <v>1</v>
      </c>
      <c r="H215" s="3" t="str">
        <f t="shared" si="5"/>
        <v xml:space="preserve">  &lt;File Name="Forest" Path="WorldMap/SceneIcon/Forest" Type="Image" Enable="1" /&gt;</v>
      </c>
    </row>
    <row r="216" spans="1:8">
      <c r="A216" s="137">
        <v>2</v>
      </c>
      <c r="D216" s="3" t="s">
        <v>2308</v>
      </c>
      <c r="E216" s="3" t="s">
        <v>2174</v>
      </c>
      <c r="F216" s="3" t="s">
        <v>2302</v>
      </c>
      <c r="G216" s="1">
        <v>1</v>
      </c>
      <c r="H216" s="3" t="str">
        <f t="shared" si="5"/>
        <v xml:space="preserve">  &lt;File Name="Hallowmas" Path="WorldMap/SceneIcon/Hallowmas" Type="Image" Enable="1" /&gt;</v>
      </c>
    </row>
    <row r="217" spans="1:8">
      <c r="A217" s="137">
        <v>2</v>
      </c>
      <c r="D217" s="3" t="s">
        <v>2309</v>
      </c>
      <c r="E217" s="3" t="s">
        <v>2174</v>
      </c>
      <c r="F217" s="3" t="s">
        <v>2302</v>
      </c>
      <c r="G217" s="1">
        <v>1</v>
      </c>
      <c r="H217" s="3" t="str">
        <f t="shared" si="5"/>
        <v xml:space="preserve">  &lt;File Name="ima_desert_big" Path="WorldMap/SceneIcon/ima_desert_big" Type="Image" Enable="1" /&gt;</v>
      </c>
    </row>
    <row r="218" spans="1:8">
      <c r="A218" s="137">
        <v>2</v>
      </c>
      <c r="D218" s="3" t="s">
        <v>2310</v>
      </c>
      <c r="E218" s="3" t="s">
        <v>2174</v>
      </c>
      <c r="F218" s="3" t="s">
        <v>2302</v>
      </c>
      <c r="G218" s="1">
        <v>1</v>
      </c>
      <c r="H218" s="3" t="str">
        <f t="shared" si="5"/>
        <v xml:space="preserve">  &lt;File Name="ima_desert_small" Path="WorldMap/SceneIcon/ima_desert_small" Type="Image" Enable="1" /&gt;</v>
      </c>
    </row>
    <row r="219" spans="1:8">
      <c r="A219" s="137">
        <v>2</v>
      </c>
      <c r="D219" s="3" t="s">
        <v>2311</v>
      </c>
      <c r="E219" s="3" t="s">
        <v>2174</v>
      </c>
      <c r="F219" s="3" t="s">
        <v>2302</v>
      </c>
      <c r="G219" s="1">
        <v>1</v>
      </c>
      <c r="H219" s="3" t="str">
        <f t="shared" si="5"/>
        <v xml:space="preserve">  &lt;File Name="ima_forest_big" Path="WorldMap/SceneIcon/ima_forest_big" Type="Image" Enable="1" /&gt;</v>
      </c>
    </row>
    <row r="220" spans="1:8">
      <c r="A220" s="137">
        <v>2</v>
      </c>
      <c r="D220" s="3" t="s">
        <v>2312</v>
      </c>
      <c r="E220" s="3" t="s">
        <v>2174</v>
      </c>
      <c r="F220" s="3" t="s">
        <v>2302</v>
      </c>
      <c r="G220" s="1">
        <v>1</v>
      </c>
      <c r="H220" s="3" t="str">
        <f t="shared" si="5"/>
        <v xml:space="preserve">  &lt;File Name="ima_forest_small" Path="WorldMap/SceneIcon/ima_forest_small" Type="Image" Enable="1" /&gt;</v>
      </c>
    </row>
    <row r="221" spans="1:8">
      <c r="A221" s="137">
        <v>2</v>
      </c>
      <c r="D221" s="3" t="s">
        <v>2313</v>
      </c>
      <c r="E221" s="3" t="s">
        <v>2174</v>
      </c>
      <c r="F221" s="3" t="s">
        <v>2302</v>
      </c>
      <c r="G221" s="1">
        <v>1</v>
      </c>
      <c r="H221" s="3" t="str">
        <f t="shared" si="5"/>
        <v xml:space="preserve">  &lt;File Name="ima_sea_big" Path="WorldMap/SceneIcon/ima_sea_big" Type="Image" Enable="1" /&gt;</v>
      </c>
    </row>
    <row r="222" spans="1:8">
      <c r="A222" s="137">
        <v>2</v>
      </c>
      <c r="D222" s="3" t="s">
        <v>2314</v>
      </c>
      <c r="E222" s="3" t="s">
        <v>2174</v>
      </c>
      <c r="F222" s="3" t="s">
        <v>2302</v>
      </c>
      <c r="G222" s="1">
        <v>1</v>
      </c>
      <c r="H222" s="3" t="str">
        <f t="shared" si="5"/>
        <v xml:space="preserve">  &lt;File Name="ima_sea_small" Path="WorldMap/SceneIcon/ima_sea_small" Type="Image" Enable="1" /&gt;</v>
      </c>
    </row>
    <row r="223" spans="1:8">
      <c r="A223" s="137">
        <v>2</v>
      </c>
      <c r="D223" s="3" t="s">
        <v>2315</v>
      </c>
      <c r="E223" s="3" t="s">
        <v>2174</v>
      </c>
      <c r="F223" s="3" t="s">
        <v>2302</v>
      </c>
      <c r="G223" s="1">
        <v>1</v>
      </c>
      <c r="H223" s="3" t="str">
        <f t="shared" si="5"/>
        <v xml:space="preserve">  &lt;File Name="ima_volcano_big" Path="WorldMap/SceneIcon/ima_volcano_big" Type="Image" Enable="1" /&gt;</v>
      </c>
    </row>
    <row r="224" spans="1:8">
      <c r="A224" s="137">
        <v>2</v>
      </c>
      <c r="D224" s="3" t="s">
        <v>2316</v>
      </c>
      <c r="E224" s="3" t="s">
        <v>2174</v>
      </c>
      <c r="F224" s="3" t="s">
        <v>2302</v>
      </c>
      <c r="G224" s="1">
        <v>1</v>
      </c>
      <c r="H224" s="3" t="str">
        <f t="shared" si="5"/>
        <v xml:space="preserve">  &lt;File Name="ima_volcano_small" Path="WorldMap/SceneIcon/ima_volcano_small" Type="Image" Enable="1" /&gt;</v>
      </c>
    </row>
    <row r="225" spans="1:8">
      <c r="A225" s="137">
        <v>2</v>
      </c>
      <c r="D225" s="3" t="s">
        <v>2317</v>
      </c>
      <c r="E225" s="3" t="s">
        <v>2174</v>
      </c>
      <c r="F225" s="3" t="s">
        <v>2302</v>
      </c>
      <c r="G225" s="1">
        <v>1</v>
      </c>
      <c r="H225" s="3" t="str">
        <f t="shared" si="5"/>
        <v xml:space="preserve">  &lt;File Name="magic_halloween_big" Path="WorldMap/SceneIcon/magic_halloween_big" Type="Image" Enable="1" /&gt;</v>
      </c>
    </row>
    <row r="226" spans="1:8">
      <c r="A226" s="137">
        <v>2</v>
      </c>
      <c r="D226" s="3" t="s">
        <v>2318</v>
      </c>
      <c r="E226" s="3" t="s">
        <v>2174</v>
      </c>
      <c r="F226" s="3" t="s">
        <v>2302</v>
      </c>
      <c r="G226" s="1">
        <v>1</v>
      </c>
      <c r="H226" s="3" t="str">
        <f t="shared" si="5"/>
        <v xml:space="preserve">  &lt;File Name="magic_halloween_small" Path="WorldMap/SceneIcon/magic_halloween_small" Type="Image" Enable="1" /&gt;</v>
      </c>
    </row>
    <row r="227" spans="1:8">
      <c r="A227" s="137">
        <v>2</v>
      </c>
      <c r="D227" s="3" t="s">
        <v>2319</v>
      </c>
      <c r="E227" s="3" t="s">
        <v>2174</v>
      </c>
      <c r="F227" s="3" t="s">
        <v>2302</v>
      </c>
      <c r="G227" s="1">
        <v>1</v>
      </c>
      <c r="H227" s="3" t="str">
        <f t="shared" si="5"/>
        <v xml:space="preserve">  &lt;File Name="MAGIC_merry_big" Path="WorldMap/SceneIcon/MAGIC_merry_big" Type="Image" Enable="1" /&gt;</v>
      </c>
    </row>
    <row r="228" spans="1:8">
      <c r="A228" s="137">
        <v>2</v>
      </c>
      <c r="D228" s="3" t="s">
        <v>2320</v>
      </c>
      <c r="E228" s="3" t="s">
        <v>2174</v>
      </c>
      <c r="F228" s="3" t="s">
        <v>2302</v>
      </c>
      <c r="G228" s="1">
        <v>1</v>
      </c>
      <c r="H228" s="3" t="str">
        <f t="shared" si="5"/>
        <v xml:space="preserve">  &lt;File Name="MAGIC_merry_small" Path="WorldMap/SceneIcon/MAGIC_merry_small" Type="Image" Enable="1" /&gt;</v>
      </c>
    </row>
    <row r="229" spans="1:8">
      <c r="A229" s="137">
        <v>2</v>
      </c>
      <c r="D229" s="3" t="s">
        <v>2321</v>
      </c>
      <c r="E229" s="3" t="s">
        <v>2174</v>
      </c>
      <c r="F229" s="3" t="s">
        <v>2302</v>
      </c>
      <c r="G229" s="1">
        <v>1</v>
      </c>
      <c r="H229" s="3" t="str">
        <f t="shared" si="5"/>
        <v xml:space="preserve">  &lt;File Name="MAGIC_mouseyear_big" Path="WorldMap/SceneIcon/MAGIC_mouseyear_big" Type="Image" Enable="1" /&gt;</v>
      </c>
    </row>
    <row r="230" spans="1:8">
      <c r="A230" s="137">
        <v>2</v>
      </c>
      <c r="D230" s="3" t="s">
        <v>2322</v>
      </c>
      <c r="E230" s="3" t="s">
        <v>2174</v>
      </c>
      <c r="F230" s="3" t="s">
        <v>2302</v>
      </c>
      <c r="G230" s="1">
        <v>1</v>
      </c>
      <c r="H230" s="3" t="str">
        <f t="shared" si="5"/>
        <v xml:space="preserve">  &lt;File Name="MAGIC_mouseyear_small" Path="WorldMap/SceneIcon/MAGIC_mouseyear_small" Type="Image" Enable="1" /&gt;</v>
      </c>
    </row>
    <row r="231" spans="1:8">
      <c r="A231" s="137">
        <v>2</v>
      </c>
      <c r="D231" s="3" t="s">
        <v>2199</v>
      </c>
      <c r="E231" s="3" t="s">
        <v>2174</v>
      </c>
      <c r="F231" s="3" t="s">
        <v>2302</v>
      </c>
      <c r="G231" s="1">
        <v>1</v>
      </c>
      <c r="H231" s="3" t="str">
        <f t="shared" si="5"/>
        <v xml:space="preserve">  &lt;File Name="return_big" Path="WorldMap/SceneIcon/return_big" Type="Image" Enable="1" /&gt;</v>
      </c>
    </row>
    <row r="232" spans="1:8">
      <c r="A232" s="137">
        <v>2</v>
      </c>
      <c r="D232" s="3" t="s">
        <v>2200</v>
      </c>
      <c r="E232" s="3" t="s">
        <v>2174</v>
      </c>
      <c r="F232" s="3" t="s">
        <v>2302</v>
      </c>
      <c r="G232" s="1">
        <v>1</v>
      </c>
      <c r="H232" s="3" t="str">
        <f t="shared" si="5"/>
        <v xml:space="preserve">  &lt;File Name="return_small" Path="WorldMap/SceneIcon/return_small" Type="Image" Enable="1" /&gt;</v>
      </c>
    </row>
    <row r="233" spans="1:8">
      <c r="A233" s="137">
        <v>2</v>
      </c>
      <c r="D233" s="3" t="s">
        <v>2323</v>
      </c>
      <c r="E233" s="3" t="s">
        <v>2174</v>
      </c>
      <c r="F233" s="3" t="s">
        <v>2302</v>
      </c>
      <c r="G233" s="1">
        <v>1</v>
      </c>
      <c r="H233" s="3" t="str">
        <f t="shared" si="5"/>
        <v xml:space="preserve">  &lt;File Name="Rock" Path="WorldMap/SceneIcon/Rock" Type="Image" Enable="1" /&gt;</v>
      </c>
    </row>
    <row r="234" spans="1:8">
      <c r="A234" s="137">
        <v>2</v>
      </c>
      <c r="D234" s="3" t="s">
        <v>918</v>
      </c>
      <c r="E234" s="3" t="s">
        <v>2174</v>
      </c>
      <c r="F234" s="3" t="s">
        <v>2302</v>
      </c>
      <c r="G234" s="1">
        <v>1</v>
      </c>
      <c r="H234" s="3" t="str">
        <f t="shared" si="5"/>
        <v xml:space="preserve">  &lt;File Name="Sea" Path="WorldMap/SceneIcon/Sea" Type="Image" Enable="1" /&gt;</v>
      </c>
    </row>
    <row r="235" spans="1:8">
      <c r="A235" s="137">
        <v>2</v>
      </c>
      <c r="D235" s="3" t="s">
        <v>2324</v>
      </c>
      <c r="E235" s="3" t="s">
        <v>2174</v>
      </c>
      <c r="F235" s="3" t="s">
        <v>2325</v>
      </c>
      <c r="G235" s="1">
        <v>1</v>
      </c>
      <c r="H235" s="3" t="str">
        <f t="shared" si="5"/>
        <v xml:space="preserve">  &lt;File Name="EARTH_BG01" Path="WorldMap/ScenePreview/EARTH_BG01" Type="Image" Enable="1" /&gt;</v>
      </c>
    </row>
    <row r="236" spans="1:8">
      <c r="A236" s="137">
        <v>2</v>
      </c>
      <c r="D236" s="3" t="s">
        <v>2326</v>
      </c>
      <c r="E236" s="3" t="s">
        <v>2174</v>
      </c>
      <c r="F236" s="3" t="s">
        <v>2325</v>
      </c>
      <c r="G236" s="1">
        <v>1</v>
      </c>
      <c r="H236" s="3" t="str">
        <f t="shared" si="5"/>
        <v xml:space="preserve">  &lt;File Name="EARTH_BG02" Path="WorldMap/ScenePreview/EARTH_BG02" Type="Image" Enable="1" /&gt;</v>
      </c>
    </row>
    <row r="237" spans="1:8">
      <c r="A237" s="137">
        <v>2</v>
      </c>
      <c r="D237" s="3" t="s">
        <v>2507</v>
      </c>
      <c r="E237" s="3" t="s">
        <v>2163</v>
      </c>
      <c r="F237" s="3" t="s">
        <v>2325</v>
      </c>
      <c r="G237" s="1">
        <v>1</v>
      </c>
      <c r="H237" s="3" t="str">
        <f t="shared" si="5"/>
        <v xml:space="preserve">  &lt;File Name="EARTH_BG03" Path="WorldMap/ScenePreview/EARTH_BG03" Type="Image" Enable="1" /&gt;</v>
      </c>
    </row>
    <row r="238" spans="1:8">
      <c r="A238" s="137">
        <v>2</v>
      </c>
      <c r="D238" s="3" t="s">
        <v>2327</v>
      </c>
      <c r="E238" s="3" t="s">
        <v>2174</v>
      </c>
      <c r="F238" s="3" t="s">
        <v>2325</v>
      </c>
      <c r="G238" s="1">
        <v>1</v>
      </c>
      <c r="H238" s="3" t="str">
        <f t="shared" si="5"/>
        <v xml:space="preserve">  &lt;File Name="IMA_BG01" Path="WorldMap/ScenePreview/IMA_BG01" Type="Image" Enable="1" /&gt;</v>
      </c>
    </row>
    <row r="239" spans="1:8">
      <c r="A239" s="137">
        <v>2</v>
      </c>
      <c r="D239" s="3" t="s">
        <v>2328</v>
      </c>
      <c r="E239" s="3" t="s">
        <v>2174</v>
      </c>
      <c r="F239" s="3" t="s">
        <v>2325</v>
      </c>
      <c r="G239" s="1">
        <v>1</v>
      </c>
      <c r="H239" s="3" t="str">
        <f t="shared" si="5"/>
        <v xml:space="preserve">  &lt;File Name="IMA_BG02" Path="WorldMap/ScenePreview/IMA_BG02" Type="Image" Enable="1" /&gt;</v>
      </c>
    </row>
    <row r="240" spans="1:8">
      <c r="A240" s="137">
        <v>2</v>
      </c>
      <c r="D240" s="3" t="s">
        <v>2329</v>
      </c>
      <c r="E240" s="3" t="s">
        <v>2174</v>
      </c>
      <c r="F240" s="3" t="s">
        <v>2325</v>
      </c>
      <c r="G240" s="1">
        <v>1</v>
      </c>
      <c r="H240" s="3" t="str">
        <f t="shared" si="5"/>
        <v xml:space="preserve">  &lt;File Name="IMA_BG03" Path="WorldMap/ScenePreview/IMA_BG03" Type="Image" Enable="1" /&gt;</v>
      </c>
    </row>
    <row r="241" spans="1:8">
      <c r="A241" s="137">
        <v>2</v>
      </c>
      <c r="D241" s="3" t="s">
        <v>2330</v>
      </c>
      <c r="E241" s="3" t="s">
        <v>2174</v>
      </c>
      <c r="F241" s="3" t="s">
        <v>2325</v>
      </c>
      <c r="G241" s="1">
        <v>1</v>
      </c>
      <c r="H241" s="3" t="str">
        <f t="shared" si="5"/>
        <v xml:space="preserve">  &lt;File Name="IMA_BG04" Path="WorldMap/ScenePreview/IMA_BG04" Type="Image" Enable="1" /&gt;</v>
      </c>
    </row>
    <row r="242" spans="1:8">
      <c r="A242" s="137">
        <v>2</v>
      </c>
      <c r="D242" s="3" t="s">
        <v>2331</v>
      </c>
      <c r="E242" s="3" t="s">
        <v>2174</v>
      </c>
      <c r="F242" s="3" t="s">
        <v>2325</v>
      </c>
      <c r="G242" s="1">
        <v>1</v>
      </c>
      <c r="H242" s="3" t="str">
        <f t="shared" si="5"/>
        <v xml:space="preserve">  &lt;File Name="MAGIC_BG01" Path="WorldMap/ScenePreview/MAGIC_BG01" Type="Image" Enable="1" /&gt;</v>
      </c>
    </row>
    <row r="243" spans="1:8">
      <c r="A243" s="137">
        <v>2</v>
      </c>
      <c r="D243" s="3" t="s">
        <v>2332</v>
      </c>
      <c r="E243" s="3" t="s">
        <v>2174</v>
      </c>
      <c r="F243" s="3" t="s">
        <v>2325</v>
      </c>
      <c r="G243" s="1">
        <v>1</v>
      </c>
      <c r="H243" s="3" t="str">
        <f t="shared" si="5"/>
        <v xml:space="preserve">  &lt;File Name="MAGIC_BG02" Path="WorldMap/ScenePreview/MAGIC_BG02" Type="Image" Enable="1" /&gt;</v>
      </c>
    </row>
    <row r="244" spans="1:8">
      <c r="A244" s="137">
        <v>2</v>
      </c>
      <c r="D244" s="3" t="s">
        <v>2333</v>
      </c>
      <c r="E244" s="3" t="s">
        <v>2174</v>
      </c>
      <c r="F244" s="3" t="s">
        <v>2325</v>
      </c>
      <c r="G244" s="1">
        <v>1</v>
      </c>
      <c r="H244" s="3" t="str">
        <f t="shared" si="5"/>
        <v xml:space="preserve">  &lt;File Name="MAGIC_BG03" Path="WorldMap/ScenePreview/MAGIC_BG03" Type="Image" Enable="1" /&gt;</v>
      </c>
    </row>
    <row r="245" spans="1:8">
      <c r="A245" s="137">
        <v>2</v>
      </c>
      <c r="D245" s="3" t="s">
        <v>2334</v>
      </c>
      <c r="E245" s="3" t="s">
        <v>2174</v>
      </c>
      <c r="F245" s="3" t="s">
        <v>2335</v>
      </c>
      <c r="G245" s="1">
        <v>1</v>
      </c>
      <c r="H245" s="3" t="str">
        <f t="shared" si="5"/>
        <v xml:space="preserve">  &lt;File Name="arrow_l" Path="WorldMap/View/arrow_l" Type="Image" Enable="1" /&gt;</v>
      </c>
    </row>
    <row r="246" spans="1:8">
      <c r="A246" s="137">
        <v>2</v>
      </c>
      <c r="D246" s="3" t="s">
        <v>2336</v>
      </c>
      <c r="E246" s="3" t="s">
        <v>2174</v>
      </c>
      <c r="F246" s="3" t="s">
        <v>2335</v>
      </c>
      <c r="G246" s="1">
        <v>1</v>
      </c>
      <c r="H246" s="3" t="str">
        <f t="shared" si="5"/>
        <v xml:space="preserve">  &lt;File Name="arrow_r" Path="WorldMap/View/arrow_r" Type="Image" Enable="1" /&gt;</v>
      </c>
    </row>
    <row r="247" spans="1:8">
      <c r="A247" s="137">
        <v>2</v>
      </c>
      <c r="D247" s="3" t="s">
        <v>2337</v>
      </c>
      <c r="E247" s="3" t="s">
        <v>2174</v>
      </c>
      <c r="F247" s="3" t="s">
        <v>2335</v>
      </c>
      <c r="G247" s="1">
        <v>1</v>
      </c>
      <c r="H247" s="3" t="str">
        <f t="shared" si="5"/>
        <v xml:space="preserve">  &lt;File Name="bg" Path="WorldMap/View/bg" Type="Image" Enable="1" /&gt;</v>
      </c>
    </row>
    <row r="248" spans="1:8">
      <c r="A248" s="137">
        <v>2</v>
      </c>
      <c r="D248" s="3" t="s">
        <v>2338</v>
      </c>
      <c r="E248" s="3" t="s">
        <v>2174</v>
      </c>
      <c r="F248" s="3" t="s">
        <v>2335</v>
      </c>
      <c r="G248" s="1">
        <v>1</v>
      </c>
      <c r="H248" s="3" t="str">
        <f t="shared" si="5"/>
        <v xml:space="preserve">  &lt;File Name="BG_MASK" Path="WorldMap/View/BG_MASK" Type="Image" Enable="1" /&gt;</v>
      </c>
    </row>
    <row r="249" spans="1:8">
      <c r="A249" s="137">
        <v>2</v>
      </c>
      <c r="D249" s="3" t="s">
        <v>2166</v>
      </c>
      <c r="E249" s="3" t="s">
        <v>2174</v>
      </c>
      <c r="F249" s="3" t="s">
        <v>2335</v>
      </c>
      <c r="G249" s="1">
        <v>1</v>
      </c>
      <c r="H249" s="3" t="str">
        <f t="shared" si="5"/>
        <v xml:space="preserve">  &lt;File Name="clock" Path="WorldMap/View/clock" Type="Image" Enable="1" /&gt;</v>
      </c>
    </row>
    <row r="250" spans="1:8">
      <c r="A250" s="137">
        <v>2</v>
      </c>
      <c r="D250" s="3" t="s">
        <v>2339</v>
      </c>
      <c r="E250" s="3" t="s">
        <v>2174</v>
      </c>
      <c r="F250" s="3" t="s">
        <v>2335</v>
      </c>
      <c r="G250" s="1">
        <v>1</v>
      </c>
      <c r="H250" s="3" t="str">
        <f t="shared" si="5"/>
        <v xml:space="preserve">  &lt;File Name="clock_bg" Path="WorldMap/View/clock_bg" Type="Image" Enable="1" /&gt;</v>
      </c>
    </row>
    <row r="251" spans="1:8">
      <c r="A251" s="137">
        <v>2</v>
      </c>
      <c r="D251" s="3" t="s">
        <v>1255</v>
      </c>
      <c r="E251" s="3" t="s">
        <v>2174</v>
      </c>
      <c r="F251" s="3" t="s">
        <v>2335</v>
      </c>
      <c r="G251" s="1">
        <v>1</v>
      </c>
      <c r="H251" s="3" t="str">
        <f t="shared" si="5"/>
        <v xml:space="preserve">  &lt;File Name="coin" Path="WorldMap/View/coin" Type="Image" Enable="1" /&gt;</v>
      </c>
    </row>
    <row r="252" spans="1:8">
      <c r="A252" s="137">
        <v>2</v>
      </c>
      <c r="D252" s="3" t="s">
        <v>1247</v>
      </c>
      <c r="E252" s="3" t="s">
        <v>2174</v>
      </c>
      <c r="F252" s="3" t="s">
        <v>2335</v>
      </c>
      <c r="G252" s="1">
        <v>1</v>
      </c>
      <c r="H252" s="3" t="str">
        <f t="shared" si="5"/>
        <v xml:space="preserve">  &lt;File Name="exp" Path="WorldMap/View/exp" Type="Image" Enable="1" /&gt;</v>
      </c>
    </row>
    <row r="253" spans="1:8">
      <c r="A253" s="137">
        <v>2</v>
      </c>
      <c r="D253" s="3" t="s">
        <v>2340</v>
      </c>
      <c r="E253" s="3" t="s">
        <v>2174</v>
      </c>
      <c r="F253" s="3" t="s">
        <v>2335</v>
      </c>
      <c r="G253" s="1">
        <v>1</v>
      </c>
      <c r="H253" s="3" t="str">
        <f t="shared" si="5"/>
        <v xml:space="preserve">  &lt;File Name="label_new" Path="WorldMap/View/label_new" Type="Image" Enable="1" /&gt;</v>
      </c>
    </row>
    <row r="254" spans="1:8">
      <c r="A254" s="137">
        <v>2</v>
      </c>
      <c r="D254" s="3" t="s">
        <v>2341</v>
      </c>
      <c r="E254" s="3" t="s">
        <v>2174</v>
      </c>
      <c r="F254" s="3" t="s">
        <v>2335</v>
      </c>
      <c r="G254" s="1">
        <v>1</v>
      </c>
      <c r="H254" s="3" t="str">
        <f t="shared" si="5"/>
        <v xml:space="preserve">  &lt;File Name="label_new02" Path="WorldMap/View/label_new02" Type="Image" Enable="1" /&gt;</v>
      </c>
    </row>
    <row r="255" spans="1:8">
      <c r="A255" s="137">
        <v>2</v>
      </c>
      <c r="D255" s="3" t="s">
        <v>2342</v>
      </c>
      <c r="E255" s="3" t="s">
        <v>2174</v>
      </c>
      <c r="F255" s="3" t="s">
        <v>2335</v>
      </c>
      <c r="G255" s="1">
        <v>1</v>
      </c>
      <c r="H255" s="3" t="str">
        <f t="shared" si="5"/>
        <v xml:space="preserve">  &lt;File Name="lock" Path="WorldMap/View/lock" Type="Image" Enable="1" /&gt;</v>
      </c>
    </row>
    <row r="256" spans="1:8">
      <c r="A256" s="137">
        <v>2</v>
      </c>
      <c r="D256" s="3" t="s">
        <v>2343</v>
      </c>
      <c r="E256" s="3" t="s">
        <v>2174</v>
      </c>
      <c r="F256" s="3" t="s">
        <v>2335</v>
      </c>
      <c r="G256" s="1">
        <v>1</v>
      </c>
      <c r="H256" s="3" t="str">
        <f t="shared" si="5"/>
        <v xml:space="preserve">  &lt;File Name="map_lock" Path="WorldMap/View/map_lock" Type="Image" Enable="1" /&gt;</v>
      </c>
    </row>
    <row r="257" spans="1:8">
      <c r="A257" s="137">
        <v>2</v>
      </c>
      <c r="D257" s="3" t="s">
        <v>2344</v>
      </c>
      <c r="E257" s="3" t="s">
        <v>2174</v>
      </c>
      <c r="F257" s="3" t="s">
        <v>2335</v>
      </c>
      <c r="G257" s="1">
        <v>1</v>
      </c>
      <c r="H257" s="3" t="str">
        <f t="shared" si="5"/>
        <v xml:space="preserve">  &lt;File Name="mark" Path="WorldMap/View/mark" Type="Image" Enable="1" /&gt;</v>
      </c>
    </row>
    <row r="258" spans="1:8">
      <c r="A258" s="137">
        <v>2</v>
      </c>
      <c r="D258" s="3" t="s">
        <v>2345</v>
      </c>
      <c r="E258" s="3" t="s">
        <v>2174</v>
      </c>
      <c r="F258" s="3" t="s">
        <v>2335</v>
      </c>
      <c r="G258" s="1">
        <v>1</v>
      </c>
      <c r="H258" s="3" t="str">
        <f t="shared" si="5"/>
        <v xml:space="preserve">  &lt;File Name="preview_bg" Path="WorldMap/View/preview_bg" Type="Image" Enable="1" /&gt;</v>
      </c>
    </row>
    <row r="259" spans="1:8">
      <c r="A259" s="137">
        <v>2</v>
      </c>
      <c r="D259" s="3" t="s">
        <v>2185</v>
      </c>
      <c r="E259" s="3" t="s">
        <v>2174</v>
      </c>
      <c r="F259" s="3" t="s">
        <v>2335</v>
      </c>
      <c r="G259" s="1">
        <v>1</v>
      </c>
      <c r="H259" s="3" t="str">
        <f t="shared" si="5"/>
        <v xml:space="preserve">  &lt;File Name="red_dot" Path="WorldMap/View/red_dot" Type="Image" Enable="1" /&gt;</v>
      </c>
    </row>
    <row r="260" spans="1:8">
      <c r="A260" s="137">
        <v>2</v>
      </c>
      <c r="D260" s="3" t="s">
        <v>2346</v>
      </c>
      <c r="E260" s="3" t="s">
        <v>2174</v>
      </c>
      <c r="F260" s="3" t="s">
        <v>2335</v>
      </c>
      <c r="G260" s="1">
        <v>1</v>
      </c>
      <c r="H260" s="3" t="str">
        <f t="shared" ref="H260:H280" si="6">IF(A260=1,"&lt;Module Name="""&amp;B260&amp;""" Desc="""&amp;C260&amp;"""&gt;",IF(A260=2,"  &lt;File Name="""&amp;D260&amp;""" Path="""&amp;F260&amp;D260&amp;""" Type="""&amp;E260&amp;""" Enable="""&amp;G260&amp;""" /&gt;",IF(A260=3,"&lt;/Module&gt;","")))</f>
        <v xml:space="preserve">  &lt;File Name="title_bg" Path="WorldMap/View/title_bg" Type="Image" Enable="1" /&gt;</v>
      </c>
    </row>
    <row r="261" spans="1:8">
      <c r="A261" s="137">
        <v>2</v>
      </c>
      <c r="D261" s="3" t="s">
        <v>2347</v>
      </c>
      <c r="E261" s="3" t="s">
        <v>2174</v>
      </c>
      <c r="F261" s="3" t="s">
        <v>2335</v>
      </c>
      <c r="G261" s="1">
        <v>1</v>
      </c>
      <c r="H261" s="3" t="str">
        <f t="shared" si="6"/>
        <v xml:space="preserve">  &lt;File Name="txt_bg" Path="WorldMap/View/txt_bg" Type="Image" Enable="1" /&gt;</v>
      </c>
    </row>
    <row r="262" spans="1:8">
      <c r="A262" s="137">
        <v>2</v>
      </c>
      <c r="D262" s="3" t="s">
        <v>2348</v>
      </c>
      <c r="E262" s="3" t="s">
        <v>2174</v>
      </c>
      <c r="F262" s="3" t="s">
        <v>2335</v>
      </c>
      <c r="G262" s="1">
        <v>1</v>
      </c>
      <c r="H262" s="3" t="str">
        <f t="shared" si="6"/>
        <v xml:space="preserve">  &lt;File Name="tips_button0000" Path="WorldMap/View/tips_button0000" Type="Image" Enable="1" /&gt;</v>
      </c>
    </row>
    <row r="263" spans="1:8">
      <c r="A263" s="137">
        <v>2</v>
      </c>
      <c r="D263" s="3" t="s">
        <v>2295</v>
      </c>
      <c r="E263" s="3" t="s">
        <v>2174</v>
      </c>
      <c r="F263" s="3" t="s">
        <v>2335</v>
      </c>
      <c r="G263" s="1">
        <v>1</v>
      </c>
      <c r="H263" s="3" t="str">
        <f t="shared" si="6"/>
        <v xml:space="preserve">  &lt;File Name="tips_button0001" Path="WorldMap/View/tips_button0001" Type="Image" Enable="1" /&gt;</v>
      </c>
    </row>
    <row r="264" spans="1:8">
      <c r="A264" s="137">
        <v>2</v>
      </c>
      <c r="D264" s="3" t="s">
        <v>2296</v>
      </c>
      <c r="E264" s="3" t="s">
        <v>2174</v>
      </c>
      <c r="F264" s="3" t="s">
        <v>2335</v>
      </c>
      <c r="G264" s="1">
        <v>1</v>
      </c>
      <c r="H264" s="3" t="str">
        <f t="shared" si="6"/>
        <v xml:space="preserve">  &lt;File Name="tips_button0002" Path="WorldMap/View/tips_button0002" Type="Image" Enable="1" /&gt;</v>
      </c>
    </row>
    <row r="265" spans="1:8">
      <c r="A265" s="137">
        <v>2</v>
      </c>
      <c r="D265" s="3" t="s">
        <v>2297</v>
      </c>
      <c r="E265" s="3" t="s">
        <v>2174</v>
      </c>
      <c r="F265" s="3" t="s">
        <v>2335</v>
      </c>
      <c r="G265" s="1">
        <v>1</v>
      </c>
      <c r="H265" s="3" t="str">
        <f t="shared" si="6"/>
        <v xml:space="preserve">  &lt;File Name="tips_button0003" Path="WorldMap/View/tips_button0003" Type="Image" Enable="1" /&gt;</v>
      </c>
    </row>
    <row r="266" spans="1:8">
      <c r="A266" s="137">
        <v>2</v>
      </c>
      <c r="D266" s="3" t="s">
        <v>2349</v>
      </c>
      <c r="E266" s="3" t="s">
        <v>2174</v>
      </c>
      <c r="F266" s="3" t="s">
        <v>2350</v>
      </c>
      <c r="G266" s="1">
        <v>1</v>
      </c>
      <c r="H266" s="3" t="str">
        <f t="shared" si="6"/>
        <v xml:space="preserve">  &lt;File Name="galaxy_star" Path="WorldMap/galaxy_star" Type="Image" Enable="1" /&gt;</v>
      </c>
    </row>
    <row r="267" spans="1:8">
      <c r="A267" s="137">
        <v>2</v>
      </c>
      <c r="D267" s="3" t="s">
        <v>2351</v>
      </c>
      <c r="E267" s="3" t="s">
        <v>2174</v>
      </c>
      <c r="F267" s="3" t="s">
        <v>2350</v>
      </c>
      <c r="G267" s="1">
        <v>1</v>
      </c>
      <c r="H267" s="3" t="str">
        <f t="shared" si="6"/>
        <v xml:space="preserve">  &lt;File Name="planet_castle" Path="WorldMap/planet_castle" Type="Image" Enable="1" /&gt;</v>
      </c>
    </row>
    <row r="268" spans="1:8">
      <c r="A268" s="137">
        <v>2</v>
      </c>
      <c r="D268" s="3" t="s">
        <v>2352</v>
      </c>
      <c r="E268" s="3" t="s">
        <v>2174</v>
      </c>
      <c r="F268" s="3" t="s">
        <v>2350</v>
      </c>
      <c r="G268" s="1">
        <v>1</v>
      </c>
      <c r="H268" s="3" t="str">
        <f t="shared" si="6"/>
        <v xml:space="preserve">  &lt;File Name="planet_earth" Path="WorldMap/planet_earth" Type="Image" Enable="1" /&gt;</v>
      </c>
    </row>
    <row r="269" spans="1:8">
      <c r="A269" s="137">
        <v>2</v>
      </c>
      <c r="D269" s="3" t="s">
        <v>2353</v>
      </c>
      <c r="E269" s="3" t="s">
        <v>2174</v>
      </c>
      <c r="F269" s="3" t="s">
        <v>2350</v>
      </c>
      <c r="G269" s="1">
        <v>1</v>
      </c>
      <c r="H269" s="3" t="str">
        <f t="shared" si="6"/>
        <v xml:space="preserve">  &lt;File Name="planet_ima" Path="WorldMap/planet_ima" Type="Image" Enable="1" /&gt;</v>
      </c>
    </row>
    <row r="270" spans="1:8">
      <c r="A270" s="137">
        <v>2</v>
      </c>
      <c r="D270" s="3" t="s">
        <v>2354</v>
      </c>
      <c r="E270" s="3" t="s">
        <v>2174</v>
      </c>
      <c r="F270" s="3" t="s">
        <v>2350</v>
      </c>
      <c r="G270" s="1">
        <v>1</v>
      </c>
      <c r="H270" s="3" t="str">
        <f t="shared" si="6"/>
        <v xml:space="preserve">  &lt;File Name="playagain_CHS" Path="WorldMap/playagain_CHS" Type="Image" Enable="1" /&gt;</v>
      </c>
    </row>
    <row r="271" spans="1:8">
      <c r="A271" s="137">
        <v>2</v>
      </c>
      <c r="D271" s="3" t="s">
        <v>2355</v>
      </c>
      <c r="E271" s="3" t="s">
        <v>2174</v>
      </c>
      <c r="F271" s="3" t="s">
        <v>2350</v>
      </c>
      <c r="G271" s="1">
        <v>1</v>
      </c>
      <c r="H271" s="3" t="str">
        <f t="shared" si="6"/>
        <v xml:space="preserve">  &lt;File Name="playagain_CHT" Path="WorldMap/playagain_CHT" Type="Image" Enable="1" /&gt;</v>
      </c>
    </row>
    <row r="272" spans="1:8">
      <c r="A272" s="137">
        <v>2</v>
      </c>
      <c r="D272" s="3" t="s">
        <v>2356</v>
      </c>
      <c r="E272" s="3" t="s">
        <v>2174</v>
      </c>
      <c r="F272" s="3" t="s">
        <v>2350</v>
      </c>
      <c r="G272" s="1">
        <v>1</v>
      </c>
      <c r="H272" s="3" t="str">
        <f t="shared" si="6"/>
        <v xml:space="preserve">  &lt;File Name="playagain_EN" Path="WorldMap/playagain_EN" Type="Image" Enable="1" /&gt;</v>
      </c>
    </row>
    <row r="273" spans="1:8">
      <c r="A273" s="137">
        <v>2</v>
      </c>
      <c r="D273" s="3" t="s">
        <v>2357</v>
      </c>
      <c r="E273" s="3" t="s">
        <v>2174</v>
      </c>
      <c r="F273" s="3" t="s">
        <v>2350</v>
      </c>
      <c r="G273" s="1">
        <v>1</v>
      </c>
      <c r="H273" s="3" t="str">
        <f t="shared" si="6"/>
        <v xml:space="preserve">  &lt;File Name="playagain_JP" Path="WorldMap/playagain_JP" Type="Image" Enable="1" /&gt;</v>
      </c>
    </row>
    <row r="274" spans="1:8">
      <c r="A274" s="137">
        <v>2</v>
      </c>
      <c r="D274" s="3" t="s">
        <v>2358</v>
      </c>
      <c r="E274" s="3" t="s">
        <v>2174</v>
      </c>
      <c r="F274" s="3" t="s">
        <v>2350</v>
      </c>
      <c r="G274" s="1">
        <v>1</v>
      </c>
      <c r="H274" s="3" t="str">
        <f t="shared" si="6"/>
        <v xml:space="preserve">  &lt;File Name="preview_castle" Path="WorldMap/preview_castle" Type="Image" Enable="1" /&gt;</v>
      </c>
    </row>
    <row r="275" spans="1:8">
      <c r="A275" s="137">
        <v>2</v>
      </c>
      <c r="D275" s="3" t="s">
        <v>2359</v>
      </c>
      <c r="E275" s="3" t="s">
        <v>2174</v>
      </c>
      <c r="F275" s="3" t="s">
        <v>2350</v>
      </c>
      <c r="G275" s="1">
        <v>1</v>
      </c>
      <c r="H275" s="3" t="str">
        <f t="shared" si="6"/>
        <v xml:space="preserve">  &lt;File Name="preview_earth" Path="WorldMap/preview_earth" Type="Image" Enable="1" /&gt;</v>
      </c>
    </row>
    <row r="276" spans="1:8">
      <c r="A276" s="137">
        <v>2</v>
      </c>
      <c r="D276" s="3" t="s">
        <v>2360</v>
      </c>
      <c r="E276" s="3" t="s">
        <v>2174</v>
      </c>
      <c r="F276" s="3" t="s">
        <v>2350</v>
      </c>
      <c r="G276" s="1">
        <v>1</v>
      </c>
      <c r="H276" s="3" t="str">
        <f t="shared" si="6"/>
        <v xml:space="preserve">  &lt;File Name="preview_ima" Path="WorldMap/preview_ima" Type="Image" Enable="1" /&gt;</v>
      </c>
    </row>
    <row r="277" spans="1:8">
      <c r="A277" s="137">
        <v>2</v>
      </c>
      <c r="D277" s="3" t="s">
        <v>2361</v>
      </c>
      <c r="E277" s="3" t="s">
        <v>2174</v>
      </c>
      <c r="F277" s="3" t="s">
        <v>2350</v>
      </c>
      <c r="G277" s="1">
        <v>1</v>
      </c>
      <c r="H277" s="3" t="str">
        <f t="shared" si="6"/>
        <v xml:space="preserve">  &lt;File Name="title_castle" Path="WorldMap/title_castle" Type="Image" Enable="1" /&gt;</v>
      </c>
    </row>
    <row r="278" spans="1:8">
      <c r="A278" s="137">
        <v>2</v>
      </c>
      <c r="D278" s="3" t="s">
        <v>2362</v>
      </c>
      <c r="E278" s="3" t="s">
        <v>2174</v>
      </c>
      <c r="F278" s="3" t="s">
        <v>2350</v>
      </c>
      <c r="G278" s="1">
        <v>1</v>
      </c>
      <c r="H278" s="3" t="str">
        <f t="shared" si="6"/>
        <v xml:space="preserve">  &lt;File Name="title_earth" Path="WorldMap/title_earth" Type="Image" Enable="1" /&gt;</v>
      </c>
    </row>
    <row r="279" spans="1:8">
      <c r="A279" s="137">
        <v>2</v>
      </c>
      <c r="D279" s="3" t="s">
        <v>2363</v>
      </c>
      <c r="E279" s="3" t="s">
        <v>2174</v>
      </c>
      <c r="F279" s="3" t="s">
        <v>2350</v>
      </c>
      <c r="G279" s="1">
        <v>1</v>
      </c>
      <c r="H279" s="3" t="str">
        <f t="shared" si="6"/>
        <v xml:space="preserve">  &lt;File Name="title_ima" Path="WorldMap/title_ima" Type="Image" Enable="1" /&gt;</v>
      </c>
    </row>
    <row r="280" spans="1:8">
      <c r="A280" s="137">
        <v>3</v>
      </c>
      <c r="H280" s="3" t="str">
        <f t="shared" si="6"/>
        <v>&lt;/Module&gt;</v>
      </c>
    </row>
    <row r="281" spans="1:8">
      <c r="A281" s="140">
        <v>1</v>
      </c>
      <c r="B281" s="141" t="s">
        <v>2367</v>
      </c>
      <c r="C281" s="142" t="s">
        <v>2368</v>
      </c>
      <c r="D281" s="142"/>
      <c r="E281" s="142"/>
      <c r="F281" s="142"/>
      <c r="G281" s="143"/>
      <c r="H281" s="3" t="str">
        <f t="shared" ref="H281:H323" si="7">IF(A281=1,"&lt;Module Name="""&amp;B281&amp;""" Desc="""&amp;C281&amp;"""&gt;",IF(A281=2,"  &lt;File Name="""&amp;D281&amp;""" Path="""&amp;F281&amp;D281&amp;""" Type="""&amp;E281&amp;""" Enable="""&amp;G281&amp;""" /&gt;",IF(A281=3,"&lt;/Module&gt;","")))</f>
        <v>&lt;Module Name="Expression" Desc="表情页"&gt;</v>
      </c>
    </row>
    <row r="282" spans="1:8">
      <c r="A282" s="137">
        <v>2</v>
      </c>
      <c r="D282" s="3" t="s">
        <v>2370</v>
      </c>
      <c r="E282" s="3" t="s">
        <v>2163</v>
      </c>
      <c r="F282" s="3" t="s">
        <v>2369</v>
      </c>
      <c r="G282" s="1">
        <v>1</v>
      </c>
      <c r="H282" s="3" t="str">
        <f t="shared" si="7"/>
        <v xml:space="preserve">  &lt;File Name="avatar01" Path="Expression/View/avatar01" Type="Image" Enable="1" /&gt;</v>
      </c>
    </row>
    <row r="283" spans="1:8">
      <c r="A283" s="137">
        <v>2</v>
      </c>
      <c r="D283" s="3" t="s">
        <v>2371</v>
      </c>
      <c r="E283" s="3" t="s">
        <v>2163</v>
      </c>
      <c r="F283" s="3" t="s">
        <v>2369</v>
      </c>
      <c r="G283" s="1">
        <v>1</v>
      </c>
      <c r="H283" s="3" t="str">
        <f t="shared" si="7"/>
        <v xml:space="preserve">  &lt;File Name="avatar02" Path="Expression/View/avatar02" Type="Image" Enable="1" /&gt;</v>
      </c>
    </row>
    <row r="284" spans="1:8">
      <c r="A284" s="137">
        <v>2</v>
      </c>
      <c r="D284" s="3" t="s">
        <v>2372</v>
      </c>
      <c r="E284" s="3" t="s">
        <v>2163</v>
      </c>
      <c r="F284" s="3" t="s">
        <v>2369</v>
      </c>
      <c r="G284" s="1">
        <v>1</v>
      </c>
      <c r="H284" s="3" t="str">
        <f t="shared" si="7"/>
        <v xml:space="preserve">  &lt;File Name="avatar03" Path="Expression/View/avatar03" Type="Image" Enable="1" /&gt;</v>
      </c>
    </row>
    <row r="285" spans="1:8">
      <c r="A285" s="137">
        <v>2</v>
      </c>
      <c r="D285" s="3" t="s">
        <v>2373</v>
      </c>
      <c r="E285" s="3" t="s">
        <v>2163</v>
      </c>
      <c r="F285" s="3" t="s">
        <v>2369</v>
      </c>
      <c r="G285" s="1">
        <v>1</v>
      </c>
      <c r="H285" s="3" t="str">
        <f t="shared" si="7"/>
        <v xml:space="preserve">  &lt;File Name="avatar04" Path="Expression/View/avatar04" Type="Image" Enable="1" /&gt;</v>
      </c>
    </row>
    <row r="286" spans="1:8">
      <c r="A286" s="137">
        <v>2</v>
      </c>
      <c r="D286" s="3" t="s">
        <v>2374</v>
      </c>
      <c r="E286" s="3" t="s">
        <v>2163</v>
      </c>
      <c r="F286" s="3" t="s">
        <v>2369</v>
      </c>
      <c r="G286" s="1">
        <v>1</v>
      </c>
      <c r="H286" s="3" t="str">
        <f t="shared" si="7"/>
        <v xml:space="preserve">  &lt;File Name="avatar05" Path="Expression/View/avatar05" Type="Image" Enable="1" /&gt;</v>
      </c>
    </row>
    <row r="287" spans="1:8">
      <c r="A287" s="137">
        <v>2</v>
      </c>
      <c r="D287" s="3" t="s">
        <v>2375</v>
      </c>
      <c r="E287" s="3" t="s">
        <v>2163</v>
      </c>
      <c r="F287" s="3" t="s">
        <v>2369</v>
      </c>
      <c r="G287" s="1">
        <v>1</v>
      </c>
      <c r="H287" s="3" t="str">
        <f t="shared" si="7"/>
        <v xml:space="preserve">  &lt;File Name="avatar06" Path="Expression/View/avatar06" Type="Image" Enable="1" /&gt;</v>
      </c>
    </row>
    <row r="288" spans="1:8">
      <c r="A288" s="137">
        <v>2</v>
      </c>
      <c r="D288" s="3" t="s">
        <v>2376</v>
      </c>
      <c r="E288" s="3" t="s">
        <v>2163</v>
      </c>
      <c r="F288" s="3" t="s">
        <v>2369</v>
      </c>
      <c r="G288" s="1">
        <v>1</v>
      </c>
      <c r="H288" s="3" t="str">
        <f t="shared" si="7"/>
        <v xml:space="preserve">  &lt;File Name="avatard" Path="Expression/View/avatard" Type="Image" Enable="1" /&gt;</v>
      </c>
    </row>
    <row r="289" spans="1:8">
      <c r="A289" s="137">
        <v>2</v>
      </c>
      <c r="D289" s="3" t="s">
        <v>2377</v>
      </c>
      <c r="E289" s="3" t="s">
        <v>2163</v>
      </c>
      <c r="F289" s="3" t="s">
        <v>2369</v>
      </c>
      <c r="G289" s="1">
        <v>1</v>
      </c>
      <c r="H289" s="3" t="str">
        <f t="shared" si="7"/>
        <v xml:space="preserve">  &lt;File Name="avatarn" Path="Expression/View/avatarn" Type="Image" Enable="1" /&gt;</v>
      </c>
    </row>
    <row r="290" spans="1:8">
      <c r="A290" s="137">
        <v>2</v>
      </c>
      <c r="D290" s="3" t="s">
        <v>2378</v>
      </c>
      <c r="E290" s="3" t="s">
        <v>2163</v>
      </c>
      <c r="F290" s="3" t="s">
        <v>2369</v>
      </c>
      <c r="G290" s="1">
        <v>1</v>
      </c>
      <c r="H290" s="3" t="str">
        <f t="shared" si="7"/>
        <v xml:space="preserve">  &lt;File Name="avatarp" Path="Expression/View/avatarp" Type="Image" Enable="1" /&gt;</v>
      </c>
    </row>
    <row r="291" spans="1:8">
      <c r="A291" s="137">
        <v>2</v>
      </c>
      <c r="D291" s="3" t="s">
        <v>2379</v>
      </c>
      <c r="E291" s="3" t="s">
        <v>2163</v>
      </c>
      <c r="F291" s="3" t="s">
        <v>2369</v>
      </c>
      <c r="G291" s="1">
        <v>1</v>
      </c>
      <c r="H291" s="3" t="str">
        <f t="shared" si="7"/>
        <v xml:space="preserve">  &lt;File Name="avatars" Path="Expression/View/avatars" Type="Image" Enable="1" /&gt;</v>
      </c>
    </row>
    <row r="292" spans="1:8">
      <c r="A292" s="137">
        <v>2</v>
      </c>
      <c r="D292" s="3" t="s">
        <v>2494</v>
      </c>
      <c r="E292" s="3" t="s">
        <v>2163</v>
      </c>
      <c r="F292" s="3" t="s">
        <v>2369</v>
      </c>
      <c r="G292" s="1">
        <v>1</v>
      </c>
      <c r="H292" s="3" t="str">
        <f t="shared" si="7"/>
        <v xml:space="preserve">  &lt;File Name="avatar_default" Path="Expression/View/avatar_default" Type="Image" Enable="1" /&gt;</v>
      </c>
    </row>
    <row r="293" spans="1:8">
      <c r="A293" s="137">
        <v>2</v>
      </c>
      <c r="D293" s="3" t="s">
        <v>2600</v>
      </c>
      <c r="E293" s="3" t="s">
        <v>2163</v>
      </c>
      <c r="F293" s="3" t="s">
        <v>2369</v>
      </c>
      <c r="G293" s="1">
        <v>1</v>
      </c>
      <c r="H293" s="3" t="str">
        <f t="shared" si="7"/>
        <v xml:space="preserve">  &lt;File Name="avatar00" Path="Expression/View/avatar00" Type="Image" Enable="1" /&gt;</v>
      </c>
    </row>
    <row r="294" spans="1:8">
      <c r="A294" s="137">
        <v>2</v>
      </c>
      <c r="D294" s="3" t="s">
        <v>2601</v>
      </c>
      <c r="E294" s="3" t="s">
        <v>2163</v>
      </c>
      <c r="F294" s="3" t="s">
        <v>2369</v>
      </c>
      <c r="G294" s="1">
        <v>1</v>
      </c>
      <c r="H294" s="3" t="str">
        <f t="shared" si="7"/>
        <v xml:space="preserve">  &lt;File Name="avatar07" Path="Expression/View/avatar07" Type="Image" Enable="1" /&gt;</v>
      </c>
    </row>
    <row r="295" spans="1:8">
      <c r="A295" s="137">
        <v>2</v>
      </c>
      <c r="D295" s="3" t="s">
        <v>2602</v>
      </c>
      <c r="E295" s="3" t="s">
        <v>2163</v>
      </c>
      <c r="F295" s="3" t="s">
        <v>2369</v>
      </c>
      <c r="G295" s="1">
        <v>1</v>
      </c>
      <c r="H295" s="3" t="str">
        <f t="shared" si="7"/>
        <v xml:space="preserve">  &lt;File Name="avatar08" Path="Expression/View/avatar08" Type="Image" Enable="1" /&gt;</v>
      </c>
    </row>
    <row r="296" spans="1:8">
      <c r="A296" s="137">
        <v>2</v>
      </c>
      <c r="D296" s="3" t="s">
        <v>2603</v>
      </c>
      <c r="E296" s="3" t="s">
        <v>2163</v>
      </c>
      <c r="F296" s="3" t="s">
        <v>2369</v>
      </c>
      <c r="G296" s="1">
        <v>1</v>
      </c>
      <c r="H296" s="3" t="str">
        <f t="shared" si="7"/>
        <v xml:space="preserve">  &lt;File Name="avatar09" Path="Expression/View/avatar09" Type="Image" Enable="1" /&gt;</v>
      </c>
    </row>
    <row r="297" spans="1:8">
      <c r="A297" s="137">
        <v>2</v>
      </c>
      <c r="D297" s="3" t="s">
        <v>2604</v>
      </c>
      <c r="E297" s="3" t="s">
        <v>2163</v>
      </c>
      <c r="F297" s="3" t="s">
        <v>2369</v>
      </c>
      <c r="G297" s="1">
        <v>1</v>
      </c>
      <c r="H297" s="3" t="str">
        <f t="shared" si="7"/>
        <v xml:space="preserve">  &lt;File Name="avatar11" Path="Expression/View/avatar11" Type="Image" Enable="1" /&gt;</v>
      </c>
    </row>
    <row r="298" spans="1:8">
      <c r="A298" s="137">
        <v>2</v>
      </c>
      <c r="D298" s="3" t="s">
        <v>2605</v>
      </c>
      <c r="E298" s="3" t="s">
        <v>2163</v>
      </c>
      <c r="F298" s="3" t="s">
        <v>2369</v>
      </c>
      <c r="G298" s="1">
        <v>1</v>
      </c>
      <c r="H298" s="3" t="str">
        <f t="shared" si="7"/>
        <v xml:space="preserve">  &lt;File Name="avatar12" Path="Expression/View/avatar12" Type="Image" Enable="1" /&gt;</v>
      </c>
    </row>
    <row r="299" spans="1:8">
      <c r="A299" s="137">
        <v>2</v>
      </c>
      <c r="D299" s="3" t="s">
        <v>2606</v>
      </c>
      <c r="E299" s="3" t="s">
        <v>2163</v>
      </c>
      <c r="F299" s="3" t="s">
        <v>2369</v>
      </c>
      <c r="G299" s="1">
        <v>1</v>
      </c>
      <c r="H299" s="3" t="str">
        <f t="shared" si="7"/>
        <v xml:space="preserve">  &lt;File Name="avatar13" Path="Expression/View/avatar13" Type="Image" Enable="1" /&gt;</v>
      </c>
    </row>
    <row r="300" spans="1:8">
      <c r="A300" s="137">
        <v>2</v>
      </c>
      <c r="D300" s="3" t="s">
        <v>2607</v>
      </c>
      <c r="E300" s="3" t="s">
        <v>2163</v>
      </c>
      <c r="F300" s="3" t="s">
        <v>2369</v>
      </c>
      <c r="G300" s="1">
        <v>1</v>
      </c>
      <c r="H300" s="3" t="str">
        <f t="shared" si="7"/>
        <v xml:space="preserve">  &lt;File Name="avatar14" Path="Expression/View/avatar14" Type="Image" Enable="1" /&gt;</v>
      </c>
    </row>
    <row r="301" spans="1:8">
      <c r="A301" s="137">
        <v>2</v>
      </c>
      <c r="D301" s="3" t="s">
        <v>2608</v>
      </c>
      <c r="E301" s="3" t="s">
        <v>2163</v>
      </c>
      <c r="F301" s="3" t="s">
        <v>2369</v>
      </c>
      <c r="G301" s="1">
        <v>1</v>
      </c>
      <c r="H301" s="3" t="str">
        <f t="shared" si="7"/>
        <v xml:space="preserve">  &lt;File Name="avatar15" Path="Expression/View/avatar15" Type="Image" Enable="1" /&gt;</v>
      </c>
    </row>
    <row r="302" spans="1:8">
      <c r="A302" s="137">
        <v>2</v>
      </c>
      <c r="D302" s="3" t="s">
        <v>2609</v>
      </c>
      <c r="E302" s="3" t="s">
        <v>2163</v>
      </c>
      <c r="F302" s="3" t="s">
        <v>2369</v>
      </c>
      <c r="G302" s="1">
        <v>1</v>
      </c>
      <c r="H302" s="3" t="str">
        <f t="shared" si="7"/>
        <v xml:space="preserve">  &lt;File Name="avatar16" Path="Expression/View/avatar16" Type="Image" Enable="1" /&gt;</v>
      </c>
    </row>
    <row r="303" spans="1:8">
      <c r="A303" s="137">
        <v>2</v>
      </c>
      <c r="D303" s="3" t="s">
        <v>2610</v>
      </c>
      <c r="E303" s="3" t="s">
        <v>2163</v>
      </c>
      <c r="F303" s="3" t="s">
        <v>2369</v>
      </c>
      <c r="G303" s="1">
        <v>1</v>
      </c>
      <c r="H303" s="3" t="str">
        <f t="shared" si="7"/>
        <v xml:space="preserve">  &lt;File Name="avatar17" Path="Expression/View/avatar17" Type="Image" Enable="1" /&gt;</v>
      </c>
    </row>
    <row r="304" spans="1:8">
      <c r="A304" s="137">
        <v>2</v>
      </c>
      <c r="D304" s="3" t="s">
        <v>2611</v>
      </c>
      <c r="E304" s="3" t="s">
        <v>2163</v>
      </c>
      <c r="F304" s="3" t="s">
        <v>2369</v>
      </c>
      <c r="G304" s="1">
        <v>1</v>
      </c>
      <c r="H304" s="3" t="str">
        <f t="shared" si="7"/>
        <v xml:space="preserve">  &lt;File Name="avatar18" Path="Expression/View/avatar18" Type="Image" Enable="1" /&gt;</v>
      </c>
    </row>
    <row r="305" spans="1:8">
      <c r="A305" s="137">
        <v>2</v>
      </c>
      <c r="D305" s="3" t="s">
        <v>2612</v>
      </c>
      <c r="E305" s="3" t="s">
        <v>2163</v>
      </c>
      <c r="F305" s="3" t="s">
        <v>2369</v>
      </c>
      <c r="G305" s="1">
        <v>1</v>
      </c>
      <c r="H305" s="3" t="str">
        <f t="shared" si="7"/>
        <v xml:space="preserve">  &lt;File Name="avatar19" Path="Expression/View/avatar19" Type="Image" Enable="1" /&gt;</v>
      </c>
    </row>
    <row r="306" spans="1:8">
      <c r="A306" s="137">
        <v>2</v>
      </c>
      <c r="D306" s="3" t="s">
        <v>2613</v>
      </c>
      <c r="E306" s="3" t="s">
        <v>2163</v>
      </c>
      <c r="F306" s="3" t="s">
        <v>2369</v>
      </c>
      <c r="G306" s="1">
        <v>1</v>
      </c>
      <c r="H306" s="3" t="str">
        <f t="shared" si="7"/>
        <v xml:space="preserve">  &lt;File Name="avatar20" Path="Expression/View/avatar20" Type="Image" Enable="1" /&gt;</v>
      </c>
    </row>
    <row r="307" spans="1:8">
      <c r="A307" s="137">
        <v>2</v>
      </c>
      <c r="D307" s="3" t="s">
        <v>2614</v>
      </c>
      <c r="E307" s="3" t="s">
        <v>2163</v>
      </c>
      <c r="F307" s="3" t="s">
        <v>2369</v>
      </c>
      <c r="G307" s="1">
        <v>1</v>
      </c>
      <c r="H307" s="3" t="str">
        <f t="shared" si="7"/>
        <v xml:space="preserve">  &lt;File Name="avatar21" Path="Expression/View/avatar21" Type="Image" Enable="1" /&gt;</v>
      </c>
    </row>
    <row r="308" spans="1:8">
      <c r="A308" s="137">
        <v>2</v>
      </c>
      <c r="D308" s="3" t="s">
        <v>2615</v>
      </c>
      <c r="E308" s="3" t="s">
        <v>2163</v>
      </c>
      <c r="F308" s="3" t="s">
        <v>2369</v>
      </c>
      <c r="G308" s="1">
        <v>1</v>
      </c>
      <c r="H308" s="3" t="str">
        <f t="shared" si="7"/>
        <v xml:space="preserve">  &lt;File Name="avatar22" Path="Expression/View/avatar22" Type="Image" Enable="1" /&gt;</v>
      </c>
    </row>
    <row r="309" spans="1:8">
      <c r="A309" s="137">
        <v>2</v>
      </c>
      <c r="D309" s="3" t="s">
        <v>2616</v>
      </c>
      <c r="E309" s="3" t="s">
        <v>2163</v>
      </c>
      <c r="F309" s="3" t="s">
        <v>2369</v>
      </c>
      <c r="G309" s="1">
        <v>1</v>
      </c>
      <c r="H309" s="3" t="str">
        <f t="shared" si="7"/>
        <v xml:space="preserve">  &lt;File Name="avatar23" Path="Expression/View/avatar23" Type="Image" Enable="1" /&gt;</v>
      </c>
    </row>
    <row r="310" spans="1:8">
      <c r="A310" s="137">
        <v>2</v>
      </c>
      <c r="D310" s="3" t="s">
        <v>2617</v>
      </c>
      <c r="E310" s="3" t="s">
        <v>2163</v>
      </c>
      <c r="F310" s="3" t="s">
        <v>2369</v>
      </c>
      <c r="G310" s="1">
        <v>1</v>
      </c>
      <c r="H310" s="3" t="str">
        <f t="shared" si="7"/>
        <v xml:space="preserve">  &lt;File Name="avatar24" Path="Expression/View/avatar24" Type="Image" Enable="1" /&gt;</v>
      </c>
    </row>
    <row r="311" spans="1:8">
      <c r="A311" s="137">
        <v>2</v>
      </c>
      <c r="D311" s="3" t="s">
        <v>2337</v>
      </c>
      <c r="E311" s="3" t="s">
        <v>2163</v>
      </c>
      <c r="F311" s="3" t="s">
        <v>2369</v>
      </c>
      <c r="G311" s="1">
        <v>1</v>
      </c>
      <c r="H311" s="3" t="str">
        <f t="shared" si="7"/>
        <v xml:space="preserve">  &lt;File Name="bg" Path="Expression/View/bg" Type="Image" Enable="1" /&gt;</v>
      </c>
    </row>
    <row r="312" spans="1:8">
      <c r="A312" s="137">
        <v>2</v>
      </c>
      <c r="D312" s="3" t="s">
        <v>2555</v>
      </c>
      <c r="E312" s="3" t="s">
        <v>2163</v>
      </c>
      <c r="F312" s="3" t="s">
        <v>2369</v>
      </c>
      <c r="G312" s="1">
        <v>1</v>
      </c>
      <c r="H312" s="3" t="str">
        <f t="shared" si="7"/>
        <v xml:space="preserve">  &lt;File Name="btn_add_s" Path="Expression/View/btn_add_s" Type="Image" Enable="1" /&gt;</v>
      </c>
    </row>
    <row r="313" spans="1:8">
      <c r="A313" s="137">
        <v>2</v>
      </c>
      <c r="D313" s="3" t="s">
        <v>2556</v>
      </c>
      <c r="E313" s="3" t="s">
        <v>2163</v>
      </c>
      <c r="F313" s="3" t="s">
        <v>2369</v>
      </c>
      <c r="G313" s="1">
        <v>1</v>
      </c>
      <c r="H313" s="3" t="str">
        <f t="shared" si="7"/>
        <v xml:space="preserve">  &lt;File Name="btn_add_us" Path="Expression/View/btn_add_us" Type="Image" Enable="1" /&gt;</v>
      </c>
    </row>
    <row r="314" spans="1:8">
      <c r="A314" s="137">
        <v>2</v>
      </c>
      <c r="D314" s="3" t="s">
        <v>2557</v>
      </c>
      <c r="E314" s="3" t="s">
        <v>2163</v>
      </c>
      <c r="F314" s="3" t="s">
        <v>2369</v>
      </c>
      <c r="G314" s="1">
        <v>1</v>
      </c>
      <c r="H314" s="3" t="str">
        <f t="shared" si="7"/>
        <v xml:space="preserve">  &lt;File Name="btn_del_s" Path="Expression/View/btn_del_s" Type="Image" Enable="1" /&gt;</v>
      </c>
    </row>
    <row r="315" spans="1:8">
      <c r="A315" s="137">
        <v>2</v>
      </c>
      <c r="D315" s="3" t="s">
        <v>2558</v>
      </c>
      <c r="E315" s="3" t="s">
        <v>2163</v>
      </c>
      <c r="F315" s="3" t="s">
        <v>2369</v>
      </c>
      <c r="G315" s="1">
        <v>1</v>
      </c>
      <c r="H315" s="3" t="str">
        <f t="shared" si="7"/>
        <v xml:space="preserve">  &lt;File Name="btn_del_us" Path="Expression/View/btn_del_us" Type="Image" Enable="1" /&gt;</v>
      </c>
    </row>
    <row r="316" spans="1:8">
      <c r="A316" s="137">
        <v>2</v>
      </c>
      <c r="D316" s="3" t="s">
        <v>2162</v>
      </c>
      <c r="E316" s="3" t="s">
        <v>2163</v>
      </c>
      <c r="F316" s="3" t="s">
        <v>2369</v>
      </c>
      <c r="G316" s="1">
        <v>1</v>
      </c>
      <c r="H316" s="3" t="str">
        <f t="shared" si="7"/>
        <v xml:space="preserve">  &lt;File Name="cash" Path="Expression/View/cash" Type="Image" Enable="1" /&gt;</v>
      </c>
    </row>
    <row r="317" spans="1:8">
      <c r="A317" s="137">
        <v>2</v>
      </c>
      <c r="D317" s="3" t="s">
        <v>1255</v>
      </c>
      <c r="E317" s="3" t="s">
        <v>2163</v>
      </c>
      <c r="F317" s="3" t="s">
        <v>2369</v>
      </c>
      <c r="G317" s="1">
        <v>1</v>
      </c>
      <c r="H317" s="3" t="str">
        <f t="shared" si="7"/>
        <v xml:space="preserve">  &lt;File Name="coin" Path="Expression/View/coin" Type="Image" Enable="1" /&gt;</v>
      </c>
    </row>
    <row r="318" spans="1:8">
      <c r="A318" s="137">
        <v>2</v>
      </c>
      <c r="D318" s="3" t="s">
        <v>2168</v>
      </c>
      <c r="E318" s="3" t="s">
        <v>2163</v>
      </c>
      <c r="F318" s="3" t="s">
        <v>2369</v>
      </c>
      <c r="G318" s="1">
        <v>1</v>
      </c>
      <c r="H318" s="3" t="str">
        <f t="shared" si="7"/>
        <v xml:space="preserve">  &lt;File Name="coin_bg" Path="Expression/View/coin_bg" Type="Image" Enable="1" /&gt;</v>
      </c>
    </row>
    <row r="319" spans="1:8">
      <c r="A319" s="137">
        <v>2</v>
      </c>
      <c r="D319" s="3" t="s">
        <v>2380</v>
      </c>
      <c r="E319" s="3" t="s">
        <v>2163</v>
      </c>
      <c r="F319" s="3" t="s">
        <v>2369</v>
      </c>
      <c r="G319" s="1">
        <v>1</v>
      </c>
      <c r="H319" s="3" t="str">
        <f t="shared" si="7"/>
        <v xml:space="preserve">  &lt;File Name="crownlable_b" Path="Expression/View/crownlable_b" Type="Image" Enable="1" /&gt;</v>
      </c>
    </row>
    <row r="320" spans="1:8">
      <c r="A320" s="137">
        <v>2</v>
      </c>
      <c r="D320" s="3" t="s">
        <v>2381</v>
      </c>
      <c r="E320" s="3" t="s">
        <v>2163</v>
      </c>
      <c r="F320" s="3" t="s">
        <v>2369</v>
      </c>
      <c r="G320" s="1">
        <v>1</v>
      </c>
      <c r="H320" s="3" t="str">
        <f t="shared" si="7"/>
        <v xml:space="preserve">  &lt;File Name="crownlable_o" Path="Expression/View/crownlable_o" Type="Image" Enable="1" /&gt;</v>
      </c>
    </row>
    <row r="321" spans="1:8">
      <c r="A321" s="137">
        <v>2</v>
      </c>
      <c r="D321" s="3" t="s">
        <v>2382</v>
      </c>
      <c r="E321" s="3" t="s">
        <v>2163</v>
      </c>
      <c r="F321" s="3" t="s">
        <v>2369</v>
      </c>
      <c r="G321" s="1">
        <v>1</v>
      </c>
      <c r="H321" s="3" t="str">
        <f t="shared" si="7"/>
        <v xml:space="preserve">  &lt;File Name="crown_c" Path="Expression/View/crown_c" Type="Image" Enable="1" /&gt;</v>
      </c>
    </row>
    <row r="322" spans="1:8">
      <c r="A322" s="137">
        <v>2</v>
      </c>
      <c r="D322" s="3" t="s">
        <v>2383</v>
      </c>
      <c r="E322" s="3" t="s">
        <v>2163</v>
      </c>
      <c r="F322" s="3" t="s">
        <v>2369</v>
      </c>
      <c r="G322" s="1">
        <v>1</v>
      </c>
      <c r="H322" s="3" t="str">
        <f t="shared" si="7"/>
        <v xml:space="preserve">  &lt;File Name="crown_g" Path="Expression/View/crown_g" Type="Image" Enable="1" /&gt;</v>
      </c>
    </row>
    <row r="323" spans="1:8">
      <c r="A323" s="137">
        <v>2</v>
      </c>
      <c r="D323" s="3" t="s">
        <v>2384</v>
      </c>
      <c r="E323" s="3" t="s">
        <v>2163</v>
      </c>
      <c r="F323" s="3" t="s">
        <v>2369</v>
      </c>
      <c r="G323" s="1">
        <v>1</v>
      </c>
      <c r="H323" s="3" t="str">
        <f t="shared" si="7"/>
        <v xml:space="preserve">  &lt;File Name="crown_s" Path="Expression/View/crown_s" Type="Image" Enable="1" /&gt;</v>
      </c>
    </row>
    <row r="324" spans="1:8">
      <c r="A324" s="137">
        <v>2</v>
      </c>
      <c r="D324" s="3" t="s">
        <v>2622</v>
      </c>
      <c r="E324" s="3" t="s">
        <v>2163</v>
      </c>
      <c r="F324" s="3" t="s">
        <v>2369</v>
      </c>
      <c r="G324" s="1">
        <v>1</v>
      </c>
      <c r="H324" s="3" t="str">
        <f t="shared" ref="H324:H373" si="8">IF(A324=1,"&lt;Module Name="""&amp;B324&amp;""" Desc="""&amp;C324&amp;"""&gt;",IF(A324=2,"  &lt;File Name="""&amp;D324&amp;""" Path="""&amp;F324&amp;D324&amp;""" Type="""&amp;E324&amp;""" Enable="""&amp;G324&amp;""" /&gt;",IF(A324=3,"&lt;/Module&gt;","")))</f>
        <v xml:space="preserve">  &lt;File Name="cup_ban" Path="Expression/View/cup_ban" Type="Image" Enable="1" /&gt;</v>
      </c>
    </row>
    <row r="325" spans="1:8">
      <c r="A325" s="137">
        <v>2</v>
      </c>
      <c r="D325" s="3" t="s">
        <v>2170</v>
      </c>
      <c r="E325" s="3" t="s">
        <v>2163</v>
      </c>
      <c r="F325" s="3" t="s">
        <v>2369</v>
      </c>
      <c r="G325" s="1">
        <v>1</v>
      </c>
      <c r="H325" s="3" t="str">
        <f t="shared" si="8"/>
        <v xml:space="preserve">  &lt;File Name="disable" Path="Expression/View/disable" Type="Image" Enable="1" /&gt;</v>
      </c>
    </row>
    <row r="326" spans="1:8">
      <c r="A326" s="137">
        <v>2</v>
      </c>
      <c r="D326" s="3" t="s">
        <v>2501</v>
      </c>
      <c r="E326" s="3" t="s">
        <v>2163</v>
      </c>
      <c r="F326" s="3" t="s">
        <v>2369</v>
      </c>
      <c r="G326" s="1">
        <v>1</v>
      </c>
      <c r="H326" s="3" t="str">
        <f t="shared" si="8"/>
        <v xml:space="preserve">  &lt;File Name="drink_remind" Path="Expression/View/drink_remind" Type="Image" Enable="1" /&gt;</v>
      </c>
    </row>
    <row r="327" spans="1:8">
      <c r="A327" s="137">
        <v>2</v>
      </c>
      <c r="D327" s="3" t="s">
        <v>2421</v>
      </c>
      <c r="E327" s="3" t="s">
        <v>2163</v>
      </c>
      <c r="F327" s="3" t="s">
        <v>2369</v>
      </c>
      <c r="G327" s="1">
        <v>1</v>
      </c>
      <c r="H327" s="3" t="str">
        <f t="shared" si="8"/>
        <v xml:space="preserve">  &lt;File Name="emoji_bg" Path="Expression/View/emoji_bg" Type="Image" Enable="1" /&gt;</v>
      </c>
    </row>
    <row r="328" spans="1:8">
      <c r="A328" s="137">
        <v>2</v>
      </c>
      <c r="D328" s="3" t="s">
        <v>2385</v>
      </c>
      <c r="E328" s="3" t="s">
        <v>2163</v>
      </c>
      <c r="F328" s="3" t="s">
        <v>2369</v>
      </c>
      <c r="G328" s="1">
        <v>1</v>
      </c>
      <c r="H328" s="3" t="str">
        <f t="shared" si="8"/>
        <v xml:space="preserve">  &lt;File Name="label_add_s" Path="Expression/View/label_add_s" Type="Image" Enable="1" /&gt;</v>
      </c>
    </row>
    <row r="329" spans="1:8">
      <c r="A329" s="137">
        <v>2</v>
      </c>
      <c r="D329" s="3" t="s">
        <v>2386</v>
      </c>
      <c r="E329" s="3" t="s">
        <v>2163</v>
      </c>
      <c r="F329" s="3" t="s">
        <v>2369</v>
      </c>
      <c r="G329" s="1">
        <v>1</v>
      </c>
      <c r="H329" s="3" t="str">
        <f t="shared" si="8"/>
        <v xml:space="preserve">  &lt;File Name="label_add_us" Path="Expression/View/label_add_us" Type="Image" Enable="1" /&gt;</v>
      </c>
    </row>
    <row r="330" spans="1:8">
      <c r="A330" s="137">
        <v>2</v>
      </c>
      <c r="D330" s="3" t="s">
        <v>2387</v>
      </c>
      <c r="E330" s="3" t="s">
        <v>2163</v>
      </c>
      <c r="F330" s="3" t="s">
        <v>2369</v>
      </c>
      <c r="G330" s="1">
        <v>1</v>
      </c>
      <c r="H330" s="3" t="str">
        <f t="shared" si="8"/>
        <v xml:space="preserve">  &lt;File Name="label_b_s" Path="Expression/View/label_b_s" Type="Image" Enable="1" /&gt;</v>
      </c>
    </row>
    <row r="331" spans="1:8">
      <c r="A331" s="137">
        <v>2</v>
      </c>
      <c r="D331" s="3" t="s">
        <v>2388</v>
      </c>
      <c r="E331" s="3" t="s">
        <v>2163</v>
      </c>
      <c r="F331" s="3" t="s">
        <v>2369</v>
      </c>
      <c r="G331" s="1">
        <v>1</v>
      </c>
      <c r="H331" s="3" t="str">
        <f t="shared" si="8"/>
        <v xml:space="preserve">  &lt;File Name="label_b_us" Path="Expression/View/label_b_us" Type="Image" Enable="1" /&gt;</v>
      </c>
    </row>
    <row r="332" spans="1:8">
      <c r="A332" s="137">
        <v>2</v>
      </c>
      <c r="D332" s="3" t="s">
        <v>2389</v>
      </c>
      <c r="E332" s="3" t="s">
        <v>2163</v>
      </c>
      <c r="F332" s="3" t="s">
        <v>2369</v>
      </c>
      <c r="G332" s="1">
        <v>1</v>
      </c>
      <c r="H332" s="3" t="str">
        <f t="shared" si="8"/>
        <v xml:space="preserve">  &lt;File Name="label_o_s" Path="Expression/View/label_o_s" Type="Image" Enable="1" /&gt;</v>
      </c>
    </row>
    <row r="333" spans="1:8">
      <c r="A333" s="137">
        <v>2</v>
      </c>
      <c r="D333" s="3" t="s">
        <v>2390</v>
      </c>
      <c r="E333" s="3" t="s">
        <v>2163</v>
      </c>
      <c r="F333" s="3" t="s">
        <v>2369</v>
      </c>
      <c r="G333" s="1">
        <v>1</v>
      </c>
      <c r="H333" s="3" t="str">
        <f t="shared" si="8"/>
        <v xml:space="preserve">  &lt;File Name="label_o_us" Path="Expression/View/label_o_us" Type="Image" Enable="1" /&gt;</v>
      </c>
    </row>
    <row r="334" spans="1:8">
      <c r="A334" s="137">
        <v>2</v>
      </c>
      <c r="D334" s="3" t="s">
        <v>2391</v>
      </c>
      <c r="E334" s="3" t="s">
        <v>2163</v>
      </c>
      <c r="F334" s="3" t="s">
        <v>2369</v>
      </c>
      <c r="G334" s="1">
        <v>1</v>
      </c>
      <c r="H334" s="3" t="str">
        <f t="shared" si="8"/>
        <v xml:space="preserve">  &lt;File Name="lable_me" Path="Expression/View/lable_me" Type="Image" Enable="1" /&gt;</v>
      </c>
    </row>
    <row r="335" spans="1:8">
      <c r="A335" s="137">
        <v>2</v>
      </c>
      <c r="D335" s="3" t="s">
        <v>2173</v>
      </c>
      <c r="E335" s="3" t="s">
        <v>2163</v>
      </c>
      <c r="F335" s="3" t="s">
        <v>2369</v>
      </c>
      <c r="G335" s="1">
        <v>1</v>
      </c>
      <c r="H335" s="3" t="str">
        <f t="shared" si="8"/>
        <v xml:space="preserve">  &lt;File Name="limited_CHS" Path="Expression/View/limited_CHS" Type="Image" Enable="1" /&gt;</v>
      </c>
    </row>
    <row r="336" spans="1:8">
      <c r="A336" s="137">
        <v>2</v>
      </c>
      <c r="D336" s="3" t="s">
        <v>2176</v>
      </c>
      <c r="E336" s="3" t="s">
        <v>2163</v>
      </c>
      <c r="F336" s="3" t="s">
        <v>2369</v>
      </c>
      <c r="G336" s="1">
        <v>1</v>
      </c>
      <c r="H336" s="3" t="str">
        <f t="shared" si="8"/>
        <v xml:space="preserve">  &lt;File Name="limited_CHT" Path="Expression/View/limited_CHT" Type="Image" Enable="1" /&gt;</v>
      </c>
    </row>
    <row r="337" spans="1:8">
      <c r="A337" s="137">
        <v>2</v>
      </c>
      <c r="D337" s="3" t="s">
        <v>2177</v>
      </c>
      <c r="E337" s="3" t="s">
        <v>2163</v>
      </c>
      <c r="F337" s="3" t="s">
        <v>2369</v>
      </c>
      <c r="G337" s="1">
        <v>1</v>
      </c>
      <c r="H337" s="3" t="str">
        <f t="shared" si="8"/>
        <v xml:space="preserve">  &lt;File Name="limited_EN" Path="Expression/View/limited_EN" Type="Image" Enable="1" /&gt;</v>
      </c>
    </row>
    <row r="338" spans="1:8">
      <c r="A338" s="137">
        <v>2</v>
      </c>
      <c r="D338" s="3" t="s">
        <v>2178</v>
      </c>
      <c r="E338" s="3" t="s">
        <v>2163</v>
      </c>
      <c r="F338" s="3" t="s">
        <v>2369</v>
      </c>
      <c r="G338" s="1">
        <v>1</v>
      </c>
      <c r="H338" s="3" t="str">
        <f t="shared" si="8"/>
        <v xml:space="preserve">  &lt;File Name="limited_JP" Path="Expression/View/limited_JP" Type="Image" Enable="1" /&gt;</v>
      </c>
    </row>
    <row r="339" spans="1:8">
      <c r="A339" s="137">
        <v>2</v>
      </c>
      <c r="D339" s="3" t="s">
        <v>2392</v>
      </c>
      <c r="E339" s="3" t="s">
        <v>2163</v>
      </c>
      <c r="F339" s="3" t="s">
        <v>2369</v>
      </c>
      <c r="G339" s="1">
        <v>1</v>
      </c>
      <c r="H339" s="3" t="str">
        <f t="shared" si="8"/>
        <v xml:space="preserve">  &lt;File Name="lv_bg" Path="Expression/View/lv_bg" Type="Image" Enable="1" /&gt;</v>
      </c>
    </row>
    <row r="340" spans="1:8">
      <c r="A340" s="137">
        <v>2</v>
      </c>
      <c r="D340" s="3" t="s">
        <v>2180</v>
      </c>
      <c r="E340" s="3" t="s">
        <v>2163</v>
      </c>
      <c r="F340" s="3" t="s">
        <v>2369</v>
      </c>
      <c r="G340" s="1">
        <v>1</v>
      </c>
      <c r="H340" s="3" t="str">
        <f t="shared" si="8"/>
        <v xml:space="preserve">  &lt;File Name="needcoin" Path="Expression/View/needcoin" Type="Image" Enable="1" /&gt;</v>
      </c>
    </row>
    <row r="341" spans="1:8">
      <c r="A341" s="137">
        <v>2</v>
      </c>
      <c r="D341" s="3" t="s">
        <v>2181</v>
      </c>
      <c r="E341" s="3" t="s">
        <v>2163</v>
      </c>
      <c r="F341" s="3" t="s">
        <v>2369</v>
      </c>
      <c r="G341" s="1">
        <v>1</v>
      </c>
      <c r="H341" s="3" t="str">
        <f t="shared" si="8"/>
        <v xml:space="preserve">  &lt;File Name="net_no" Path="Expression/View/net_no" Type="Image" Enable="1" /&gt;</v>
      </c>
    </row>
    <row r="342" spans="1:8">
      <c r="A342" s="137">
        <v>2</v>
      </c>
      <c r="D342" s="3" t="s">
        <v>2393</v>
      </c>
      <c r="E342" s="3" t="s">
        <v>2163</v>
      </c>
      <c r="F342" s="3" t="s">
        <v>2369</v>
      </c>
      <c r="G342" s="1">
        <v>1</v>
      </c>
      <c r="H342" s="3" t="str">
        <f t="shared" si="8"/>
        <v xml:space="preserve">  &lt;File Name="NO1" Path="Expression/View/NO1" Type="Image" Enable="1" /&gt;</v>
      </c>
    </row>
    <row r="343" spans="1:8">
      <c r="A343" s="137">
        <v>2</v>
      </c>
      <c r="D343" s="3" t="s">
        <v>2394</v>
      </c>
      <c r="E343" s="3" t="s">
        <v>2163</v>
      </c>
      <c r="F343" s="3" t="s">
        <v>2369</v>
      </c>
      <c r="G343" s="1">
        <v>1</v>
      </c>
      <c r="H343" s="3" t="str">
        <f t="shared" si="8"/>
        <v xml:space="preserve">  &lt;File Name="NO2" Path="Expression/View/NO2" Type="Image" Enable="1" /&gt;</v>
      </c>
    </row>
    <row r="344" spans="1:8">
      <c r="A344" s="137">
        <v>2</v>
      </c>
      <c r="D344" s="3" t="s">
        <v>2395</v>
      </c>
      <c r="E344" s="3" t="s">
        <v>2163</v>
      </c>
      <c r="F344" s="3" t="s">
        <v>2369</v>
      </c>
      <c r="G344" s="1">
        <v>1</v>
      </c>
      <c r="H344" s="3" t="str">
        <f t="shared" si="8"/>
        <v xml:space="preserve">  &lt;File Name="NO3" Path="Expression/View/NO3" Type="Image" Enable="1" /&gt;</v>
      </c>
    </row>
    <row r="345" spans="1:8">
      <c r="A345" s="137">
        <v>2</v>
      </c>
      <c r="D345" s="3" t="s">
        <v>2182</v>
      </c>
      <c r="E345" s="3" t="s">
        <v>2163</v>
      </c>
      <c r="F345" s="3" t="s">
        <v>2369</v>
      </c>
      <c r="G345" s="1">
        <v>1</v>
      </c>
      <c r="H345" s="3" t="str">
        <f t="shared" si="8"/>
        <v xml:space="preserve">  &lt;File Name="nocoin" Path="Expression/View/nocoin" Type="Image" Enable="1" /&gt;</v>
      </c>
    </row>
    <row r="346" spans="1:8">
      <c r="A346" s="137">
        <v>2</v>
      </c>
      <c r="D346" s="3" t="s">
        <v>2396</v>
      </c>
      <c r="E346" s="3" t="s">
        <v>2163</v>
      </c>
      <c r="F346" s="3" t="s">
        <v>2369</v>
      </c>
      <c r="G346" s="1">
        <v>1</v>
      </c>
      <c r="H346" s="3" t="str">
        <f t="shared" si="8"/>
        <v xml:space="preserve">  &lt;File Name="Picture_frame" Path="Expression/View/Picture_frame" Type="Image" Enable="1" /&gt;</v>
      </c>
    </row>
    <row r="347" spans="1:8">
      <c r="A347" s="137">
        <v>2</v>
      </c>
      <c r="D347" s="3" t="s">
        <v>2563</v>
      </c>
      <c r="E347" s="3" t="s">
        <v>2163</v>
      </c>
      <c r="F347" s="3" t="s">
        <v>2369</v>
      </c>
      <c r="G347" s="1">
        <v>1</v>
      </c>
      <c r="H347" s="3" t="str">
        <f t="shared" si="8"/>
        <v xml:space="preserve">  &lt;File Name="seal_ok" Path="Expression/View/seal_ok" Type="Image" Enable="1" /&gt;</v>
      </c>
    </row>
    <row r="348" spans="1:8">
      <c r="A348" s="137">
        <v>2</v>
      </c>
      <c r="D348" s="3" t="s">
        <v>2187</v>
      </c>
      <c r="E348" s="3" t="s">
        <v>2163</v>
      </c>
      <c r="F348" s="3" t="s">
        <v>2369</v>
      </c>
      <c r="G348" s="1">
        <v>1</v>
      </c>
      <c r="H348" s="3" t="str">
        <f t="shared" si="8"/>
        <v xml:space="preserve">  &lt;File Name="special_label_activity 1" Path="Expression/View/special_label_activity 1" Type="Image" Enable="1" /&gt;</v>
      </c>
    </row>
    <row r="349" spans="1:8">
      <c r="A349" s="137">
        <v>2</v>
      </c>
      <c r="D349" s="3" t="s">
        <v>2292</v>
      </c>
      <c r="E349" s="3" t="s">
        <v>2163</v>
      </c>
      <c r="F349" s="3" t="s">
        <v>2369</v>
      </c>
      <c r="G349" s="1">
        <v>1</v>
      </c>
      <c r="H349" s="3" t="str">
        <f t="shared" si="8"/>
        <v xml:space="preserve">  &lt;File Name="tag" Path="Expression/View/tag" Type="Image" Enable="1" /&gt;</v>
      </c>
    </row>
    <row r="350" spans="1:8">
      <c r="A350" s="137">
        <v>2</v>
      </c>
      <c r="D350" s="3" t="s">
        <v>2188</v>
      </c>
      <c r="E350" s="3" t="s">
        <v>2163</v>
      </c>
      <c r="F350" s="3" t="s">
        <v>2369</v>
      </c>
      <c r="G350" s="1">
        <v>1</v>
      </c>
      <c r="H350" s="3" t="str">
        <f t="shared" si="8"/>
        <v xml:space="preserve">  &lt;File Name="Tips_bg" Path="Expression/View/Tips_bg" Type="Image" Enable="1" /&gt;</v>
      </c>
    </row>
    <row r="351" spans="1:8">
      <c r="A351" s="137">
        <v>2</v>
      </c>
      <c r="D351" s="3" t="s">
        <v>2346</v>
      </c>
      <c r="E351" s="3" t="s">
        <v>2163</v>
      </c>
      <c r="F351" s="3" t="s">
        <v>2369</v>
      </c>
      <c r="G351" s="1">
        <v>1</v>
      </c>
      <c r="H351" s="3" t="str">
        <f t="shared" si="8"/>
        <v xml:space="preserve">  &lt;File Name="title_bg" Path="Expression/View/title_bg" Type="Image" Enable="1" /&gt;</v>
      </c>
    </row>
    <row r="352" spans="1:8">
      <c r="A352" s="137">
        <v>2</v>
      </c>
      <c r="D352" s="3" t="s">
        <v>2397</v>
      </c>
      <c r="E352" s="3" t="s">
        <v>2163</v>
      </c>
      <c r="F352" s="3" t="s">
        <v>2369</v>
      </c>
      <c r="G352" s="1">
        <v>1</v>
      </c>
      <c r="H352" s="3" t="str">
        <f t="shared" si="8"/>
        <v xml:space="preserve">  &lt;File Name="txt_friends_cn" Path="Expression/View/txt_friends_cn" Type="Image" Enable="1" /&gt;</v>
      </c>
    </row>
    <row r="353" spans="1:8">
      <c r="A353" s="137">
        <v>2</v>
      </c>
      <c r="D353" s="3" t="s">
        <v>2398</v>
      </c>
      <c r="E353" s="3" t="s">
        <v>2163</v>
      </c>
      <c r="F353" s="3" t="s">
        <v>2369</v>
      </c>
      <c r="G353" s="1">
        <v>1</v>
      </c>
      <c r="H353" s="3" t="str">
        <f t="shared" si="8"/>
        <v xml:space="preserve">  &lt;File Name="txt_friends_en" Path="Expression/View/txt_friends_en" Type="Image" Enable="1" /&gt;</v>
      </c>
    </row>
    <row r="354" spans="1:8">
      <c r="A354" s="137">
        <v>2</v>
      </c>
      <c r="D354" s="3" t="s">
        <v>2399</v>
      </c>
      <c r="E354" s="3" t="s">
        <v>2163</v>
      </c>
      <c r="F354" s="3" t="s">
        <v>2369</v>
      </c>
      <c r="G354" s="1">
        <v>1</v>
      </c>
      <c r="H354" s="3" t="str">
        <f t="shared" si="8"/>
        <v xml:space="preserve">  &lt;File Name="txt_friends_jp" Path="Expression/View/txt_friends_jp" Type="Image" Enable="1" /&gt;</v>
      </c>
    </row>
    <row r="355" spans="1:8">
      <c r="A355" s="137">
        <v>2</v>
      </c>
      <c r="D355" s="3" t="s">
        <v>2400</v>
      </c>
      <c r="E355" s="3" t="s">
        <v>2163</v>
      </c>
      <c r="F355" s="3" t="s">
        <v>2369</v>
      </c>
      <c r="G355" s="1">
        <v>1</v>
      </c>
      <c r="H355" s="3" t="str">
        <f t="shared" si="8"/>
        <v xml:space="preserve">  &lt;File Name="txt_friends_tw" Path="Expression/View/txt_friends_tw" Type="Image" Enable="1" /&gt;</v>
      </c>
    </row>
    <row r="356" spans="1:8">
      <c r="A356" s="137">
        <v>2</v>
      </c>
      <c r="D356" s="3" t="s">
        <v>2502</v>
      </c>
      <c r="E356" s="3" t="s">
        <v>2163</v>
      </c>
      <c r="F356" s="3" t="s">
        <v>2369</v>
      </c>
      <c r="G356" s="1">
        <v>1</v>
      </c>
      <c r="H356" s="3" t="str">
        <f t="shared" si="8"/>
        <v xml:space="preserve">  &lt;File Name="water_drop" Path="Expression/View/water_drop" Type="Image" Enable="1" /&gt;</v>
      </c>
    </row>
    <row r="357" spans="1:8">
      <c r="A357" s="137">
        <v>2</v>
      </c>
      <c r="D357" s="3" t="s">
        <v>2423</v>
      </c>
      <c r="E357" s="3" t="s">
        <v>2163</v>
      </c>
      <c r="F357" s="3" t="s">
        <v>2422</v>
      </c>
      <c r="G357" s="1">
        <v>1</v>
      </c>
      <c r="H357" s="3" t="str">
        <f t="shared" si="8"/>
        <v xml:space="preserve">  &lt;File Name="p_bomb_big" Path="Expression/Icon/p_bomb_big" Type="Image" Enable="1" /&gt;</v>
      </c>
    </row>
    <row r="358" spans="1:8">
      <c r="A358" s="137">
        <v>2</v>
      </c>
      <c r="D358" s="3" t="s">
        <v>2424</v>
      </c>
      <c r="E358" s="3" t="s">
        <v>2163</v>
      </c>
      <c r="F358" s="3" t="s">
        <v>2422</v>
      </c>
      <c r="G358" s="1">
        <v>1</v>
      </c>
      <c r="H358" s="3" t="str">
        <f t="shared" si="8"/>
        <v xml:space="preserve">  &lt;File Name="p_bomb_small" Path="Expression/Icon/p_bomb_small" Type="Image" Enable="1" /&gt;</v>
      </c>
    </row>
    <row r="359" spans="1:8">
      <c r="A359" s="137">
        <v>2</v>
      </c>
      <c r="D359" s="3" t="s">
        <v>2425</v>
      </c>
      <c r="E359" s="3" t="s">
        <v>2163</v>
      </c>
      <c r="F359" s="3" t="s">
        <v>2422</v>
      </c>
      <c r="G359" s="1">
        <v>1</v>
      </c>
      <c r="H359" s="3" t="str">
        <f t="shared" si="8"/>
        <v xml:space="preserve">  &lt;File Name="p_flower_big" Path="Expression/Icon/p_flower_big" Type="Image" Enable="1" /&gt;</v>
      </c>
    </row>
    <row r="360" spans="1:8">
      <c r="A360" s="137">
        <v>2</v>
      </c>
      <c r="D360" s="3" t="s">
        <v>2426</v>
      </c>
      <c r="E360" s="3" t="s">
        <v>2163</v>
      </c>
      <c r="F360" s="3" t="s">
        <v>2422</v>
      </c>
      <c r="G360" s="1">
        <v>1</v>
      </c>
      <c r="H360" s="3" t="str">
        <f t="shared" si="8"/>
        <v xml:space="preserve">  &lt;File Name="p_flower_small" Path="Expression/Icon/p_flower_small" Type="Image" Enable="1" /&gt;</v>
      </c>
    </row>
    <row r="361" spans="1:8">
      <c r="A361" s="137">
        <v>2</v>
      </c>
      <c r="D361" s="3" t="s">
        <v>2427</v>
      </c>
      <c r="E361" s="3" t="s">
        <v>2163</v>
      </c>
      <c r="F361" s="3" t="s">
        <v>2422</v>
      </c>
      <c r="G361" s="1">
        <v>1</v>
      </c>
      <c r="H361" s="3" t="str">
        <f t="shared" si="8"/>
        <v xml:space="preserve">  &lt;File Name="p_love_big" Path="Expression/Icon/p_love_big" Type="Image" Enable="1" /&gt;</v>
      </c>
    </row>
    <row r="362" spans="1:8">
      <c r="A362" s="137">
        <v>2</v>
      </c>
      <c r="D362" s="3" t="s">
        <v>2428</v>
      </c>
      <c r="E362" s="3" t="s">
        <v>2163</v>
      </c>
      <c r="F362" s="3" t="s">
        <v>2422</v>
      </c>
      <c r="G362" s="1">
        <v>1</v>
      </c>
      <c r="H362" s="3" t="str">
        <f t="shared" si="8"/>
        <v xml:space="preserve">  &lt;File Name="p_love_small" Path="Expression/Icon/p_love_small" Type="Image" Enable="1" /&gt;</v>
      </c>
    </row>
    <row r="363" spans="1:8">
      <c r="A363" s="137">
        <v>2</v>
      </c>
      <c r="D363" s="3" t="s">
        <v>2429</v>
      </c>
      <c r="E363" s="3" t="s">
        <v>2163</v>
      </c>
      <c r="F363" s="3" t="s">
        <v>2422</v>
      </c>
      <c r="G363" s="1">
        <v>1</v>
      </c>
      <c r="H363" s="3" t="str">
        <f t="shared" si="8"/>
        <v xml:space="preserve">  &lt;File Name="p_octopus_big" Path="Expression/Icon/p_octopus_big" Type="Image" Enable="1" /&gt;</v>
      </c>
    </row>
    <row r="364" spans="1:8">
      <c r="A364" s="137">
        <v>2</v>
      </c>
      <c r="D364" s="3" t="s">
        <v>2430</v>
      </c>
      <c r="E364" s="3" t="s">
        <v>2163</v>
      </c>
      <c r="F364" s="3" t="s">
        <v>2422</v>
      </c>
      <c r="G364" s="1">
        <v>1</v>
      </c>
      <c r="H364" s="3" t="str">
        <f t="shared" si="8"/>
        <v xml:space="preserve">  &lt;File Name="p_octopus_small" Path="Expression/Icon/p_octopus_small" Type="Image" Enable="1" /&gt;</v>
      </c>
    </row>
    <row r="365" spans="1:8">
      <c r="A365" s="137">
        <v>2</v>
      </c>
      <c r="D365" s="3" t="s">
        <v>2431</v>
      </c>
      <c r="E365" s="3" t="s">
        <v>2163</v>
      </c>
      <c r="F365" s="3" t="s">
        <v>2422</v>
      </c>
      <c r="G365" s="1">
        <v>1</v>
      </c>
      <c r="H365" s="3" t="str">
        <f t="shared" si="8"/>
        <v xml:space="preserve">  &lt;File Name="p_paint_big" Path="Expression/Icon/p_paint_big" Type="Image" Enable="1" /&gt;</v>
      </c>
    </row>
    <row r="366" spans="1:8">
      <c r="A366" s="137">
        <v>2</v>
      </c>
      <c r="D366" s="3" t="s">
        <v>2432</v>
      </c>
      <c r="E366" s="3" t="s">
        <v>2163</v>
      </c>
      <c r="F366" s="3" t="s">
        <v>2422</v>
      </c>
      <c r="G366" s="1">
        <v>1</v>
      </c>
      <c r="H366" s="3" t="str">
        <f t="shared" si="8"/>
        <v xml:space="preserve">  &lt;File Name="p_paint_small" Path="Expression/Icon/p_paint_small" Type="Image" Enable="1" /&gt;</v>
      </c>
    </row>
    <row r="367" spans="1:8">
      <c r="A367" s="137">
        <v>2</v>
      </c>
      <c r="D367" s="3" t="s">
        <v>2433</v>
      </c>
      <c r="E367" s="3" t="s">
        <v>2163</v>
      </c>
      <c r="F367" s="3" t="s">
        <v>2422</v>
      </c>
      <c r="G367" s="1">
        <v>1</v>
      </c>
      <c r="H367" s="3" t="str">
        <f t="shared" si="8"/>
        <v xml:space="preserve">  &lt;File Name="p_pig_big" Path="Expression/Icon/p_pig_big" Type="Image" Enable="1" /&gt;</v>
      </c>
    </row>
    <row r="368" spans="1:8">
      <c r="A368" s="137">
        <v>2</v>
      </c>
      <c r="D368" s="3" t="s">
        <v>2434</v>
      </c>
      <c r="E368" s="3" t="s">
        <v>2163</v>
      </c>
      <c r="F368" s="3" t="s">
        <v>2422</v>
      </c>
      <c r="G368" s="1">
        <v>1</v>
      </c>
      <c r="H368" s="3" t="str">
        <f t="shared" si="8"/>
        <v xml:space="preserve">  &lt;File Name="p_pig_small" Path="Expression/Icon/p_pig_small" Type="Image" Enable="1" /&gt;</v>
      </c>
    </row>
    <row r="369" spans="1:8">
      <c r="A369" s="137">
        <v>2</v>
      </c>
      <c r="D369" s="3" t="s">
        <v>2585</v>
      </c>
      <c r="E369" s="3" t="s">
        <v>2163</v>
      </c>
      <c r="F369" s="3" t="s">
        <v>2422</v>
      </c>
      <c r="G369" s="1">
        <v>1</v>
      </c>
      <c r="H369" s="3" t="str">
        <f t="shared" si="8"/>
        <v xml:space="preserve">  &lt;File Name="p_raindow_big" Path="Expression/Icon/p_raindow_big" Type="Image" Enable="1" /&gt;</v>
      </c>
    </row>
    <row r="370" spans="1:8">
      <c r="A370" s="137">
        <v>2</v>
      </c>
      <c r="D370" s="3" t="s">
        <v>2586</v>
      </c>
      <c r="E370" s="3" t="s">
        <v>2163</v>
      </c>
      <c r="F370" s="3" t="s">
        <v>2422</v>
      </c>
      <c r="G370" s="1">
        <v>1</v>
      </c>
      <c r="H370" s="3" t="str">
        <f t="shared" si="8"/>
        <v xml:space="preserve">  &lt;File Name="p_raindow_small" Path="Expression/Icon/p_raindow_small" Type="Image" Enable="1" /&gt;</v>
      </c>
    </row>
    <row r="371" spans="1:8">
      <c r="A371" s="137">
        <v>2</v>
      </c>
      <c r="D371" s="3" t="s">
        <v>2587</v>
      </c>
      <c r="E371" s="3" t="s">
        <v>2163</v>
      </c>
      <c r="F371" s="3" t="s">
        <v>2422</v>
      </c>
      <c r="G371" s="1">
        <v>1</v>
      </c>
      <c r="H371" s="3" t="str">
        <f t="shared" si="8"/>
        <v xml:space="preserve">  &lt;File Name="p_tantan_big" Path="Expression/Icon/p_tantan_big" Type="Image" Enable="1" /&gt;</v>
      </c>
    </row>
    <row r="372" spans="1:8">
      <c r="A372" s="137">
        <v>2</v>
      </c>
      <c r="D372" s="3" t="s">
        <v>2588</v>
      </c>
      <c r="E372" s="3" t="s">
        <v>2163</v>
      </c>
      <c r="F372" s="3" t="s">
        <v>2422</v>
      </c>
      <c r="G372" s="1">
        <v>1</v>
      </c>
      <c r="H372" s="3" t="str">
        <f t="shared" si="8"/>
        <v xml:space="preserve">  &lt;File Name="p_tantan_small" Path="Expression/Icon/p_tantan_small" Type="Image" Enable="1" /&gt;</v>
      </c>
    </row>
    <row r="373" spans="1:8">
      <c r="A373" s="137">
        <v>3</v>
      </c>
      <c r="H373" s="3" t="str">
        <f t="shared" si="8"/>
        <v>&lt;/Module&gt;</v>
      </c>
    </row>
    <row r="374" spans="1:8">
      <c r="A374" s="140">
        <v>1</v>
      </c>
      <c r="B374" s="141" t="s">
        <v>2564</v>
      </c>
      <c r="C374" s="142" t="s">
        <v>2565</v>
      </c>
      <c r="D374" s="142"/>
      <c r="E374" s="142"/>
      <c r="F374" s="142"/>
      <c r="G374" s="143"/>
      <c r="H374" s="3" t="str">
        <f t="shared" ref="H374:H387" si="9">IF(A374=1,"&lt;Module Name="""&amp;B374&amp;""" Desc="""&amp;C374&amp;"""&gt;",IF(A374=2,"  &lt;File Name="""&amp;D374&amp;""" Path="""&amp;F374&amp;D374&amp;""" Type="""&amp;E374&amp;""" Enable="""&amp;G374&amp;""" /&gt;",IF(A374=3,"&lt;/Module&gt;","")))</f>
        <v>&lt;Module Name="MessageInbox" Desc="消息收件箱页"&gt;</v>
      </c>
    </row>
    <row r="375" spans="1:8">
      <c r="A375" s="137">
        <v>2</v>
      </c>
      <c r="D375" s="3" t="s">
        <v>2370</v>
      </c>
      <c r="E375" s="3" t="s">
        <v>2163</v>
      </c>
      <c r="F375" s="3" t="s">
        <v>2570</v>
      </c>
      <c r="G375" s="1">
        <v>1</v>
      </c>
      <c r="H375" s="3" t="str">
        <f t="shared" si="9"/>
        <v xml:space="preserve">  &lt;File Name="avatar01" Path="MessageInbox/View/avatar01" Type="Image" Enable="1" /&gt;</v>
      </c>
    </row>
    <row r="376" spans="1:8">
      <c r="A376" s="137">
        <v>2</v>
      </c>
      <c r="D376" s="3" t="s">
        <v>2371</v>
      </c>
      <c r="E376" s="3" t="s">
        <v>2163</v>
      </c>
      <c r="F376" s="3" t="s">
        <v>2570</v>
      </c>
      <c r="G376" s="1">
        <v>1</v>
      </c>
      <c r="H376" s="3" t="str">
        <f t="shared" si="9"/>
        <v xml:space="preserve">  &lt;File Name="avatar02" Path="MessageInbox/View/avatar02" Type="Image" Enable="1" /&gt;</v>
      </c>
    </row>
    <row r="377" spans="1:8">
      <c r="A377" s="137">
        <v>2</v>
      </c>
      <c r="D377" s="3" t="s">
        <v>2372</v>
      </c>
      <c r="E377" s="3" t="s">
        <v>2163</v>
      </c>
      <c r="F377" s="3" t="s">
        <v>2570</v>
      </c>
      <c r="G377" s="1">
        <v>1</v>
      </c>
      <c r="H377" s="3" t="str">
        <f t="shared" si="9"/>
        <v xml:space="preserve">  &lt;File Name="avatar03" Path="MessageInbox/View/avatar03" Type="Image" Enable="1" /&gt;</v>
      </c>
    </row>
    <row r="378" spans="1:8">
      <c r="A378" s="137">
        <v>2</v>
      </c>
      <c r="D378" s="3" t="s">
        <v>2373</v>
      </c>
      <c r="E378" s="3" t="s">
        <v>2163</v>
      </c>
      <c r="F378" s="3" t="s">
        <v>2570</v>
      </c>
      <c r="G378" s="1">
        <v>1</v>
      </c>
      <c r="H378" s="3" t="str">
        <f t="shared" si="9"/>
        <v xml:space="preserve">  &lt;File Name="avatar04" Path="MessageInbox/View/avatar04" Type="Image" Enable="1" /&gt;</v>
      </c>
    </row>
    <row r="379" spans="1:8">
      <c r="A379" s="137">
        <v>2</v>
      </c>
      <c r="D379" s="3" t="s">
        <v>2374</v>
      </c>
      <c r="E379" s="3" t="s">
        <v>2163</v>
      </c>
      <c r="F379" s="3" t="s">
        <v>2570</v>
      </c>
      <c r="G379" s="1">
        <v>1</v>
      </c>
      <c r="H379" s="3" t="str">
        <f t="shared" si="9"/>
        <v xml:space="preserve">  &lt;File Name="avatar05" Path="MessageInbox/View/avatar05" Type="Image" Enable="1" /&gt;</v>
      </c>
    </row>
    <row r="380" spans="1:8">
      <c r="A380" s="137">
        <v>2</v>
      </c>
      <c r="D380" s="3" t="s">
        <v>2375</v>
      </c>
      <c r="E380" s="3" t="s">
        <v>2163</v>
      </c>
      <c r="F380" s="3" t="s">
        <v>2570</v>
      </c>
      <c r="G380" s="1">
        <v>1</v>
      </c>
      <c r="H380" s="3" t="str">
        <f t="shared" si="9"/>
        <v xml:space="preserve">  &lt;File Name="avatar06" Path="MessageInbox/View/avatar06" Type="Image" Enable="1" /&gt;</v>
      </c>
    </row>
    <row r="381" spans="1:8">
      <c r="A381" s="137">
        <v>2</v>
      </c>
      <c r="D381" s="3" t="s">
        <v>2376</v>
      </c>
      <c r="E381" s="3" t="s">
        <v>2163</v>
      </c>
      <c r="F381" s="3" t="s">
        <v>2570</v>
      </c>
      <c r="G381" s="1">
        <v>1</v>
      </c>
      <c r="H381" s="3" t="str">
        <f t="shared" si="9"/>
        <v xml:space="preserve">  &lt;File Name="avatard" Path="MessageInbox/View/avatard" Type="Image" Enable="1" /&gt;</v>
      </c>
    </row>
    <row r="382" spans="1:8">
      <c r="A382" s="137">
        <v>2</v>
      </c>
      <c r="D382" s="3" t="s">
        <v>2377</v>
      </c>
      <c r="E382" s="3" t="s">
        <v>2163</v>
      </c>
      <c r="F382" s="3" t="s">
        <v>2570</v>
      </c>
      <c r="G382" s="1">
        <v>1</v>
      </c>
      <c r="H382" s="3" t="str">
        <f t="shared" si="9"/>
        <v xml:space="preserve">  &lt;File Name="avatarn" Path="MessageInbox/View/avatarn" Type="Image" Enable="1" /&gt;</v>
      </c>
    </row>
    <row r="383" spans="1:8">
      <c r="A383" s="137">
        <v>2</v>
      </c>
      <c r="D383" s="3" t="s">
        <v>2378</v>
      </c>
      <c r="E383" s="3" t="s">
        <v>2163</v>
      </c>
      <c r="F383" s="3" t="s">
        <v>2570</v>
      </c>
      <c r="G383" s="1">
        <v>1</v>
      </c>
      <c r="H383" s="3" t="str">
        <f t="shared" si="9"/>
        <v xml:space="preserve">  &lt;File Name="avatarp" Path="MessageInbox/View/avatarp" Type="Image" Enable="1" /&gt;</v>
      </c>
    </row>
    <row r="384" spans="1:8">
      <c r="A384" s="137">
        <v>2</v>
      </c>
      <c r="D384" s="3" t="s">
        <v>2379</v>
      </c>
      <c r="E384" s="3" t="s">
        <v>2163</v>
      </c>
      <c r="F384" s="3" t="s">
        <v>2570</v>
      </c>
      <c r="G384" s="1">
        <v>1</v>
      </c>
      <c r="H384" s="3" t="str">
        <f t="shared" si="9"/>
        <v xml:space="preserve">  &lt;File Name="avatars" Path="MessageInbox/View/avatars" Type="Image" Enable="1" /&gt;</v>
      </c>
    </row>
    <row r="385" spans="1:8">
      <c r="A385" s="137">
        <v>2</v>
      </c>
      <c r="D385" s="3" t="s">
        <v>2494</v>
      </c>
      <c r="E385" s="3" t="s">
        <v>2163</v>
      </c>
      <c r="F385" s="3" t="s">
        <v>2570</v>
      </c>
      <c r="G385" s="1">
        <v>1</v>
      </c>
      <c r="H385" s="3" t="str">
        <f t="shared" si="9"/>
        <v xml:space="preserve">  &lt;File Name="avatar_default" Path="MessageInbox/View/avatar_default" Type="Image" Enable="1" /&gt;</v>
      </c>
    </row>
    <row r="386" spans="1:8">
      <c r="A386" s="137">
        <v>2</v>
      </c>
      <c r="D386" s="3" t="s">
        <v>2566</v>
      </c>
      <c r="E386" s="3" t="s">
        <v>2163</v>
      </c>
      <c r="F386" s="3" t="s">
        <v>2570</v>
      </c>
      <c r="G386" s="1">
        <v>1</v>
      </c>
      <c r="H386" s="3" t="str">
        <f t="shared" si="9"/>
        <v xml:space="preserve">  &lt;File Name="avatar_gululu" Path="MessageInbox/View/avatar_gululu" Type="Image" Enable="1" /&gt;</v>
      </c>
    </row>
    <row r="387" spans="1:8">
      <c r="A387" s="137">
        <v>2</v>
      </c>
      <c r="D387" s="3" t="s">
        <v>2600</v>
      </c>
      <c r="E387" s="3" t="s">
        <v>2163</v>
      </c>
      <c r="F387" s="3" t="s">
        <v>2570</v>
      </c>
      <c r="G387" s="1">
        <v>1</v>
      </c>
      <c r="H387" s="3" t="str">
        <f t="shared" si="9"/>
        <v xml:space="preserve">  &lt;File Name="avatar00" Path="MessageInbox/View/avatar00" Type="Image" Enable="1" /&gt;</v>
      </c>
    </row>
    <row r="388" spans="1:8">
      <c r="A388" s="137">
        <v>2</v>
      </c>
      <c r="D388" s="3" t="s">
        <v>2601</v>
      </c>
      <c r="E388" s="3" t="s">
        <v>2163</v>
      </c>
      <c r="F388" s="3" t="s">
        <v>2570</v>
      </c>
      <c r="G388" s="1">
        <v>1</v>
      </c>
      <c r="H388" s="3" t="str">
        <f t="shared" ref="H388:H424" si="10">IF(A388=1,"&lt;Module Name="""&amp;B388&amp;""" Desc="""&amp;C388&amp;"""&gt;",IF(A388=2,"  &lt;File Name="""&amp;D388&amp;""" Path="""&amp;F388&amp;D388&amp;""" Type="""&amp;E388&amp;""" Enable="""&amp;G388&amp;""" /&gt;",IF(A388=3,"&lt;/Module&gt;","")))</f>
        <v xml:space="preserve">  &lt;File Name="avatar07" Path="MessageInbox/View/avatar07" Type="Image" Enable="1" /&gt;</v>
      </c>
    </row>
    <row r="389" spans="1:8">
      <c r="A389" s="137">
        <v>2</v>
      </c>
      <c r="D389" s="3" t="s">
        <v>2602</v>
      </c>
      <c r="E389" s="3" t="s">
        <v>2163</v>
      </c>
      <c r="F389" s="3" t="s">
        <v>2570</v>
      </c>
      <c r="G389" s="1">
        <v>1</v>
      </c>
      <c r="H389" s="3" t="str">
        <f t="shared" si="10"/>
        <v xml:space="preserve">  &lt;File Name="avatar08" Path="MessageInbox/View/avatar08" Type="Image" Enable="1" /&gt;</v>
      </c>
    </row>
    <row r="390" spans="1:8">
      <c r="A390" s="137">
        <v>2</v>
      </c>
      <c r="D390" s="3" t="s">
        <v>2603</v>
      </c>
      <c r="E390" s="3" t="s">
        <v>2163</v>
      </c>
      <c r="F390" s="3" t="s">
        <v>2570</v>
      </c>
      <c r="G390" s="1">
        <v>1</v>
      </c>
      <c r="H390" s="3" t="str">
        <f t="shared" si="10"/>
        <v xml:space="preserve">  &lt;File Name="avatar09" Path="MessageInbox/View/avatar09" Type="Image" Enable="1" /&gt;</v>
      </c>
    </row>
    <row r="391" spans="1:8">
      <c r="A391" s="137">
        <v>2</v>
      </c>
      <c r="D391" s="3" t="s">
        <v>2604</v>
      </c>
      <c r="E391" s="3" t="s">
        <v>2163</v>
      </c>
      <c r="F391" s="3" t="s">
        <v>2570</v>
      </c>
      <c r="G391" s="1">
        <v>1</v>
      </c>
      <c r="H391" s="3" t="str">
        <f t="shared" si="10"/>
        <v xml:space="preserve">  &lt;File Name="avatar11" Path="MessageInbox/View/avatar11" Type="Image" Enable="1" /&gt;</v>
      </c>
    </row>
    <row r="392" spans="1:8">
      <c r="A392" s="137">
        <v>2</v>
      </c>
      <c r="D392" s="3" t="s">
        <v>2605</v>
      </c>
      <c r="E392" s="3" t="s">
        <v>2163</v>
      </c>
      <c r="F392" s="3" t="s">
        <v>2570</v>
      </c>
      <c r="G392" s="1">
        <v>1</v>
      </c>
      <c r="H392" s="3" t="str">
        <f t="shared" si="10"/>
        <v xml:space="preserve">  &lt;File Name="avatar12" Path="MessageInbox/View/avatar12" Type="Image" Enable="1" /&gt;</v>
      </c>
    </row>
    <row r="393" spans="1:8">
      <c r="A393" s="137">
        <v>2</v>
      </c>
      <c r="D393" s="3" t="s">
        <v>2606</v>
      </c>
      <c r="E393" s="3" t="s">
        <v>2163</v>
      </c>
      <c r="F393" s="3" t="s">
        <v>2570</v>
      </c>
      <c r="G393" s="1">
        <v>1</v>
      </c>
      <c r="H393" s="3" t="str">
        <f t="shared" si="10"/>
        <v xml:space="preserve">  &lt;File Name="avatar13" Path="MessageInbox/View/avatar13" Type="Image" Enable="1" /&gt;</v>
      </c>
    </row>
    <row r="394" spans="1:8">
      <c r="A394" s="137">
        <v>2</v>
      </c>
      <c r="D394" s="3" t="s">
        <v>2607</v>
      </c>
      <c r="E394" s="3" t="s">
        <v>2163</v>
      </c>
      <c r="F394" s="3" t="s">
        <v>2570</v>
      </c>
      <c r="G394" s="1">
        <v>1</v>
      </c>
      <c r="H394" s="3" t="str">
        <f t="shared" si="10"/>
        <v xml:space="preserve">  &lt;File Name="avatar14" Path="MessageInbox/View/avatar14" Type="Image" Enable="1" /&gt;</v>
      </c>
    </row>
    <row r="395" spans="1:8">
      <c r="A395" s="137">
        <v>2</v>
      </c>
      <c r="D395" s="3" t="s">
        <v>2608</v>
      </c>
      <c r="E395" s="3" t="s">
        <v>2163</v>
      </c>
      <c r="F395" s="3" t="s">
        <v>2570</v>
      </c>
      <c r="G395" s="1">
        <v>1</v>
      </c>
      <c r="H395" s="3" t="str">
        <f t="shared" si="10"/>
        <v xml:space="preserve">  &lt;File Name="avatar15" Path="MessageInbox/View/avatar15" Type="Image" Enable="1" /&gt;</v>
      </c>
    </row>
    <row r="396" spans="1:8">
      <c r="A396" s="137">
        <v>2</v>
      </c>
      <c r="D396" s="3" t="s">
        <v>2609</v>
      </c>
      <c r="E396" s="3" t="s">
        <v>2163</v>
      </c>
      <c r="F396" s="3" t="s">
        <v>2570</v>
      </c>
      <c r="G396" s="1">
        <v>1</v>
      </c>
      <c r="H396" s="3" t="str">
        <f t="shared" si="10"/>
        <v xml:space="preserve">  &lt;File Name="avatar16" Path="MessageInbox/View/avatar16" Type="Image" Enable="1" /&gt;</v>
      </c>
    </row>
    <row r="397" spans="1:8">
      <c r="A397" s="137">
        <v>2</v>
      </c>
      <c r="D397" s="3" t="s">
        <v>2610</v>
      </c>
      <c r="E397" s="3" t="s">
        <v>2163</v>
      </c>
      <c r="F397" s="3" t="s">
        <v>2570</v>
      </c>
      <c r="G397" s="1">
        <v>1</v>
      </c>
      <c r="H397" s="3" t="str">
        <f t="shared" si="10"/>
        <v xml:space="preserve">  &lt;File Name="avatar17" Path="MessageInbox/View/avatar17" Type="Image" Enable="1" /&gt;</v>
      </c>
    </row>
    <row r="398" spans="1:8">
      <c r="A398" s="137">
        <v>2</v>
      </c>
      <c r="D398" s="3" t="s">
        <v>2611</v>
      </c>
      <c r="E398" s="3" t="s">
        <v>2163</v>
      </c>
      <c r="F398" s="3" t="s">
        <v>2570</v>
      </c>
      <c r="G398" s="1">
        <v>1</v>
      </c>
      <c r="H398" s="3" t="str">
        <f t="shared" si="10"/>
        <v xml:space="preserve">  &lt;File Name="avatar18" Path="MessageInbox/View/avatar18" Type="Image" Enable="1" /&gt;</v>
      </c>
    </row>
    <row r="399" spans="1:8">
      <c r="A399" s="137">
        <v>2</v>
      </c>
      <c r="D399" s="3" t="s">
        <v>2612</v>
      </c>
      <c r="E399" s="3" t="s">
        <v>2163</v>
      </c>
      <c r="F399" s="3" t="s">
        <v>2570</v>
      </c>
      <c r="G399" s="1">
        <v>1</v>
      </c>
      <c r="H399" s="3" t="str">
        <f t="shared" si="10"/>
        <v xml:space="preserve">  &lt;File Name="avatar19" Path="MessageInbox/View/avatar19" Type="Image" Enable="1" /&gt;</v>
      </c>
    </row>
    <row r="400" spans="1:8">
      <c r="A400" s="137">
        <v>2</v>
      </c>
      <c r="D400" s="3" t="s">
        <v>2613</v>
      </c>
      <c r="E400" s="3" t="s">
        <v>2163</v>
      </c>
      <c r="F400" s="3" t="s">
        <v>2570</v>
      </c>
      <c r="G400" s="1">
        <v>1</v>
      </c>
      <c r="H400" s="3" t="str">
        <f t="shared" si="10"/>
        <v xml:space="preserve">  &lt;File Name="avatar20" Path="MessageInbox/View/avatar20" Type="Image" Enable="1" /&gt;</v>
      </c>
    </row>
    <row r="401" spans="1:8">
      <c r="A401" s="137">
        <v>2</v>
      </c>
      <c r="D401" s="3" t="s">
        <v>2614</v>
      </c>
      <c r="E401" s="3" t="s">
        <v>2163</v>
      </c>
      <c r="F401" s="3" t="s">
        <v>2570</v>
      </c>
      <c r="G401" s="1">
        <v>1</v>
      </c>
      <c r="H401" s="3" t="str">
        <f t="shared" si="10"/>
        <v xml:space="preserve">  &lt;File Name="avatar21" Path="MessageInbox/View/avatar21" Type="Image" Enable="1" /&gt;</v>
      </c>
    </row>
    <row r="402" spans="1:8">
      <c r="A402" s="137">
        <v>2</v>
      </c>
      <c r="D402" s="3" t="s">
        <v>2615</v>
      </c>
      <c r="E402" s="3" t="s">
        <v>2163</v>
      </c>
      <c r="F402" s="3" t="s">
        <v>2570</v>
      </c>
      <c r="G402" s="1">
        <v>1</v>
      </c>
      <c r="H402" s="3" t="str">
        <f t="shared" si="10"/>
        <v xml:space="preserve">  &lt;File Name="avatar22" Path="MessageInbox/View/avatar22" Type="Image" Enable="1" /&gt;</v>
      </c>
    </row>
    <row r="403" spans="1:8">
      <c r="A403" s="137">
        <v>2</v>
      </c>
      <c r="D403" s="3" t="s">
        <v>2616</v>
      </c>
      <c r="E403" s="3" t="s">
        <v>2163</v>
      </c>
      <c r="F403" s="3" t="s">
        <v>2570</v>
      </c>
      <c r="G403" s="1">
        <v>1</v>
      </c>
      <c r="H403" s="3" t="str">
        <f t="shared" si="10"/>
        <v xml:space="preserve">  &lt;File Name="avatar23" Path="MessageInbox/View/avatar23" Type="Image" Enable="1" /&gt;</v>
      </c>
    </row>
    <row r="404" spans="1:8">
      <c r="A404" s="137">
        <v>2</v>
      </c>
      <c r="D404" s="3" t="s">
        <v>2617</v>
      </c>
      <c r="E404" s="3" t="s">
        <v>2163</v>
      </c>
      <c r="F404" s="3" t="s">
        <v>2570</v>
      </c>
      <c r="G404" s="1">
        <v>1</v>
      </c>
      <c r="H404" s="3" t="str">
        <f t="shared" si="10"/>
        <v xml:space="preserve">  &lt;File Name="avatar24" Path="MessageInbox/View/avatar24" Type="Image" Enable="1" /&gt;</v>
      </c>
    </row>
    <row r="405" spans="1:8">
      <c r="A405" s="137">
        <v>2</v>
      </c>
      <c r="D405" s="3" t="s">
        <v>2337</v>
      </c>
      <c r="E405" s="3" t="s">
        <v>2163</v>
      </c>
      <c r="F405" s="3" t="s">
        <v>2570</v>
      </c>
      <c r="G405" s="1">
        <v>1</v>
      </c>
      <c r="H405" s="3" t="str">
        <f t="shared" si="10"/>
        <v xml:space="preserve">  &lt;File Name="bg" Path="MessageInbox/View/bg" Type="Image" Enable="1" /&gt;</v>
      </c>
    </row>
    <row r="406" spans="1:8">
      <c r="A406" s="137">
        <v>2</v>
      </c>
      <c r="D406" s="3" t="s">
        <v>2567</v>
      </c>
      <c r="E406" s="3" t="s">
        <v>2163</v>
      </c>
      <c r="F406" s="3" t="s">
        <v>2570</v>
      </c>
      <c r="G406" s="1">
        <v>1</v>
      </c>
      <c r="H406" s="3" t="str">
        <f t="shared" si="10"/>
        <v xml:space="preserve">  &lt;File Name="board_selected" Path="MessageInbox/View/board_selected" Type="Image" Enable="1" /&gt;</v>
      </c>
    </row>
    <row r="407" spans="1:8">
      <c r="A407" s="137">
        <v>2</v>
      </c>
      <c r="D407" s="3" t="s">
        <v>2568</v>
      </c>
      <c r="E407" s="3" t="s">
        <v>2163</v>
      </c>
      <c r="F407" s="3" t="s">
        <v>2570</v>
      </c>
      <c r="G407" s="1">
        <v>1</v>
      </c>
      <c r="H407" s="3" t="str">
        <f t="shared" si="10"/>
        <v xml:space="preserve">  &lt;File Name="board_txt" Path="MessageInbox/View/board_txt" Type="Image" Enable="1" /&gt;</v>
      </c>
    </row>
    <row r="408" spans="1:8">
      <c r="A408" s="137">
        <v>2</v>
      </c>
      <c r="D408" s="3" t="s">
        <v>2569</v>
      </c>
      <c r="E408" s="3" t="s">
        <v>2163</v>
      </c>
      <c r="F408" s="3" t="s">
        <v>2570</v>
      </c>
      <c r="G408" s="1">
        <v>1</v>
      </c>
      <c r="H408" s="3" t="str">
        <f t="shared" si="10"/>
        <v xml:space="preserve">  &lt;File Name="board_unselected" Path="MessageInbox/View/board_unselected" Type="Image" Enable="1" /&gt;</v>
      </c>
    </row>
    <row r="409" spans="1:8">
      <c r="A409" s="137">
        <v>2</v>
      </c>
      <c r="D409" s="3" t="s">
        <v>2555</v>
      </c>
      <c r="E409" s="3" t="s">
        <v>2163</v>
      </c>
      <c r="F409" s="3" t="s">
        <v>2570</v>
      </c>
      <c r="G409" s="1">
        <v>1</v>
      </c>
      <c r="H409" s="3" t="str">
        <f t="shared" si="10"/>
        <v xml:space="preserve">  &lt;File Name="btn_add_s" Path="MessageInbox/View/btn_add_s" Type="Image" Enable="1" /&gt;</v>
      </c>
    </row>
    <row r="410" spans="1:8">
      <c r="A410" s="137">
        <v>2</v>
      </c>
      <c r="D410" s="3" t="s">
        <v>2556</v>
      </c>
      <c r="E410" s="3" t="s">
        <v>2163</v>
      </c>
      <c r="F410" s="3" t="s">
        <v>2570</v>
      </c>
      <c r="G410" s="1">
        <v>1</v>
      </c>
      <c r="H410" s="3" t="str">
        <f t="shared" si="10"/>
        <v xml:space="preserve">  &lt;File Name="btn_add_us" Path="MessageInbox/View/btn_add_us" Type="Image" Enable="1" /&gt;</v>
      </c>
    </row>
    <row r="411" spans="1:8">
      <c r="A411" s="137">
        <v>2</v>
      </c>
      <c r="D411" s="3" t="s">
        <v>2557</v>
      </c>
      <c r="E411" s="3" t="s">
        <v>2163</v>
      </c>
      <c r="F411" s="3" t="s">
        <v>2570</v>
      </c>
      <c r="G411" s="1">
        <v>1</v>
      </c>
      <c r="H411" s="3" t="str">
        <f t="shared" si="10"/>
        <v xml:space="preserve">  &lt;File Name="btn_del_s" Path="MessageInbox/View/btn_del_s" Type="Image" Enable="1" /&gt;</v>
      </c>
    </row>
    <row r="412" spans="1:8">
      <c r="A412" s="137">
        <v>2</v>
      </c>
      <c r="D412" s="3" t="s">
        <v>2558</v>
      </c>
      <c r="E412" s="3" t="s">
        <v>2163</v>
      </c>
      <c r="F412" s="3" t="s">
        <v>2570</v>
      </c>
      <c r="G412" s="1">
        <v>1</v>
      </c>
      <c r="H412" s="3" t="str">
        <f t="shared" si="10"/>
        <v xml:space="preserve">  &lt;File Name="btn_del_us" Path="MessageInbox/View/btn_del_us" Type="Image" Enable="1" /&gt;</v>
      </c>
    </row>
    <row r="413" spans="1:8">
      <c r="A413" s="137">
        <v>2</v>
      </c>
      <c r="D413" s="3" t="s">
        <v>2380</v>
      </c>
      <c r="E413" s="3" t="s">
        <v>2163</v>
      </c>
      <c r="F413" s="3" t="s">
        <v>2570</v>
      </c>
      <c r="G413" s="1">
        <v>1</v>
      </c>
      <c r="H413" s="3" t="str">
        <f t="shared" si="10"/>
        <v xml:space="preserve">  &lt;File Name="crownlable_b" Path="MessageInbox/View/crownlable_b" Type="Image" Enable="1" /&gt;</v>
      </c>
    </row>
    <row r="414" spans="1:8">
      <c r="A414" s="137">
        <v>2</v>
      </c>
      <c r="D414" s="3" t="s">
        <v>2382</v>
      </c>
      <c r="E414" s="3" t="s">
        <v>2163</v>
      </c>
      <c r="F414" s="3" t="s">
        <v>2570</v>
      </c>
      <c r="G414" s="1">
        <v>1</v>
      </c>
      <c r="H414" s="3" t="str">
        <f t="shared" si="10"/>
        <v xml:space="preserve">  &lt;File Name="crown_c" Path="MessageInbox/View/crown_c" Type="Image" Enable="1" /&gt;</v>
      </c>
    </row>
    <row r="415" spans="1:8">
      <c r="A415" s="137">
        <v>2</v>
      </c>
      <c r="D415" s="3" t="s">
        <v>2383</v>
      </c>
      <c r="E415" s="3" t="s">
        <v>2163</v>
      </c>
      <c r="F415" s="3" t="s">
        <v>2570</v>
      </c>
      <c r="G415" s="1">
        <v>1</v>
      </c>
      <c r="H415" s="3" t="str">
        <f t="shared" si="10"/>
        <v xml:space="preserve">  &lt;File Name="crown_g" Path="MessageInbox/View/crown_g" Type="Image" Enable="1" /&gt;</v>
      </c>
    </row>
    <row r="416" spans="1:8">
      <c r="A416" s="137">
        <v>2</v>
      </c>
      <c r="D416" s="3" t="s">
        <v>2384</v>
      </c>
      <c r="E416" s="3" t="s">
        <v>2163</v>
      </c>
      <c r="F416" s="3" t="s">
        <v>2570</v>
      </c>
      <c r="G416" s="1">
        <v>1</v>
      </c>
      <c r="H416" s="3" t="str">
        <f t="shared" si="10"/>
        <v xml:space="preserve">  &lt;File Name="crown_s" Path="MessageInbox/View/crown_s" Type="Image" Enable="1" /&gt;</v>
      </c>
    </row>
    <row r="417" spans="1:8">
      <c r="A417" s="137">
        <v>2</v>
      </c>
      <c r="D417" s="3" t="s">
        <v>2501</v>
      </c>
      <c r="E417" s="3" t="s">
        <v>2163</v>
      </c>
      <c r="F417" s="3" t="s">
        <v>2570</v>
      </c>
      <c r="G417" s="1">
        <v>1</v>
      </c>
      <c r="H417" s="3" t="str">
        <f t="shared" si="10"/>
        <v xml:space="preserve">  &lt;File Name="drink_remind" Path="MessageInbox/View/drink_remind" Type="Image" Enable="1" /&gt;</v>
      </c>
    </row>
    <row r="418" spans="1:8">
      <c r="A418" s="137">
        <v>2</v>
      </c>
      <c r="D418" s="3" t="s">
        <v>2571</v>
      </c>
      <c r="E418" s="3" t="s">
        <v>2163</v>
      </c>
      <c r="F418" s="3" t="s">
        <v>2570</v>
      </c>
      <c r="G418" s="1">
        <v>1</v>
      </c>
      <c r="H418" s="3" t="str">
        <f t="shared" si="10"/>
        <v xml:space="preserve">  &lt;File Name="img_no_info" Path="MessageInbox/View/img_no_info" Type="Image" Enable="1" /&gt;</v>
      </c>
    </row>
    <row r="419" spans="1:8">
      <c r="A419" s="137">
        <v>2</v>
      </c>
      <c r="D419" s="3" t="s">
        <v>2392</v>
      </c>
      <c r="E419" s="3" t="s">
        <v>2163</v>
      </c>
      <c r="F419" s="3" t="s">
        <v>2570</v>
      </c>
      <c r="G419" s="1">
        <v>1</v>
      </c>
      <c r="H419" s="3" t="str">
        <f t="shared" si="10"/>
        <v xml:space="preserve">  &lt;File Name="lv_bg" Path="MessageInbox/View/lv_bg" Type="Image" Enable="1" /&gt;</v>
      </c>
    </row>
    <row r="420" spans="1:8">
      <c r="A420" s="137">
        <v>2</v>
      </c>
      <c r="D420" s="3" t="s">
        <v>2181</v>
      </c>
      <c r="E420" s="3" t="s">
        <v>2163</v>
      </c>
      <c r="F420" s="3" t="s">
        <v>2570</v>
      </c>
      <c r="G420" s="1">
        <v>1</v>
      </c>
      <c r="H420" s="3" t="str">
        <f t="shared" si="10"/>
        <v xml:space="preserve">  &lt;File Name="net_no" Path="MessageInbox/View/net_no" Type="Image" Enable="1" /&gt;</v>
      </c>
    </row>
    <row r="421" spans="1:8">
      <c r="A421" s="137">
        <v>2</v>
      </c>
      <c r="D421" s="3" t="s">
        <v>2396</v>
      </c>
      <c r="E421" s="3" t="s">
        <v>2163</v>
      </c>
      <c r="F421" s="3" t="s">
        <v>2570</v>
      </c>
      <c r="G421" s="1">
        <v>1</v>
      </c>
      <c r="H421" s="3" t="str">
        <f t="shared" si="10"/>
        <v xml:space="preserve">  &lt;File Name="Picture_frame" Path="MessageInbox/View/Picture_frame" Type="Image" Enable="1" /&gt;</v>
      </c>
    </row>
    <row r="422" spans="1:8">
      <c r="A422" s="137">
        <v>2</v>
      </c>
      <c r="D422" s="3" t="s">
        <v>2188</v>
      </c>
      <c r="E422" s="3" t="s">
        <v>2163</v>
      </c>
      <c r="F422" s="3" t="s">
        <v>2570</v>
      </c>
      <c r="G422" s="1">
        <v>1</v>
      </c>
      <c r="H422" s="3" t="str">
        <f t="shared" si="10"/>
        <v xml:space="preserve">  &lt;File Name="Tips_bg" Path="MessageInbox/View/Tips_bg" Type="Image" Enable="1" /&gt;</v>
      </c>
    </row>
    <row r="423" spans="1:8">
      <c r="A423" s="137">
        <v>2</v>
      </c>
      <c r="D423" s="3" t="s">
        <v>2346</v>
      </c>
      <c r="E423" s="3" t="s">
        <v>2163</v>
      </c>
      <c r="F423" s="3" t="s">
        <v>2570</v>
      </c>
      <c r="G423" s="1">
        <v>1</v>
      </c>
      <c r="H423" s="3" t="str">
        <f t="shared" si="10"/>
        <v xml:space="preserve">  &lt;File Name="title_bg" Path="MessageInbox/View/title_bg" Type="Image" Enable="1" /&gt;</v>
      </c>
    </row>
    <row r="424" spans="1:8">
      <c r="A424" s="137">
        <v>3</v>
      </c>
      <c r="E424" s="3" t="s">
        <v>2163</v>
      </c>
      <c r="F424" s="3" t="s">
        <v>2570</v>
      </c>
      <c r="G424" s="1">
        <v>1</v>
      </c>
      <c r="H424" s="3" t="str">
        <f t="shared" si="10"/>
        <v>&lt;/Module&gt;</v>
      </c>
    </row>
    <row r="425" spans="1:8">
      <c r="A425" s="140">
        <v>1</v>
      </c>
      <c r="B425" s="141" t="s">
        <v>2667</v>
      </c>
      <c r="C425" s="142" t="s">
        <v>2665</v>
      </c>
      <c r="D425" s="142"/>
      <c r="E425" s="142"/>
      <c r="F425" s="142"/>
      <c r="G425" s="143"/>
      <c r="H425" s="3" t="str">
        <f t="shared" ref="H425:H452" si="11">IF(A425=1,"&lt;Module Name="""&amp;B425&amp;""" Desc="""&amp;C425&amp;"""&gt;",IF(A425=2,"  &lt;File Name="""&amp;D425&amp;""" Path="""&amp;F425&amp;D425&amp;""" Type="""&amp;E425&amp;""" Enable="""&amp;G425&amp;""" /&gt;",IF(A425=3,"&lt;/Module&gt;","")))</f>
        <v>&lt;Module Name="Garden" Desc="庄园页"&gt;</v>
      </c>
    </row>
    <row r="426" spans="1:8">
      <c r="A426" s="137">
        <v>2</v>
      </c>
      <c r="D426" s="3" t="s">
        <v>2719</v>
      </c>
      <c r="E426" s="3" t="s">
        <v>2163</v>
      </c>
      <c r="F426" s="3" t="s">
        <v>2666</v>
      </c>
      <c r="G426" s="1">
        <v>1</v>
      </c>
      <c r="H426" s="3" t="str">
        <f t="shared" si="11"/>
        <v xml:space="preserve">  &lt;File Name="addfriend" Path="Garden/View/addfriend" Type="Image" Enable="1" /&gt;</v>
      </c>
    </row>
    <row r="427" spans="1:8">
      <c r="A427" s="137">
        <v>2</v>
      </c>
      <c r="D427" s="3" t="s">
        <v>2720</v>
      </c>
      <c r="E427" s="3" t="s">
        <v>2163</v>
      </c>
      <c r="F427" s="3" t="s">
        <v>2666</v>
      </c>
      <c r="G427" s="1">
        <v>1</v>
      </c>
      <c r="H427" s="3" t="str">
        <f t="shared" si="11"/>
        <v xml:space="preserve">  &lt;File Name="add_friend_flag" Path="Garden/View/add_friend_flag" Type="Image" Enable="1" /&gt;</v>
      </c>
    </row>
    <row r="428" spans="1:8">
      <c r="A428" s="137">
        <v>2</v>
      </c>
      <c r="D428" s="3" t="s">
        <v>2776</v>
      </c>
      <c r="E428" s="3" t="s">
        <v>2163</v>
      </c>
      <c r="F428" s="3" t="s">
        <v>2666</v>
      </c>
      <c r="G428" s="1">
        <v>1</v>
      </c>
      <c r="H428" s="3" t="str">
        <f t="shared" ref="H428" si="12">IF(A428=1,"&lt;Module Name="""&amp;B428&amp;""" Desc="""&amp;C428&amp;"""&gt;",IF(A428=2,"  &lt;File Name="""&amp;D428&amp;""" Path="""&amp;F428&amp;D428&amp;""" Type="""&amp;E428&amp;""" Enable="""&amp;G428&amp;""" /&gt;",IF(A428=3,"&lt;/Module&gt;","")))</f>
        <v xml:space="preserve">  &lt;File Name="arrow" Path="Garden/View/arrow" Type="Image" Enable="1" /&gt;</v>
      </c>
    </row>
    <row r="429" spans="1:8">
      <c r="A429" s="137">
        <v>2</v>
      </c>
      <c r="D429" s="3" t="s">
        <v>2600</v>
      </c>
      <c r="E429" s="3" t="s">
        <v>2163</v>
      </c>
      <c r="F429" s="3" t="s">
        <v>2666</v>
      </c>
      <c r="G429" s="1">
        <v>1</v>
      </c>
      <c r="H429" s="3" t="str">
        <f t="shared" si="11"/>
        <v xml:space="preserve">  &lt;File Name="avatar00" Path="Garden/View/avatar00" Type="Image" Enable="1" /&gt;</v>
      </c>
    </row>
    <row r="430" spans="1:8">
      <c r="A430" s="137">
        <v>2</v>
      </c>
      <c r="D430" s="3" t="s">
        <v>2370</v>
      </c>
      <c r="E430" s="3" t="s">
        <v>2163</v>
      </c>
      <c r="F430" s="3" t="s">
        <v>2666</v>
      </c>
      <c r="G430" s="1">
        <v>1</v>
      </c>
      <c r="H430" s="3" t="str">
        <f t="shared" si="11"/>
        <v xml:space="preserve">  &lt;File Name="avatar01" Path="Garden/View/avatar01" Type="Image" Enable="1" /&gt;</v>
      </c>
    </row>
    <row r="431" spans="1:8">
      <c r="A431" s="137">
        <v>2</v>
      </c>
      <c r="D431" s="3" t="s">
        <v>2371</v>
      </c>
      <c r="E431" s="3" t="s">
        <v>2163</v>
      </c>
      <c r="F431" s="3" t="s">
        <v>2666</v>
      </c>
      <c r="G431" s="1">
        <v>1</v>
      </c>
      <c r="H431" s="3" t="str">
        <f t="shared" si="11"/>
        <v xml:space="preserve">  &lt;File Name="avatar02" Path="Garden/View/avatar02" Type="Image" Enable="1" /&gt;</v>
      </c>
    </row>
    <row r="432" spans="1:8">
      <c r="A432" s="137">
        <v>2</v>
      </c>
      <c r="D432" s="3" t="s">
        <v>2372</v>
      </c>
      <c r="E432" s="3" t="s">
        <v>2163</v>
      </c>
      <c r="F432" s="3" t="s">
        <v>2666</v>
      </c>
      <c r="G432" s="1">
        <v>1</v>
      </c>
      <c r="H432" s="3" t="str">
        <f t="shared" si="11"/>
        <v xml:space="preserve">  &lt;File Name="avatar03" Path="Garden/View/avatar03" Type="Image" Enable="1" /&gt;</v>
      </c>
    </row>
    <row r="433" spans="1:8">
      <c r="A433" s="137">
        <v>2</v>
      </c>
      <c r="D433" s="3" t="s">
        <v>2373</v>
      </c>
      <c r="E433" s="3" t="s">
        <v>2163</v>
      </c>
      <c r="F433" s="3" t="s">
        <v>2666</v>
      </c>
      <c r="G433" s="1">
        <v>1</v>
      </c>
      <c r="H433" s="3" t="str">
        <f t="shared" si="11"/>
        <v xml:space="preserve">  &lt;File Name="avatar04" Path="Garden/View/avatar04" Type="Image" Enable="1" /&gt;</v>
      </c>
    </row>
    <row r="434" spans="1:8">
      <c r="A434" s="137">
        <v>2</v>
      </c>
      <c r="D434" s="3" t="s">
        <v>2374</v>
      </c>
      <c r="E434" s="3" t="s">
        <v>2163</v>
      </c>
      <c r="F434" s="3" t="s">
        <v>2666</v>
      </c>
      <c r="G434" s="1">
        <v>1</v>
      </c>
      <c r="H434" s="3" t="str">
        <f t="shared" si="11"/>
        <v xml:space="preserve">  &lt;File Name="avatar05" Path="Garden/View/avatar05" Type="Image" Enable="1" /&gt;</v>
      </c>
    </row>
    <row r="435" spans="1:8">
      <c r="A435" s="137">
        <v>2</v>
      </c>
      <c r="D435" s="3" t="s">
        <v>2375</v>
      </c>
      <c r="E435" s="3" t="s">
        <v>2163</v>
      </c>
      <c r="F435" s="3" t="s">
        <v>2666</v>
      </c>
      <c r="G435" s="1">
        <v>1</v>
      </c>
      <c r="H435" s="3" t="str">
        <f t="shared" si="11"/>
        <v xml:space="preserve">  &lt;File Name="avatar06" Path="Garden/View/avatar06" Type="Image" Enable="1" /&gt;</v>
      </c>
    </row>
    <row r="436" spans="1:8">
      <c r="A436" s="137">
        <v>2</v>
      </c>
      <c r="D436" s="3" t="s">
        <v>2601</v>
      </c>
      <c r="E436" s="3" t="s">
        <v>2163</v>
      </c>
      <c r="F436" s="3" t="s">
        <v>2666</v>
      </c>
      <c r="G436" s="1">
        <v>1</v>
      </c>
      <c r="H436" s="3" t="str">
        <f t="shared" si="11"/>
        <v xml:space="preserve">  &lt;File Name="avatar07" Path="Garden/View/avatar07" Type="Image" Enable="1" /&gt;</v>
      </c>
    </row>
    <row r="437" spans="1:8">
      <c r="A437" s="137">
        <v>2</v>
      </c>
      <c r="D437" s="3" t="s">
        <v>2602</v>
      </c>
      <c r="E437" s="3" t="s">
        <v>2163</v>
      </c>
      <c r="F437" s="3" t="s">
        <v>2666</v>
      </c>
      <c r="G437" s="1">
        <v>1</v>
      </c>
      <c r="H437" s="3" t="str">
        <f t="shared" si="11"/>
        <v xml:space="preserve">  &lt;File Name="avatar08" Path="Garden/View/avatar08" Type="Image" Enable="1" /&gt;</v>
      </c>
    </row>
    <row r="438" spans="1:8">
      <c r="A438" s="137">
        <v>2</v>
      </c>
      <c r="D438" s="3" t="s">
        <v>2603</v>
      </c>
      <c r="E438" s="3" t="s">
        <v>2163</v>
      </c>
      <c r="F438" s="3" t="s">
        <v>2666</v>
      </c>
      <c r="G438" s="1">
        <v>1</v>
      </c>
      <c r="H438" s="3" t="str">
        <f t="shared" si="11"/>
        <v xml:space="preserve">  &lt;File Name="avatar09" Path="Garden/View/avatar09" Type="Image" Enable="1" /&gt;</v>
      </c>
    </row>
    <row r="439" spans="1:8">
      <c r="A439" s="137">
        <v>2</v>
      </c>
      <c r="D439" s="3" t="s">
        <v>2604</v>
      </c>
      <c r="E439" s="3" t="s">
        <v>2163</v>
      </c>
      <c r="F439" s="3" t="s">
        <v>2666</v>
      </c>
      <c r="G439" s="1">
        <v>1</v>
      </c>
      <c r="H439" s="3" t="str">
        <f t="shared" si="11"/>
        <v xml:space="preserve">  &lt;File Name="avatar11" Path="Garden/View/avatar11" Type="Image" Enable="1" /&gt;</v>
      </c>
    </row>
    <row r="440" spans="1:8">
      <c r="A440" s="137">
        <v>2</v>
      </c>
      <c r="D440" s="3" t="s">
        <v>2605</v>
      </c>
      <c r="E440" s="3" t="s">
        <v>2163</v>
      </c>
      <c r="F440" s="3" t="s">
        <v>2666</v>
      </c>
      <c r="G440" s="1">
        <v>1</v>
      </c>
      <c r="H440" s="3" t="str">
        <f t="shared" si="11"/>
        <v xml:space="preserve">  &lt;File Name="avatar12" Path="Garden/View/avatar12" Type="Image" Enable="1" /&gt;</v>
      </c>
    </row>
    <row r="441" spans="1:8">
      <c r="A441" s="137">
        <v>2</v>
      </c>
      <c r="D441" s="3" t="s">
        <v>2606</v>
      </c>
      <c r="E441" s="3" t="s">
        <v>2163</v>
      </c>
      <c r="F441" s="3" t="s">
        <v>2666</v>
      </c>
      <c r="G441" s="1">
        <v>1</v>
      </c>
      <c r="H441" s="3" t="str">
        <f t="shared" si="11"/>
        <v xml:space="preserve">  &lt;File Name="avatar13" Path="Garden/View/avatar13" Type="Image" Enable="1" /&gt;</v>
      </c>
    </row>
    <row r="442" spans="1:8">
      <c r="A442" s="137">
        <v>2</v>
      </c>
      <c r="D442" s="3" t="s">
        <v>2607</v>
      </c>
      <c r="E442" s="3" t="s">
        <v>2163</v>
      </c>
      <c r="F442" s="3" t="s">
        <v>2666</v>
      </c>
      <c r="G442" s="1">
        <v>1</v>
      </c>
      <c r="H442" s="3" t="str">
        <f t="shared" si="11"/>
        <v xml:space="preserve">  &lt;File Name="avatar14" Path="Garden/View/avatar14" Type="Image" Enable="1" /&gt;</v>
      </c>
    </row>
    <row r="443" spans="1:8">
      <c r="A443" s="137">
        <v>2</v>
      </c>
      <c r="D443" s="3" t="s">
        <v>2608</v>
      </c>
      <c r="E443" s="3" t="s">
        <v>2163</v>
      </c>
      <c r="F443" s="3" t="s">
        <v>2666</v>
      </c>
      <c r="G443" s="1">
        <v>1</v>
      </c>
      <c r="H443" s="3" t="str">
        <f t="shared" si="11"/>
        <v xml:space="preserve">  &lt;File Name="avatar15" Path="Garden/View/avatar15" Type="Image" Enable="1" /&gt;</v>
      </c>
    </row>
    <row r="444" spans="1:8">
      <c r="A444" s="137">
        <v>2</v>
      </c>
      <c r="D444" s="3" t="s">
        <v>2609</v>
      </c>
      <c r="E444" s="3" t="s">
        <v>2163</v>
      </c>
      <c r="F444" s="3" t="s">
        <v>2666</v>
      </c>
      <c r="G444" s="1">
        <v>1</v>
      </c>
      <c r="H444" s="3" t="str">
        <f t="shared" si="11"/>
        <v xml:space="preserve">  &lt;File Name="avatar16" Path="Garden/View/avatar16" Type="Image" Enable="1" /&gt;</v>
      </c>
    </row>
    <row r="445" spans="1:8">
      <c r="A445" s="137">
        <v>2</v>
      </c>
      <c r="D445" s="3" t="s">
        <v>2610</v>
      </c>
      <c r="E445" s="3" t="s">
        <v>2163</v>
      </c>
      <c r="F445" s="3" t="s">
        <v>2666</v>
      </c>
      <c r="G445" s="1">
        <v>1</v>
      </c>
      <c r="H445" s="3" t="str">
        <f t="shared" si="11"/>
        <v xml:space="preserve">  &lt;File Name="avatar17" Path="Garden/View/avatar17" Type="Image" Enable="1" /&gt;</v>
      </c>
    </row>
    <row r="446" spans="1:8">
      <c r="A446" s="137">
        <v>2</v>
      </c>
      <c r="D446" s="3" t="s">
        <v>2611</v>
      </c>
      <c r="E446" s="3" t="s">
        <v>2163</v>
      </c>
      <c r="F446" s="3" t="s">
        <v>2666</v>
      </c>
      <c r="G446" s="1">
        <v>1</v>
      </c>
      <c r="H446" s="3" t="str">
        <f t="shared" si="11"/>
        <v xml:space="preserve">  &lt;File Name="avatar18" Path="Garden/View/avatar18" Type="Image" Enable="1" /&gt;</v>
      </c>
    </row>
    <row r="447" spans="1:8">
      <c r="A447" s="137">
        <v>2</v>
      </c>
      <c r="D447" s="3" t="s">
        <v>2612</v>
      </c>
      <c r="E447" s="3" t="s">
        <v>2163</v>
      </c>
      <c r="F447" s="3" t="s">
        <v>2666</v>
      </c>
      <c r="G447" s="1">
        <v>1</v>
      </c>
      <c r="H447" s="3" t="str">
        <f t="shared" si="11"/>
        <v xml:space="preserve">  &lt;File Name="avatar19" Path="Garden/View/avatar19" Type="Image" Enable="1" /&gt;</v>
      </c>
    </row>
    <row r="448" spans="1:8">
      <c r="A448" s="137">
        <v>2</v>
      </c>
      <c r="D448" s="3" t="s">
        <v>2613</v>
      </c>
      <c r="E448" s="3" t="s">
        <v>2163</v>
      </c>
      <c r="F448" s="3" t="s">
        <v>2666</v>
      </c>
      <c r="G448" s="1">
        <v>1</v>
      </c>
      <c r="H448" s="3" t="str">
        <f t="shared" si="11"/>
        <v xml:space="preserve">  &lt;File Name="avatar20" Path="Garden/View/avatar20" Type="Image" Enable="1" /&gt;</v>
      </c>
    </row>
    <row r="449" spans="1:8">
      <c r="A449" s="137">
        <v>2</v>
      </c>
      <c r="D449" s="3" t="s">
        <v>2614</v>
      </c>
      <c r="E449" s="3" t="s">
        <v>2163</v>
      </c>
      <c r="F449" s="3" t="s">
        <v>2666</v>
      </c>
      <c r="G449" s="1">
        <v>1</v>
      </c>
      <c r="H449" s="3" t="str">
        <f t="shared" si="11"/>
        <v xml:space="preserve">  &lt;File Name="avatar21" Path="Garden/View/avatar21" Type="Image" Enable="1" /&gt;</v>
      </c>
    </row>
    <row r="450" spans="1:8">
      <c r="A450" s="137">
        <v>2</v>
      </c>
      <c r="D450" s="3" t="s">
        <v>2615</v>
      </c>
      <c r="E450" s="3" t="s">
        <v>2163</v>
      </c>
      <c r="F450" s="3" t="s">
        <v>2666</v>
      </c>
      <c r="G450" s="1">
        <v>1</v>
      </c>
      <c r="H450" s="3" t="str">
        <f t="shared" si="11"/>
        <v xml:space="preserve">  &lt;File Name="avatar22" Path="Garden/View/avatar22" Type="Image" Enable="1" /&gt;</v>
      </c>
    </row>
    <row r="451" spans="1:8">
      <c r="A451" s="137">
        <v>2</v>
      </c>
      <c r="D451" s="3" t="s">
        <v>2616</v>
      </c>
      <c r="E451" s="3" t="s">
        <v>2163</v>
      </c>
      <c r="F451" s="3" t="s">
        <v>2666</v>
      </c>
      <c r="G451" s="1">
        <v>1</v>
      </c>
      <c r="H451" s="3" t="str">
        <f t="shared" si="11"/>
        <v xml:space="preserve">  &lt;File Name="avatar23" Path="Garden/View/avatar23" Type="Image" Enable="1" /&gt;</v>
      </c>
    </row>
    <row r="452" spans="1:8">
      <c r="A452" s="137">
        <v>2</v>
      </c>
      <c r="D452" s="3" t="s">
        <v>2617</v>
      </c>
      <c r="E452" s="3" t="s">
        <v>2163</v>
      </c>
      <c r="F452" s="3" t="s">
        <v>2666</v>
      </c>
      <c r="G452" s="1">
        <v>1</v>
      </c>
      <c r="H452" s="3" t="str">
        <f t="shared" si="11"/>
        <v xml:space="preserve">  &lt;File Name="avatar24" Path="Garden/View/avatar24" Type="Image" Enable="1" /&gt;</v>
      </c>
    </row>
    <row r="453" spans="1:8">
      <c r="A453" s="137">
        <v>2</v>
      </c>
      <c r="D453" s="3" t="s">
        <v>2376</v>
      </c>
      <c r="E453" s="3" t="s">
        <v>2163</v>
      </c>
      <c r="F453" s="3" t="s">
        <v>2666</v>
      </c>
      <c r="G453" s="1">
        <v>1</v>
      </c>
      <c r="H453" s="3" t="str">
        <f t="shared" ref="H453:H517" si="13">IF(A453=1,"&lt;Module Name="""&amp;B453&amp;""" Desc="""&amp;C453&amp;"""&gt;",IF(A453=2,"  &lt;File Name="""&amp;D453&amp;""" Path="""&amp;F453&amp;D453&amp;""" Type="""&amp;E453&amp;""" Enable="""&amp;G453&amp;""" /&gt;",IF(A453=3,"&lt;/Module&gt;","")))</f>
        <v xml:space="preserve">  &lt;File Name="avatard" Path="Garden/View/avatard" Type="Image" Enable="1" /&gt;</v>
      </c>
    </row>
    <row r="454" spans="1:8">
      <c r="A454" s="137">
        <v>2</v>
      </c>
      <c r="D454" s="3" t="s">
        <v>2377</v>
      </c>
      <c r="E454" s="3" t="s">
        <v>2163</v>
      </c>
      <c r="F454" s="3" t="s">
        <v>2666</v>
      </c>
      <c r="G454" s="1">
        <v>1</v>
      </c>
      <c r="H454" s="3" t="str">
        <f t="shared" si="13"/>
        <v xml:space="preserve">  &lt;File Name="avatarn" Path="Garden/View/avatarn" Type="Image" Enable="1" /&gt;</v>
      </c>
    </row>
    <row r="455" spans="1:8">
      <c r="A455" s="137">
        <v>2</v>
      </c>
      <c r="D455" s="3" t="s">
        <v>2378</v>
      </c>
      <c r="E455" s="3" t="s">
        <v>2163</v>
      </c>
      <c r="F455" s="3" t="s">
        <v>2666</v>
      </c>
      <c r="G455" s="1">
        <v>1</v>
      </c>
      <c r="H455" s="3" t="str">
        <f t="shared" si="13"/>
        <v xml:space="preserve">  &lt;File Name="avatarp" Path="Garden/View/avatarp" Type="Image" Enable="1" /&gt;</v>
      </c>
    </row>
    <row r="456" spans="1:8">
      <c r="A456" s="137">
        <v>2</v>
      </c>
      <c r="D456" s="3" t="s">
        <v>2379</v>
      </c>
      <c r="E456" s="3" t="s">
        <v>2163</v>
      </c>
      <c r="F456" s="3" t="s">
        <v>2666</v>
      </c>
      <c r="G456" s="1">
        <v>1</v>
      </c>
      <c r="H456" s="3" t="str">
        <f t="shared" si="13"/>
        <v xml:space="preserve">  &lt;File Name="avatars" Path="Garden/View/avatars" Type="Image" Enable="1" /&gt;</v>
      </c>
    </row>
    <row r="457" spans="1:8">
      <c r="A457" s="137">
        <v>2</v>
      </c>
      <c r="D457" s="3" t="s">
        <v>2494</v>
      </c>
      <c r="E457" s="3" t="s">
        <v>2163</v>
      </c>
      <c r="F457" s="3" t="s">
        <v>2666</v>
      </c>
      <c r="G457" s="1">
        <v>1</v>
      </c>
      <c r="H457" s="3" t="str">
        <f t="shared" si="13"/>
        <v xml:space="preserve">  &lt;File Name="avatar_default" Path="Garden/View/avatar_default" Type="Image" Enable="1" /&gt;</v>
      </c>
    </row>
    <row r="458" spans="1:8">
      <c r="A458" s="137">
        <v>2</v>
      </c>
      <c r="D458" s="3" t="s">
        <v>2276</v>
      </c>
      <c r="E458" s="3" t="s">
        <v>2163</v>
      </c>
      <c r="F458" s="3" t="s">
        <v>2666</v>
      </c>
      <c r="G458" s="1">
        <v>1</v>
      </c>
      <c r="H458" s="3" t="str">
        <f t="shared" si="13"/>
        <v xml:space="preserve">  &lt;File Name="bar01" Path="Garden/View/bar01" Type="Image" Enable="1" /&gt;</v>
      </c>
    </row>
    <row r="459" spans="1:8">
      <c r="A459" s="137">
        <v>2</v>
      </c>
      <c r="D459" s="3" t="s">
        <v>2668</v>
      </c>
      <c r="E459" s="3" t="s">
        <v>2163</v>
      </c>
      <c r="F459" s="3" t="s">
        <v>2666</v>
      </c>
      <c r="G459" s="1">
        <v>1</v>
      </c>
      <c r="H459" s="3" t="str">
        <f t="shared" si="13"/>
        <v xml:space="preserve">  &lt;File Name="bar02" Path="Garden/View/bar02" Type="Image" Enable="1" /&gt;</v>
      </c>
    </row>
    <row r="460" spans="1:8">
      <c r="A460" s="137">
        <v>2</v>
      </c>
      <c r="D460" s="3" t="s">
        <v>2721</v>
      </c>
      <c r="E460" s="3" t="s">
        <v>2163</v>
      </c>
      <c r="F460" s="3" t="s">
        <v>2666</v>
      </c>
      <c r="G460" s="1">
        <v>1</v>
      </c>
      <c r="H460" s="3" t="str">
        <f t="shared" si="13"/>
        <v xml:space="preserve">  &lt;File Name="basket" Path="Garden/View/basket" Type="Image" Enable="1" /&gt;</v>
      </c>
    </row>
    <row r="461" spans="1:8">
      <c r="A461" s="137">
        <v>2</v>
      </c>
      <c r="D461" s="3" t="s">
        <v>2669</v>
      </c>
      <c r="E461" s="3" t="s">
        <v>2163</v>
      </c>
      <c r="F461" s="3" t="s">
        <v>2666</v>
      </c>
      <c r="G461" s="1">
        <v>1</v>
      </c>
      <c r="H461" s="3" t="str">
        <f t="shared" si="13"/>
        <v xml:space="preserve">  &lt;File Name="board" Path="Garden/View/board" Type="Image" Enable="1" /&gt;</v>
      </c>
    </row>
    <row r="462" spans="1:8">
      <c r="A462" s="137">
        <v>2</v>
      </c>
      <c r="D462" s="3" t="s">
        <v>2771</v>
      </c>
      <c r="E462" s="3" t="s">
        <v>2163</v>
      </c>
      <c r="F462" s="3" t="s">
        <v>2666</v>
      </c>
      <c r="G462" s="1">
        <v>1</v>
      </c>
      <c r="H462" s="3" t="str">
        <f t="shared" si="13"/>
        <v xml:space="preserve">  &lt;File Name="board_bg" Path="Garden/View/board_bg" Type="Image" Enable="1" /&gt;</v>
      </c>
    </row>
    <row r="463" spans="1:8">
      <c r="A463" s="137">
        <v>2</v>
      </c>
      <c r="D463" s="3" t="s">
        <v>2195</v>
      </c>
      <c r="E463" s="3" t="s">
        <v>2163</v>
      </c>
      <c r="F463" s="3" t="s">
        <v>2666</v>
      </c>
      <c r="G463" s="1">
        <v>1</v>
      </c>
      <c r="H463" s="3" t="str">
        <f t="shared" si="13"/>
        <v xml:space="preserve">  &lt;File Name="board_left" Path="Garden/View/board_left" Type="Image" Enable="1" /&gt;</v>
      </c>
    </row>
    <row r="464" spans="1:8">
      <c r="A464" s="137">
        <v>2</v>
      </c>
      <c r="D464" s="3" t="s">
        <v>2196</v>
      </c>
      <c r="E464" s="3" t="s">
        <v>2163</v>
      </c>
      <c r="F464" s="3" t="s">
        <v>2666</v>
      </c>
      <c r="G464" s="1">
        <v>1</v>
      </c>
      <c r="H464" s="3" t="str">
        <f t="shared" si="13"/>
        <v xml:space="preserve">  &lt;File Name="board_left_light" Path="Garden/View/board_left_light" Type="Image" Enable="1" /&gt;</v>
      </c>
    </row>
    <row r="465" spans="1:8">
      <c r="A465" s="137">
        <v>2</v>
      </c>
      <c r="D465" s="3" t="s">
        <v>2774</v>
      </c>
      <c r="E465" s="3" t="s">
        <v>2163</v>
      </c>
      <c r="F465" s="3" t="s">
        <v>2666</v>
      </c>
      <c r="G465" s="1">
        <v>1</v>
      </c>
      <c r="H465" s="3" t="str">
        <f t="shared" si="13"/>
        <v xml:space="preserve">  &lt;File Name="boarddark_bg" Path="Garden/View/boarddark_bg" Type="Image" Enable="1" /&gt;</v>
      </c>
    </row>
    <row r="466" spans="1:8">
      <c r="A466" s="137">
        <v>2</v>
      </c>
      <c r="D466" s="3" t="s">
        <v>2777</v>
      </c>
      <c r="E466" s="3" t="s">
        <v>2163</v>
      </c>
      <c r="F466" s="3" t="s">
        <v>2666</v>
      </c>
      <c r="G466" s="1">
        <v>1</v>
      </c>
      <c r="H466" s="3" t="str">
        <f t="shared" ref="H466" si="14">IF(A466=1,"&lt;Module Name="""&amp;B466&amp;""" Desc="""&amp;C466&amp;"""&gt;",IF(A466=2,"  &lt;File Name="""&amp;D466&amp;""" Path="""&amp;F466&amp;D466&amp;""" Type="""&amp;E466&amp;""" Enable="""&amp;G466&amp;""" /&gt;",IF(A466=3,"&lt;/Module&gt;","")))</f>
        <v xml:space="preserve">  &lt;File Name="bubble" Path="Garden/View/bubble" Type="Image" Enable="1" /&gt;</v>
      </c>
    </row>
    <row r="467" spans="1:8">
      <c r="A467" s="137">
        <v>2</v>
      </c>
      <c r="D467" s="3" t="s">
        <v>2747</v>
      </c>
      <c r="E467" s="3" t="s">
        <v>2163</v>
      </c>
      <c r="F467" s="3" t="s">
        <v>2666</v>
      </c>
      <c r="G467" s="1">
        <v>1</v>
      </c>
      <c r="H467" s="3" t="str">
        <f t="shared" si="13"/>
        <v xml:space="preserve">  &lt;File Name="cancel_light" Path="Garden/View/cancel_light" Type="Image" Enable="1" /&gt;</v>
      </c>
    </row>
    <row r="468" spans="1:8">
      <c r="A468" s="137">
        <v>2</v>
      </c>
      <c r="D468" s="3" t="s">
        <v>2748</v>
      </c>
      <c r="E468" s="3" t="s">
        <v>2163</v>
      </c>
      <c r="F468" s="3" t="s">
        <v>2666</v>
      </c>
      <c r="G468" s="1">
        <v>1</v>
      </c>
      <c r="H468" s="3" t="str">
        <f t="shared" si="13"/>
        <v xml:space="preserve">  &lt;File Name="cancel_normal" Path="Garden/View/cancel_normal" Type="Image" Enable="1" /&gt;</v>
      </c>
    </row>
    <row r="469" spans="1:8">
      <c r="A469" s="137">
        <v>2</v>
      </c>
      <c r="D469" s="3" t="s">
        <v>2770</v>
      </c>
      <c r="E469" s="3" t="s">
        <v>2163</v>
      </c>
      <c r="F469" s="3" t="s">
        <v>2666</v>
      </c>
      <c r="G469" s="1">
        <v>1</v>
      </c>
      <c r="H469" s="3" t="str">
        <f t="shared" si="13"/>
        <v xml:space="preserve">  &lt;File Name="clock" Path="Garden/View/clock" Type="Image" Enable="1" /&gt;</v>
      </c>
    </row>
    <row r="470" spans="1:8">
      <c r="A470" s="137">
        <v>2</v>
      </c>
      <c r="D470" s="3" t="s">
        <v>2775</v>
      </c>
      <c r="E470" s="3" t="s">
        <v>2163</v>
      </c>
      <c r="F470" s="3" t="s">
        <v>2666</v>
      </c>
      <c r="G470" s="1">
        <v>1</v>
      </c>
      <c r="H470" s="3" t="str">
        <f t="shared" si="13"/>
        <v xml:space="preserve">  &lt;File Name="clock_big" Path="Garden/View/clock_big" Type="Image" Enable="1" /&gt;</v>
      </c>
    </row>
    <row r="471" spans="1:8">
      <c r="A471" s="137">
        <v>2</v>
      </c>
      <c r="D471" s="3" t="s">
        <v>1255</v>
      </c>
      <c r="E471" s="3" t="s">
        <v>2163</v>
      </c>
      <c r="F471" s="3" t="s">
        <v>2666</v>
      </c>
      <c r="G471" s="1">
        <v>1</v>
      </c>
      <c r="H471" s="3" t="str">
        <f t="shared" si="13"/>
        <v xml:space="preserve">  &lt;File Name="coin" Path="Garden/View/coin" Type="Image" Enable="1" /&gt;</v>
      </c>
    </row>
    <row r="472" spans="1:8">
      <c r="A472" s="137">
        <v>2</v>
      </c>
      <c r="D472" s="3" t="s">
        <v>2168</v>
      </c>
      <c r="E472" s="3" t="s">
        <v>2163</v>
      </c>
      <c r="F472" s="3" t="s">
        <v>2666</v>
      </c>
      <c r="G472" s="1">
        <v>1</v>
      </c>
      <c r="H472" s="3" t="str">
        <f t="shared" si="13"/>
        <v xml:space="preserve">  &lt;File Name="coin_bg" Path="Garden/View/coin_bg" Type="Image" Enable="1" /&gt;</v>
      </c>
    </row>
    <row r="473" spans="1:8">
      <c r="A473" s="137">
        <v>2</v>
      </c>
      <c r="D473" s="3" t="s">
        <v>2170</v>
      </c>
      <c r="E473" s="3" t="s">
        <v>2163</v>
      </c>
      <c r="F473" s="3" t="s">
        <v>2666</v>
      </c>
      <c r="G473" s="1">
        <v>1</v>
      </c>
      <c r="H473" s="3" t="str">
        <f t="shared" si="13"/>
        <v xml:space="preserve">  &lt;File Name="disable" Path="Garden/View/disable" Type="Image" Enable="1" /&gt;</v>
      </c>
    </row>
    <row r="474" spans="1:8">
      <c r="A474" s="137">
        <v>2</v>
      </c>
      <c r="D474" s="3" t="s">
        <v>2501</v>
      </c>
      <c r="E474" s="3" t="s">
        <v>2163</v>
      </c>
      <c r="F474" s="3" t="s">
        <v>2666</v>
      </c>
      <c r="G474" s="1">
        <v>1</v>
      </c>
      <c r="H474" s="3" t="str">
        <f t="shared" si="13"/>
        <v xml:space="preserve">  &lt;File Name="drink_remind" Path="Garden/View/drink_remind" Type="Image" Enable="1" /&gt;</v>
      </c>
    </row>
    <row r="475" spans="1:8">
      <c r="A475" s="137">
        <v>2</v>
      </c>
      <c r="D475" s="3" t="s">
        <v>2749</v>
      </c>
      <c r="E475" s="3" t="s">
        <v>2163</v>
      </c>
      <c r="F475" s="3" t="s">
        <v>2666</v>
      </c>
      <c r="G475" s="1">
        <v>1</v>
      </c>
      <c r="H475" s="3" t="str">
        <f t="shared" si="13"/>
        <v xml:space="preserve">  &lt;File Name="EXP" Path="Garden/View/EXP" Type="Image" Enable="1" /&gt;</v>
      </c>
    </row>
    <row r="476" spans="1:8">
      <c r="A476" s="137">
        <v>2</v>
      </c>
      <c r="D476" s="3" t="s">
        <v>2670</v>
      </c>
      <c r="E476" s="3" t="s">
        <v>2163</v>
      </c>
      <c r="F476" s="3" t="s">
        <v>2666</v>
      </c>
      <c r="G476" s="1">
        <v>1</v>
      </c>
      <c r="H476" s="3" t="str">
        <f t="shared" si="13"/>
        <v xml:space="preserve">  &lt;File Name="friend_bg" Path="Garden/View/friend_bg" Type="Image" Enable="1" /&gt;</v>
      </c>
    </row>
    <row r="477" spans="1:8">
      <c r="A477" s="137">
        <v>2</v>
      </c>
      <c r="D477" s="3" t="s">
        <v>2671</v>
      </c>
      <c r="E477" s="3" t="s">
        <v>2163</v>
      </c>
      <c r="F477" s="3" t="s">
        <v>2666</v>
      </c>
      <c r="G477" s="1">
        <v>1</v>
      </c>
      <c r="H477" s="3" t="str">
        <f t="shared" si="13"/>
        <v xml:space="preserve">  &lt;File Name="friend_big" Path="Garden/View/friend_big" Type="Image" Enable="1" /&gt;</v>
      </c>
    </row>
    <row r="478" spans="1:8">
      <c r="A478" s="137">
        <v>2</v>
      </c>
      <c r="D478" s="3" t="s">
        <v>2672</v>
      </c>
      <c r="E478" s="3" t="s">
        <v>2163</v>
      </c>
      <c r="F478" s="3" t="s">
        <v>2666</v>
      </c>
      <c r="G478" s="1">
        <v>1</v>
      </c>
      <c r="H478" s="3" t="str">
        <f t="shared" si="13"/>
        <v xml:space="preserve">  &lt;File Name="friend_small" Path="Garden/View/friend_small" Type="Image" Enable="1" /&gt;</v>
      </c>
    </row>
    <row r="479" spans="1:8">
      <c r="A479" s="137">
        <v>2</v>
      </c>
      <c r="D479" s="3" t="s">
        <v>2722</v>
      </c>
      <c r="E479" s="3" t="s">
        <v>2163</v>
      </c>
      <c r="F479" s="3" t="s">
        <v>2666</v>
      </c>
      <c r="G479" s="1">
        <v>1</v>
      </c>
      <c r="H479" s="3" t="str">
        <f t="shared" si="13"/>
        <v xml:space="preserve">  &lt;File Name="grey_mask" Path="Garden/View/grey_mask" Type="Image" Enable="1" /&gt;</v>
      </c>
    </row>
    <row r="480" spans="1:8">
      <c r="A480" s="137">
        <v>2</v>
      </c>
      <c r="D480" s="3" t="s">
        <v>909</v>
      </c>
      <c r="E480" s="3" t="s">
        <v>2163</v>
      </c>
      <c r="F480" s="3" t="s">
        <v>2666</v>
      </c>
      <c r="G480" s="1">
        <v>1</v>
      </c>
      <c r="H480" s="3" t="str">
        <f t="shared" si="13"/>
        <v xml:space="preserve">  &lt;File Name="halo" Path="Garden/View/halo" Type="Image" Enable="1" /&gt;</v>
      </c>
    </row>
    <row r="481" spans="1:8">
      <c r="A481" s="137">
        <v>2</v>
      </c>
      <c r="D481" s="3" t="s">
        <v>2673</v>
      </c>
      <c r="E481" s="3" t="s">
        <v>2163</v>
      </c>
      <c r="F481" s="3" t="s">
        <v>2666</v>
      </c>
      <c r="G481" s="1">
        <v>1</v>
      </c>
      <c r="H481" s="3" t="str">
        <f t="shared" si="13"/>
        <v xml:space="preserve">  &lt;File Name="like" Path="Garden/View/like" Type="Image" Enable="1" /&gt;</v>
      </c>
    </row>
    <row r="482" spans="1:8">
      <c r="A482" s="137">
        <v>2</v>
      </c>
      <c r="D482" s="3" t="s">
        <v>2173</v>
      </c>
      <c r="E482" s="3" t="s">
        <v>2163</v>
      </c>
      <c r="F482" s="3" t="s">
        <v>2666</v>
      </c>
      <c r="G482" s="1">
        <v>1</v>
      </c>
      <c r="H482" s="3" t="str">
        <f t="shared" si="13"/>
        <v xml:space="preserve">  &lt;File Name="limited_CHS" Path="Garden/View/limited_CHS" Type="Image" Enable="1" /&gt;</v>
      </c>
    </row>
    <row r="483" spans="1:8">
      <c r="A483" s="137">
        <v>2</v>
      </c>
      <c r="D483" s="3" t="s">
        <v>2176</v>
      </c>
      <c r="E483" s="3" t="s">
        <v>2163</v>
      </c>
      <c r="F483" s="3" t="s">
        <v>2666</v>
      </c>
      <c r="G483" s="1">
        <v>1</v>
      </c>
      <c r="H483" s="3" t="str">
        <f t="shared" si="13"/>
        <v xml:space="preserve">  &lt;File Name="limited_CHT" Path="Garden/View/limited_CHT" Type="Image" Enable="1" /&gt;</v>
      </c>
    </row>
    <row r="484" spans="1:8">
      <c r="A484" s="137">
        <v>2</v>
      </c>
      <c r="D484" s="3" t="s">
        <v>2177</v>
      </c>
      <c r="E484" s="3" t="s">
        <v>2163</v>
      </c>
      <c r="F484" s="3" t="s">
        <v>2666</v>
      </c>
      <c r="G484" s="1">
        <v>1</v>
      </c>
      <c r="H484" s="3" t="str">
        <f t="shared" si="13"/>
        <v xml:space="preserve">  &lt;File Name="limited_EN" Path="Garden/View/limited_EN" Type="Image" Enable="1" /&gt;</v>
      </c>
    </row>
    <row r="485" spans="1:8">
      <c r="A485" s="137">
        <v>2</v>
      </c>
      <c r="D485" s="3" t="s">
        <v>2178</v>
      </c>
      <c r="E485" s="3" t="s">
        <v>2163</v>
      </c>
      <c r="F485" s="3" t="s">
        <v>2666</v>
      </c>
      <c r="G485" s="1">
        <v>1</v>
      </c>
      <c r="H485" s="3" t="str">
        <f t="shared" si="13"/>
        <v xml:space="preserve">  &lt;File Name="limited_JP" Path="Garden/View/limited_JP" Type="Image" Enable="1" /&gt;</v>
      </c>
    </row>
    <row r="486" spans="1:8">
      <c r="A486" s="137">
        <v>2</v>
      </c>
      <c r="D486" s="3" t="s">
        <v>2392</v>
      </c>
      <c r="E486" s="3" t="s">
        <v>2163</v>
      </c>
      <c r="F486" s="3" t="s">
        <v>2666</v>
      </c>
      <c r="G486" s="1">
        <v>1</v>
      </c>
      <c r="H486" s="3" t="str">
        <f t="shared" si="13"/>
        <v xml:space="preserve">  &lt;File Name="lv_bg" Path="Garden/View/lv_bg" Type="Image" Enable="1" /&gt;</v>
      </c>
    </row>
    <row r="487" spans="1:8">
      <c r="A487" s="137">
        <v>2</v>
      </c>
      <c r="D487" s="3" t="s">
        <v>2180</v>
      </c>
      <c r="E487" s="3" t="s">
        <v>2163</v>
      </c>
      <c r="F487" s="3" t="s">
        <v>2666</v>
      </c>
      <c r="G487" s="1">
        <v>1</v>
      </c>
      <c r="H487" s="3" t="str">
        <f t="shared" si="13"/>
        <v xml:space="preserve">  &lt;File Name="needcoin" Path="Garden/View/needcoin" Type="Image" Enable="1" /&gt;</v>
      </c>
    </row>
    <row r="488" spans="1:8">
      <c r="A488" s="137">
        <v>2</v>
      </c>
      <c r="D488" s="3" t="s">
        <v>2181</v>
      </c>
      <c r="E488" s="3" t="s">
        <v>2163</v>
      </c>
      <c r="F488" s="3" t="s">
        <v>2666</v>
      </c>
      <c r="G488" s="1">
        <v>1</v>
      </c>
      <c r="H488" s="3" t="str">
        <f t="shared" si="13"/>
        <v xml:space="preserve">  &lt;File Name="net_no" Path="Garden/View/net_no" Type="Image" Enable="1" /&gt;</v>
      </c>
    </row>
    <row r="489" spans="1:8">
      <c r="A489" s="137">
        <v>2</v>
      </c>
      <c r="D489" s="3" t="s">
        <v>2182</v>
      </c>
      <c r="E489" s="3" t="s">
        <v>2163</v>
      </c>
      <c r="F489" s="3" t="s">
        <v>2666</v>
      </c>
      <c r="G489" s="1">
        <v>1</v>
      </c>
      <c r="H489" s="3" t="str">
        <f t="shared" si="13"/>
        <v xml:space="preserve">  &lt;File Name="nocoin" Path="Garden/View/nocoin" Type="Image" Enable="1" /&gt;</v>
      </c>
    </row>
    <row r="490" spans="1:8">
      <c r="A490" s="137">
        <v>2</v>
      </c>
      <c r="D490" s="3" t="s">
        <v>2750</v>
      </c>
      <c r="E490" s="3" t="s">
        <v>2163</v>
      </c>
      <c r="F490" s="3" t="s">
        <v>2666</v>
      </c>
      <c r="G490" s="1">
        <v>1</v>
      </c>
      <c r="H490" s="3" t="str">
        <f t="shared" si="13"/>
        <v xml:space="preserve">  &lt;File Name="ok_light" Path="Garden/View/ok_light" Type="Image" Enable="1" /&gt;</v>
      </c>
    </row>
    <row r="491" spans="1:8">
      <c r="A491" s="137">
        <v>2</v>
      </c>
      <c r="D491" s="3" t="s">
        <v>2751</v>
      </c>
      <c r="E491" s="3" t="s">
        <v>2163</v>
      </c>
      <c r="F491" s="3" t="s">
        <v>2666</v>
      </c>
      <c r="G491" s="1">
        <v>1</v>
      </c>
      <c r="H491" s="3" t="str">
        <f t="shared" si="13"/>
        <v xml:space="preserve">  &lt;File Name="ok_normal" Path="Garden/View/ok_normal" Type="Image" Enable="1" /&gt;</v>
      </c>
    </row>
    <row r="492" spans="1:8">
      <c r="A492" s="137">
        <v>2</v>
      </c>
      <c r="D492" s="3" t="s">
        <v>2396</v>
      </c>
      <c r="E492" s="3" t="s">
        <v>2163</v>
      </c>
      <c r="F492" s="3" t="s">
        <v>2666</v>
      </c>
      <c r="G492" s="1">
        <v>1</v>
      </c>
      <c r="H492" s="3" t="str">
        <f t="shared" si="13"/>
        <v xml:space="preserve">  &lt;File Name="Picture_frame" Path="Garden/View/Picture_frame" Type="Image" Enable="1" /&gt;</v>
      </c>
    </row>
    <row r="493" spans="1:8">
      <c r="A493" s="137">
        <v>2</v>
      </c>
      <c r="D493" s="3" t="s">
        <v>2674</v>
      </c>
      <c r="E493" s="3" t="s">
        <v>2163</v>
      </c>
      <c r="F493" s="3" t="s">
        <v>2666</v>
      </c>
      <c r="G493" s="1">
        <v>1</v>
      </c>
      <c r="H493" s="3" t="str">
        <f t="shared" si="13"/>
        <v xml:space="preserve">  &lt;File Name="pitch_on" Path="Garden/View/pitch_on" Type="Image" Enable="1" /&gt;</v>
      </c>
    </row>
    <row r="494" spans="1:8">
      <c r="A494" s="137">
        <v>2</v>
      </c>
      <c r="D494" s="3" t="s">
        <v>2773</v>
      </c>
      <c r="E494" s="3" t="s">
        <v>2163</v>
      </c>
      <c r="F494" s="3" t="s">
        <v>2666</v>
      </c>
      <c r="G494" s="1">
        <v>1</v>
      </c>
      <c r="H494" s="3" t="str">
        <f t="shared" si="13"/>
        <v xml:space="preserve">  &lt;File Name="red_dot" Path="Garden/View/red_dot" Type="Image" Enable="1" /&gt;</v>
      </c>
    </row>
    <row r="495" spans="1:8">
      <c r="A495" s="137">
        <v>2</v>
      </c>
      <c r="D495" s="3" t="s">
        <v>2199</v>
      </c>
      <c r="E495" s="3" t="s">
        <v>2163</v>
      </c>
      <c r="F495" s="3" t="s">
        <v>2666</v>
      </c>
      <c r="G495" s="1">
        <v>1</v>
      </c>
      <c r="H495" s="3" t="str">
        <f t="shared" si="13"/>
        <v xml:space="preserve">  &lt;File Name="return_big" Path="Garden/View/return_big" Type="Image" Enable="1" /&gt;</v>
      </c>
    </row>
    <row r="496" spans="1:8">
      <c r="A496" s="137">
        <v>2</v>
      </c>
      <c r="D496" s="3" t="s">
        <v>2200</v>
      </c>
      <c r="E496" s="3" t="s">
        <v>2163</v>
      </c>
      <c r="F496" s="3" t="s">
        <v>2666</v>
      </c>
      <c r="G496" s="1">
        <v>1</v>
      </c>
      <c r="H496" s="3" t="str">
        <f t="shared" si="13"/>
        <v xml:space="preserve">  &lt;File Name="return_small" Path="Garden/View/return_small" Type="Image" Enable="1" /&gt;</v>
      </c>
    </row>
    <row r="497" spans="1:8">
      <c r="A497" s="137">
        <v>2</v>
      </c>
      <c r="D497" s="3" t="s">
        <v>2675</v>
      </c>
      <c r="E497" s="3" t="s">
        <v>2163</v>
      </c>
      <c r="F497" s="3" t="s">
        <v>2666</v>
      </c>
      <c r="G497" s="1">
        <v>1</v>
      </c>
      <c r="H497" s="3" t="str">
        <f t="shared" si="13"/>
        <v xml:space="preserve">  &lt;File Name="seed_big" Path="Garden/View/seed_big" Type="Image" Enable="1" /&gt;</v>
      </c>
    </row>
    <row r="498" spans="1:8">
      <c r="A498" s="137">
        <v>2</v>
      </c>
      <c r="D498" s="3" t="s">
        <v>2739</v>
      </c>
      <c r="E498" s="3" t="s">
        <v>2163</v>
      </c>
      <c r="F498" s="3" t="s">
        <v>2666</v>
      </c>
      <c r="G498" s="1">
        <v>1</v>
      </c>
      <c r="H498" s="3" t="str">
        <f t="shared" si="13"/>
        <v xml:space="preserve">  &lt;File Name="seed_panel" Path="Garden/View/seed_panel" Type="Image" Enable="1" /&gt;</v>
      </c>
    </row>
    <row r="499" spans="1:8">
      <c r="A499" s="137">
        <v>2</v>
      </c>
      <c r="D499" s="3" t="s">
        <v>2676</v>
      </c>
      <c r="E499" s="3" t="s">
        <v>2163</v>
      </c>
      <c r="F499" s="3" t="s">
        <v>2666</v>
      </c>
      <c r="G499" s="1">
        <v>1</v>
      </c>
      <c r="H499" s="3" t="str">
        <f t="shared" si="13"/>
        <v xml:space="preserve">  &lt;File Name="seed_small" Path="Garden/View/seed_small" Type="Image" Enable="1" /&gt;</v>
      </c>
    </row>
    <row r="500" spans="1:8">
      <c r="A500" s="137">
        <v>2</v>
      </c>
      <c r="D500" s="3" t="s">
        <v>2723</v>
      </c>
      <c r="E500" s="3" t="s">
        <v>2163</v>
      </c>
      <c r="F500" s="3" t="s">
        <v>2666</v>
      </c>
      <c r="G500" s="1">
        <v>1</v>
      </c>
      <c r="H500" s="3" t="str">
        <f t="shared" si="13"/>
        <v xml:space="preserve">  &lt;File Name="shovel" Path="Garden/View/shovel" Type="Image" Enable="1" /&gt;</v>
      </c>
    </row>
    <row r="501" spans="1:8">
      <c r="A501" s="137">
        <v>2</v>
      </c>
      <c r="D501" s="3" t="s">
        <v>2187</v>
      </c>
      <c r="E501" s="3" t="s">
        <v>2163</v>
      </c>
      <c r="F501" s="3" t="s">
        <v>2666</v>
      </c>
      <c r="G501" s="1">
        <v>1</v>
      </c>
      <c r="H501" s="3" t="str">
        <f t="shared" si="13"/>
        <v xml:space="preserve">  &lt;File Name="special_label_activity 1" Path="Garden/View/special_label_activity 1" Type="Image" Enable="1" /&gt;</v>
      </c>
    </row>
    <row r="502" spans="1:8">
      <c r="A502" s="137">
        <v>2</v>
      </c>
      <c r="D502" s="3" t="s">
        <v>2696</v>
      </c>
      <c r="E502" s="3" t="s">
        <v>2163</v>
      </c>
      <c r="F502" s="3" t="s">
        <v>2666</v>
      </c>
      <c r="G502" s="1">
        <v>1</v>
      </c>
      <c r="H502" s="3" t="str">
        <f t="shared" si="13"/>
        <v xml:space="preserve">  &lt;File Name="steal" Path="Garden/View/steal" Type="Image" Enable="1" /&gt;</v>
      </c>
    </row>
    <row r="503" spans="1:8">
      <c r="A503" s="137">
        <v>2</v>
      </c>
      <c r="D503" s="3" t="s">
        <v>2292</v>
      </c>
      <c r="E503" s="3" t="s">
        <v>2163</v>
      </c>
      <c r="F503" s="3" t="s">
        <v>2666</v>
      </c>
      <c r="G503" s="1">
        <v>1</v>
      </c>
      <c r="H503" s="3" t="str">
        <f t="shared" si="13"/>
        <v xml:space="preserve">  &lt;File Name="tag" Path="Garden/View/tag" Type="Image" Enable="1" /&gt;</v>
      </c>
    </row>
    <row r="504" spans="1:8">
      <c r="A504" s="137">
        <v>2</v>
      </c>
      <c r="D504" s="3" t="s">
        <v>2677</v>
      </c>
      <c r="E504" s="3" t="s">
        <v>2163</v>
      </c>
      <c r="F504" s="3" t="s">
        <v>2666</v>
      </c>
      <c r="G504" s="1">
        <v>1</v>
      </c>
      <c r="H504" s="3" t="str">
        <f t="shared" si="13"/>
        <v xml:space="preserve">  &lt;File Name="time" Path="Garden/View/time" Type="Image" Enable="1" /&gt;</v>
      </c>
    </row>
    <row r="505" spans="1:8">
      <c r="A505" s="137">
        <v>2</v>
      </c>
      <c r="D505" s="3" t="s">
        <v>2188</v>
      </c>
      <c r="E505" s="3" t="s">
        <v>2163</v>
      </c>
      <c r="F505" s="3" t="s">
        <v>2666</v>
      </c>
      <c r="G505" s="1">
        <v>1</v>
      </c>
      <c r="H505" s="3" t="str">
        <f t="shared" si="13"/>
        <v xml:space="preserve">  &lt;File Name="Tips_bg" Path="Garden/View/Tips_bg" Type="Image" Enable="1" /&gt;</v>
      </c>
    </row>
    <row r="506" spans="1:8">
      <c r="A506" s="137">
        <v>2</v>
      </c>
      <c r="D506" s="3" t="s">
        <v>2678</v>
      </c>
      <c r="E506" s="3" t="s">
        <v>2163</v>
      </c>
      <c r="F506" s="3" t="s">
        <v>2666</v>
      </c>
      <c r="G506" s="1">
        <v>1</v>
      </c>
      <c r="H506" s="3" t="str">
        <f t="shared" si="13"/>
        <v xml:space="preserve">  &lt;File Name="tips_board" Path="Garden/View/tips_board" Type="Image" Enable="1" /&gt;</v>
      </c>
    </row>
    <row r="507" spans="1:8">
      <c r="A507" s="137">
        <v>2</v>
      </c>
      <c r="D507" s="3" t="s">
        <v>2697</v>
      </c>
      <c r="E507" s="3" t="s">
        <v>2163</v>
      </c>
      <c r="F507" s="3" t="s">
        <v>2666</v>
      </c>
      <c r="G507" s="1">
        <v>1</v>
      </c>
      <c r="H507" s="3" t="str">
        <f t="shared" si="13"/>
        <v xml:space="preserve">  &lt;File Name="town_bg_morning" Path="Garden/View/town_bg_morning" Type="Image" Enable="1" /&gt;</v>
      </c>
    </row>
    <row r="508" spans="1:8">
      <c r="A508" s="137">
        <v>2</v>
      </c>
      <c r="D508" s="3" t="s">
        <v>2698</v>
      </c>
      <c r="E508" s="3" t="s">
        <v>2163</v>
      </c>
      <c r="F508" s="3" t="s">
        <v>2666</v>
      </c>
      <c r="G508" s="1">
        <v>1</v>
      </c>
      <c r="H508" s="3" t="str">
        <f t="shared" si="13"/>
        <v xml:space="preserve">  &lt;File Name="town_bg_night" Path="Garden/View/town_bg_night" Type="Image" Enable="1" /&gt;</v>
      </c>
    </row>
    <row r="509" spans="1:8">
      <c r="A509" s="137">
        <v>2</v>
      </c>
      <c r="D509" s="3" t="s">
        <v>2699</v>
      </c>
      <c r="E509" s="3" t="s">
        <v>2163</v>
      </c>
      <c r="F509" s="3" t="s">
        <v>2666</v>
      </c>
      <c r="G509" s="1">
        <v>1</v>
      </c>
      <c r="H509" s="3" t="str">
        <f t="shared" si="13"/>
        <v xml:space="preserve">  &lt;File Name="town_plantbg_1x2b" Path="Garden/View/town_plantbg_1x2b" Type="Image" Enable="1" /&gt;</v>
      </c>
    </row>
    <row r="510" spans="1:8">
      <c r="A510" s="137">
        <v>2</v>
      </c>
      <c r="D510" s="3" t="s">
        <v>2700</v>
      </c>
      <c r="E510" s="3" t="s">
        <v>2163</v>
      </c>
      <c r="F510" s="3" t="s">
        <v>2666</v>
      </c>
      <c r="G510" s="1">
        <v>1</v>
      </c>
      <c r="H510" s="3" t="str">
        <f t="shared" si="13"/>
        <v xml:space="preserve">  &lt;File Name="town_plantbg_1x2f" Path="Garden/View/town_plantbg_1x2f" Type="Image" Enable="1" /&gt;</v>
      </c>
    </row>
    <row r="511" spans="1:8">
      <c r="A511" s="137">
        <v>2</v>
      </c>
      <c r="D511" s="3" t="s">
        <v>2701</v>
      </c>
      <c r="E511" s="3" t="s">
        <v>2163</v>
      </c>
      <c r="F511" s="3" t="s">
        <v>2666</v>
      </c>
      <c r="G511" s="1">
        <v>1</v>
      </c>
      <c r="H511" s="3" t="str">
        <f t="shared" si="13"/>
        <v xml:space="preserve">  &lt;File Name="town_plantbg_2x2b" Path="Garden/View/town_plantbg_2x2b" Type="Image" Enable="1" /&gt;</v>
      </c>
    </row>
    <row r="512" spans="1:8">
      <c r="A512" s="137">
        <v>2</v>
      </c>
      <c r="D512" s="3" t="s">
        <v>2702</v>
      </c>
      <c r="E512" s="3" t="s">
        <v>2163</v>
      </c>
      <c r="F512" s="3" t="s">
        <v>2666</v>
      </c>
      <c r="G512" s="1">
        <v>1</v>
      </c>
      <c r="H512" s="3" t="str">
        <f t="shared" si="13"/>
        <v xml:space="preserve">  &lt;File Name="town_plantbg_2x2f" Path="Garden/View/town_plantbg_2x2f" Type="Image" Enable="1" /&gt;</v>
      </c>
    </row>
    <row r="513" spans="1:8">
      <c r="A513" s="137">
        <v>2</v>
      </c>
      <c r="D513" s="3" t="s">
        <v>2703</v>
      </c>
      <c r="E513" s="3" t="s">
        <v>2163</v>
      </c>
      <c r="F513" s="3" t="s">
        <v>2666</v>
      </c>
      <c r="G513" s="1">
        <v>1</v>
      </c>
      <c r="H513" s="3" t="str">
        <f t="shared" si="13"/>
        <v xml:space="preserve">  &lt;File Name="town_plantbg_3x3b" Path="Garden/View/town_plantbg_3x3b" Type="Image" Enable="1" /&gt;</v>
      </c>
    </row>
    <row r="514" spans="1:8">
      <c r="A514" s="137">
        <v>2</v>
      </c>
      <c r="D514" s="3" t="s">
        <v>2704</v>
      </c>
      <c r="E514" s="3" t="s">
        <v>2163</v>
      </c>
      <c r="F514" s="3" t="s">
        <v>2666</v>
      </c>
      <c r="G514" s="1">
        <v>1</v>
      </c>
      <c r="H514" s="3" t="str">
        <f t="shared" si="13"/>
        <v xml:space="preserve">  &lt;File Name="town_plantbg_3x3f" Path="Garden/View/town_plantbg_3x3f" Type="Image" Enable="1" /&gt;</v>
      </c>
    </row>
    <row r="515" spans="1:8">
      <c r="A515" s="137">
        <v>2</v>
      </c>
      <c r="D515" s="3" t="s">
        <v>2190</v>
      </c>
      <c r="E515" s="3" t="s">
        <v>2163</v>
      </c>
      <c r="F515" s="3" t="s">
        <v>2666</v>
      </c>
      <c r="G515" s="1">
        <v>1</v>
      </c>
      <c r="H515" s="3" t="str">
        <f t="shared" si="13"/>
        <v xml:space="preserve">  &lt;File Name="Unlock_bg" Path="Garden/View/Unlock_bg" Type="Image" Enable="1" /&gt;</v>
      </c>
    </row>
    <row r="516" spans="1:8">
      <c r="A516" s="137">
        <v>2</v>
      </c>
      <c r="D516" s="3" t="s">
        <v>2679</v>
      </c>
      <c r="E516" s="3" t="s">
        <v>2163</v>
      </c>
      <c r="F516" s="3" t="s">
        <v>2666</v>
      </c>
      <c r="G516" s="1">
        <v>1</v>
      </c>
      <c r="H516" s="3" t="str">
        <f t="shared" si="13"/>
        <v xml:space="preserve">  &lt;File Name="water_big" Path="Garden/View/water_big" Type="Image" Enable="1" /&gt;</v>
      </c>
    </row>
    <row r="517" spans="1:8">
      <c r="A517" s="137">
        <v>2</v>
      </c>
      <c r="D517" s="3" t="s">
        <v>2680</v>
      </c>
      <c r="E517" s="3" t="s">
        <v>2163</v>
      </c>
      <c r="F517" s="3" t="s">
        <v>2666</v>
      </c>
      <c r="G517" s="1">
        <v>1</v>
      </c>
      <c r="H517" s="3" t="str">
        <f t="shared" si="13"/>
        <v xml:space="preserve">  &lt;File Name="water_small" Path="Garden/View/water_small" Type="Image" Enable="1" /&gt;</v>
      </c>
    </row>
    <row r="518" spans="1:8">
      <c r="A518" s="137">
        <v>2</v>
      </c>
      <c r="D518" s="3" t="s">
        <v>2681</v>
      </c>
      <c r="E518" s="3" t="s">
        <v>2163</v>
      </c>
      <c r="F518" s="3" t="s">
        <v>2666</v>
      </c>
      <c r="G518" s="1">
        <v>1</v>
      </c>
      <c r="H518" s="3" t="str">
        <f t="shared" ref="H518:H540" si="15">IF(A518=1,"&lt;Module Name="""&amp;B518&amp;""" Desc="""&amp;C518&amp;"""&gt;",IF(A518=2,"  &lt;File Name="""&amp;D518&amp;""" Path="""&amp;F518&amp;D518&amp;""" Type="""&amp;E518&amp;""" Enable="""&amp;G518&amp;""" /&gt;",IF(A518=3,"&lt;/Module&gt;","")))</f>
        <v xml:space="preserve">  &lt;File Name="wood_bg" Path="Garden/View/wood_bg" Type="Image" Enable="1" /&gt;</v>
      </c>
    </row>
    <row r="519" spans="1:8">
      <c r="A519" s="137">
        <v>2</v>
      </c>
      <c r="D519" s="3" t="s">
        <v>2715</v>
      </c>
      <c r="E519" s="3" t="s">
        <v>2163</v>
      </c>
      <c r="F519" s="3" t="s">
        <v>2717</v>
      </c>
      <c r="G519" s="1">
        <v>1</v>
      </c>
      <c r="H519" s="3" t="str">
        <f t="shared" si="15"/>
        <v xml:space="preserve">  &lt;File Name="fruit01" Path="Garden/Fruit/fruit01" Type="Image" Enable="1" /&gt;</v>
      </c>
    </row>
    <row r="520" spans="1:8">
      <c r="A520" s="137">
        <v>2</v>
      </c>
      <c r="D520" s="3" t="s">
        <v>2716</v>
      </c>
      <c r="E520" s="3" t="s">
        <v>2163</v>
      </c>
      <c r="F520" s="3" t="s">
        <v>2717</v>
      </c>
      <c r="G520" s="1">
        <v>1</v>
      </c>
      <c r="H520" s="3" t="str">
        <f t="shared" si="15"/>
        <v xml:space="preserve">  &lt;File Name="fruit02" Path="Garden/Fruit/fruit02" Type="Image" Enable="1" /&gt;</v>
      </c>
    </row>
    <row r="521" spans="1:8">
      <c r="A521" s="137">
        <v>2</v>
      </c>
      <c r="D521" s="3" t="s">
        <v>2752</v>
      </c>
      <c r="E521" s="3" t="s">
        <v>2163</v>
      </c>
      <c r="F521" s="3" t="s">
        <v>2717</v>
      </c>
      <c r="G521" s="1">
        <v>1</v>
      </c>
      <c r="H521" s="3" t="str">
        <f t="shared" si="15"/>
        <v xml:space="preserve">  &lt;File Name="fruit03" Path="Garden/Fruit/fruit03" Type="Image" Enable="1" /&gt;</v>
      </c>
    </row>
    <row r="522" spans="1:8">
      <c r="A522" s="137">
        <v>2</v>
      </c>
      <c r="D522" s="3" t="s">
        <v>2718</v>
      </c>
      <c r="E522" s="3" t="s">
        <v>2163</v>
      </c>
      <c r="F522" s="3" t="s">
        <v>2717</v>
      </c>
      <c r="G522" s="1">
        <v>1</v>
      </c>
      <c r="H522" s="3" t="str">
        <f t="shared" si="15"/>
        <v xml:space="preserve">  &lt;File Name="fruit04" Path="Garden/Fruit/fruit04" Type="Image" Enable="1" /&gt;</v>
      </c>
    </row>
    <row r="523" spans="1:8">
      <c r="A523" s="137">
        <v>2</v>
      </c>
      <c r="D523" s="3" t="s">
        <v>2753</v>
      </c>
      <c r="E523" s="3" t="s">
        <v>2163</v>
      </c>
      <c r="F523" s="3" t="s">
        <v>2717</v>
      </c>
      <c r="G523" s="1">
        <v>1</v>
      </c>
      <c r="H523" s="3" t="str">
        <f t="shared" si="15"/>
        <v xml:space="preserve">  &lt;File Name="fruit05" Path="Garden/Fruit/fruit05" Type="Image" Enable="1" /&gt;</v>
      </c>
    </row>
    <row r="524" spans="1:8">
      <c r="A524" s="137">
        <v>2</v>
      </c>
      <c r="D524" s="3" t="s">
        <v>2754</v>
      </c>
      <c r="E524" s="3" t="s">
        <v>2163</v>
      </c>
      <c r="F524" s="3" t="s">
        <v>2717</v>
      </c>
      <c r="G524" s="1">
        <v>1</v>
      </c>
      <c r="H524" s="3" t="str">
        <f t="shared" si="15"/>
        <v xml:space="preserve">  &lt;File Name="fruit06" Path="Garden/Fruit/fruit06" Type="Image" Enable="1" /&gt;</v>
      </c>
    </row>
    <row r="525" spans="1:8">
      <c r="A525" s="137">
        <v>2</v>
      </c>
      <c r="D525" s="3" t="s">
        <v>2755</v>
      </c>
      <c r="E525" s="3" t="s">
        <v>2163</v>
      </c>
      <c r="F525" s="3" t="s">
        <v>2717</v>
      </c>
      <c r="G525" s="1">
        <v>1</v>
      </c>
      <c r="H525" s="3" t="str">
        <f t="shared" si="15"/>
        <v xml:space="preserve">  &lt;File Name="fruit07" Path="Garden/Fruit/fruit07" Type="Image" Enable="1" /&gt;</v>
      </c>
    </row>
    <row r="526" spans="1:8">
      <c r="A526" s="137">
        <v>2</v>
      </c>
      <c r="D526" s="3" t="s">
        <v>2724</v>
      </c>
      <c r="E526" s="3" t="s">
        <v>2163</v>
      </c>
      <c r="F526" s="3" t="s">
        <v>2738</v>
      </c>
      <c r="G526" s="1">
        <v>1</v>
      </c>
      <c r="H526" s="3" t="str">
        <f t="shared" si="15"/>
        <v xml:space="preserve">  &lt;File Name="seed_blueberry_s" Path="Garden/Icon/seed_blueberry_s" Type="Image" Enable="1" /&gt;</v>
      </c>
    </row>
    <row r="527" spans="1:8">
      <c r="A527" s="137">
        <v>2</v>
      </c>
      <c r="D527" s="3" t="s">
        <v>2725</v>
      </c>
      <c r="E527" s="3" t="s">
        <v>2163</v>
      </c>
      <c r="F527" s="3" t="s">
        <v>2738</v>
      </c>
      <c r="G527" s="1">
        <v>1</v>
      </c>
      <c r="H527" s="3" t="str">
        <f t="shared" si="15"/>
        <v xml:space="preserve">  &lt;File Name="seed_blueberry_us" Path="Garden/Icon/seed_blueberry_us" Type="Image" Enable="1" /&gt;</v>
      </c>
    </row>
    <row r="528" spans="1:8">
      <c r="A528" s="137">
        <v>2</v>
      </c>
      <c r="D528" s="3" t="s">
        <v>2726</v>
      </c>
      <c r="E528" s="3" t="s">
        <v>2163</v>
      </c>
      <c r="F528" s="3" t="s">
        <v>2738</v>
      </c>
      <c r="G528" s="1">
        <v>1</v>
      </c>
      <c r="H528" s="3" t="str">
        <f t="shared" si="15"/>
        <v xml:space="preserve">  &lt;File Name="seed_hami_s" Path="Garden/Icon/seed_hami_s" Type="Image" Enable="1" /&gt;</v>
      </c>
    </row>
    <row r="529" spans="1:8">
      <c r="A529" s="137">
        <v>2</v>
      </c>
      <c r="D529" s="3" t="s">
        <v>2727</v>
      </c>
      <c r="E529" s="3" t="s">
        <v>2163</v>
      </c>
      <c r="F529" s="3" t="s">
        <v>2738</v>
      </c>
      <c r="G529" s="1">
        <v>1</v>
      </c>
      <c r="H529" s="3" t="str">
        <f t="shared" si="15"/>
        <v xml:space="preserve">  &lt;File Name="seed_hami_us" Path="Garden/Icon/seed_hami_us" Type="Image" Enable="1" /&gt;</v>
      </c>
    </row>
    <row r="530" spans="1:8">
      <c r="A530" s="137">
        <v>2</v>
      </c>
      <c r="D530" s="3" t="s">
        <v>2728</v>
      </c>
      <c r="E530" s="3" t="s">
        <v>2163</v>
      </c>
      <c r="F530" s="3" t="s">
        <v>2738</v>
      </c>
      <c r="G530" s="1">
        <v>1</v>
      </c>
      <c r="H530" s="3" t="str">
        <f t="shared" si="15"/>
        <v xml:space="preserve">  &lt;File Name="seed_pineapple_s" Path="Garden/Icon/seed_pineapple_s" Type="Image" Enable="1" /&gt;</v>
      </c>
    </row>
    <row r="531" spans="1:8">
      <c r="A531" s="137">
        <v>2</v>
      </c>
      <c r="D531" s="3" t="s">
        <v>2729</v>
      </c>
      <c r="E531" s="3" t="s">
        <v>2163</v>
      </c>
      <c r="F531" s="3" t="s">
        <v>2738</v>
      </c>
      <c r="G531" s="1">
        <v>1</v>
      </c>
      <c r="H531" s="3" t="str">
        <f t="shared" si="15"/>
        <v xml:space="preserve">  &lt;File Name="seed_pineapple_us" Path="Garden/Icon/seed_pineapple_us" Type="Image" Enable="1" /&gt;</v>
      </c>
    </row>
    <row r="532" spans="1:8">
      <c r="A532" s="137">
        <v>2</v>
      </c>
      <c r="D532" s="3" t="s">
        <v>2730</v>
      </c>
      <c r="E532" s="3" t="s">
        <v>2163</v>
      </c>
      <c r="F532" s="3" t="s">
        <v>2738</v>
      </c>
      <c r="G532" s="1">
        <v>1</v>
      </c>
      <c r="H532" s="3" t="str">
        <f t="shared" si="15"/>
        <v xml:space="preserve">  &lt;File Name="seed_pitaya_s" Path="Garden/Icon/seed_pitaya_s" Type="Image" Enable="1" /&gt;</v>
      </c>
    </row>
    <row r="533" spans="1:8">
      <c r="A533" s="137">
        <v>2</v>
      </c>
      <c r="D533" s="3" t="s">
        <v>2731</v>
      </c>
      <c r="E533" s="3" t="s">
        <v>2163</v>
      </c>
      <c r="F533" s="3" t="s">
        <v>2738</v>
      </c>
      <c r="G533" s="1">
        <v>1</v>
      </c>
      <c r="H533" s="3" t="str">
        <f t="shared" si="15"/>
        <v xml:space="preserve">  &lt;File Name="seed_pitaya_us" Path="Garden/Icon/seed_pitaya_us" Type="Image" Enable="1" /&gt;</v>
      </c>
    </row>
    <row r="534" spans="1:8">
      <c r="A534" s="137">
        <v>2</v>
      </c>
      <c r="D534" s="3" t="s">
        <v>2732</v>
      </c>
      <c r="E534" s="3" t="s">
        <v>2163</v>
      </c>
      <c r="F534" s="3" t="s">
        <v>2738</v>
      </c>
      <c r="G534" s="1">
        <v>1</v>
      </c>
      <c r="H534" s="3" t="str">
        <f t="shared" si="15"/>
        <v xml:space="preserve">  &lt;File Name="seed_raspberry_s" Path="Garden/Icon/seed_raspberry_s" Type="Image" Enable="1" /&gt;</v>
      </c>
    </row>
    <row r="535" spans="1:8">
      <c r="A535" s="137">
        <v>2</v>
      </c>
      <c r="D535" s="3" t="s">
        <v>2733</v>
      </c>
      <c r="E535" s="3" t="s">
        <v>2163</v>
      </c>
      <c r="F535" s="3" t="s">
        <v>2738</v>
      </c>
      <c r="G535" s="1">
        <v>1</v>
      </c>
      <c r="H535" s="3" t="str">
        <f t="shared" si="15"/>
        <v xml:space="preserve">  &lt;File Name="seed_raspberry_us" Path="Garden/Icon/seed_raspberry_us" Type="Image" Enable="1" /&gt;</v>
      </c>
    </row>
    <row r="536" spans="1:8">
      <c r="A536" s="137">
        <v>2</v>
      </c>
      <c r="D536" s="3" t="s">
        <v>2734</v>
      </c>
      <c r="E536" s="3" t="s">
        <v>2163</v>
      </c>
      <c r="F536" s="3" t="s">
        <v>2738</v>
      </c>
      <c r="G536" s="1">
        <v>1</v>
      </c>
      <c r="H536" s="3" t="str">
        <f t="shared" si="15"/>
        <v xml:space="preserve">  &lt;File Name="seed_strawberry_s" Path="Garden/Icon/seed_strawberry_s" Type="Image" Enable="1" /&gt;</v>
      </c>
    </row>
    <row r="537" spans="1:8">
      <c r="A537" s="137">
        <v>2</v>
      </c>
      <c r="D537" s="3" t="s">
        <v>2735</v>
      </c>
      <c r="E537" s="3" t="s">
        <v>2163</v>
      </c>
      <c r="F537" s="3" t="s">
        <v>2738</v>
      </c>
      <c r="G537" s="1">
        <v>1</v>
      </c>
      <c r="H537" s="3" t="str">
        <f t="shared" si="15"/>
        <v xml:space="preserve">  &lt;File Name="seed_strawberry_us" Path="Garden/Icon/seed_strawberry_us" Type="Image" Enable="1" /&gt;</v>
      </c>
    </row>
    <row r="538" spans="1:8">
      <c r="A538" s="137">
        <v>2</v>
      </c>
      <c r="D538" s="3" t="s">
        <v>2736</v>
      </c>
      <c r="E538" s="3" t="s">
        <v>2163</v>
      </c>
      <c r="F538" s="3" t="s">
        <v>2738</v>
      </c>
      <c r="G538" s="1">
        <v>1</v>
      </c>
      <c r="H538" s="3" t="str">
        <f t="shared" si="15"/>
        <v xml:space="preserve">  &lt;File Name="seed_watermelon_s" Path="Garden/Icon/seed_watermelon_s" Type="Image" Enable="1" /&gt;</v>
      </c>
    </row>
    <row r="539" spans="1:8">
      <c r="A539" s="137">
        <v>2</v>
      </c>
      <c r="D539" s="3" t="s">
        <v>2737</v>
      </c>
      <c r="E539" s="3" t="s">
        <v>2163</v>
      </c>
      <c r="F539" s="3" t="s">
        <v>2738</v>
      </c>
      <c r="G539" s="1">
        <v>1</v>
      </c>
      <c r="H539" s="3" t="str">
        <f t="shared" si="15"/>
        <v xml:space="preserve">  &lt;File Name="seed_watermelon_us" Path="Garden/Icon/seed_watermelon_us" Type="Image" Enable="1" /&gt;</v>
      </c>
    </row>
    <row r="540" spans="1:8">
      <c r="A540" s="137">
        <v>3</v>
      </c>
      <c r="H540" s="3" t="str">
        <f t="shared" si="15"/>
        <v>&lt;/Module&gt;</v>
      </c>
    </row>
  </sheetData>
  <phoneticPr fontId="16" type="noConversion"/>
  <conditionalFormatting sqref="A1:H1048576">
    <cfRule type="containsText" dxfId="5" priority="1" operator="containsText" text="&lt;!--">
      <formula>NOT(ISERROR(SEARCH("&lt;!--",A1)))</formula>
    </cfRule>
    <cfRule type="expression" dxfId="4" priority="2">
      <formula>MOD(ROW(),2)=0</formula>
    </cfRule>
    <cfRule type="expression" dxfId="3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7"/>
  <dimension ref="A1:O31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1" sqref="A11"/>
    </sheetView>
  </sheetViews>
  <sheetFormatPr defaultColWidth="8.875" defaultRowHeight="14.25"/>
  <cols>
    <col min="1" max="1" width="6.875" style="13" customWidth="1"/>
    <col min="2" max="2" width="10.5" style="13" bestFit="1" customWidth="1"/>
    <col min="3" max="3" width="12.125" style="13" customWidth="1"/>
    <col min="4" max="4" width="9.5" style="19" customWidth="1"/>
    <col min="5" max="5" width="9.875" style="19" customWidth="1"/>
    <col min="6" max="6" width="20.625" style="13" customWidth="1"/>
    <col min="7" max="7" width="23.875" style="13" bestFit="1" customWidth="1"/>
    <col min="8" max="8" width="20.625" style="13" customWidth="1"/>
    <col min="9" max="9" width="29.375" style="13" bestFit="1" customWidth="1"/>
    <col min="10" max="10" width="20.625" style="13" customWidth="1"/>
    <col min="11" max="11" width="8.5" style="19" bestFit="1" customWidth="1"/>
    <col min="12" max="12" width="8.5" style="13" customWidth="1"/>
    <col min="13" max="13" width="0.875" style="13" customWidth="1"/>
    <col min="14" max="14" width="8.875" style="13"/>
    <col min="15" max="15" width="11.875" style="13" customWidth="1"/>
    <col min="16" max="16384" width="8.875" style="13"/>
  </cols>
  <sheetData>
    <row r="1" spans="1:15" s="18" customFormat="1">
      <c r="A1" s="153" t="s">
        <v>777</v>
      </c>
      <c r="B1" s="153" t="s">
        <v>2496</v>
      </c>
      <c r="C1" s="156" t="s">
        <v>2404</v>
      </c>
      <c r="D1" s="153" t="s">
        <v>2405</v>
      </c>
      <c r="E1" s="153" t="s">
        <v>2420</v>
      </c>
      <c r="F1" s="153" t="s">
        <v>2406</v>
      </c>
      <c r="G1" s="153" t="s">
        <v>2448</v>
      </c>
      <c r="H1" s="153" t="s">
        <v>2447</v>
      </c>
      <c r="I1" s="153" t="s">
        <v>2462</v>
      </c>
      <c r="J1" s="153" t="s">
        <v>2464</v>
      </c>
      <c r="K1" s="153" t="s">
        <v>2484</v>
      </c>
      <c r="L1" s="153" t="s">
        <v>2145</v>
      </c>
      <c r="M1" s="153"/>
      <c r="N1" s="153" t="s">
        <v>13</v>
      </c>
      <c r="O1" s="153" t="s">
        <v>2498</v>
      </c>
    </row>
    <row r="2" spans="1:15" s="18" customFormat="1">
      <c r="A2" s="18" t="s">
        <v>0</v>
      </c>
      <c r="B2" s="18" t="s">
        <v>2495</v>
      </c>
      <c r="C2" s="13" t="s">
        <v>2401</v>
      </c>
      <c r="D2" s="18" t="s">
        <v>2402</v>
      </c>
      <c r="E2" s="18" t="s">
        <v>2419</v>
      </c>
      <c r="F2" s="18" t="s">
        <v>2403</v>
      </c>
      <c r="G2" s="18" t="s">
        <v>2435</v>
      </c>
      <c r="H2" s="18" t="s">
        <v>2446</v>
      </c>
      <c r="I2" s="18" t="s">
        <v>2461</v>
      </c>
      <c r="J2" s="18" t="s">
        <v>2463</v>
      </c>
      <c r="K2" s="18" t="s">
        <v>2483</v>
      </c>
      <c r="L2" s="18" t="s">
        <v>2482</v>
      </c>
      <c r="N2" s="18" t="s">
        <v>656</v>
      </c>
      <c r="O2" s="18" t="s">
        <v>2497</v>
      </c>
    </row>
    <row r="3" spans="1:15">
      <c r="A3" s="19">
        <v>70001</v>
      </c>
      <c r="B3" s="19">
        <v>1</v>
      </c>
      <c r="C3" s="13" t="s">
        <v>2415</v>
      </c>
      <c r="D3" s="19">
        <v>6</v>
      </c>
      <c r="E3" s="157">
        <v>0</v>
      </c>
      <c r="F3" s="13" t="s">
        <v>2409</v>
      </c>
      <c r="G3" s="13" t="s">
        <v>2437</v>
      </c>
      <c r="H3" s="13" t="s">
        <v>2442</v>
      </c>
      <c r="I3" s="13" t="s">
        <v>2478</v>
      </c>
      <c r="J3" s="13" t="s">
        <v>2481</v>
      </c>
      <c r="K3" s="19">
        <v>0</v>
      </c>
      <c r="L3" s="19" t="s">
        <v>2146</v>
      </c>
      <c r="M3" s="19"/>
      <c r="N3" s="13" t="str">
        <f t="shared" ref="N3:N8" si="0">IF(AND(A3&lt;&gt;"",C3&lt;&gt;"",L3="是"),"&lt;Expression ID="""&amp;A3&amp;""" Index="""&amp;B3&amp;""" Name="""&amp;C3&amp;""" Price="""&amp;D3&amp;""" Achieve="""&amp;E3&amp;""" Icon="""&amp;F3&amp;""" AB="""&amp;G3&amp;""" Prefab="""&amp;H3&amp;""" Sound1="""&amp;I3&amp;""" Sound2="""&amp;J3&amp;""" Action="""&amp;K3&amp;""" /&gt;","")</f>
        <v>&lt;Expression ID="70001" Index="1" Name="love" Price="6" Achieve="0" Icon="p_love" AB="expression/love" Prefab="love_animation" Sound1="expression_effect_love" Sound2="null" Action="0" /&gt;</v>
      </c>
      <c r="O3" s="13" t="str">
        <f t="shared" ref="O3:O8" si="1">"var/vault_apk_res/Model/"&amp;G3&amp;".ab"</f>
        <v>var/vault_apk_res/Model/expression/love.ab</v>
      </c>
    </row>
    <row r="4" spans="1:15">
      <c r="A4" s="19">
        <v>70002</v>
      </c>
      <c r="B4" s="19">
        <v>2</v>
      </c>
      <c r="C4" s="13" t="s">
        <v>2414</v>
      </c>
      <c r="D4" s="19">
        <v>3</v>
      </c>
      <c r="E4" s="157">
        <v>0</v>
      </c>
      <c r="F4" s="13" t="s">
        <v>2408</v>
      </c>
      <c r="G4" s="13" t="s">
        <v>2449</v>
      </c>
      <c r="H4" s="13" t="s">
        <v>2450</v>
      </c>
      <c r="I4" s="13" t="s">
        <v>2477</v>
      </c>
      <c r="J4" s="13" t="s">
        <v>2481</v>
      </c>
      <c r="K4" s="19">
        <v>0</v>
      </c>
      <c r="L4" s="19" t="s">
        <v>2146</v>
      </c>
      <c r="M4" s="19"/>
      <c r="N4" s="13" t="str">
        <f>IF(AND(A4&lt;&gt;"",C4&lt;&gt;"",L4="是"),"&lt;Expression ID="""&amp;A4&amp;""" Index="""&amp;B4&amp;""" Name="""&amp;C4&amp;""" Price="""&amp;D4&amp;""" Achieve="""&amp;E4&amp;""" Icon="""&amp;F4&amp;""" AB="""&amp;G4&amp;""" Prefab="""&amp;H4&amp;""" Sound1="""&amp;I4&amp;""" Sound2="""&amp;J4&amp;""" Action="""&amp;K4&amp;""" /&gt;","")</f>
        <v>&lt;Expression ID="70002" Index="2" Name="flower" Price="3" Achieve="0" Icon="p_flower" AB="expression/miss_you" Prefab="miss_you_animation" Sound1="expression_effect_miss_you" Sound2="null" Action="0" /&gt;</v>
      </c>
      <c r="O4" s="13" t="str">
        <f>"var/vault_apk_res/Model/"&amp;G4&amp;".ab"</f>
        <v>var/vault_apk_res/Model/expression/miss_you.ab</v>
      </c>
    </row>
    <row r="5" spans="1:15">
      <c r="A5" s="19">
        <v>70003</v>
      </c>
      <c r="B5" s="19">
        <v>3</v>
      </c>
      <c r="C5" s="13" t="s">
        <v>2416</v>
      </c>
      <c r="D5" s="19">
        <v>10</v>
      </c>
      <c r="E5" s="157">
        <v>1</v>
      </c>
      <c r="F5" s="13" t="s">
        <v>2410</v>
      </c>
      <c r="G5" s="13" t="s">
        <v>2438</v>
      </c>
      <c r="H5" s="13" t="s">
        <v>2443</v>
      </c>
      <c r="I5" s="13" t="s">
        <v>2479</v>
      </c>
      <c r="J5" s="13" t="s">
        <v>2481</v>
      </c>
      <c r="K5" s="19">
        <v>1</v>
      </c>
      <c r="L5" s="19" t="s">
        <v>2146</v>
      </c>
      <c r="M5" s="19"/>
      <c r="N5" s="13" t="str">
        <f t="shared" si="0"/>
        <v>&lt;Expression ID="70003" Index="3" Name="octopus" Price="10" Achieve="1" Icon="p_octopus" AB="expression/octopus" Prefab="octopus_animation" Sound1="expression_effect_octpus" Sound2="null" Action="1" /&gt;</v>
      </c>
      <c r="O5" s="13" t="str">
        <f t="shared" si="1"/>
        <v>var/vault_apk_res/Model/expression/octopus.ab</v>
      </c>
    </row>
    <row r="6" spans="1:15">
      <c r="A6" s="19">
        <v>70004</v>
      </c>
      <c r="B6" s="19">
        <v>4</v>
      </c>
      <c r="C6" s="13" t="s">
        <v>2417</v>
      </c>
      <c r="D6" s="19">
        <v>15</v>
      </c>
      <c r="E6" s="157">
        <v>1</v>
      </c>
      <c r="F6" s="13" t="s">
        <v>2411</v>
      </c>
      <c r="G6" s="13" t="s">
        <v>2439</v>
      </c>
      <c r="H6" s="13" t="s">
        <v>2444</v>
      </c>
      <c r="I6" s="13" t="s">
        <v>2480</v>
      </c>
      <c r="J6" s="13" t="s">
        <v>2481</v>
      </c>
      <c r="K6" s="19">
        <v>1</v>
      </c>
      <c r="L6" s="19" t="s">
        <v>2146</v>
      </c>
      <c r="M6" s="19"/>
      <c r="N6" s="13" t="str">
        <f t="shared" si="0"/>
        <v>&lt;Expression ID="70004" Index="4" Name="paint" Price="15" Achieve="1" Icon="p_paint" AB="expression/paint" Prefab="paint_animation" Sound1="expression_effect_paint" Sound2="null" Action="1" /&gt;</v>
      </c>
      <c r="O6" s="13" t="str">
        <f t="shared" si="1"/>
        <v>var/vault_apk_res/Model/expression/paint.ab</v>
      </c>
    </row>
    <row r="7" spans="1:15">
      <c r="A7" s="19">
        <v>70005</v>
      </c>
      <c r="B7" s="19">
        <v>5</v>
      </c>
      <c r="C7" s="13" t="s">
        <v>2413</v>
      </c>
      <c r="D7" s="19">
        <v>10</v>
      </c>
      <c r="E7" s="157">
        <v>1</v>
      </c>
      <c r="F7" s="13" t="s">
        <v>2407</v>
      </c>
      <c r="G7" s="13" t="s">
        <v>2436</v>
      </c>
      <c r="H7" s="13" t="s">
        <v>2441</v>
      </c>
      <c r="I7" s="13" t="s">
        <v>2476</v>
      </c>
      <c r="J7" s="13" t="s">
        <v>2481</v>
      </c>
      <c r="K7" s="19">
        <v>1</v>
      </c>
      <c r="L7" s="19" t="s">
        <v>2146</v>
      </c>
      <c r="M7" s="19"/>
      <c r="N7" s="13" t="str">
        <f>IF(AND(A7&lt;&gt;"",C7&lt;&gt;"",L7="是"),"&lt;Expression ID="""&amp;A7&amp;""" Index="""&amp;B7&amp;""" Name="""&amp;C7&amp;""" Price="""&amp;D7&amp;""" Achieve="""&amp;E7&amp;""" Icon="""&amp;F7&amp;""" AB="""&amp;G7&amp;""" Prefab="""&amp;H7&amp;""" Sound1="""&amp;I7&amp;""" Sound2="""&amp;J7&amp;""" Action="""&amp;K7&amp;""" /&gt;","")</f>
        <v>&lt;Expression ID="70005" Index="5" Name="bomb" Price="10" Achieve="1" Icon="p_bomb" AB="expression/bomb" Prefab="bomb_animation" Sound1="expression_effect_bomb" Sound2="null" Action="1" /&gt;</v>
      </c>
      <c r="O7" s="13" t="str">
        <f>"var/vault_apk_res/Model/"&amp;G7&amp;".ab"</f>
        <v>var/vault_apk_res/Model/expression/bomb.ab</v>
      </c>
    </row>
    <row r="8" spans="1:15">
      <c r="A8" s="19">
        <v>70006</v>
      </c>
      <c r="B8" s="19">
        <v>6</v>
      </c>
      <c r="C8" s="13" t="s">
        <v>2418</v>
      </c>
      <c r="D8" s="19">
        <v>15</v>
      </c>
      <c r="E8" s="157">
        <v>1</v>
      </c>
      <c r="F8" s="13" t="s">
        <v>2412</v>
      </c>
      <c r="G8" s="13" t="s">
        <v>2440</v>
      </c>
      <c r="H8" s="13" t="s">
        <v>2445</v>
      </c>
      <c r="I8" s="13" t="s">
        <v>2491</v>
      </c>
      <c r="J8" s="13" t="s">
        <v>2493</v>
      </c>
      <c r="K8" s="19">
        <v>2</v>
      </c>
      <c r="L8" s="19" t="s">
        <v>2146</v>
      </c>
      <c r="M8" s="19"/>
      <c r="N8" s="13" t="str">
        <f t="shared" si="0"/>
        <v>&lt;Expression ID="70006" Index="6" Name="pig" Price="15" Achieve="1" Icon="p_pig" AB="expression/pig" Prefab="pig_animation" Sound1="expression_effect_pig1" Sound2="expression_effect_pig2" Action="2" /&gt;</v>
      </c>
      <c r="O8" s="13" t="str">
        <f t="shared" si="1"/>
        <v>var/vault_apk_res/Model/expression/pig.ab</v>
      </c>
    </row>
    <row r="9" spans="1:15">
      <c r="A9" s="19">
        <v>70007</v>
      </c>
      <c r="B9" s="19">
        <v>7</v>
      </c>
      <c r="C9" s="13" t="s">
        <v>2577</v>
      </c>
      <c r="D9" s="19">
        <v>15</v>
      </c>
      <c r="E9" s="19">
        <v>0</v>
      </c>
      <c r="F9" s="13" t="s">
        <v>2583</v>
      </c>
      <c r="G9" s="13" t="s">
        <v>2579</v>
      </c>
      <c r="H9" s="13" t="s">
        <v>2581</v>
      </c>
      <c r="I9" s="13" t="s">
        <v>2591</v>
      </c>
      <c r="J9" s="13" t="s">
        <v>2481</v>
      </c>
      <c r="K9" s="19">
        <v>0</v>
      </c>
      <c r="L9" s="19" t="s">
        <v>2146</v>
      </c>
      <c r="M9" s="19"/>
      <c r="N9" s="13" t="str">
        <f t="shared" ref="N9:N10" si="2">IF(AND(A9&lt;&gt;"",C9&lt;&gt;"",L9="是"),"&lt;Expression ID="""&amp;A9&amp;""" Index="""&amp;B9&amp;""" Name="""&amp;C9&amp;""" Price="""&amp;D9&amp;""" Achieve="""&amp;E9&amp;""" Icon="""&amp;F9&amp;""" AB="""&amp;G9&amp;""" Prefab="""&amp;H9&amp;""" Sound1="""&amp;I9&amp;""" Sound2="""&amp;J9&amp;""" Action="""&amp;K9&amp;""" /&gt;","")</f>
        <v>&lt;Expression ID="70007" Index="7" Name="rainbow" Price="15" Achieve="0" Icon="p_raindow" AB="expression/rainbow" Prefab="rainbow_animation" Sound1="expression_effect_rainbow" Sound2="null" Action="0" /&gt;</v>
      </c>
      <c r="O9" s="13" t="str">
        <f t="shared" ref="O9:O10" si="3">"var/vault_apk_res/Model/"&amp;G9&amp;".ab"</f>
        <v>var/vault_apk_res/Model/expression/rainbow.ab</v>
      </c>
    </row>
    <row r="10" spans="1:15">
      <c r="A10" s="19">
        <v>70008</v>
      </c>
      <c r="B10" s="19">
        <v>8</v>
      </c>
      <c r="C10" s="13" t="s">
        <v>2578</v>
      </c>
      <c r="D10" s="19">
        <v>20</v>
      </c>
      <c r="E10" s="19">
        <v>0</v>
      </c>
      <c r="F10" s="13" t="s">
        <v>2584</v>
      </c>
      <c r="G10" s="13" t="s">
        <v>2580</v>
      </c>
      <c r="H10" s="13" t="s">
        <v>2582</v>
      </c>
      <c r="I10" s="13" t="s">
        <v>2592</v>
      </c>
      <c r="J10" s="13" t="s">
        <v>2481</v>
      </c>
      <c r="K10" s="19">
        <v>1</v>
      </c>
      <c r="L10" s="19" t="s">
        <v>2146</v>
      </c>
      <c r="M10" s="19"/>
      <c r="N10" s="13" t="str">
        <f t="shared" si="2"/>
        <v>&lt;Expression ID="70008" Index="8" Name="tantan" Price="20" Achieve="0" Icon="p_tantan" AB="expression/tantan" Prefab="tantan_animation" Sound1="expression_effect_stormrain" Sound2="null" Action="1" /&gt;</v>
      </c>
      <c r="O10" s="13" t="str">
        <f t="shared" si="3"/>
        <v>var/vault_apk_res/Model/expression/tantan.ab</v>
      </c>
    </row>
    <row r="11" spans="1:15">
      <c r="A11" s="19"/>
      <c r="B11" s="19"/>
      <c r="L11" s="19"/>
      <c r="M11" s="19"/>
    </row>
    <row r="12" spans="1:15">
      <c r="A12" s="19"/>
      <c r="B12" s="19"/>
      <c r="L12" s="19"/>
      <c r="M12" s="19"/>
    </row>
    <row r="13" spans="1:15">
      <c r="A13" s="19"/>
      <c r="B13" s="19"/>
      <c r="L13" s="19"/>
      <c r="M13" s="19"/>
    </row>
    <row r="14" spans="1:15">
      <c r="A14" s="19"/>
      <c r="B14" s="19"/>
      <c r="L14" s="19"/>
      <c r="M14" s="19"/>
    </row>
    <row r="15" spans="1:15" s="86" customFormat="1">
      <c r="A15" s="75"/>
      <c r="B15" s="75"/>
      <c r="D15" s="75"/>
      <c r="E15" s="158"/>
      <c r="K15" s="75"/>
      <c r="L15" s="19"/>
      <c r="M15" s="75"/>
      <c r="N15" s="13"/>
      <c r="O15" s="13"/>
    </row>
    <row r="16" spans="1:15" s="86" customFormat="1">
      <c r="A16" s="75"/>
      <c r="B16" s="75"/>
      <c r="D16" s="75"/>
      <c r="E16" s="75"/>
      <c r="K16" s="75"/>
      <c r="L16" s="19"/>
      <c r="N16" s="13"/>
      <c r="O16" s="13"/>
    </row>
    <row r="17" spans="1:15" s="86" customFormat="1">
      <c r="A17" s="75"/>
      <c r="B17" s="75"/>
      <c r="D17" s="75"/>
      <c r="E17" s="75"/>
      <c r="K17" s="75"/>
      <c r="L17" s="19"/>
      <c r="N17" s="13"/>
      <c r="O17" s="13"/>
    </row>
    <row r="18" spans="1:15" s="86" customFormat="1">
      <c r="A18" s="75"/>
      <c r="B18" s="75"/>
      <c r="D18" s="75"/>
      <c r="E18" s="75"/>
      <c r="K18" s="75"/>
      <c r="L18" s="19"/>
      <c r="N18" s="13"/>
      <c r="O18" s="13"/>
    </row>
    <row r="19" spans="1:15" s="86" customFormat="1">
      <c r="A19" s="75"/>
      <c r="B19" s="75"/>
      <c r="D19" s="75"/>
      <c r="E19" s="75"/>
      <c r="K19" s="75"/>
      <c r="L19" s="19"/>
      <c r="N19" s="13"/>
      <c r="O19" s="13"/>
    </row>
    <row r="20" spans="1:15" s="86" customFormat="1">
      <c r="A20" s="75"/>
      <c r="B20" s="75"/>
      <c r="D20" s="75"/>
      <c r="E20" s="75"/>
      <c r="K20" s="75"/>
      <c r="L20" s="19"/>
      <c r="N20" s="13"/>
      <c r="O20" s="13"/>
    </row>
    <row r="21" spans="1:15" s="86" customFormat="1">
      <c r="A21" s="75"/>
      <c r="B21" s="75"/>
      <c r="D21" s="75"/>
      <c r="E21" s="75"/>
      <c r="K21" s="75"/>
      <c r="L21" s="19"/>
      <c r="N21" s="13"/>
      <c r="O21" s="13"/>
    </row>
    <row r="22" spans="1:15" s="86" customFormat="1">
      <c r="A22" s="75"/>
      <c r="B22" s="75"/>
      <c r="D22" s="75"/>
      <c r="E22" s="75"/>
      <c r="K22" s="75"/>
      <c r="L22" s="19"/>
      <c r="N22" s="13"/>
      <c r="O22" s="13"/>
    </row>
    <row r="23" spans="1:15" s="86" customFormat="1">
      <c r="A23" s="75"/>
      <c r="B23" s="75"/>
      <c r="D23" s="75"/>
      <c r="E23" s="75"/>
      <c r="K23" s="75"/>
      <c r="L23" s="19"/>
      <c r="N23" s="13"/>
      <c r="O23" s="13"/>
    </row>
    <row r="24" spans="1:15" s="86" customFormat="1">
      <c r="A24" s="75"/>
      <c r="B24" s="75"/>
      <c r="D24" s="75"/>
      <c r="E24" s="75"/>
      <c r="K24" s="75"/>
      <c r="L24" s="19"/>
      <c r="N24" s="13"/>
      <c r="O24" s="13"/>
    </row>
    <row r="25" spans="1:15">
      <c r="A25" s="19"/>
      <c r="B25" s="19"/>
      <c r="E25" s="159"/>
      <c r="F25" s="154"/>
      <c r="G25" s="154"/>
      <c r="L25" s="19"/>
      <c r="M25" s="86"/>
    </row>
    <row r="26" spans="1:15">
      <c r="A26" s="19"/>
      <c r="B26" s="19"/>
      <c r="D26" s="75"/>
      <c r="L26" s="19"/>
    </row>
    <row r="27" spans="1:15">
      <c r="A27" s="19"/>
      <c r="B27" s="19"/>
      <c r="D27" s="75"/>
      <c r="L27" s="19"/>
    </row>
    <row r="28" spans="1:15">
      <c r="A28" s="19"/>
      <c r="B28" s="19"/>
      <c r="D28" s="75"/>
      <c r="L28" s="19"/>
    </row>
    <row r="29" spans="1:15">
      <c r="A29" s="19"/>
      <c r="B29" s="19"/>
      <c r="D29" s="75"/>
      <c r="L29" s="19"/>
    </row>
    <row r="30" spans="1:15">
      <c r="A30" s="19"/>
      <c r="B30" s="19"/>
      <c r="D30" s="75"/>
      <c r="L30" s="19"/>
    </row>
    <row r="31" spans="1:15">
      <c r="A31" s="19"/>
      <c r="B31" s="19"/>
      <c r="D31" s="75"/>
      <c r="L31" s="19"/>
    </row>
  </sheetData>
  <autoFilter ref="A1:J99"/>
  <phoneticPr fontId="16" type="noConversion"/>
  <conditionalFormatting sqref="L1:L1048576">
    <cfRule type="cellIs" dxfId="7" priority="37" operator="equal">
      <formula>"否"</formula>
    </cfRule>
  </conditionalFormatting>
  <dataValidations count="2">
    <dataValidation type="list" allowBlank="1" showInputMessage="1" showErrorMessage="1" sqref="L3:L1048576">
      <formula1>"是,否"</formula1>
    </dataValidation>
    <dataValidation type="list" allowBlank="1" showInputMessage="1" showErrorMessage="1" sqref="E1:E1048576">
      <formula1>"0,1"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A10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3" sqref="F3:F12"/>
    </sheetView>
  </sheetViews>
  <sheetFormatPr defaultColWidth="9" defaultRowHeight="12.75"/>
  <cols>
    <col min="1" max="2" width="9" style="212"/>
    <col min="3" max="3" width="11.625" style="212" bestFit="1" customWidth="1"/>
    <col min="4" max="4" width="11.625" style="212" customWidth="1"/>
    <col min="5" max="16384" width="9" style="212"/>
  </cols>
  <sheetData>
    <row r="1" spans="1:27" s="211" customFormat="1">
      <c r="A1" s="70" t="s">
        <v>2643</v>
      </c>
      <c r="B1" s="70" t="s">
        <v>2644</v>
      </c>
      <c r="C1" s="70" t="s">
        <v>2645</v>
      </c>
      <c r="D1" s="70" t="s">
        <v>2772</v>
      </c>
      <c r="E1" s="70"/>
      <c r="F1" s="70" t="s">
        <v>2649</v>
      </c>
      <c r="G1" s="70"/>
      <c r="H1" s="70"/>
      <c r="I1" s="70"/>
      <c r="J1" s="70"/>
      <c r="K1" s="70"/>
      <c r="L1" s="70"/>
      <c r="M1" s="70"/>
      <c r="N1" s="208"/>
      <c r="O1" s="209"/>
      <c r="P1" s="209"/>
      <c r="Q1" s="70"/>
      <c r="R1" s="70"/>
      <c r="S1" s="70"/>
      <c r="T1" s="70"/>
      <c r="U1" s="70"/>
      <c r="V1" s="70"/>
      <c r="W1" s="70"/>
      <c r="X1" s="70"/>
      <c r="Y1" s="210"/>
      <c r="Z1" s="70"/>
      <c r="AA1" s="70"/>
    </row>
    <row r="2" spans="1:27">
      <c r="A2" s="212" t="s">
        <v>2646</v>
      </c>
      <c r="B2" s="212" t="s">
        <v>2647</v>
      </c>
      <c r="C2" s="212" t="s">
        <v>2648</v>
      </c>
    </row>
    <row r="3" spans="1:27">
      <c r="A3" s="214">
        <v>1</v>
      </c>
      <c r="B3" s="214">
        <v>0</v>
      </c>
      <c r="C3" s="214"/>
      <c r="D3" s="214">
        <v>2</v>
      </c>
      <c r="F3" s="212" t="str">
        <f>"&lt;GardenLevel Level="""&amp;A3&amp;""" Exp="""&amp;B3&amp;""" LandCount="""&amp;D3&amp;""" /&gt;"</f>
        <v>&lt;GardenLevel Level="1" Exp="0" LandCount="2" /&gt;</v>
      </c>
    </row>
    <row r="4" spans="1:27">
      <c r="A4" s="214">
        <v>2</v>
      </c>
      <c r="B4" s="214">
        <v>10</v>
      </c>
      <c r="C4" s="214">
        <f>IF(AND(ISNUMBER(B4),ISNUMBER(B3)),B4-B3,"")</f>
        <v>10</v>
      </c>
      <c r="D4" s="214">
        <v>2</v>
      </c>
      <c r="F4" s="212" t="str">
        <f t="shared" ref="F4:F12" si="0">"&lt;GardenLevel Level="""&amp;A4&amp;""" Exp="""&amp;B4&amp;""" LandCount="""&amp;D4&amp;""" /&gt;"</f>
        <v>&lt;GardenLevel Level="2" Exp="10" LandCount="2" /&gt;</v>
      </c>
    </row>
    <row r="5" spans="1:27">
      <c r="A5" s="214">
        <v>3</v>
      </c>
      <c r="B5" s="214">
        <v>25</v>
      </c>
      <c r="C5" s="214">
        <f t="shared" ref="C5:C68" si="1">IF(AND(ISNUMBER(B5),ISNUMBER(B4)),B5-B4,"")</f>
        <v>15</v>
      </c>
      <c r="D5" s="214">
        <v>2</v>
      </c>
      <c r="F5" s="212" t="str">
        <f t="shared" si="0"/>
        <v>&lt;GardenLevel Level="3" Exp="25" LandCount="2" /&gt;</v>
      </c>
    </row>
    <row r="6" spans="1:27">
      <c r="A6" s="214">
        <v>4</v>
      </c>
      <c r="B6" s="214">
        <v>55</v>
      </c>
      <c r="C6" s="214">
        <f t="shared" si="1"/>
        <v>30</v>
      </c>
      <c r="D6" s="214">
        <v>3</v>
      </c>
      <c r="F6" s="212" t="str">
        <f t="shared" si="0"/>
        <v>&lt;GardenLevel Level="4" Exp="55" LandCount="3" /&gt;</v>
      </c>
    </row>
    <row r="7" spans="1:27">
      <c r="A7" s="214">
        <v>5</v>
      </c>
      <c r="B7" s="214">
        <v>105</v>
      </c>
      <c r="C7" s="214">
        <f t="shared" si="1"/>
        <v>50</v>
      </c>
      <c r="D7" s="214">
        <v>3</v>
      </c>
      <c r="F7" s="212" t="str">
        <f t="shared" si="0"/>
        <v>&lt;GardenLevel Level="5" Exp="105" LandCount="3" /&gt;</v>
      </c>
    </row>
    <row r="8" spans="1:27">
      <c r="A8" s="214">
        <v>6</v>
      </c>
      <c r="B8" s="214">
        <v>205</v>
      </c>
      <c r="C8" s="214">
        <f t="shared" si="1"/>
        <v>100</v>
      </c>
      <c r="D8" s="214">
        <v>3</v>
      </c>
      <c r="F8" s="212" t="str">
        <f t="shared" si="0"/>
        <v>&lt;GardenLevel Level="6" Exp="205" LandCount="3" /&gt;</v>
      </c>
    </row>
    <row r="9" spans="1:27">
      <c r="A9" s="214">
        <v>7</v>
      </c>
      <c r="B9" s="214">
        <v>355</v>
      </c>
      <c r="C9" s="214">
        <f t="shared" si="1"/>
        <v>150</v>
      </c>
      <c r="D9" s="214">
        <v>4</v>
      </c>
      <c r="F9" s="212" t="str">
        <f t="shared" si="0"/>
        <v>&lt;GardenLevel Level="7" Exp="355" LandCount="4" /&gt;</v>
      </c>
    </row>
    <row r="10" spans="1:27">
      <c r="A10" s="214">
        <v>8</v>
      </c>
      <c r="B10" s="214">
        <v>535</v>
      </c>
      <c r="C10" s="214">
        <f t="shared" si="1"/>
        <v>180</v>
      </c>
      <c r="D10" s="214">
        <v>4</v>
      </c>
      <c r="F10" s="212" t="str">
        <f t="shared" si="0"/>
        <v>&lt;GardenLevel Level="8" Exp="535" LandCount="4" /&gt;</v>
      </c>
    </row>
    <row r="11" spans="1:27">
      <c r="A11" s="214">
        <v>9</v>
      </c>
      <c r="B11" s="214">
        <v>785</v>
      </c>
      <c r="C11" s="214">
        <f t="shared" si="1"/>
        <v>250</v>
      </c>
      <c r="D11" s="214">
        <v>4</v>
      </c>
      <c r="F11" s="212" t="str">
        <f t="shared" si="0"/>
        <v>&lt;GardenLevel Level="9" Exp="785" LandCount="4" /&gt;</v>
      </c>
    </row>
    <row r="12" spans="1:27">
      <c r="A12" s="214">
        <v>10</v>
      </c>
      <c r="B12" s="214">
        <v>1135</v>
      </c>
      <c r="C12" s="214">
        <f t="shared" si="1"/>
        <v>350</v>
      </c>
      <c r="D12" s="214">
        <v>5</v>
      </c>
      <c r="F12" s="212" t="str">
        <f t="shared" si="0"/>
        <v>&lt;GardenLevel Level="10" Exp="1135" LandCount="5" /&gt;</v>
      </c>
    </row>
    <row r="13" spans="1:27">
      <c r="A13" s="214">
        <v>11</v>
      </c>
      <c r="C13" s="214" t="str">
        <f t="shared" si="1"/>
        <v/>
      </c>
      <c r="D13" s="214"/>
    </row>
    <row r="14" spans="1:27">
      <c r="A14" s="214">
        <v>12</v>
      </c>
      <c r="C14" s="214" t="str">
        <f t="shared" si="1"/>
        <v/>
      </c>
      <c r="D14" s="214"/>
    </row>
    <row r="15" spans="1:27">
      <c r="A15" s="214">
        <v>13</v>
      </c>
      <c r="C15" s="214" t="str">
        <f t="shared" si="1"/>
        <v/>
      </c>
      <c r="D15" s="214"/>
    </row>
    <row r="16" spans="1:27">
      <c r="A16" s="214">
        <v>14</v>
      </c>
      <c r="C16" s="214" t="str">
        <f t="shared" si="1"/>
        <v/>
      </c>
      <c r="D16" s="214"/>
    </row>
    <row r="17" spans="1:4">
      <c r="A17" s="214">
        <v>15</v>
      </c>
      <c r="C17" s="214" t="str">
        <f t="shared" si="1"/>
        <v/>
      </c>
      <c r="D17" s="214"/>
    </row>
    <row r="18" spans="1:4">
      <c r="A18" s="214">
        <v>16</v>
      </c>
      <c r="C18" s="214" t="str">
        <f t="shared" si="1"/>
        <v/>
      </c>
      <c r="D18" s="214"/>
    </row>
    <row r="19" spans="1:4">
      <c r="A19" s="214">
        <v>17</v>
      </c>
      <c r="C19" s="214" t="str">
        <f t="shared" si="1"/>
        <v/>
      </c>
      <c r="D19" s="214"/>
    </row>
    <row r="20" spans="1:4">
      <c r="A20" s="214">
        <v>18</v>
      </c>
      <c r="C20" s="214" t="str">
        <f t="shared" si="1"/>
        <v/>
      </c>
      <c r="D20" s="214"/>
    </row>
    <row r="21" spans="1:4">
      <c r="A21" s="214">
        <v>19</v>
      </c>
      <c r="C21" s="214" t="str">
        <f t="shared" si="1"/>
        <v/>
      </c>
      <c r="D21" s="214"/>
    </row>
    <row r="22" spans="1:4">
      <c r="A22" s="214">
        <v>20</v>
      </c>
      <c r="C22" s="214" t="str">
        <f t="shared" si="1"/>
        <v/>
      </c>
      <c r="D22" s="214"/>
    </row>
    <row r="23" spans="1:4">
      <c r="A23" s="214">
        <v>21</v>
      </c>
      <c r="C23" s="214" t="str">
        <f t="shared" si="1"/>
        <v/>
      </c>
      <c r="D23" s="214"/>
    </row>
    <row r="24" spans="1:4">
      <c r="A24" s="214">
        <v>22</v>
      </c>
      <c r="C24" s="214" t="str">
        <f t="shared" si="1"/>
        <v/>
      </c>
      <c r="D24" s="214"/>
    </row>
    <row r="25" spans="1:4">
      <c r="A25" s="214">
        <v>23</v>
      </c>
      <c r="C25" s="214" t="str">
        <f t="shared" si="1"/>
        <v/>
      </c>
      <c r="D25" s="214"/>
    </row>
    <row r="26" spans="1:4">
      <c r="A26" s="214">
        <v>24</v>
      </c>
      <c r="C26" s="214" t="str">
        <f t="shared" si="1"/>
        <v/>
      </c>
      <c r="D26" s="214"/>
    </row>
    <row r="27" spans="1:4">
      <c r="A27" s="214">
        <v>25</v>
      </c>
      <c r="C27" s="214" t="str">
        <f t="shared" si="1"/>
        <v/>
      </c>
      <c r="D27" s="214"/>
    </row>
    <row r="28" spans="1:4">
      <c r="A28" s="214">
        <v>26</v>
      </c>
      <c r="C28" s="214" t="str">
        <f t="shared" si="1"/>
        <v/>
      </c>
      <c r="D28" s="214"/>
    </row>
    <row r="29" spans="1:4">
      <c r="A29" s="214">
        <v>27</v>
      </c>
      <c r="C29" s="214" t="str">
        <f t="shared" si="1"/>
        <v/>
      </c>
      <c r="D29" s="214"/>
    </row>
    <row r="30" spans="1:4">
      <c r="A30" s="214">
        <v>28</v>
      </c>
      <c r="C30" s="214" t="str">
        <f t="shared" si="1"/>
        <v/>
      </c>
      <c r="D30" s="214"/>
    </row>
    <row r="31" spans="1:4">
      <c r="A31" s="214">
        <v>29</v>
      </c>
      <c r="C31" s="214" t="str">
        <f t="shared" si="1"/>
        <v/>
      </c>
      <c r="D31" s="214"/>
    </row>
    <row r="32" spans="1:4">
      <c r="A32" s="214">
        <v>30</v>
      </c>
      <c r="C32" s="214" t="str">
        <f t="shared" si="1"/>
        <v/>
      </c>
      <c r="D32" s="214"/>
    </row>
    <row r="33" spans="1:4">
      <c r="A33" s="214">
        <v>31</v>
      </c>
      <c r="C33" s="214" t="str">
        <f t="shared" si="1"/>
        <v/>
      </c>
      <c r="D33" s="214"/>
    </row>
    <row r="34" spans="1:4">
      <c r="A34" s="214">
        <v>32</v>
      </c>
      <c r="C34" s="214" t="str">
        <f t="shared" si="1"/>
        <v/>
      </c>
      <c r="D34" s="214"/>
    </row>
    <row r="35" spans="1:4">
      <c r="A35" s="214">
        <v>33</v>
      </c>
      <c r="C35" s="214" t="str">
        <f t="shared" si="1"/>
        <v/>
      </c>
      <c r="D35" s="214"/>
    </row>
    <row r="36" spans="1:4">
      <c r="A36" s="214">
        <v>34</v>
      </c>
      <c r="C36" s="214" t="str">
        <f t="shared" si="1"/>
        <v/>
      </c>
      <c r="D36" s="214"/>
    </row>
    <row r="37" spans="1:4">
      <c r="A37" s="214">
        <v>35</v>
      </c>
      <c r="C37" s="214" t="str">
        <f t="shared" si="1"/>
        <v/>
      </c>
      <c r="D37" s="214"/>
    </row>
    <row r="38" spans="1:4">
      <c r="A38" s="214">
        <v>36</v>
      </c>
      <c r="C38" s="214" t="str">
        <f t="shared" si="1"/>
        <v/>
      </c>
      <c r="D38" s="214"/>
    </row>
    <row r="39" spans="1:4">
      <c r="A39" s="214">
        <v>37</v>
      </c>
      <c r="C39" s="214" t="str">
        <f t="shared" si="1"/>
        <v/>
      </c>
      <c r="D39" s="214"/>
    </row>
    <row r="40" spans="1:4">
      <c r="A40" s="214">
        <v>38</v>
      </c>
      <c r="C40" s="214" t="str">
        <f t="shared" si="1"/>
        <v/>
      </c>
      <c r="D40" s="214"/>
    </row>
    <row r="41" spans="1:4">
      <c r="A41" s="214">
        <v>39</v>
      </c>
      <c r="C41" s="214" t="str">
        <f t="shared" si="1"/>
        <v/>
      </c>
      <c r="D41" s="214"/>
    </row>
    <row r="42" spans="1:4">
      <c r="A42" s="214">
        <v>40</v>
      </c>
      <c r="C42" s="214" t="str">
        <f t="shared" si="1"/>
        <v/>
      </c>
      <c r="D42" s="214"/>
    </row>
    <row r="43" spans="1:4">
      <c r="A43" s="214">
        <v>41</v>
      </c>
      <c r="C43" s="214" t="str">
        <f t="shared" si="1"/>
        <v/>
      </c>
      <c r="D43" s="214"/>
    </row>
    <row r="44" spans="1:4">
      <c r="A44" s="214">
        <v>42</v>
      </c>
      <c r="C44" s="214" t="str">
        <f t="shared" si="1"/>
        <v/>
      </c>
      <c r="D44" s="214"/>
    </row>
    <row r="45" spans="1:4">
      <c r="A45" s="214">
        <v>43</v>
      </c>
      <c r="C45" s="214" t="str">
        <f t="shared" si="1"/>
        <v/>
      </c>
      <c r="D45" s="214"/>
    </row>
    <row r="46" spans="1:4">
      <c r="A46" s="214">
        <v>44</v>
      </c>
      <c r="C46" s="214" t="str">
        <f t="shared" si="1"/>
        <v/>
      </c>
      <c r="D46" s="214"/>
    </row>
    <row r="47" spans="1:4">
      <c r="A47" s="214">
        <v>45</v>
      </c>
      <c r="C47" s="214" t="str">
        <f t="shared" si="1"/>
        <v/>
      </c>
      <c r="D47" s="214"/>
    </row>
    <row r="48" spans="1:4">
      <c r="A48" s="214">
        <v>46</v>
      </c>
      <c r="C48" s="214" t="str">
        <f t="shared" si="1"/>
        <v/>
      </c>
      <c r="D48" s="214"/>
    </row>
    <row r="49" spans="1:4">
      <c r="A49" s="214">
        <v>47</v>
      </c>
      <c r="C49" s="214" t="str">
        <f t="shared" si="1"/>
        <v/>
      </c>
      <c r="D49" s="214"/>
    </row>
    <row r="50" spans="1:4">
      <c r="A50" s="214">
        <v>48</v>
      </c>
      <c r="C50" s="214" t="str">
        <f t="shared" si="1"/>
        <v/>
      </c>
      <c r="D50" s="214"/>
    </row>
    <row r="51" spans="1:4">
      <c r="A51" s="214">
        <v>49</v>
      </c>
      <c r="C51" s="214" t="str">
        <f t="shared" si="1"/>
        <v/>
      </c>
      <c r="D51" s="214"/>
    </row>
    <row r="52" spans="1:4">
      <c r="A52" s="214">
        <v>50</v>
      </c>
      <c r="C52" s="214" t="str">
        <f t="shared" si="1"/>
        <v/>
      </c>
      <c r="D52" s="214"/>
    </row>
    <row r="53" spans="1:4">
      <c r="A53" s="214">
        <v>51</v>
      </c>
      <c r="C53" s="214" t="str">
        <f t="shared" si="1"/>
        <v/>
      </c>
      <c r="D53" s="214"/>
    </row>
    <row r="54" spans="1:4">
      <c r="A54" s="214">
        <v>52</v>
      </c>
      <c r="C54" s="214" t="str">
        <f t="shared" si="1"/>
        <v/>
      </c>
      <c r="D54" s="214"/>
    </row>
    <row r="55" spans="1:4">
      <c r="A55" s="214">
        <v>53</v>
      </c>
      <c r="C55" s="214" t="str">
        <f t="shared" si="1"/>
        <v/>
      </c>
      <c r="D55" s="214"/>
    </row>
    <row r="56" spans="1:4">
      <c r="A56" s="214">
        <v>54</v>
      </c>
      <c r="C56" s="214" t="str">
        <f t="shared" si="1"/>
        <v/>
      </c>
      <c r="D56" s="214"/>
    </row>
    <row r="57" spans="1:4">
      <c r="A57" s="214">
        <v>55</v>
      </c>
      <c r="C57" s="214" t="str">
        <f t="shared" si="1"/>
        <v/>
      </c>
      <c r="D57" s="214"/>
    </row>
    <row r="58" spans="1:4">
      <c r="A58" s="214">
        <v>56</v>
      </c>
      <c r="C58" s="214" t="str">
        <f t="shared" si="1"/>
        <v/>
      </c>
      <c r="D58" s="214"/>
    </row>
    <row r="59" spans="1:4">
      <c r="A59" s="214">
        <v>57</v>
      </c>
      <c r="C59" s="214" t="str">
        <f t="shared" si="1"/>
        <v/>
      </c>
      <c r="D59" s="214"/>
    </row>
    <row r="60" spans="1:4">
      <c r="A60" s="214">
        <v>58</v>
      </c>
      <c r="C60" s="214" t="str">
        <f t="shared" si="1"/>
        <v/>
      </c>
      <c r="D60" s="214"/>
    </row>
    <row r="61" spans="1:4">
      <c r="A61" s="214">
        <v>59</v>
      </c>
      <c r="C61" s="214" t="str">
        <f t="shared" si="1"/>
        <v/>
      </c>
      <c r="D61" s="214"/>
    </row>
    <row r="62" spans="1:4">
      <c r="A62" s="214">
        <v>60</v>
      </c>
      <c r="C62" s="214" t="str">
        <f t="shared" si="1"/>
        <v/>
      </c>
      <c r="D62" s="214"/>
    </row>
    <row r="63" spans="1:4">
      <c r="A63" s="214">
        <v>61</v>
      </c>
      <c r="C63" s="214" t="str">
        <f t="shared" si="1"/>
        <v/>
      </c>
      <c r="D63" s="214"/>
    </row>
    <row r="64" spans="1:4">
      <c r="A64" s="214">
        <v>62</v>
      </c>
      <c r="C64" s="214" t="str">
        <f t="shared" si="1"/>
        <v/>
      </c>
      <c r="D64" s="214"/>
    </row>
    <row r="65" spans="1:4">
      <c r="A65" s="214">
        <v>63</v>
      </c>
      <c r="C65" s="214" t="str">
        <f t="shared" si="1"/>
        <v/>
      </c>
      <c r="D65" s="214"/>
    </row>
    <row r="66" spans="1:4">
      <c r="A66" s="214">
        <v>64</v>
      </c>
      <c r="C66" s="214" t="str">
        <f t="shared" si="1"/>
        <v/>
      </c>
      <c r="D66" s="214"/>
    </row>
    <row r="67" spans="1:4">
      <c r="A67" s="214">
        <v>65</v>
      </c>
      <c r="C67" s="214" t="str">
        <f t="shared" si="1"/>
        <v/>
      </c>
      <c r="D67" s="214"/>
    </row>
    <row r="68" spans="1:4">
      <c r="A68" s="214">
        <v>66</v>
      </c>
      <c r="C68" s="214" t="str">
        <f t="shared" si="1"/>
        <v/>
      </c>
      <c r="D68" s="214"/>
    </row>
    <row r="69" spans="1:4">
      <c r="A69" s="214">
        <v>67</v>
      </c>
      <c r="C69" s="214" t="str">
        <f t="shared" ref="C69:C102" si="2">IF(AND(ISNUMBER(B69),ISNUMBER(B68)),B69-B68,"")</f>
        <v/>
      </c>
      <c r="D69" s="214"/>
    </row>
    <row r="70" spans="1:4">
      <c r="A70" s="214">
        <v>68</v>
      </c>
      <c r="C70" s="214" t="str">
        <f t="shared" si="2"/>
        <v/>
      </c>
      <c r="D70" s="214"/>
    </row>
    <row r="71" spans="1:4">
      <c r="A71" s="214">
        <v>69</v>
      </c>
      <c r="C71" s="214" t="str">
        <f t="shared" si="2"/>
        <v/>
      </c>
      <c r="D71" s="214"/>
    </row>
    <row r="72" spans="1:4">
      <c r="A72" s="214">
        <v>70</v>
      </c>
      <c r="C72" s="214" t="str">
        <f t="shared" si="2"/>
        <v/>
      </c>
      <c r="D72" s="214"/>
    </row>
    <row r="73" spans="1:4">
      <c r="A73" s="214">
        <v>71</v>
      </c>
      <c r="C73" s="214" t="str">
        <f t="shared" si="2"/>
        <v/>
      </c>
      <c r="D73" s="214"/>
    </row>
    <row r="74" spans="1:4">
      <c r="A74" s="214">
        <v>72</v>
      </c>
      <c r="C74" s="214" t="str">
        <f t="shared" si="2"/>
        <v/>
      </c>
      <c r="D74" s="214"/>
    </row>
    <row r="75" spans="1:4">
      <c r="A75" s="214">
        <v>73</v>
      </c>
      <c r="C75" s="214" t="str">
        <f t="shared" si="2"/>
        <v/>
      </c>
      <c r="D75" s="214"/>
    </row>
    <row r="76" spans="1:4">
      <c r="A76" s="214">
        <v>74</v>
      </c>
      <c r="C76" s="214" t="str">
        <f t="shared" si="2"/>
        <v/>
      </c>
      <c r="D76" s="214"/>
    </row>
    <row r="77" spans="1:4">
      <c r="A77" s="214">
        <v>75</v>
      </c>
      <c r="C77" s="214" t="str">
        <f t="shared" si="2"/>
        <v/>
      </c>
      <c r="D77" s="214"/>
    </row>
    <row r="78" spans="1:4">
      <c r="A78" s="214">
        <v>76</v>
      </c>
      <c r="C78" s="214" t="str">
        <f t="shared" si="2"/>
        <v/>
      </c>
      <c r="D78" s="214"/>
    </row>
    <row r="79" spans="1:4">
      <c r="A79" s="214">
        <v>77</v>
      </c>
      <c r="C79" s="214" t="str">
        <f t="shared" si="2"/>
        <v/>
      </c>
      <c r="D79" s="214"/>
    </row>
    <row r="80" spans="1:4">
      <c r="A80" s="214">
        <v>78</v>
      </c>
      <c r="C80" s="214" t="str">
        <f t="shared" si="2"/>
        <v/>
      </c>
      <c r="D80" s="214"/>
    </row>
    <row r="81" spans="1:4">
      <c r="A81" s="214">
        <v>79</v>
      </c>
      <c r="C81" s="214" t="str">
        <f t="shared" si="2"/>
        <v/>
      </c>
      <c r="D81" s="214"/>
    </row>
    <row r="82" spans="1:4">
      <c r="A82" s="214">
        <v>80</v>
      </c>
      <c r="C82" s="214" t="str">
        <f t="shared" si="2"/>
        <v/>
      </c>
      <c r="D82" s="214"/>
    </row>
    <row r="83" spans="1:4">
      <c r="A83" s="214">
        <v>81</v>
      </c>
      <c r="C83" s="214" t="str">
        <f t="shared" si="2"/>
        <v/>
      </c>
      <c r="D83" s="214"/>
    </row>
    <row r="84" spans="1:4">
      <c r="A84" s="214">
        <v>82</v>
      </c>
      <c r="C84" s="214" t="str">
        <f t="shared" si="2"/>
        <v/>
      </c>
      <c r="D84" s="214"/>
    </row>
    <row r="85" spans="1:4">
      <c r="A85" s="214">
        <v>83</v>
      </c>
      <c r="C85" s="214" t="str">
        <f t="shared" si="2"/>
        <v/>
      </c>
      <c r="D85" s="214"/>
    </row>
    <row r="86" spans="1:4">
      <c r="A86" s="214">
        <v>84</v>
      </c>
      <c r="C86" s="214" t="str">
        <f t="shared" si="2"/>
        <v/>
      </c>
      <c r="D86" s="214"/>
    </row>
    <row r="87" spans="1:4">
      <c r="A87" s="214">
        <v>85</v>
      </c>
      <c r="C87" s="214" t="str">
        <f t="shared" si="2"/>
        <v/>
      </c>
      <c r="D87" s="214"/>
    </row>
    <row r="88" spans="1:4">
      <c r="A88" s="214">
        <v>86</v>
      </c>
      <c r="C88" s="214" t="str">
        <f t="shared" si="2"/>
        <v/>
      </c>
      <c r="D88" s="214"/>
    </row>
    <row r="89" spans="1:4">
      <c r="A89" s="214">
        <v>87</v>
      </c>
      <c r="C89" s="214" t="str">
        <f t="shared" si="2"/>
        <v/>
      </c>
      <c r="D89" s="214"/>
    </row>
    <row r="90" spans="1:4">
      <c r="A90" s="214">
        <v>88</v>
      </c>
      <c r="C90" s="214" t="str">
        <f t="shared" si="2"/>
        <v/>
      </c>
      <c r="D90" s="214"/>
    </row>
    <row r="91" spans="1:4">
      <c r="A91" s="214">
        <v>89</v>
      </c>
      <c r="C91" s="214" t="str">
        <f t="shared" si="2"/>
        <v/>
      </c>
      <c r="D91" s="214"/>
    </row>
    <row r="92" spans="1:4">
      <c r="A92" s="214">
        <v>90</v>
      </c>
      <c r="C92" s="214" t="str">
        <f t="shared" si="2"/>
        <v/>
      </c>
      <c r="D92" s="214"/>
    </row>
    <row r="93" spans="1:4">
      <c r="A93" s="214">
        <v>91</v>
      </c>
      <c r="C93" s="214" t="str">
        <f t="shared" si="2"/>
        <v/>
      </c>
      <c r="D93" s="214"/>
    </row>
    <row r="94" spans="1:4">
      <c r="A94" s="214">
        <v>92</v>
      </c>
      <c r="C94" s="214" t="str">
        <f t="shared" si="2"/>
        <v/>
      </c>
      <c r="D94" s="214"/>
    </row>
    <row r="95" spans="1:4">
      <c r="A95" s="214">
        <v>93</v>
      </c>
      <c r="C95" s="214" t="str">
        <f t="shared" si="2"/>
        <v/>
      </c>
      <c r="D95" s="214"/>
    </row>
    <row r="96" spans="1:4">
      <c r="A96" s="214">
        <v>94</v>
      </c>
      <c r="C96" s="214" t="str">
        <f t="shared" si="2"/>
        <v/>
      </c>
      <c r="D96" s="214"/>
    </row>
    <row r="97" spans="1:4">
      <c r="A97" s="214">
        <v>95</v>
      </c>
      <c r="C97" s="214" t="str">
        <f t="shared" si="2"/>
        <v/>
      </c>
      <c r="D97" s="214"/>
    </row>
    <row r="98" spans="1:4">
      <c r="A98" s="214">
        <v>96</v>
      </c>
      <c r="C98" s="214" t="str">
        <f t="shared" si="2"/>
        <v/>
      </c>
      <c r="D98" s="214"/>
    </row>
    <row r="99" spans="1:4">
      <c r="A99" s="214">
        <v>97</v>
      </c>
      <c r="C99" s="214" t="str">
        <f t="shared" si="2"/>
        <v/>
      </c>
      <c r="D99" s="214"/>
    </row>
    <row r="100" spans="1:4">
      <c r="A100" s="214">
        <v>98</v>
      </c>
      <c r="C100" s="214" t="str">
        <f t="shared" si="2"/>
        <v/>
      </c>
      <c r="D100" s="214"/>
    </row>
    <row r="101" spans="1:4">
      <c r="A101" s="214">
        <v>99</v>
      </c>
      <c r="C101" s="214" t="str">
        <f t="shared" si="2"/>
        <v/>
      </c>
      <c r="D101" s="214"/>
    </row>
    <row r="102" spans="1:4">
      <c r="A102" s="214">
        <v>100</v>
      </c>
      <c r="C102" s="214" t="str">
        <f t="shared" si="2"/>
        <v/>
      </c>
      <c r="D102" s="214"/>
    </row>
  </sheetData>
  <phoneticPr fontId="26" type="noConversion"/>
  <conditionalFormatting sqref="X1">
    <cfRule type="cellIs" dxfId="6" priority="1" operator="equal">
      <formula>"否"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B3" sqref="B3:B11"/>
    </sheetView>
  </sheetViews>
  <sheetFormatPr defaultColWidth="9.125" defaultRowHeight="15.75"/>
  <cols>
    <col min="1" max="1" width="7.5" style="145" customWidth="1"/>
    <col min="2" max="2" width="6.5" style="145" customWidth="1"/>
    <col min="3" max="3" width="5.5" style="145" customWidth="1"/>
    <col min="4" max="4" width="17.125" style="145" customWidth="1"/>
    <col min="5" max="5" width="10.5" style="145" customWidth="1"/>
    <col min="6" max="6" width="6.5" style="145" customWidth="1"/>
    <col min="7" max="7" width="10.5" style="145" customWidth="1"/>
    <col min="8" max="9" width="17.125" style="152" customWidth="1"/>
    <col min="10" max="10" width="12.625" style="145" customWidth="1"/>
    <col min="11" max="11" width="7.5" style="145" customWidth="1"/>
    <col min="12" max="12" width="6.5" style="145" customWidth="1"/>
    <col min="13" max="13" width="5.5" style="145" customWidth="1"/>
    <col min="14" max="15" width="6.875" style="145" customWidth="1"/>
    <col min="16" max="16" width="7.5" style="145" customWidth="1"/>
    <col min="17" max="17" width="11.625" style="145" customWidth="1"/>
    <col min="18" max="18" width="27.625" style="145" customWidth="1"/>
    <col min="19" max="19" width="22.625" style="145" customWidth="1"/>
    <col min="20" max="20" width="48.375" style="145" customWidth="1"/>
    <col min="21" max="21" width="20.875" style="145" customWidth="1"/>
    <col min="22" max="16384" width="9.125" style="145"/>
  </cols>
  <sheetData>
    <row r="1" spans="1:21">
      <c r="A1" s="144" t="s">
        <v>619</v>
      </c>
      <c r="B1" s="144" t="s">
        <v>0</v>
      </c>
      <c r="C1" s="144" t="s">
        <v>620</v>
      </c>
      <c r="D1" s="144" t="s">
        <v>621</v>
      </c>
      <c r="E1" s="144" t="s">
        <v>622</v>
      </c>
      <c r="F1" s="144" t="s">
        <v>623</v>
      </c>
      <c r="G1" s="144" t="s">
        <v>624</v>
      </c>
      <c r="H1" s="144" t="s">
        <v>625</v>
      </c>
      <c r="I1" s="144" t="s">
        <v>626</v>
      </c>
      <c r="J1" s="144" t="s">
        <v>627</v>
      </c>
      <c r="K1" s="144" t="s">
        <v>628</v>
      </c>
      <c r="L1" s="144" t="s">
        <v>629</v>
      </c>
      <c r="M1" s="144" t="s">
        <v>630</v>
      </c>
      <c r="N1" s="144" t="s">
        <v>631</v>
      </c>
      <c r="O1" s="144" t="s">
        <v>632</v>
      </c>
      <c r="P1" s="144" t="s">
        <v>633</v>
      </c>
      <c r="Q1" s="144" t="s">
        <v>634</v>
      </c>
      <c r="R1" s="144" t="s">
        <v>635</v>
      </c>
      <c r="S1" s="144" t="s">
        <v>636</v>
      </c>
      <c r="T1" s="144" t="s">
        <v>637</v>
      </c>
      <c r="U1" s="144" t="s">
        <v>13</v>
      </c>
    </row>
    <row r="2" spans="1:21">
      <c r="A2" s="146" t="s">
        <v>638</v>
      </c>
      <c r="B2" s="146" t="s">
        <v>639</v>
      </c>
      <c r="C2" s="146" t="s">
        <v>1</v>
      </c>
      <c r="D2" s="146" t="s">
        <v>2</v>
      </c>
      <c r="E2" s="146" t="s">
        <v>640</v>
      </c>
      <c r="F2" s="146" t="s">
        <v>641</v>
      </c>
      <c r="G2" s="146" t="s">
        <v>642</v>
      </c>
      <c r="H2" s="147" t="s">
        <v>643</v>
      </c>
      <c r="I2" s="147" t="s">
        <v>644</v>
      </c>
      <c r="J2" s="146" t="s">
        <v>645</v>
      </c>
      <c r="K2" s="146" t="s">
        <v>646</v>
      </c>
      <c r="L2" s="146" t="s">
        <v>647</v>
      </c>
      <c r="M2" s="146" t="s">
        <v>648</v>
      </c>
      <c r="N2" s="146" t="s">
        <v>649</v>
      </c>
      <c r="O2" s="146" t="s">
        <v>650</v>
      </c>
      <c r="P2" s="146" t="s">
        <v>651</v>
      </c>
      <c r="Q2" s="146" t="s">
        <v>652</v>
      </c>
      <c r="R2" s="146" t="s">
        <v>653</v>
      </c>
      <c r="S2" s="146" t="s">
        <v>654</v>
      </c>
      <c r="T2" s="146" t="s">
        <v>655</v>
      </c>
      <c r="U2" s="146" t="s">
        <v>656</v>
      </c>
    </row>
    <row r="3" spans="1:21">
      <c r="A3" s="148">
        <v>1</v>
      </c>
      <c r="B3" s="148">
        <v>60001</v>
      </c>
      <c r="C3" s="148">
        <v>6</v>
      </c>
      <c r="D3" s="148" t="s">
        <v>657</v>
      </c>
      <c r="E3" s="148" t="s">
        <v>658</v>
      </c>
      <c r="F3" s="148" t="b">
        <v>0</v>
      </c>
      <c r="G3" s="148" t="b">
        <v>0</v>
      </c>
      <c r="H3" s="149" t="s">
        <v>659</v>
      </c>
      <c r="I3" s="149" t="s">
        <v>659</v>
      </c>
      <c r="J3" s="148">
        <v>1</v>
      </c>
      <c r="K3" s="148">
        <v>0</v>
      </c>
      <c r="L3" s="148">
        <v>5</v>
      </c>
      <c r="M3" s="148">
        <v>1</v>
      </c>
      <c r="N3" s="148">
        <v>4</v>
      </c>
      <c r="O3" s="148">
        <v>0</v>
      </c>
      <c r="P3" s="148" t="b">
        <v>1</v>
      </c>
      <c r="Q3" s="148" t="s">
        <v>660</v>
      </c>
      <c r="R3" s="148" t="s">
        <v>661</v>
      </c>
      <c r="S3" s="148" t="s">
        <v>662</v>
      </c>
      <c r="T3" s="148" t="s">
        <v>663</v>
      </c>
      <c r="U3" s="148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48">
        <f>IF(ISNUMBER(A3),A3+1,1)</f>
        <v>2</v>
      </c>
      <c r="B4" s="148">
        <v>60002</v>
      </c>
      <c r="C4" s="148">
        <v>6</v>
      </c>
      <c r="D4" s="148" t="s">
        <v>664</v>
      </c>
      <c r="E4" s="148" t="s">
        <v>665</v>
      </c>
      <c r="F4" s="148" t="b">
        <v>0</v>
      </c>
      <c r="G4" s="148" t="b">
        <v>0</v>
      </c>
      <c r="H4" s="149" t="s">
        <v>659</v>
      </c>
      <c r="I4" s="149" t="s">
        <v>659</v>
      </c>
      <c r="J4" s="148">
        <v>1</v>
      </c>
      <c r="K4" s="148">
        <v>0</v>
      </c>
      <c r="L4" s="148">
        <v>10</v>
      </c>
      <c r="M4" s="148">
        <v>1</v>
      </c>
      <c r="N4" s="148">
        <v>8</v>
      </c>
      <c r="O4" s="148">
        <v>0</v>
      </c>
      <c r="P4" s="148" t="b">
        <v>1</v>
      </c>
      <c r="Q4" s="148" t="s">
        <v>660</v>
      </c>
      <c r="R4" s="148" t="s">
        <v>666</v>
      </c>
      <c r="S4" s="148" t="s">
        <v>667</v>
      </c>
      <c r="T4" s="148" t="s">
        <v>668</v>
      </c>
      <c r="U4" s="148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48">
        <f t="shared" ref="A5:A32" si="1">IF(ISNUMBER(A4),A4+1,1)</f>
        <v>3</v>
      </c>
      <c r="B5" s="148">
        <v>60003</v>
      </c>
      <c r="C5" s="148">
        <v>6</v>
      </c>
      <c r="D5" s="148" t="s">
        <v>669</v>
      </c>
      <c r="E5" s="148" t="s">
        <v>658</v>
      </c>
      <c r="F5" s="148" t="b">
        <v>0</v>
      </c>
      <c r="G5" s="148" t="b">
        <v>0</v>
      </c>
      <c r="H5" s="149" t="s">
        <v>659</v>
      </c>
      <c r="I5" s="149" t="s">
        <v>659</v>
      </c>
      <c r="J5" s="148">
        <v>1</v>
      </c>
      <c r="K5" s="148">
        <v>0</v>
      </c>
      <c r="L5" s="148">
        <v>20</v>
      </c>
      <c r="M5" s="148">
        <v>1</v>
      </c>
      <c r="N5" s="148">
        <v>16</v>
      </c>
      <c r="O5" s="148">
        <v>1</v>
      </c>
      <c r="P5" s="148" t="b">
        <v>1</v>
      </c>
      <c r="Q5" s="148" t="s">
        <v>660</v>
      </c>
      <c r="R5" s="148" t="s">
        <v>670</v>
      </c>
      <c r="S5" s="148" t="s">
        <v>671</v>
      </c>
      <c r="T5" s="148" t="s">
        <v>672</v>
      </c>
      <c r="U5" s="148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48">
        <f t="shared" si="1"/>
        <v>4</v>
      </c>
      <c r="B6" s="148">
        <v>60004</v>
      </c>
      <c r="C6" s="148">
        <v>6</v>
      </c>
      <c r="D6" s="148" t="s">
        <v>673</v>
      </c>
      <c r="E6" s="148" t="s">
        <v>674</v>
      </c>
      <c r="F6" s="148" t="b">
        <v>0</v>
      </c>
      <c r="G6" s="148" t="b">
        <v>0</v>
      </c>
      <c r="H6" s="149" t="s">
        <v>659</v>
      </c>
      <c r="I6" s="149" t="s">
        <v>659</v>
      </c>
      <c r="J6" s="148">
        <v>3</v>
      </c>
      <c r="K6" s="148">
        <v>5</v>
      </c>
      <c r="L6" s="148">
        <v>20</v>
      </c>
      <c r="M6" s="148">
        <v>1</v>
      </c>
      <c r="N6" s="148">
        <v>20</v>
      </c>
      <c r="O6" s="148">
        <v>0</v>
      </c>
      <c r="P6" s="148" t="b">
        <v>1</v>
      </c>
      <c r="Q6" s="148" t="s">
        <v>660</v>
      </c>
      <c r="R6" s="148" t="s">
        <v>675</v>
      </c>
      <c r="S6" s="148" t="s">
        <v>676</v>
      </c>
      <c r="T6" s="148" t="s">
        <v>677</v>
      </c>
      <c r="U6" s="148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48">
        <f t="shared" si="1"/>
        <v>5</v>
      </c>
      <c r="B7" s="148">
        <v>60005</v>
      </c>
      <c r="C7" s="148">
        <v>6</v>
      </c>
      <c r="D7" s="148" t="s">
        <v>678</v>
      </c>
      <c r="E7" s="148" t="s">
        <v>674</v>
      </c>
      <c r="F7" s="148" t="b">
        <v>0</v>
      </c>
      <c r="G7" s="148" t="b">
        <v>0</v>
      </c>
      <c r="H7" s="149" t="s">
        <v>659</v>
      </c>
      <c r="I7" s="149" t="s">
        <v>659</v>
      </c>
      <c r="J7" s="148">
        <v>5</v>
      </c>
      <c r="K7" s="148">
        <v>10</v>
      </c>
      <c r="L7" s="148">
        <v>30</v>
      </c>
      <c r="M7" s="148">
        <v>1</v>
      </c>
      <c r="N7" s="148">
        <v>25</v>
      </c>
      <c r="O7" s="148">
        <v>2</v>
      </c>
      <c r="P7" s="148" t="b">
        <v>1</v>
      </c>
      <c r="Q7" s="148" t="s">
        <v>660</v>
      </c>
      <c r="R7" s="148" t="s">
        <v>679</v>
      </c>
      <c r="S7" s="148" t="s">
        <v>680</v>
      </c>
      <c r="T7" s="148" t="s">
        <v>681</v>
      </c>
      <c r="U7" s="148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48">
        <f t="shared" si="1"/>
        <v>6</v>
      </c>
      <c r="B8" s="148">
        <v>60006</v>
      </c>
      <c r="C8" s="148">
        <v>6</v>
      </c>
      <c r="D8" s="148" t="s">
        <v>682</v>
      </c>
      <c r="E8" s="148" t="s">
        <v>674</v>
      </c>
      <c r="F8" s="148" t="b">
        <v>0</v>
      </c>
      <c r="G8" s="148" t="b">
        <v>0</v>
      </c>
      <c r="H8" s="149" t="s">
        <v>659</v>
      </c>
      <c r="I8" s="149" t="s">
        <v>659</v>
      </c>
      <c r="J8" s="148">
        <v>8</v>
      </c>
      <c r="K8" s="148">
        <v>20</v>
      </c>
      <c r="L8" s="148">
        <v>40</v>
      </c>
      <c r="M8" s="148">
        <v>1</v>
      </c>
      <c r="N8" s="148">
        <v>34</v>
      </c>
      <c r="O8" s="148">
        <v>5</v>
      </c>
      <c r="P8" s="148" t="b">
        <v>1</v>
      </c>
      <c r="Q8" s="148" t="s">
        <v>660</v>
      </c>
      <c r="R8" s="148" t="s">
        <v>683</v>
      </c>
      <c r="S8" s="148" t="s">
        <v>684</v>
      </c>
      <c r="T8" s="148" t="s">
        <v>685</v>
      </c>
      <c r="U8" s="148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48">
        <f t="shared" si="1"/>
        <v>7</v>
      </c>
      <c r="B9" s="148">
        <v>69001</v>
      </c>
      <c r="C9" s="148">
        <v>6</v>
      </c>
      <c r="D9" s="148" t="s">
        <v>686</v>
      </c>
      <c r="E9" s="148" t="s">
        <v>658</v>
      </c>
      <c r="F9" s="148" t="b">
        <v>0</v>
      </c>
      <c r="G9" s="148" t="b">
        <v>1</v>
      </c>
      <c r="H9" s="149">
        <v>43719</v>
      </c>
      <c r="I9" s="149">
        <v>43732.999305555597</v>
      </c>
      <c r="J9" s="148">
        <v>1</v>
      </c>
      <c r="K9" s="148">
        <v>0</v>
      </c>
      <c r="L9" s="148">
        <v>20</v>
      </c>
      <c r="M9" s="148">
        <v>1</v>
      </c>
      <c r="N9" s="148">
        <v>25</v>
      </c>
      <c r="O9" s="148">
        <v>2</v>
      </c>
      <c r="P9" s="148" t="b">
        <v>1</v>
      </c>
      <c r="Q9" s="148" t="s">
        <v>660</v>
      </c>
      <c r="R9" s="148" t="s">
        <v>687</v>
      </c>
      <c r="S9" s="148" t="s">
        <v>688</v>
      </c>
      <c r="T9" s="148" t="s">
        <v>689</v>
      </c>
      <c r="U9" s="148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48">
        <f t="shared" si="1"/>
        <v>8</v>
      </c>
      <c r="B10" s="148">
        <v>69002</v>
      </c>
      <c r="C10" s="148">
        <v>6</v>
      </c>
      <c r="D10" s="148" t="s">
        <v>690</v>
      </c>
      <c r="E10" s="148" t="s">
        <v>658</v>
      </c>
      <c r="F10" s="148" t="b">
        <v>0</v>
      </c>
      <c r="G10" s="148" t="b">
        <v>1</v>
      </c>
      <c r="H10" s="149">
        <v>43719</v>
      </c>
      <c r="I10" s="149">
        <v>43732.999305555597</v>
      </c>
      <c r="J10" s="148">
        <v>1</v>
      </c>
      <c r="K10" s="148">
        <v>0</v>
      </c>
      <c r="L10" s="148">
        <v>20</v>
      </c>
      <c r="M10" s="148">
        <v>1</v>
      </c>
      <c r="N10" s="148">
        <v>25</v>
      </c>
      <c r="O10" s="148">
        <v>2</v>
      </c>
      <c r="P10" s="148" t="b">
        <v>1</v>
      </c>
      <c r="Q10" s="148" t="s">
        <v>660</v>
      </c>
      <c r="R10" s="148" t="s">
        <v>691</v>
      </c>
      <c r="S10" s="148" t="s">
        <v>692</v>
      </c>
      <c r="T10" s="148" t="s">
        <v>693</v>
      </c>
      <c r="U10" s="148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48">
        <f t="shared" si="1"/>
        <v>9</v>
      </c>
      <c r="B11" s="148">
        <v>69003</v>
      </c>
      <c r="C11" s="148">
        <v>6</v>
      </c>
      <c r="D11" s="148" t="s">
        <v>694</v>
      </c>
      <c r="E11" s="148" t="s">
        <v>658</v>
      </c>
      <c r="F11" s="148" t="b">
        <v>0</v>
      </c>
      <c r="G11" s="148" t="b">
        <v>1</v>
      </c>
      <c r="H11" s="149">
        <v>43719</v>
      </c>
      <c r="I11" s="149">
        <v>43732.999305555597</v>
      </c>
      <c r="J11" s="148">
        <v>1</v>
      </c>
      <c r="K11" s="148">
        <v>0</v>
      </c>
      <c r="L11" s="148">
        <v>20</v>
      </c>
      <c r="M11" s="148">
        <v>1</v>
      </c>
      <c r="N11" s="148">
        <v>25</v>
      </c>
      <c r="O11" s="148">
        <v>2</v>
      </c>
      <c r="P11" s="148" t="b">
        <v>1</v>
      </c>
      <c r="Q11" s="148" t="s">
        <v>660</v>
      </c>
      <c r="R11" s="148" t="s">
        <v>695</v>
      </c>
      <c r="S11" s="148" t="s">
        <v>696</v>
      </c>
      <c r="T11" s="148" t="s">
        <v>697</v>
      </c>
      <c r="U11" s="148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48">
        <f t="shared" si="1"/>
        <v>10</v>
      </c>
      <c r="B12" s="148">
        <v>69004</v>
      </c>
      <c r="C12" s="148">
        <v>6</v>
      </c>
      <c r="D12" s="148" t="s">
        <v>698</v>
      </c>
      <c r="E12" s="148" t="s">
        <v>658</v>
      </c>
      <c r="F12" s="148" t="b">
        <v>0</v>
      </c>
      <c r="G12" s="148" t="b">
        <v>0</v>
      </c>
      <c r="H12" s="149" t="s">
        <v>659</v>
      </c>
      <c r="I12" s="149" t="s">
        <v>659</v>
      </c>
      <c r="J12" s="148">
        <v>1</v>
      </c>
      <c r="K12" s="148">
        <v>0</v>
      </c>
      <c r="L12" s="148">
        <v>20</v>
      </c>
      <c r="M12" s="148">
        <v>1</v>
      </c>
      <c r="N12" s="148">
        <v>25</v>
      </c>
      <c r="O12" s="148">
        <v>2</v>
      </c>
      <c r="P12" s="148" t="b">
        <v>1</v>
      </c>
      <c r="Q12" s="148" t="s">
        <v>660</v>
      </c>
      <c r="R12" s="148" t="s">
        <v>699</v>
      </c>
      <c r="S12" s="148" t="s">
        <v>700</v>
      </c>
      <c r="T12" s="148" t="s">
        <v>701</v>
      </c>
      <c r="U12" s="148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48">
        <f t="shared" si="1"/>
        <v>11</v>
      </c>
      <c r="B13" s="148">
        <v>69005</v>
      </c>
      <c r="C13" s="148">
        <v>6</v>
      </c>
      <c r="D13" s="148" t="s">
        <v>702</v>
      </c>
      <c r="E13" s="148" t="s">
        <v>658</v>
      </c>
      <c r="F13" s="148" t="b">
        <v>0</v>
      </c>
      <c r="G13" s="148" t="b">
        <v>1</v>
      </c>
      <c r="H13" s="149">
        <v>43735</v>
      </c>
      <c r="I13" s="149">
        <v>43764.999988425901</v>
      </c>
      <c r="J13" s="148">
        <v>1</v>
      </c>
      <c r="K13" s="148">
        <v>0</v>
      </c>
      <c r="L13" s="148">
        <v>20</v>
      </c>
      <c r="M13" s="148">
        <v>1</v>
      </c>
      <c r="N13" s="148">
        <v>25</v>
      </c>
      <c r="O13" s="148">
        <v>2</v>
      </c>
      <c r="P13" s="148" t="b">
        <v>1</v>
      </c>
      <c r="Q13" s="148" t="s">
        <v>660</v>
      </c>
      <c r="R13" s="148" t="s">
        <v>703</v>
      </c>
      <c r="S13" s="148" t="s">
        <v>704</v>
      </c>
      <c r="T13" s="148" t="s">
        <v>705</v>
      </c>
      <c r="U13" s="148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48">
        <f t="shared" si="1"/>
        <v>12</v>
      </c>
      <c r="B14" s="148">
        <v>69006</v>
      </c>
      <c r="C14" s="148">
        <v>6</v>
      </c>
      <c r="D14" s="148" t="s">
        <v>706</v>
      </c>
      <c r="E14" s="148" t="s">
        <v>658</v>
      </c>
      <c r="F14" s="148" t="b">
        <v>0</v>
      </c>
      <c r="G14" s="148" t="b">
        <v>1</v>
      </c>
      <c r="H14" s="149">
        <v>43735</v>
      </c>
      <c r="I14" s="149">
        <v>43764.999988425901</v>
      </c>
      <c r="J14" s="148">
        <v>1</v>
      </c>
      <c r="K14" s="148">
        <v>0</v>
      </c>
      <c r="L14" s="148">
        <v>20</v>
      </c>
      <c r="M14" s="148">
        <v>1</v>
      </c>
      <c r="N14" s="148">
        <v>25</v>
      </c>
      <c r="O14" s="148">
        <v>2</v>
      </c>
      <c r="P14" s="148" t="b">
        <v>1</v>
      </c>
      <c r="Q14" s="148" t="s">
        <v>660</v>
      </c>
      <c r="R14" s="148" t="s">
        <v>707</v>
      </c>
      <c r="S14" s="148" t="s">
        <v>708</v>
      </c>
      <c r="T14" s="148" t="s">
        <v>709</v>
      </c>
      <c r="U14" s="148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48">
        <f t="shared" si="1"/>
        <v>13</v>
      </c>
      <c r="B15" s="148">
        <v>69007</v>
      </c>
      <c r="C15" s="148">
        <v>6</v>
      </c>
      <c r="D15" s="148" t="s">
        <v>710</v>
      </c>
      <c r="E15" s="148" t="s">
        <v>658</v>
      </c>
      <c r="F15" s="148" t="b">
        <v>0</v>
      </c>
      <c r="G15" s="148" t="b">
        <v>1</v>
      </c>
      <c r="H15" s="149">
        <v>43735</v>
      </c>
      <c r="I15" s="149">
        <v>43764.999988425901</v>
      </c>
      <c r="J15" s="148">
        <v>1</v>
      </c>
      <c r="K15" s="148">
        <v>0</v>
      </c>
      <c r="L15" s="148">
        <v>20</v>
      </c>
      <c r="M15" s="148">
        <v>1</v>
      </c>
      <c r="N15" s="148">
        <v>25</v>
      </c>
      <c r="O15" s="148">
        <v>2</v>
      </c>
      <c r="P15" s="148" t="b">
        <v>1</v>
      </c>
      <c r="Q15" s="148" t="s">
        <v>660</v>
      </c>
      <c r="R15" s="148" t="s">
        <v>711</v>
      </c>
      <c r="S15" s="148" t="s">
        <v>712</v>
      </c>
      <c r="T15" s="148" t="s">
        <v>713</v>
      </c>
      <c r="U15" s="148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48">
        <f t="shared" si="1"/>
        <v>14</v>
      </c>
      <c r="B16" s="148">
        <v>69008</v>
      </c>
      <c r="C16" s="148">
        <v>6</v>
      </c>
      <c r="D16" s="148" t="s">
        <v>714</v>
      </c>
      <c r="E16" s="148" t="s">
        <v>674</v>
      </c>
      <c r="F16" s="148" t="b">
        <v>1</v>
      </c>
      <c r="G16" s="148" t="b">
        <v>1</v>
      </c>
      <c r="H16" s="149">
        <v>43765</v>
      </c>
      <c r="I16" s="149">
        <v>43795.999305555597</v>
      </c>
      <c r="J16" s="148">
        <v>1</v>
      </c>
      <c r="K16" s="148">
        <v>0</v>
      </c>
      <c r="L16" s="148">
        <v>10</v>
      </c>
      <c r="M16" s="148">
        <v>1</v>
      </c>
      <c r="N16" s="148">
        <v>10</v>
      </c>
      <c r="O16" s="148">
        <v>0</v>
      </c>
      <c r="P16" s="148" t="b">
        <v>1</v>
      </c>
      <c r="Q16" s="148" t="s">
        <v>660</v>
      </c>
      <c r="R16" s="148" t="s">
        <v>715</v>
      </c>
      <c r="S16" s="148" t="s">
        <v>716</v>
      </c>
      <c r="T16" s="148" t="s">
        <v>717</v>
      </c>
      <c r="U16" s="148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48">
        <f t="shared" si="1"/>
        <v>15</v>
      </c>
      <c r="B17" s="148">
        <v>69009</v>
      </c>
      <c r="C17" s="148">
        <v>6</v>
      </c>
      <c r="D17" s="148" t="s">
        <v>718</v>
      </c>
      <c r="E17" s="148" t="s">
        <v>719</v>
      </c>
      <c r="F17" s="148" t="b">
        <v>1</v>
      </c>
      <c r="G17" s="148" t="b">
        <v>1</v>
      </c>
      <c r="H17" s="149">
        <v>43765</v>
      </c>
      <c r="I17" s="149">
        <v>43795.999305555597</v>
      </c>
      <c r="J17" s="148">
        <v>1</v>
      </c>
      <c r="K17" s="148">
        <v>0</v>
      </c>
      <c r="L17" s="148">
        <v>8</v>
      </c>
      <c r="M17" s="148">
        <v>1</v>
      </c>
      <c r="N17" s="148">
        <v>6</v>
      </c>
      <c r="O17" s="148">
        <v>0</v>
      </c>
      <c r="P17" s="148" t="b">
        <v>1</v>
      </c>
      <c r="Q17" s="148" t="s">
        <v>660</v>
      </c>
      <c r="R17" s="148" t="s">
        <v>720</v>
      </c>
      <c r="S17" s="148" t="s">
        <v>721</v>
      </c>
      <c r="T17" s="148" t="s">
        <v>722</v>
      </c>
      <c r="U17" s="148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48">
        <f t="shared" si="1"/>
        <v>16</v>
      </c>
      <c r="B18" s="148">
        <v>69010</v>
      </c>
      <c r="C18" s="148">
        <v>6</v>
      </c>
      <c r="D18" s="148" t="s">
        <v>723</v>
      </c>
      <c r="E18" s="148" t="s">
        <v>674</v>
      </c>
      <c r="F18" s="148" t="b">
        <v>1</v>
      </c>
      <c r="G18" s="148" t="b">
        <v>1</v>
      </c>
      <c r="H18" s="149">
        <v>43765</v>
      </c>
      <c r="I18" s="149">
        <v>43795.999305555597</v>
      </c>
      <c r="J18" s="148">
        <v>1</v>
      </c>
      <c r="K18" s="148">
        <v>0</v>
      </c>
      <c r="L18" s="148">
        <v>40</v>
      </c>
      <c r="M18" s="148">
        <v>1</v>
      </c>
      <c r="N18" s="148">
        <v>40</v>
      </c>
      <c r="O18" s="148">
        <v>6</v>
      </c>
      <c r="P18" s="148" t="b">
        <v>1</v>
      </c>
      <c r="Q18" s="148" t="s">
        <v>660</v>
      </c>
      <c r="R18" s="148" t="s">
        <v>724</v>
      </c>
      <c r="S18" s="148" t="s">
        <v>725</v>
      </c>
      <c r="T18" s="148" t="s">
        <v>726</v>
      </c>
      <c r="U18" s="148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48">
        <f t="shared" si="1"/>
        <v>17</v>
      </c>
      <c r="B19" s="148">
        <v>69011</v>
      </c>
      <c r="C19" s="148">
        <v>6</v>
      </c>
      <c r="D19" s="148" t="s">
        <v>727</v>
      </c>
      <c r="E19" s="148" t="s">
        <v>674</v>
      </c>
      <c r="F19" s="148" t="b">
        <v>1</v>
      </c>
      <c r="G19" s="148" t="b">
        <v>1</v>
      </c>
      <c r="H19" s="149">
        <v>43765</v>
      </c>
      <c r="I19" s="149">
        <v>43795.999305555597</v>
      </c>
      <c r="J19" s="148">
        <v>1</v>
      </c>
      <c r="K19" s="148">
        <v>0</v>
      </c>
      <c r="L19" s="148">
        <v>20</v>
      </c>
      <c r="M19" s="148">
        <v>1</v>
      </c>
      <c r="N19" s="148">
        <v>25</v>
      </c>
      <c r="O19" s="148">
        <v>2</v>
      </c>
      <c r="P19" s="148" t="b">
        <v>1</v>
      </c>
      <c r="Q19" s="148" t="s">
        <v>660</v>
      </c>
      <c r="R19" s="148" t="s">
        <v>728</v>
      </c>
      <c r="S19" s="148" t="s">
        <v>729</v>
      </c>
      <c r="T19" s="148" t="s">
        <v>730</v>
      </c>
      <c r="U19" s="148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48">
        <f t="shared" si="1"/>
        <v>18</v>
      </c>
      <c r="B20" s="148">
        <v>69012</v>
      </c>
      <c r="C20" s="148">
        <v>6</v>
      </c>
      <c r="D20" s="148" t="s">
        <v>731</v>
      </c>
      <c r="E20" s="148" t="s">
        <v>658</v>
      </c>
      <c r="F20" s="148" t="b">
        <v>0</v>
      </c>
      <c r="G20" s="148" t="b">
        <v>0</v>
      </c>
      <c r="H20" s="149" t="s">
        <v>659</v>
      </c>
      <c r="I20" s="149" t="s">
        <v>659</v>
      </c>
      <c r="J20" s="148">
        <v>1</v>
      </c>
      <c r="K20" s="148">
        <v>0</v>
      </c>
      <c r="L20" s="148">
        <v>20</v>
      </c>
      <c r="M20" s="148">
        <v>1</v>
      </c>
      <c r="N20" s="148">
        <v>24</v>
      </c>
      <c r="O20" s="148">
        <v>5</v>
      </c>
      <c r="P20" s="148" t="b">
        <v>1</v>
      </c>
      <c r="Q20" s="148" t="s">
        <v>660</v>
      </c>
      <c r="R20" s="148" t="s">
        <v>732</v>
      </c>
      <c r="S20" s="148" t="s">
        <v>733</v>
      </c>
      <c r="T20" s="148" t="s">
        <v>663</v>
      </c>
      <c r="U20" s="148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48">
        <f t="shared" si="1"/>
        <v>19</v>
      </c>
      <c r="B21" s="148">
        <v>69013</v>
      </c>
      <c r="C21" s="148">
        <v>6</v>
      </c>
      <c r="D21" s="148" t="s">
        <v>734</v>
      </c>
      <c r="E21" s="148" t="s">
        <v>674</v>
      </c>
      <c r="F21" s="148" t="b">
        <v>1</v>
      </c>
      <c r="G21" s="148" t="b">
        <v>1</v>
      </c>
      <c r="H21" s="149">
        <v>43796</v>
      </c>
      <c r="I21" s="149">
        <v>43818.999305555597</v>
      </c>
      <c r="J21" s="148">
        <v>1</v>
      </c>
      <c r="K21" s="148">
        <v>0</v>
      </c>
      <c r="L21" s="148">
        <v>15</v>
      </c>
      <c r="M21" s="148">
        <v>1</v>
      </c>
      <c r="N21" s="148">
        <v>18</v>
      </c>
      <c r="O21" s="148">
        <v>2</v>
      </c>
      <c r="P21" s="148" t="b">
        <v>1</v>
      </c>
      <c r="Q21" s="148" t="s">
        <v>660</v>
      </c>
      <c r="R21" s="148" t="s">
        <v>735</v>
      </c>
      <c r="S21" s="148" t="s">
        <v>736</v>
      </c>
      <c r="T21" s="148" t="s">
        <v>737</v>
      </c>
      <c r="U21" s="148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48">
        <f t="shared" si="1"/>
        <v>20</v>
      </c>
      <c r="B22" s="148">
        <v>69014</v>
      </c>
      <c r="C22" s="148">
        <v>6</v>
      </c>
      <c r="D22" s="148" t="s">
        <v>738</v>
      </c>
      <c r="E22" s="148" t="s">
        <v>739</v>
      </c>
      <c r="F22" s="148" t="b">
        <v>1</v>
      </c>
      <c r="G22" s="148" t="b">
        <v>1</v>
      </c>
      <c r="H22" s="149">
        <v>43796</v>
      </c>
      <c r="I22" s="149">
        <v>43818.999305555597</v>
      </c>
      <c r="J22" s="148">
        <v>1</v>
      </c>
      <c r="K22" s="148">
        <v>0</v>
      </c>
      <c r="L22" s="148">
        <v>10</v>
      </c>
      <c r="M22" s="148">
        <v>1</v>
      </c>
      <c r="N22" s="148">
        <v>8</v>
      </c>
      <c r="O22" s="148">
        <v>5</v>
      </c>
      <c r="P22" s="148" t="b">
        <v>1</v>
      </c>
      <c r="Q22" s="148" t="s">
        <v>660</v>
      </c>
      <c r="R22" s="148" t="s">
        <v>740</v>
      </c>
      <c r="S22" s="148" t="s">
        <v>741</v>
      </c>
      <c r="T22" s="148" t="s">
        <v>742</v>
      </c>
      <c r="U22" s="148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48">
        <f t="shared" si="1"/>
        <v>21</v>
      </c>
      <c r="B23" s="148">
        <v>69015</v>
      </c>
      <c r="C23" s="148">
        <v>6</v>
      </c>
      <c r="D23" s="148" t="s">
        <v>743</v>
      </c>
      <c r="E23" s="148" t="s">
        <v>658</v>
      </c>
      <c r="F23" s="148" t="b">
        <v>0</v>
      </c>
      <c r="G23" s="148" t="b">
        <v>0</v>
      </c>
      <c r="H23" s="149" t="s">
        <v>659</v>
      </c>
      <c r="I23" s="149" t="s">
        <v>659</v>
      </c>
      <c r="J23" s="148">
        <v>1</v>
      </c>
      <c r="K23" s="148">
        <v>0</v>
      </c>
      <c r="L23" s="148">
        <v>40</v>
      </c>
      <c r="M23" s="148">
        <v>1</v>
      </c>
      <c r="N23" s="148">
        <v>50</v>
      </c>
      <c r="O23" s="148">
        <v>0</v>
      </c>
      <c r="P23" s="148" t="b">
        <v>1</v>
      </c>
      <c r="Q23" s="148" t="s">
        <v>660</v>
      </c>
      <c r="R23" s="148" t="s">
        <v>744</v>
      </c>
      <c r="S23" s="148" t="s">
        <v>745</v>
      </c>
      <c r="T23" s="148" t="s">
        <v>672</v>
      </c>
      <c r="U23" s="148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48">
        <f t="shared" si="1"/>
        <v>22</v>
      </c>
      <c r="B24" s="148">
        <v>69016</v>
      </c>
      <c r="C24" s="148">
        <v>6</v>
      </c>
      <c r="D24" s="148" t="s">
        <v>746</v>
      </c>
      <c r="E24" s="148" t="s">
        <v>658</v>
      </c>
      <c r="F24" s="148" t="b">
        <v>0</v>
      </c>
      <c r="G24" s="148" t="b">
        <v>0</v>
      </c>
      <c r="H24" s="149" t="s">
        <v>659</v>
      </c>
      <c r="I24" s="149" t="s">
        <v>659</v>
      </c>
      <c r="J24" s="148">
        <v>1</v>
      </c>
      <c r="K24" s="148">
        <v>0</v>
      </c>
      <c r="L24" s="148">
        <v>30</v>
      </c>
      <c r="M24" s="148">
        <v>1</v>
      </c>
      <c r="N24" s="148">
        <v>35</v>
      </c>
      <c r="O24" s="148">
        <v>8</v>
      </c>
      <c r="P24" s="148" t="b">
        <v>1</v>
      </c>
      <c r="Q24" s="148" t="s">
        <v>660</v>
      </c>
      <c r="R24" s="148" t="s">
        <v>747</v>
      </c>
      <c r="S24" s="148" t="s">
        <v>748</v>
      </c>
      <c r="T24" s="148" t="s">
        <v>663</v>
      </c>
      <c r="U24" s="148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48">
        <f t="shared" si="1"/>
        <v>23</v>
      </c>
      <c r="B25" s="148">
        <v>69017</v>
      </c>
      <c r="C25" s="148">
        <v>6</v>
      </c>
      <c r="D25" s="148" t="s">
        <v>749</v>
      </c>
      <c r="E25" s="148" t="s">
        <v>674</v>
      </c>
      <c r="F25" s="148" t="b">
        <v>0</v>
      </c>
      <c r="G25" s="148" t="b">
        <v>0</v>
      </c>
      <c r="H25" s="149" t="s">
        <v>659</v>
      </c>
      <c r="I25" s="149" t="s">
        <v>659</v>
      </c>
      <c r="J25" s="148">
        <v>1</v>
      </c>
      <c r="K25" s="148">
        <v>0</v>
      </c>
      <c r="L25" s="148">
        <v>15</v>
      </c>
      <c r="M25" s="148">
        <v>1</v>
      </c>
      <c r="N25" s="148">
        <v>20</v>
      </c>
      <c r="O25" s="148">
        <v>2</v>
      </c>
      <c r="P25" s="148" t="b">
        <v>1</v>
      </c>
      <c r="Q25" s="148" t="s">
        <v>660</v>
      </c>
      <c r="R25" s="148" t="s">
        <v>750</v>
      </c>
      <c r="S25" s="148" t="s">
        <v>751</v>
      </c>
      <c r="T25" s="148" t="s">
        <v>752</v>
      </c>
      <c r="U25" s="148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48">
        <f t="shared" si="1"/>
        <v>24</v>
      </c>
      <c r="B26" s="148">
        <v>69018</v>
      </c>
      <c r="C26" s="148">
        <v>6</v>
      </c>
      <c r="D26" s="148" t="s">
        <v>753</v>
      </c>
      <c r="E26" s="148" t="s">
        <v>658</v>
      </c>
      <c r="F26" s="148" t="b">
        <v>0</v>
      </c>
      <c r="G26" s="148" t="b">
        <v>0</v>
      </c>
      <c r="H26" s="149" t="s">
        <v>659</v>
      </c>
      <c r="I26" s="149" t="s">
        <v>659</v>
      </c>
      <c r="J26" s="148">
        <v>1</v>
      </c>
      <c r="K26" s="148">
        <v>0</v>
      </c>
      <c r="L26" s="148">
        <v>40</v>
      </c>
      <c r="M26" s="148">
        <v>1</v>
      </c>
      <c r="N26" s="148">
        <v>45</v>
      </c>
      <c r="O26" s="148">
        <v>20</v>
      </c>
      <c r="P26" s="148" t="b">
        <v>1</v>
      </c>
      <c r="Q26" s="148" t="s">
        <v>660</v>
      </c>
      <c r="R26" s="148" t="s">
        <v>754</v>
      </c>
      <c r="S26" s="148" t="s">
        <v>755</v>
      </c>
      <c r="T26" s="148" t="s">
        <v>756</v>
      </c>
      <c r="U26" s="148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48">
        <f t="shared" si="1"/>
        <v>25</v>
      </c>
      <c r="B27" s="148">
        <v>69019</v>
      </c>
      <c r="C27" s="148">
        <v>6</v>
      </c>
      <c r="D27" s="148" t="s">
        <v>757</v>
      </c>
      <c r="E27" s="148" t="s">
        <v>658</v>
      </c>
      <c r="F27" s="148" t="b">
        <v>1</v>
      </c>
      <c r="G27" s="148" t="b">
        <v>1</v>
      </c>
      <c r="H27" s="149">
        <v>43823</v>
      </c>
      <c r="I27" s="149">
        <v>43851</v>
      </c>
      <c r="J27" s="148">
        <v>1</v>
      </c>
      <c r="K27" s="148">
        <v>0</v>
      </c>
      <c r="L27" s="148">
        <v>30</v>
      </c>
      <c r="M27" s="148">
        <v>1</v>
      </c>
      <c r="N27" s="148">
        <v>35</v>
      </c>
      <c r="O27" s="148">
        <v>8</v>
      </c>
      <c r="P27" s="148" t="b">
        <v>1</v>
      </c>
      <c r="Q27" s="148" t="s">
        <v>660</v>
      </c>
      <c r="R27" s="148" t="s">
        <v>758</v>
      </c>
      <c r="S27" s="148" t="s">
        <v>759</v>
      </c>
      <c r="T27" s="148" t="s">
        <v>760</v>
      </c>
      <c r="U27" s="148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48">
        <f t="shared" si="1"/>
        <v>26</v>
      </c>
      <c r="B28" s="148">
        <v>69020</v>
      </c>
      <c r="C28" s="148">
        <v>6</v>
      </c>
      <c r="D28" s="148" t="s">
        <v>761</v>
      </c>
      <c r="E28" s="148" t="s">
        <v>674</v>
      </c>
      <c r="F28" s="148" t="b">
        <v>1</v>
      </c>
      <c r="G28" s="148" t="b">
        <v>1</v>
      </c>
      <c r="H28" s="149">
        <v>43823</v>
      </c>
      <c r="I28" s="149">
        <v>43851</v>
      </c>
      <c r="J28" s="148">
        <v>1</v>
      </c>
      <c r="K28" s="148">
        <v>0</v>
      </c>
      <c r="L28" s="148">
        <v>10</v>
      </c>
      <c r="M28" s="148">
        <v>1</v>
      </c>
      <c r="N28" s="148">
        <v>12</v>
      </c>
      <c r="O28" s="148">
        <v>3</v>
      </c>
      <c r="P28" s="148" t="b">
        <v>1</v>
      </c>
      <c r="Q28" s="148" t="s">
        <v>660</v>
      </c>
      <c r="R28" s="148" t="s">
        <v>762</v>
      </c>
      <c r="S28" s="148" t="s">
        <v>763</v>
      </c>
      <c r="T28" s="148" t="s">
        <v>764</v>
      </c>
      <c r="U28" s="148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48">
        <f t="shared" si="1"/>
        <v>27</v>
      </c>
      <c r="B29" s="148">
        <v>69021</v>
      </c>
      <c r="C29" s="148">
        <v>6</v>
      </c>
      <c r="D29" s="148" t="s">
        <v>765</v>
      </c>
      <c r="E29" s="148"/>
      <c r="F29" s="148" t="b">
        <v>0</v>
      </c>
      <c r="G29" s="148" t="b">
        <v>0</v>
      </c>
      <c r="H29" s="149" t="s">
        <v>659</v>
      </c>
      <c r="I29" s="149" t="s">
        <v>659</v>
      </c>
      <c r="J29" s="148">
        <v>1</v>
      </c>
      <c r="K29" s="148">
        <v>0</v>
      </c>
      <c r="L29" s="150">
        <v>20</v>
      </c>
      <c r="M29" s="150">
        <v>1</v>
      </c>
      <c r="N29" s="150">
        <v>28</v>
      </c>
      <c r="O29" s="150">
        <v>2</v>
      </c>
      <c r="P29" s="148" t="b">
        <v>1</v>
      </c>
      <c r="Q29" s="148" t="s">
        <v>660</v>
      </c>
      <c r="R29" s="148" t="s">
        <v>766</v>
      </c>
      <c r="S29" s="148" t="s">
        <v>765</v>
      </c>
      <c r="T29" s="150" t="s">
        <v>767</v>
      </c>
      <c r="U29" s="148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48">
        <f t="shared" si="1"/>
        <v>28</v>
      </c>
      <c r="B30" s="148">
        <v>69022</v>
      </c>
      <c r="C30" s="148">
        <v>6</v>
      </c>
      <c r="D30" s="148" t="s">
        <v>768</v>
      </c>
      <c r="E30" s="148"/>
      <c r="F30" s="148" t="b">
        <v>0</v>
      </c>
      <c r="G30" s="148" t="b">
        <v>0</v>
      </c>
      <c r="H30" s="149" t="s">
        <v>659</v>
      </c>
      <c r="I30" s="149" t="s">
        <v>659</v>
      </c>
      <c r="J30" s="148">
        <v>1</v>
      </c>
      <c r="K30" s="148">
        <v>0</v>
      </c>
      <c r="L30" s="150">
        <v>8</v>
      </c>
      <c r="M30" s="150">
        <v>1</v>
      </c>
      <c r="N30" s="150">
        <v>10</v>
      </c>
      <c r="O30" s="150">
        <v>1</v>
      </c>
      <c r="P30" s="148" t="b">
        <v>1</v>
      </c>
      <c r="Q30" s="148" t="s">
        <v>660</v>
      </c>
      <c r="R30" s="148" t="s">
        <v>769</v>
      </c>
      <c r="S30" s="148" t="s">
        <v>768</v>
      </c>
      <c r="T30" s="150" t="s">
        <v>770</v>
      </c>
      <c r="U30" s="148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48">
        <f t="shared" si="1"/>
        <v>29</v>
      </c>
      <c r="B31" s="148">
        <v>69023</v>
      </c>
      <c r="C31" s="148">
        <v>6</v>
      </c>
      <c r="D31" s="148" t="s">
        <v>771</v>
      </c>
      <c r="E31" s="148"/>
      <c r="F31" s="148" t="b">
        <v>1</v>
      </c>
      <c r="G31" s="148" t="b">
        <v>1</v>
      </c>
      <c r="H31" s="149">
        <v>43488</v>
      </c>
      <c r="I31" s="151">
        <v>43908</v>
      </c>
      <c r="J31" s="148">
        <v>1</v>
      </c>
      <c r="K31" s="148">
        <v>0</v>
      </c>
      <c r="L31" s="150">
        <v>25</v>
      </c>
      <c r="M31" s="150">
        <v>1</v>
      </c>
      <c r="N31" s="150">
        <v>30</v>
      </c>
      <c r="O31" s="150">
        <v>10</v>
      </c>
      <c r="P31" s="148" t="b">
        <v>1</v>
      </c>
      <c r="Q31" s="148" t="s">
        <v>660</v>
      </c>
      <c r="R31" s="148" t="s">
        <v>772</v>
      </c>
      <c r="S31" s="148" t="s">
        <v>771</v>
      </c>
      <c r="T31" s="150" t="s">
        <v>773</v>
      </c>
      <c r="U31" s="148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48">
        <f t="shared" si="1"/>
        <v>30</v>
      </c>
      <c r="B32" s="148">
        <v>69024</v>
      </c>
      <c r="C32" s="148">
        <v>6</v>
      </c>
      <c r="D32" s="148" t="s">
        <v>774</v>
      </c>
      <c r="E32" s="148"/>
      <c r="F32" s="148" t="b">
        <v>0</v>
      </c>
      <c r="G32" s="148" t="b">
        <v>0</v>
      </c>
      <c r="H32" s="149" t="s">
        <v>659</v>
      </c>
      <c r="I32" s="149" t="s">
        <v>659</v>
      </c>
      <c r="J32" s="148">
        <v>1</v>
      </c>
      <c r="K32" s="148">
        <v>0</v>
      </c>
      <c r="L32" s="150">
        <v>40</v>
      </c>
      <c r="M32" s="150">
        <v>1</v>
      </c>
      <c r="N32" s="150">
        <v>55</v>
      </c>
      <c r="O32" s="150">
        <v>5</v>
      </c>
      <c r="P32" s="148" t="b">
        <v>1</v>
      </c>
      <c r="Q32" s="148" t="s">
        <v>660</v>
      </c>
      <c r="R32" s="148" t="s">
        <v>775</v>
      </c>
      <c r="S32" s="148" t="s">
        <v>774</v>
      </c>
      <c r="T32" s="150" t="s">
        <v>776</v>
      </c>
      <c r="U32" s="148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48"/>
      <c r="B33" s="148"/>
      <c r="C33" s="148"/>
      <c r="D33" s="148"/>
      <c r="E33" s="148"/>
      <c r="F33" s="148"/>
      <c r="G33" s="148"/>
      <c r="H33" s="149"/>
      <c r="I33" s="149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2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3" sqref="A3"/>
    </sheetView>
  </sheetViews>
  <sheetFormatPr defaultColWidth="9" defaultRowHeight="12.75"/>
  <cols>
    <col min="1" max="1" width="5.875" style="212" bestFit="1" customWidth="1"/>
    <col min="2" max="2" width="8.5" style="212" bestFit="1" customWidth="1"/>
    <col min="3" max="3" width="6.375" style="212" bestFit="1" customWidth="1"/>
    <col min="4" max="4" width="11.625" style="212" customWidth="1"/>
    <col min="5" max="5" width="8.5" style="217" bestFit="1" customWidth="1"/>
    <col min="6" max="6" width="15.125" style="217" bestFit="1" customWidth="1"/>
    <col min="7" max="7" width="8.5" style="217" bestFit="1" customWidth="1"/>
    <col min="8" max="8" width="17.125" style="217" bestFit="1" customWidth="1"/>
    <col min="9" max="9" width="17.125" style="212" bestFit="1" customWidth="1"/>
    <col min="10" max="10" width="6.375" style="212" bestFit="1" customWidth="1"/>
    <col min="11" max="11" width="13.375" style="212" bestFit="1" customWidth="1"/>
    <col min="12" max="14" width="11.375" style="212" bestFit="1" customWidth="1"/>
    <col min="15" max="17" width="11.375" style="191" bestFit="1" customWidth="1"/>
    <col min="18" max="18" width="13.125" style="191" bestFit="1" customWidth="1"/>
    <col min="19" max="19" width="9.875" style="212" bestFit="1" customWidth="1"/>
    <col min="20" max="20" width="7.125" style="212" bestFit="1" customWidth="1"/>
    <col min="21" max="21" width="9" style="212"/>
    <col min="22" max="22" width="50.625" style="212" customWidth="1"/>
    <col min="23" max="16384" width="9" style="212"/>
  </cols>
  <sheetData>
    <row r="1" spans="1:33" s="211" customFormat="1">
      <c r="A1" s="70" t="s">
        <v>2623</v>
      </c>
      <c r="B1" s="153" t="s">
        <v>2654</v>
      </c>
      <c r="C1" s="70" t="s">
        <v>2624</v>
      </c>
      <c r="D1" s="70" t="s">
        <v>2625</v>
      </c>
      <c r="E1" s="153" t="s">
        <v>2420</v>
      </c>
      <c r="F1" s="153" t="s">
        <v>2713</v>
      </c>
      <c r="G1" s="153" t="s">
        <v>2714</v>
      </c>
      <c r="H1" s="153" t="s">
        <v>2448</v>
      </c>
      <c r="I1" s="153" t="s">
        <v>2447</v>
      </c>
      <c r="J1" s="70" t="s">
        <v>2626</v>
      </c>
      <c r="K1" s="70" t="s">
        <v>2642</v>
      </c>
      <c r="L1" s="70" t="s">
        <v>2635</v>
      </c>
      <c r="M1" s="70" t="s">
        <v>2636</v>
      </c>
      <c r="N1" s="70" t="s">
        <v>2637</v>
      </c>
      <c r="O1" s="70" t="s">
        <v>2657</v>
      </c>
      <c r="P1" s="70" t="s">
        <v>2658</v>
      </c>
      <c r="Q1" s="70" t="s">
        <v>2659</v>
      </c>
      <c r="R1" s="70" t="s">
        <v>2660</v>
      </c>
      <c r="S1" s="70" t="s">
        <v>2627</v>
      </c>
      <c r="T1" s="208" t="s">
        <v>2628</v>
      </c>
      <c r="U1" s="209"/>
      <c r="V1" s="209" t="s">
        <v>2652</v>
      </c>
      <c r="W1" s="70"/>
      <c r="X1" s="70"/>
      <c r="Y1" s="70"/>
      <c r="Z1" s="70"/>
      <c r="AA1" s="70"/>
      <c r="AB1" s="70"/>
      <c r="AC1" s="70"/>
      <c r="AD1" s="70"/>
      <c r="AE1" s="210"/>
      <c r="AF1" s="70"/>
      <c r="AG1" s="70"/>
    </row>
    <row r="2" spans="1:33">
      <c r="A2" s="212" t="s">
        <v>2629</v>
      </c>
      <c r="B2" s="215" t="s">
        <v>2655</v>
      </c>
      <c r="C2" s="212" t="s">
        <v>2630</v>
      </c>
      <c r="D2" s="212" t="s">
        <v>2631</v>
      </c>
      <c r="E2" s="215" t="s">
        <v>2419</v>
      </c>
      <c r="F2" s="215" t="s">
        <v>2711</v>
      </c>
      <c r="G2" s="215" t="s">
        <v>2712</v>
      </c>
      <c r="H2" s="215" t="s">
        <v>2435</v>
      </c>
      <c r="I2" s="215" t="s">
        <v>2446</v>
      </c>
      <c r="J2" s="212" t="s">
        <v>2632</v>
      </c>
      <c r="K2" s="212" t="s">
        <v>2641</v>
      </c>
      <c r="L2" s="212" t="s">
        <v>2639</v>
      </c>
      <c r="M2" s="212" t="s">
        <v>2638</v>
      </c>
      <c r="N2" s="212" t="s">
        <v>2656</v>
      </c>
      <c r="O2" s="191" t="s">
        <v>2661</v>
      </c>
      <c r="P2" s="191" t="s">
        <v>2662</v>
      </c>
      <c r="Q2" s="191" t="s">
        <v>2663</v>
      </c>
      <c r="R2" s="191" t="s">
        <v>2664</v>
      </c>
      <c r="S2" s="212" t="s">
        <v>2633</v>
      </c>
      <c r="T2" s="212" t="s">
        <v>2634</v>
      </c>
    </row>
    <row r="3" spans="1:33">
      <c r="A3" s="212">
        <v>80001</v>
      </c>
      <c r="B3" s="218">
        <v>1</v>
      </c>
      <c r="C3" s="212" t="s">
        <v>2683</v>
      </c>
      <c r="D3" s="212" t="s">
        <v>2684</v>
      </c>
      <c r="E3" s="216">
        <v>0</v>
      </c>
      <c r="F3" s="217" t="s">
        <v>2740</v>
      </c>
      <c r="G3" s="217" t="s">
        <v>2715</v>
      </c>
      <c r="H3" s="217" t="s">
        <v>2695</v>
      </c>
      <c r="I3" s="217" t="s">
        <v>2682</v>
      </c>
      <c r="J3" s="191">
        <v>10</v>
      </c>
      <c r="K3" s="191">
        <v>8</v>
      </c>
      <c r="L3" s="191">
        <v>4</v>
      </c>
      <c r="M3" s="191">
        <v>10006</v>
      </c>
      <c r="N3" s="191">
        <v>40</v>
      </c>
      <c r="O3" s="191">
        <v>1</v>
      </c>
      <c r="P3" s="191">
        <v>10006</v>
      </c>
      <c r="Q3" s="191">
        <v>3</v>
      </c>
      <c r="R3" s="191">
        <v>1</v>
      </c>
      <c r="S3" s="212">
        <v>1</v>
      </c>
      <c r="T3" s="212">
        <v>1</v>
      </c>
      <c r="V3" s="212" t="str">
        <f>"&lt;Plant ID="""&amp;A3&amp;""" Index="""&amp;B3&amp;""" Name="""&amp;C3&amp;""" Achieve="""&amp;E3&amp;""" SeedIcon="""&amp;F3&amp;""" FruitIcon="""&amp;G3&amp;""" AB="""&amp;H3&amp;""" Prefab="""&amp;I3&amp;""" Price="""&amp;J3&amp;""" Period="""&amp;K3&amp;""" GainExp="""&amp;L3&amp;""" GainAward="""&amp;M3&amp;""" GainValue="""&amp;N3&amp;""" RobExp="""&amp;O3&amp;""" RobAward="""&amp;P3&amp;""" RobValue="""&amp;Q3&amp;""" RobCoin="""&amp;R3&amp;""" LockLevel="""&amp;S3&amp;""" Rarity="""&amp;T3&amp;""" /&gt;"</f>
        <v>&lt;Plant ID="80001" Index="1" Name="草莓" Achieve="0" SeedIcon="seed_strawberry" FruitIcon="fruit01" AB="garden/strawberry" Prefab="Strawberry_Prefab" Price="10" Period="8" GainExp="4" GainAward="10006" GainValue="40" RobExp="1" RobAward="10006" RobValue="3" RobCoin="1" LockLevel="1" Rarity="1" /&gt;</v>
      </c>
    </row>
    <row r="4" spans="1:33">
      <c r="A4" s="212">
        <v>80002</v>
      </c>
      <c r="B4" s="218">
        <v>2</v>
      </c>
      <c r="C4" s="212" t="s">
        <v>2685</v>
      </c>
      <c r="D4" s="212" t="s">
        <v>2768</v>
      </c>
      <c r="E4" s="216">
        <v>0</v>
      </c>
      <c r="F4" s="217" t="s">
        <v>2741</v>
      </c>
      <c r="G4" s="217" t="s">
        <v>2716</v>
      </c>
      <c r="H4" s="217" t="s">
        <v>2757</v>
      </c>
      <c r="I4" s="217" t="s">
        <v>2769</v>
      </c>
      <c r="J4" s="191">
        <v>10</v>
      </c>
      <c r="K4" s="191">
        <v>10</v>
      </c>
      <c r="L4" s="191">
        <v>5</v>
      </c>
      <c r="M4" s="191">
        <v>10006</v>
      </c>
      <c r="N4" s="191">
        <v>50</v>
      </c>
      <c r="O4" s="191">
        <v>2</v>
      </c>
      <c r="P4" s="191">
        <v>10006</v>
      </c>
      <c r="Q4" s="191">
        <v>3</v>
      </c>
      <c r="R4" s="191">
        <v>1</v>
      </c>
      <c r="S4" s="212">
        <v>1</v>
      </c>
      <c r="T4" s="212">
        <v>1</v>
      </c>
      <c r="V4" s="212" t="str">
        <f t="shared" ref="V4:V9" si="0">"&lt;Plant ID="""&amp;A4&amp;""" Index="""&amp;B4&amp;""" Name="""&amp;C4&amp;""" Achieve="""&amp;E4&amp;""" SeedIcon="""&amp;F4&amp;""" FruitIcon="""&amp;G4&amp;""" AB="""&amp;H4&amp;""" Prefab="""&amp;I4&amp;""" Price="""&amp;J4&amp;""" Period="""&amp;K4&amp;""" GainExp="""&amp;L4&amp;""" GainAward="""&amp;M4&amp;""" GainValue="""&amp;N4&amp;""" RobExp="""&amp;O4&amp;""" RobAward="""&amp;P4&amp;""" RobValue="""&amp;Q4&amp;""" RobCoin="""&amp;R4&amp;""" LockLevel="""&amp;S4&amp;""" Rarity="""&amp;T4&amp;""" /&gt;"</f>
        <v>&lt;Plant ID="80002" Index="2" Name="哈密瓜" Achieve="0" SeedIcon="seed_hami" FruitIcon="fruit02" AB="garden/hamimelon" Prefab="Hamimelon_Prefab" Price="10" Period="10" GainExp="5" GainAward="10006" GainValue="50" RobExp="2" RobAward="10006" RobValue="3" RobCoin="1" LockLevel="1" Rarity="1" /&gt;</v>
      </c>
    </row>
    <row r="5" spans="1:33">
      <c r="A5" s="212">
        <v>80003</v>
      </c>
      <c r="B5" s="218">
        <v>3</v>
      </c>
      <c r="C5" s="212" t="s">
        <v>2686</v>
      </c>
      <c r="D5" s="212" t="s">
        <v>2756</v>
      </c>
      <c r="E5" s="216">
        <v>0</v>
      </c>
      <c r="F5" s="217" t="s">
        <v>2742</v>
      </c>
      <c r="G5" s="217" t="s">
        <v>2752</v>
      </c>
      <c r="H5" s="217" t="s">
        <v>2758</v>
      </c>
      <c r="I5" s="217" t="s">
        <v>2764</v>
      </c>
      <c r="J5" s="191">
        <v>20</v>
      </c>
      <c r="K5" s="191">
        <v>15</v>
      </c>
      <c r="L5" s="191">
        <v>7</v>
      </c>
      <c r="M5" s="191">
        <v>10006</v>
      </c>
      <c r="N5" s="191">
        <v>60</v>
      </c>
      <c r="O5" s="191">
        <v>2</v>
      </c>
      <c r="P5" s="191">
        <v>10006</v>
      </c>
      <c r="Q5" s="191">
        <v>4</v>
      </c>
      <c r="R5" s="191">
        <v>2</v>
      </c>
      <c r="S5" s="212">
        <v>3</v>
      </c>
      <c r="T5" s="212">
        <v>1</v>
      </c>
      <c r="V5" s="212" t="str">
        <f t="shared" si="0"/>
        <v>&lt;Plant ID="80003" Index="3" Name="蓝莓" Achieve="0" SeedIcon="seed_blueberry" FruitIcon="fruit03" AB="garden/blueberry" Prefab="Blueberry_Prefab" Price="20" Period="15" GainExp="7" GainAward="10006" GainValue="60" RobExp="2" RobAward="10006" RobValue="4" RobCoin="2" LockLevel="3" Rarity="1" /&gt;</v>
      </c>
    </row>
    <row r="6" spans="1:33">
      <c r="A6" s="212">
        <v>80004</v>
      </c>
      <c r="B6" s="218">
        <v>4</v>
      </c>
      <c r="C6" s="212" t="s">
        <v>2687</v>
      </c>
      <c r="D6" s="212" t="s">
        <v>2688</v>
      </c>
      <c r="E6" s="216">
        <v>0</v>
      </c>
      <c r="F6" s="217" t="s">
        <v>2743</v>
      </c>
      <c r="G6" s="217" t="s">
        <v>2718</v>
      </c>
      <c r="H6" s="217" t="s">
        <v>2759</v>
      </c>
      <c r="I6" s="217" t="s">
        <v>2763</v>
      </c>
      <c r="J6" s="191">
        <v>20</v>
      </c>
      <c r="K6" s="191">
        <v>18</v>
      </c>
      <c r="L6" s="191">
        <v>9</v>
      </c>
      <c r="M6" s="191">
        <v>10006</v>
      </c>
      <c r="N6" s="191">
        <v>80</v>
      </c>
      <c r="O6" s="191">
        <v>2</v>
      </c>
      <c r="P6" s="191">
        <v>10006</v>
      </c>
      <c r="Q6" s="191">
        <v>4</v>
      </c>
      <c r="R6" s="191">
        <v>2</v>
      </c>
      <c r="S6" s="212">
        <v>4</v>
      </c>
      <c r="T6" s="212">
        <v>1</v>
      </c>
      <c r="V6" s="212" t="str">
        <f t="shared" si="0"/>
        <v>&lt;Plant ID="80004" Index="4" Name="西瓜" Achieve="0" SeedIcon="seed_watermelon" FruitIcon="fruit04" AB="garden/watermelon" Prefab="Watermelon_Prefab" Price="20" Period="18" GainExp="9" GainAward="10006" GainValue="80" RobExp="2" RobAward="10006" RobValue="4" RobCoin="2" LockLevel="4" Rarity="1" /&gt;</v>
      </c>
    </row>
    <row r="7" spans="1:33">
      <c r="A7" s="212">
        <v>80005</v>
      </c>
      <c r="B7" s="218">
        <v>5</v>
      </c>
      <c r="C7" s="212" t="s">
        <v>2689</v>
      </c>
      <c r="D7" s="212" t="s">
        <v>2690</v>
      </c>
      <c r="E7" s="216">
        <v>0</v>
      </c>
      <c r="F7" s="217" t="s">
        <v>2744</v>
      </c>
      <c r="G7" s="217" t="s">
        <v>2753</v>
      </c>
      <c r="H7" s="217" t="s">
        <v>2760</v>
      </c>
      <c r="I7" s="217" t="s">
        <v>2765</v>
      </c>
      <c r="J7" s="191">
        <v>30</v>
      </c>
      <c r="K7" s="191">
        <v>24</v>
      </c>
      <c r="L7" s="191">
        <v>10</v>
      </c>
      <c r="M7" s="191">
        <v>10006</v>
      </c>
      <c r="N7" s="191">
        <v>90</v>
      </c>
      <c r="O7" s="191">
        <v>3</v>
      </c>
      <c r="P7" s="191">
        <v>10006</v>
      </c>
      <c r="Q7" s="191">
        <v>5</v>
      </c>
      <c r="R7" s="191">
        <v>2</v>
      </c>
      <c r="S7" s="212">
        <v>5</v>
      </c>
      <c r="T7" s="212">
        <v>1</v>
      </c>
      <c r="V7" s="212" t="str">
        <f t="shared" si="0"/>
        <v>&lt;Plant ID="80005" Index="5" Name="覆盆子" Achieve="0" SeedIcon="seed_raspberry" FruitIcon="fruit05" AB="garden/raspberry" Prefab="Raspberry_Prefab" Price="30" Period="24" GainExp="10" GainAward="10006" GainValue="90" RobExp="3" RobAward="10006" RobValue="5" RobCoin="2" LockLevel="5" Rarity="1" /&gt;</v>
      </c>
    </row>
    <row r="8" spans="1:33">
      <c r="A8" s="212">
        <v>80006</v>
      </c>
      <c r="B8" s="218">
        <v>6</v>
      </c>
      <c r="C8" s="212" t="s">
        <v>2691</v>
      </c>
      <c r="D8" s="212" t="s">
        <v>2692</v>
      </c>
      <c r="E8" s="216">
        <v>0</v>
      </c>
      <c r="F8" s="217" t="s">
        <v>2745</v>
      </c>
      <c r="G8" s="217" t="s">
        <v>2754</v>
      </c>
      <c r="H8" s="217" t="s">
        <v>2761</v>
      </c>
      <c r="I8" s="217" t="s">
        <v>2766</v>
      </c>
      <c r="J8" s="191">
        <v>30</v>
      </c>
      <c r="K8" s="191">
        <v>26</v>
      </c>
      <c r="L8" s="191">
        <v>13</v>
      </c>
      <c r="M8" s="191">
        <v>10006</v>
      </c>
      <c r="N8" s="191">
        <v>100</v>
      </c>
      <c r="O8" s="191">
        <v>3</v>
      </c>
      <c r="P8" s="191">
        <v>10006</v>
      </c>
      <c r="Q8" s="191">
        <v>6</v>
      </c>
      <c r="R8" s="191">
        <v>3</v>
      </c>
      <c r="S8" s="212">
        <v>7</v>
      </c>
      <c r="T8" s="212">
        <v>2</v>
      </c>
      <c r="V8" s="212" t="str">
        <f t="shared" si="0"/>
        <v>&lt;Plant ID="80006" Index="6" Name="菠萝" Achieve="0" SeedIcon="seed_pineapple" FruitIcon="fruit06" AB="garden/pineapple" Prefab="Pineapple_Prefab" Price="30" Period="26" GainExp="13" GainAward="10006" GainValue="100" RobExp="3" RobAward="10006" RobValue="6" RobCoin="3" LockLevel="7" Rarity="2" /&gt;</v>
      </c>
    </row>
    <row r="9" spans="1:33">
      <c r="A9" s="212">
        <v>80007</v>
      </c>
      <c r="B9" s="218">
        <v>7</v>
      </c>
      <c r="C9" s="212" t="s">
        <v>2693</v>
      </c>
      <c r="D9" s="212" t="s">
        <v>2694</v>
      </c>
      <c r="E9" s="218">
        <v>1</v>
      </c>
      <c r="F9" s="217" t="s">
        <v>2746</v>
      </c>
      <c r="G9" s="217" t="s">
        <v>2755</v>
      </c>
      <c r="H9" s="217" t="s">
        <v>2762</v>
      </c>
      <c r="I9" s="217" t="s">
        <v>2767</v>
      </c>
      <c r="J9" s="191">
        <v>40</v>
      </c>
      <c r="K9" s="191">
        <v>24</v>
      </c>
      <c r="L9" s="191">
        <v>18</v>
      </c>
      <c r="M9" s="191">
        <v>10006</v>
      </c>
      <c r="N9" s="191">
        <v>130</v>
      </c>
      <c r="O9" s="191">
        <v>4</v>
      </c>
      <c r="P9" s="191">
        <v>10006</v>
      </c>
      <c r="Q9" s="191">
        <v>8</v>
      </c>
      <c r="R9" s="191">
        <v>4</v>
      </c>
      <c r="S9" s="212">
        <v>8</v>
      </c>
      <c r="T9" s="212">
        <v>3</v>
      </c>
      <c r="V9" s="212" t="str">
        <f t="shared" si="0"/>
        <v>&lt;Plant ID="80007" Index="7" Name="火龙果" Achieve="1" SeedIcon="seed_pitaya" FruitIcon="fruit07" AB="garden/pitaya" Prefab="Pitaya_Prefab" Price="40" Period="24" GainExp="18" GainAward="10006" GainValue="130" RobExp="4" RobAward="10006" RobValue="8" RobCoin="4" LockLevel="8" Rarity="3" /&gt;</v>
      </c>
    </row>
    <row r="10" spans="1:33">
      <c r="B10" s="218"/>
      <c r="E10" s="218"/>
      <c r="I10" s="217"/>
    </row>
    <row r="15" spans="1:33">
      <c r="E15" s="219"/>
      <c r="F15" s="219"/>
      <c r="G15" s="219"/>
      <c r="H15" s="219"/>
    </row>
    <row r="16" spans="1:33">
      <c r="E16" s="219"/>
      <c r="F16" s="219"/>
      <c r="G16" s="219"/>
      <c r="H16" s="219"/>
    </row>
    <row r="17" spans="5:8">
      <c r="E17" s="219"/>
      <c r="F17" s="219"/>
      <c r="G17" s="219"/>
      <c r="H17" s="219"/>
    </row>
    <row r="18" spans="5:8">
      <c r="E18" s="219"/>
      <c r="F18" s="219"/>
      <c r="G18" s="219"/>
      <c r="H18" s="219"/>
    </row>
    <row r="19" spans="5:8">
      <c r="E19" s="219"/>
      <c r="F19" s="219"/>
      <c r="G19" s="219"/>
      <c r="H19" s="219"/>
    </row>
    <row r="20" spans="5:8">
      <c r="E20" s="219"/>
      <c r="F20" s="219"/>
      <c r="G20" s="219"/>
      <c r="H20" s="219"/>
    </row>
    <row r="21" spans="5:8">
      <c r="E21" s="219"/>
      <c r="F21" s="219"/>
      <c r="G21" s="219"/>
      <c r="H21" s="219"/>
    </row>
    <row r="22" spans="5:8">
      <c r="E22" s="219"/>
      <c r="F22" s="219"/>
      <c r="G22" s="219"/>
      <c r="H22" s="219"/>
    </row>
    <row r="23" spans="5:8">
      <c r="E23" s="219"/>
      <c r="F23" s="219"/>
      <c r="G23" s="219"/>
      <c r="H23" s="219"/>
    </row>
    <row r="24" spans="5:8">
      <c r="E24" s="219"/>
      <c r="F24" s="219"/>
      <c r="G24" s="219"/>
      <c r="H24" s="219"/>
    </row>
  </sheetData>
  <phoneticPr fontId="16" type="noConversion"/>
  <conditionalFormatting sqref="AD1">
    <cfRule type="cellIs" dxfId="94" priority="7" operator="equal">
      <formula>"否"</formula>
    </cfRule>
  </conditionalFormatting>
  <dataValidations count="1">
    <dataValidation type="list" allowBlank="1" showInputMessage="1" showErrorMessage="1" sqref="E1:E10">
      <formula1>"0,1"</formula1>
    </dataValidation>
  </dataValidations>
  <hyperlinks>
    <hyperlink ref="D7" r:id="rId1" display="https://www.baidu.com/link?url=aCu_2WN-m9aogP9l9gBnOwk73toG6UXiBrId3cVLio0WU9ittEkL_kQyT34lQ9AwxZQBhZNIr47UitYULVkoQQstVcF_orOxMJ8FSrzW6lK&amp;wd=&amp;eqid=aa8acf2c00021b9e000000045f703004"/>
    <hyperlink ref="D8" r:id="rId2" display="http://www.baidu.com/link?url=AqRrteKUOkhAqMpAj15v8Hy-sogZ3B8L7wUfY3BrrB8i8_xF61-bslm2iGbXxkN8XE10026MfmgrI_xOX0xQXLdtEY8lTOJ0EMeZG1OXWW_"/>
    <hyperlink ref="D9" r:id="rId3" display="http://www.baidu.com/link?url=AqRrteKUOkhAqMpAj15v8Hy-sogZ3B8L7wUfY3BrrB8i8_xF61-bslm2iGbXxkN8XE10026MfmgrI_xOX0xQXLdtEY8lTOJ0EMeZG1OXWW_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sqref="A1:XFD1"/>
    </sheetView>
  </sheetViews>
  <sheetFormatPr defaultColWidth="8.875" defaultRowHeight="14.2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68" customWidth="1"/>
    <col min="11" max="11" width="7.125" style="68" customWidth="1"/>
    <col min="12" max="12" width="16.625" style="69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0" t="s">
        <v>777</v>
      </c>
      <c r="B1" s="70" t="s">
        <v>620</v>
      </c>
      <c r="C1" s="70" t="s">
        <v>778</v>
      </c>
      <c r="D1" s="70" t="s">
        <v>621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  <c r="K1" s="78" t="s">
        <v>785</v>
      </c>
      <c r="L1" s="79" t="s">
        <v>786</v>
      </c>
      <c r="M1" s="79" t="s">
        <v>787</v>
      </c>
      <c r="N1" s="70" t="s">
        <v>627</v>
      </c>
      <c r="O1" s="70" t="s">
        <v>788</v>
      </c>
      <c r="P1" s="70" t="s">
        <v>789</v>
      </c>
      <c r="Q1" s="70" t="s">
        <v>790</v>
      </c>
      <c r="R1" s="70" t="s">
        <v>791</v>
      </c>
      <c r="S1" s="70" t="s">
        <v>792</v>
      </c>
      <c r="T1" s="70" t="s">
        <v>793</v>
      </c>
      <c r="U1" s="70" t="s">
        <v>2145</v>
      </c>
      <c r="V1" s="91"/>
      <c r="W1" s="70" t="s">
        <v>13</v>
      </c>
      <c r="X1" s="70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68" t="s">
        <v>650</v>
      </c>
      <c r="L2" s="80" t="s">
        <v>643</v>
      </c>
      <c r="M2" s="80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92"/>
      <c r="W2" s="15" t="s">
        <v>656</v>
      </c>
      <c r="X2" s="15" t="s">
        <v>807</v>
      </c>
    </row>
    <row r="3" spans="1:24" ht="15.75">
      <c r="A3" s="12">
        <v>20001</v>
      </c>
      <c r="B3" s="12">
        <v>1</v>
      </c>
      <c r="C3" s="71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81">
        <v>10</v>
      </c>
      <c r="L3" s="82" t="s">
        <v>659</v>
      </c>
      <c r="M3" s="82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93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5.75">
      <c r="A4" s="12">
        <v>20002</v>
      </c>
      <c r="B4" s="12">
        <v>2</v>
      </c>
      <c r="C4" s="71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81">
        <v>13</v>
      </c>
      <c r="L4" s="82" t="s">
        <v>659</v>
      </c>
      <c r="M4" s="82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93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5.75">
      <c r="A5" s="12">
        <v>20003</v>
      </c>
      <c r="B5" s="12">
        <v>5</v>
      </c>
      <c r="C5" s="19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81">
        <v>28</v>
      </c>
      <c r="L5" s="82" t="s">
        <v>659</v>
      </c>
      <c r="M5" s="82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93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5.75">
      <c r="A6" s="12">
        <v>20004</v>
      </c>
      <c r="B6" s="12">
        <v>6</v>
      </c>
      <c r="C6" s="19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81">
        <v>16</v>
      </c>
      <c r="L6" s="82" t="s">
        <v>659</v>
      </c>
      <c r="M6" s="82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93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5.75">
      <c r="A7" s="12">
        <v>20005</v>
      </c>
      <c r="B7" s="12">
        <v>5</v>
      </c>
      <c r="C7" s="19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81">
        <v>33</v>
      </c>
      <c r="L7" s="82" t="s">
        <v>659</v>
      </c>
      <c r="M7" s="82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93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5.75">
      <c r="A8" s="12">
        <v>20006</v>
      </c>
      <c r="B8" s="12">
        <v>2</v>
      </c>
      <c r="C8" s="71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81">
        <v>20</v>
      </c>
      <c r="L8" s="82" t="s">
        <v>659</v>
      </c>
      <c r="M8" s="82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93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5.75">
      <c r="A9" s="12">
        <v>20007</v>
      </c>
      <c r="B9" s="12">
        <v>1</v>
      </c>
      <c r="C9" s="71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81">
        <v>26</v>
      </c>
      <c r="L9" s="82" t="s">
        <v>659</v>
      </c>
      <c r="M9" s="82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93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5.75">
      <c r="A10" s="12">
        <v>20008</v>
      </c>
      <c r="B10" s="12">
        <v>6</v>
      </c>
      <c r="C10" s="19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81">
        <v>18</v>
      </c>
      <c r="L10" s="82" t="s">
        <v>659</v>
      </c>
      <c r="M10" s="82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93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5.75">
      <c r="A11" s="12">
        <v>20009</v>
      </c>
      <c r="B11" s="12">
        <v>1</v>
      </c>
      <c r="C11" s="71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68">
        <v>11</v>
      </c>
      <c r="L11" s="82" t="s">
        <v>659</v>
      </c>
      <c r="M11" s="82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93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5.75">
      <c r="A12" s="12">
        <v>20010</v>
      </c>
      <c r="B12" s="12">
        <v>1</v>
      </c>
      <c r="C12" s="71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68">
        <v>16</v>
      </c>
      <c r="L12" s="82" t="s">
        <v>659</v>
      </c>
      <c r="M12" s="82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93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5.75">
      <c r="A13" s="12">
        <v>20011</v>
      </c>
      <c r="B13" s="12">
        <v>4</v>
      </c>
      <c r="C13" s="19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68">
        <v>33</v>
      </c>
      <c r="L13" s="82" t="s">
        <v>659</v>
      </c>
      <c r="M13" s="82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93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5.75">
      <c r="A14" s="12">
        <v>20012</v>
      </c>
      <c r="B14" s="12">
        <v>6</v>
      </c>
      <c r="C14" s="19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68">
        <v>23</v>
      </c>
      <c r="L14" s="82" t="s">
        <v>659</v>
      </c>
      <c r="M14" s="82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93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5.75">
      <c r="A15" s="12">
        <v>20013</v>
      </c>
      <c r="B15" s="12">
        <v>6</v>
      </c>
      <c r="C15" s="19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68">
        <v>30</v>
      </c>
      <c r="L15" s="82" t="s">
        <v>659</v>
      </c>
      <c r="M15" s="82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93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5.75">
      <c r="A16" s="12">
        <v>20014</v>
      </c>
      <c r="B16" s="12">
        <v>5</v>
      </c>
      <c r="C16" s="19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68">
        <v>18</v>
      </c>
      <c r="L16" s="82" t="s">
        <v>659</v>
      </c>
      <c r="M16" s="82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93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5.75">
      <c r="A17" s="12">
        <v>20015</v>
      </c>
      <c r="B17" s="12">
        <v>5</v>
      </c>
      <c r="C17" s="19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68">
        <v>26</v>
      </c>
      <c r="L17" s="82" t="s">
        <v>659</v>
      </c>
      <c r="M17" s="82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93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67" customFormat="1" ht="15.75">
      <c r="A18" s="72">
        <v>20016</v>
      </c>
      <c r="B18" s="72">
        <v>1</v>
      </c>
      <c r="C18" s="73">
        <v>9</v>
      </c>
      <c r="D18" s="74" t="s">
        <v>867</v>
      </c>
      <c r="E18" s="67" t="s">
        <v>868</v>
      </c>
      <c r="F18" s="67" t="s">
        <v>810</v>
      </c>
      <c r="G18" s="67" t="s">
        <v>869</v>
      </c>
      <c r="H18" s="14" t="str">
        <f t="shared" si="0"/>
        <v>Dummy_head</v>
      </c>
      <c r="I18" s="67" t="s">
        <v>660</v>
      </c>
      <c r="J18" s="67">
        <v>300</v>
      </c>
      <c r="K18" s="83">
        <v>11</v>
      </c>
      <c r="L18" s="84">
        <v>43854.75</v>
      </c>
      <c r="M18" s="85" t="s">
        <v>659</v>
      </c>
      <c r="N18" s="72">
        <v>1</v>
      </c>
      <c r="O18" s="72">
        <v>1</v>
      </c>
      <c r="P18" s="72">
        <v>1</v>
      </c>
      <c r="Q18" s="72">
        <v>1</v>
      </c>
      <c r="R18" s="72">
        <v>1</v>
      </c>
      <c r="S18" s="72">
        <v>1</v>
      </c>
      <c r="T18" s="72">
        <v>1</v>
      </c>
      <c r="U18" s="12" t="s">
        <v>2146</v>
      </c>
      <c r="V18" s="94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67" customFormat="1" ht="15.75">
      <c r="A19" s="72">
        <v>20017</v>
      </c>
      <c r="B19" s="72">
        <v>1</v>
      </c>
      <c r="C19" s="73">
        <v>7</v>
      </c>
      <c r="D19" s="67" t="s">
        <v>870</v>
      </c>
      <c r="E19" s="67" t="s">
        <v>871</v>
      </c>
      <c r="F19" s="67" t="s">
        <v>872</v>
      </c>
      <c r="G19" s="67" t="s">
        <v>873</v>
      </c>
      <c r="H19" s="14" t="str">
        <f t="shared" si="0"/>
        <v>Dummy_head</v>
      </c>
      <c r="I19" s="67" t="s">
        <v>660</v>
      </c>
      <c r="J19" s="67">
        <v>900</v>
      </c>
      <c r="K19" s="83">
        <v>17</v>
      </c>
      <c r="L19" s="84">
        <v>43853.75</v>
      </c>
      <c r="M19" s="85" t="s">
        <v>659</v>
      </c>
      <c r="N19" s="72">
        <v>1</v>
      </c>
      <c r="O19" s="72">
        <v>1</v>
      </c>
      <c r="P19" s="72">
        <v>1</v>
      </c>
      <c r="Q19" s="72">
        <v>1</v>
      </c>
      <c r="R19" s="72">
        <v>1</v>
      </c>
      <c r="S19" s="72">
        <v>1</v>
      </c>
      <c r="T19" s="72">
        <v>1</v>
      </c>
      <c r="U19" s="12" t="s">
        <v>2146</v>
      </c>
      <c r="V19" s="95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67" customFormat="1" ht="15.75">
      <c r="A20" s="72">
        <v>20018</v>
      </c>
      <c r="B20" s="72">
        <v>2</v>
      </c>
      <c r="C20" s="73">
        <v>8</v>
      </c>
      <c r="D20" s="67" t="s">
        <v>874</v>
      </c>
      <c r="E20" s="67" t="s">
        <v>875</v>
      </c>
      <c r="F20" s="67" t="s">
        <v>876</v>
      </c>
      <c r="G20" s="67" t="s">
        <v>877</v>
      </c>
      <c r="H20" s="14" t="str">
        <f t="shared" si="0"/>
        <v>Dummy_wing</v>
      </c>
      <c r="I20" s="67" t="s">
        <v>660</v>
      </c>
      <c r="J20" s="67">
        <v>1000</v>
      </c>
      <c r="K20" s="83">
        <v>18</v>
      </c>
      <c r="L20" s="84">
        <v>43855.75</v>
      </c>
      <c r="M20" s="85" t="s">
        <v>659</v>
      </c>
      <c r="N20" s="72">
        <v>1</v>
      </c>
      <c r="O20" s="72">
        <v>1</v>
      </c>
      <c r="P20" s="72">
        <v>1</v>
      </c>
      <c r="Q20" s="72">
        <v>1</v>
      </c>
      <c r="R20" s="72">
        <v>1</v>
      </c>
      <c r="S20" s="72">
        <v>1</v>
      </c>
      <c r="T20" s="72">
        <v>1</v>
      </c>
      <c r="U20" s="12" t="s">
        <v>2146</v>
      </c>
      <c r="V20" s="95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67" customFormat="1" ht="15.75">
      <c r="A21" s="72">
        <v>20019</v>
      </c>
      <c r="B21" s="72">
        <v>4</v>
      </c>
      <c r="C21" s="75">
        <v>1</v>
      </c>
      <c r="D21" s="67" t="s">
        <v>878</v>
      </c>
      <c r="E21" s="76" t="s">
        <v>879</v>
      </c>
      <c r="F21" s="67" t="s">
        <v>880</v>
      </c>
      <c r="G21" s="67" t="s">
        <v>881</v>
      </c>
      <c r="H21" s="14" t="str">
        <f t="shared" si="0"/>
        <v>Dummy_taozhuang</v>
      </c>
      <c r="I21" s="67" t="s">
        <v>660</v>
      </c>
      <c r="J21" s="67">
        <v>200</v>
      </c>
      <c r="K21" s="83">
        <v>10</v>
      </c>
      <c r="L21" s="84">
        <v>43853.75</v>
      </c>
      <c r="M21" s="85" t="s">
        <v>659</v>
      </c>
      <c r="N21" s="72">
        <v>1</v>
      </c>
      <c r="O21" s="72">
        <v>0</v>
      </c>
      <c r="P21" s="72">
        <v>0</v>
      </c>
      <c r="Q21" s="72">
        <v>0</v>
      </c>
      <c r="R21" s="72">
        <v>0</v>
      </c>
      <c r="S21" s="72">
        <v>1</v>
      </c>
      <c r="T21" s="72">
        <v>0</v>
      </c>
      <c r="U21" s="12" t="s">
        <v>2146</v>
      </c>
      <c r="V21" s="95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67" customFormat="1" ht="15.75">
      <c r="A22" s="72">
        <v>20020</v>
      </c>
      <c r="B22" s="72">
        <v>5</v>
      </c>
      <c r="C22" s="75">
        <v>1</v>
      </c>
      <c r="D22" s="67" t="s">
        <v>882</v>
      </c>
      <c r="E22" s="67" t="s">
        <v>883</v>
      </c>
      <c r="F22" s="67" t="s">
        <v>826</v>
      </c>
      <c r="G22" s="67" t="s">
        <v>884</v>
      </c>
      <c r="H22" s="14" t="str">
        <f t="shared" si="0"/>
        <v>TopLeft</v>
      </c>
      <c r="I22" s="67" t="s">
        <v>660</v>
      </c>
      <c r="J22" s="67">
        <v>2500</v>
      </c>
      <c r="K22" s="83">
        <v>33</v>
      </c>
      <c r="L22" s="84">
        <v>43853.75</v>
      </c>
      <c r="M22" s="85" t="s">
        <v>659</v>
      </c>
      <c r="N22" s="72">
        <v>1</v>
      </c>
      <c r="O22" s="72">
        <v>1</v>
      </c>
      <c r="P22" s="72">
        <v>1</v>
      </c>
      <c r="Q22" s="72">
        <v>1</v>
      </c>
      <c r="R22" s="72">
        <v>1</v>
      </c>
      <c r="S22" s="72">
        <v>1</v>
      </c>
      <c r="T22" s="72">
        <v>1</v>
      </c>
      <c r="U22" s="12" t="s">
        <v>2146</v>
      </c>
      <c r="V22" s="95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67" customFormat="1" ht="15.75">
      <c r="A23" s="72">
        <v>20021</v>
      </c>
      <c r="B23" s="72">
        <v>6</v>
      </c>
      <c r="C23" s="75">
        <v>2</v>
      </c>
      <c r="D23" s="67" t="s">
        <v>885</v>
      </c>
      <c r="E23" s="67" t="s">
        <v>886</v>
      </c>
      <c r="F23" s="67" t="s">
        <v>838</v>
      </c>
      <c r="G23" s="67" t="s">
        <v>887</v>
      </c>
      <c r="H23" s="14" t="str">
        <f t="shared" si="0"/>
        <v>BottomRight</v>
      </c>
      <c r="I23" s="67" t="s">
        <v>660</v>
      </c>
      <c r="J23" s="67">
        <v>1200</v>
      </c>
      <c r="K23" s="83">
        <v>20</v>
      </c>
      <c r="L23" s="84">
        <v>43854.75</v>
      </c>
      <c r="M23" s="85" t="s">
        <v>659</v>
      </c>
      <c r="N23" s="72">
        <v>1</v>
      </c>
      <c r="O23" s="72">
        <v>1</v>
      </c>
      <c r="P23" s="72">
        <v>1</v>
      </c>
      <c r="Q23" s="72">
        <v>1</v>
      </c>
      <c r="R23" s="72">
        <v>1</v>
      </c>
      <c r="S23" s="72">
        <v>1</v>
      </c>
      <c r="T23" s="72">
        <v>1</v>
      </c>
      <c r="U23" s="12" t="s">
        <v>2146</v>
      </c>
      <c r="V23" s="95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67" customFormat="1" ht="15.75">
      <c r="A24" s="72">
        <v>20022</v>
      </c>
      <c r="B24" s="72">
        <v>6</v>
      </c>
      <c r="C24" s="75">
        <v>3</v>
      </c>
      <c r="D24" s="67" t="s">
        <v>888</v>
      </c>
      <c r="E24" s="67" t="s">
        <v>889</v>
      </c>
      <c r="F24" s="67" t="s">
        <v>838</v>
      </c>
      <c r="G24" s="67" t="s">
        <v>890</v>
      </c>
      <c r="H24" s="14" t="str">
        <f t="shared" si="0"/>
        <v>BottomRight</v>
      </c>
      <c r="I24" s="67" t="s">
        <v>660</v>
      </c>
      <c r="J24" s="67">
        <v>1200</v>
      </c>
      <c r="K24" s="83">
        <v>20</v>
      </c>
      <c r="L24" s="84">
        <v>43856.75</v>
      </c>
      <c r="M24" s="85" t="s">
        <v>659</v>
      </c>
      <c r="N24" s="72">
        <v>1</v>
      </c>
      <c r="O24" s="72">
        <v>1</v>
      </c>
      <c r="P24" s="72">
        <v>1</v>
      </c>
      <c r="Q24" s="72">
        <v>1</v>
      </c>
      <c r="R24" s="72">
        <v>1</v>
      </c>
      <c r="S24" s="72">
        <v>1</v>
      </c>
      <c r="T24" s="72">
        <v>1</v>
      </c>
      <c r="U24" s="12" t="s">
        <v>2146</v>
      </c>
      <c r="V24" s="95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67" customFormat="1" ht="15.75">
      <c r="A25" s="72">
        <v>20023</v>
      </c>
      <c r="B25" s="72">
        <v>6</v>
      </c>
      <c r="C25" s="75">
        <v>4</v>
      </c>
      <c r="D25" s="67" t="s">
        <v>891</v>
      </c>
      <c r="E25" s="67" t="s">
        <v>892</v>
      </c>
      <c r="F25" s="67" t="s">
        <v>854</v>
      </c>
      <c r="G25" s="67" t="s">
        <v>893</v>
      </c>
      <c r="H25" s="14" t="str">
        <f t="shared" si="0"/>
        <v>BottomRight</v>
      </c>
      <c r="I25" s="67" t="s">
        <v>660</v>
      </c>
      <c r="J25" s="67">
        <v>1700</v>
      </c>
      <c r="K25" s="83">
        <v>25</v>
      </c>
      <c r="L25" s="84">
        <v>43857.75</v>
      </c>
      <c r="M25" s="85" t="s">
        <v>659</v>
      </c>
      <c r="N25" s="72">
        <v>1</v>
      </c>
      <c r="O25" s="72">
        <v>1</v>
      </c>
      <c r="P25" s="72">
        <v>1</v>
      </c>
      <c r="Q25" s="72">
        <v>1</v>
      </c>
      <c r="R25" s="72">
        <v>1</v>
      </c>
      <c r="S25" s="72">
        <v>1</v>
      </c>
      <c r="T25" s="72">
        <v>1</v>
      </c>
      <c r="U25" s="12" t="s">
        <v>2146</v>
      </c>
      <c r="V25" s="95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67" customFormat="1" ht="15.75">
      <c r="A26" s="72">
        <v>20024</v>
      </c>
      <c r="B26" s="72">
        <v>6</v>
      </c>
      <c r="C26" s="75">
        <v>5</v>
      </c>
      <c r="D26" s="67" t="s">
        <v>894</v>
      </c>
      <c r="E26" s="67" t="s">
        <v>895</v>
      </c>
      <c r="F26" s="67" t="s">
        <v>854</v>
      </c>
      <c r="G26" s="67" t="s">
        <v>896</v>
      </c>
      <c r="H26" s="14" t="str">
        <f t="shared" si="0"/>
        <v>BottomRight</v>
      </c>
      <c r="I26" s="67" t="s">
        <v>660</v>
      </c>
      <c r="J26" s="67">
        <v>1700</v>
      </c>
      <c r="K26" s="83">
        <v>25</v>
      </c>
      <c r="L26" s="84">
        <v>43858.75</v>
      </c>
      <c r="M26" s="85" t="s">
        <v>659</v>
      </c>
      <c r="N26" s="72">
        <v>1</v>
      </c>
      <c r="O26" s="72">
        <v>1</v>
      </c>
      <c r="P26" s="72">
        <v>1</v>
      </c>
      <c r="Q26" s="72">
        <v>1</v>
      </c>
      <c r="R26" s="72">
        <v>1</v>
      </c>
      <c r="S26" s="72">
        <v>1</v>
      </c>
      <c r="T26" s="72">
        <v>1</v>
      </c>
      <c r="U26" s="12" t="s">
        <v>2146</v>
      </c>
      <c r="V26" s="95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67" customFormat="1" ht="15.75">
      <c r="A27" s="72">
        <v>20025</v>
      </c>
      <c r="B27" s="72">
        <v>6</v>
      </c>
      <c r="C27" s="75">
        <v>6</v>
      </c>
      <c r="D27" s="67" t="s">
        <v>897</v>
      </c>
      <c r="E27" s="67" t="s">
        <v>898</v>
      </c>
      <c r="F27" s="67" t="s">
        <v>899</v>
      </c>
      <c r="G27" s="67" t="s">
        <v>900</v>
      </c>
      <c r="H27" s="14" t="str">
        <f t="shared" si="0"/>
        <v>BottomRight</v>
      </c>
      <c r="I27" s="86" t="s">
        <v>859</v>
      </c>
      <c r="J27" s="86">
        <v>1.99</v>
      </c>
      <c r="K27" s="83">
        <v>30</v>
      </c>
      <c r="L27" s="84">
        <v>43859.75</v>
      </c>
      <c r="M27" s="85" t="s">
        <v>659</v>
      </c>
      <c r="N27" s="72">
        <v>1</v>
      </c>
      <c r="O27" s="72">
        <v>1</v>
      </c>
      <c r="P27" s="72">
        <v>1</v>
      </c>
      <c r="Q27" s="72">
        <v>1</v>
      </c>
      <c r="R27" s="72">
        <v>1</v>
      </c>
      <c r="S27" s="72">
        <v>1</v>
      </c>
      <c r="T27" s="72">
        <v>1</v>
      </c>
      <c r="U27" s="12" t="s">
        <v>2146</v>
      </c>
      <c r="V27" s="95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5.75">
      <c r="A28" s="12">
        <v>20026</v>
      </c>
      <c r="B28" s="12">
        <v>6</v>
      </c>
      <c r="C28" s="19">
        <v>7</v>
      </c>
      <c r="D28" s="77" t="s">
        <v>901</v>
      </c>
      <c r="E28" s="67" t="s">
        <v>902</v>
      </c>
      <c r="F28" s="77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68">
        <v>1500</v>
      </c>
      <c r="K28" s="68">
        <v>23</v>
      </c>
      <c r="L28" s="84">
        <v>43859.75</v>
      </c>
      <c r="M28" s="85" t="s">
        <v>659</v>
      </c>
      <c r="N28" s="72">
        <v>1</v>
      </c>
      <c r="O28" s="72">
        <v>1</v>
      </c>
      <c r="P28" s="72">
        <v>1</v>
      </c>
      <c r="Q28" s="72">
        <v>1</v>
      </c>
      <c r="R28" s="72">
        <v>1</v>
      </c>
      <c r="S28" s="72">
        <v>1</v>
      </c>
      <c r="T28" s="72">
        <v>1</v>
      </c>
      <c r="U28" s="12" t="s">
        <v>2146</v>
      </c>
      <c r="V28" s="95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5.75">
      <c r="A29" s="12">
        <v>20027</v>
      </c>
      <c r="B29" s="71">
        <v>1</v>
      </c>
      <c r="C29" s="73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87" t="s">
        <v>859</v>
      </c>
      <c r="J29" s="87">
        <v>5.2</v>
      </c>
      <c r="K29" s="88">
        <v>80</v>
      </c>
      <c r="L29" s="89" t="s">
        <v>659</v>
      </c>
      <c r="M29" s="89" t="s">
        <v>659</v>
      </c>
      <c r="N29" s="73">
        <v>1</v>
      </c>
      <c r="O29" s="73">
        <v>1</v>
      </c>
      <c r="P29" s="73">
        <v>1</v>
      </c>
      <c r="Q29" s="73">
        <v>1</v>
      </c>
      <c r="R29" s="73">
        <v>1</v>
      </c>
      <c r="S29" s="73">
        <v>1</v>
      </c>
      <c r="T29" s="73">
        <v>1</v>
      </c>
      <c r="U29" s="12" t="s">
        <v>2146</v>
      </c>
      <c r="V29" s="96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5.75">
      <c r="A30" s="12">
        <v>20028</v>
      </c>
      <c r="B30" s="71">
        <v>1</v>
      </c>
      <c r="C30" s="73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87" t="s">
        <v>660</v>
      </c>
      <c r="J30" s="88">
        <v>600</v>
      </c>
      <c r="K30" s="88">
        <v>14</v>
      </c>
      <c r="L30" s="89" t="s">
        <v>659</v>
      </c>
      <c r="M30" s="89" t="s">
        <v>659</v>
      </c>
      <c r="N30" s="73">
        <v>1</v>
      </c>
      <c r="O30" s="73">
        <v>1</v>
      </c>
      <c r="P30" s="73">
        <v>1</v>
      </c>
      <c r="Q30" s="73">
        <v>1</v>
      </c>
      <c r="R30" s="73">
        <v>1</v>
      </c>
      <c r="S30" s="73">
        <v>1</v>
      </c>
      <c r="T30" s="73">
        <v>1</v>
      </c>
      <c r="U30" s="12" t="s">
        <v>2146</v>
      </c>
      <c r="V30" s="96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5.75">
      <c r="A31" s="12">
        <v>20029</v>
      </c>
      <c r="B31" s="71">
        <v>1</v>
      </c>
      <c r="C31" s="73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87" t="s">
        <v>660</v>
      </c>
      <c r="J31" s="88">
        <v>300</v>
      </c>
      <c r="K31" s="88">
        <v>11</v>
      </c>
      <c r="L31" s="89">
        <v>43898.75</v>
      </c>
      <c r="M31" s="89" t="s">
        <v>659</v>
      </c>
      <c r="N31" s="73">
        <v>1</v>
      </c>
      <c r="O31" s="73">
        <v>1</v>
      </c>
      <c r="P31" s="73">
        <v>1</v>
      </c>
      <c r="Q31" s="73">
        <v>1</v>
      </c>
      <c r="R31" s="73">
        <v>1</v>
      </c>
      <c r="S31" s="73">
        <v>1</v>
      </c>
      <c r="T31" s="73">
        <v>1</v>
      </c>
      <c r="U31" s="12" t="s">
        <v>2146</v>
      </c>
      <c r="V31" s="96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5.75">
      <c r="A32" s="12">
        <v>20030</v>
      </c>
      <c r="B32" s="71">
        <v>1</v>
      </c>
      <c r="C32" s="73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87" t="s">
        <v>660</v>
      </c>
      <c r="J32" s="88">
        <v>1000</v>
      </c>
      <c r="K32" s="88">
        <v>18</v>
      </c>
      <c r="L32" s="90">
        <v>43889.75</v>
      </c>
      <c r="M32" s="89" t="s">
        <v>659</v>
      </c>
      <c r="N32" s="73">
        <v>1</v>
      </c>
      <c r="O32" s="73">
        <v>1</v>
      </c>
      <c r="P32" s="73">
        <v>1</v>
      </c>
      <c r="Q32" s="73">
        <v>1</v>
      </c>
      <c r="R32" s="73">
        <v>1</v>
      </c>
      <c r="S32" s="73">
        <v>1</v>
      </c>
      <c r="T32" s="73">
        <v>1</v>
      </c>
      <c r="U32" s="12" t="s">
        <v>2147</v>
      </c>
      <c r="V32" s="96"/>
      <c r="W32" s="14" t="str">
        <f t="shared" si="1"/>
        <v/>
      </c>
      <c r="X32" s="14" t="str">
        <f t="shared" si="2"/>
        <v>var/vault_apk_res/Model/role/garland.ab</v>
      </c>
    </row>
    <row r="33" spans="1:24" ht="15.75">
      <c r="A33" s="12">
        <v>20031</v>
      </c>
      <c r="B33" s="71">
        <v>2</v>
      </c>
      <c r="C33" s="73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87" t="s">
        <v>660</v>
      </c>
      <c r="J33" s="88">
        <v>800</v>
      </c>
      <c r="K33" s="88">
        <v>10</v>
      </c>
      <c r="L33" s="90">
        <v>43895.75</v>
      </c>
      <c r="M33" s="89" t="s">
        <v>659</v>
      </c>
      <c r="N33" s="73">
        <v>1</v>
      </c>
      <c r="O33" s="73">
        <v>1</v>
      </c>
      <c r="P33" s="73">
        <v>1</v>
      </c>
      <c r="Q33" s="73">
        <v>1</v>
      </c>
      <c r="R33" s="73">
        <v>1</v>
      </c>
      <c r="S33" s="73">
        <v>1</v>
      </c>
      <c r="T33" s="73">
        <v>1</v>
      </c>
      <c r="U33" s="12" t="s">
        <v>2146</v>
      </c>
      <c r="V33" s="96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5.75">
      <c r="A34" s="12">
        <v>20032</v>
      </c>
      <c r="B34" s="71">
        <v>2</v>
      </c>
      <c r="C34" s="73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87" t="s">
        <v>660</v>
      </c>
      <c r="J34" s="88">
        <v>500</v>
      </c>
      <c r="K34" s="88">
        <v>25</v>
      </c>
      <c r="L34" s="89" t="s">
        <v>659</v>
      </c>
      <c r="M34" s="89" t="s">
        <v>659</v>
      </c>
      <c r="N34" s="73">
        <v>1</v>
      </c>
      <c r="O34" s="73">
        <v>1</v>
      </c>
      <c r="P34" s="73">
        <v>1</v>
      </c>
      <c r="Q34" s="73">
        <v>1</v>
      </c>
      <c r="R34" s="73">
        <v>1</v>
      </c>
      <c r="S34" s="73">
        <v>1</v>
      </c>
      <c r="T34" s="73">
        <v>1</v>
      </c>
      <c r="U34" s="12" t="s">
        <v>2146</v>
      </c>
      <c r="V34" s="96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96"/>
    </row>
    <row r="36" spans="1:24">
      <c r="H36" s="14" t="str">
        <f t="shared" si="0"/>
        <v/>
      </c>
      <c r="V36" s="96"/>
    </row>
    <row r="37" spans="1:24">
      <c r="H37" s="14" t="str">
        <f t="shared" si="0"/>
        <v/>
      </c>
      <c r="V37" s="96"/>
    </row>
    <row r="38" spans="1:24">
      <c r="H38" s="14" t="str">
        <f t="shared" si="0"/>
        <v/>
      </c>
      <c r="V38" s="96"/>
    </row>
    <row r="39" spans="1:24">
      <c r="H39" s="14" t="str">
        <f t="shared" si="0"/>
        <v/>
      </c>
      <c r="V39" s="96"/>
    </row>
    <row r="40" spans="1:24">
      <c r="H40" s="14" t="str">
        <f t="shared" si="0"/>
        <v/>
      </c>
      <c r="V40" s="96"/>
    </row>
    <row r="41" spans="1:24">
      <c r="H41" s="14" t="str">
        <f t="shared" si="0"/>
        <v/>
      </c>
      <c r="V41" s="96"/>
    </row>
    <row r="42" spans="1:24">
      <c r="H42" s="14" t="str">
        <f t="shared" si="0"/>
        <v/>
      </c>
      <c r="V42" s="96"/>
    </row>
    <row r="43" spans="1:24">
      <c r="H43" s="14" t="str">
        <f t="shared" si="0"/>
        <v/>
      </c>
      <c r="V43" s="96"/>
    </row>
    <row r="44" spans="1:24">
      <c r="H44" s="14" t="str">
        <f t="shared" si="0"/>
        <v/>
      </c>
      <c r="V44" s="96"/>
    </row>
    <row r="45" spans="1:24">
      <c r="H45" s="14" t="str">
        <f t="shared" si="0"/>
        <v/>
      </c>
      <c r="V45" s="96"/>
    </row>
    <row r="46" spans="1:24">
      <c r="H46" s="14" t="str">
        <f t="shared" si="0"/>
        <v/>
      </c>
      <c r="V46" s="96"/>
    </row>
    <row r="47" spans="1:24">
      <c r="H47" s="14" t="str">
        <f t="shared" si="0"/>
        <v/>
      </c>
      <c r="V47" s="96"/>
    </row>
    <row r="48" spans="1:24">
      <c r="H48" s="14" t="str">
        <f t="shared" si="0"/>
        <v/>
      </c>
      <c r="V48" s="96"/>
    </row>
    <row r="49" spans="8:22">
      <c r="H49" s="14" t="str">
        <f t="shared" si="0"/>
        <v/>
      </c>
      <c r="V49" s="96"/>
    </row>
    <row r="50" spans="8:22">
      <c r="H50" s="14" t="str">
        <f t="shared" si="0"/>
        <v/>
      </c>
      <c r="V50" s="96"/>
    </row>
    <row r="51" spans="8:22">
      <c r="H51" s="14" t="str">
        <f t="shared" si="0"/>
        <v/>
      </c>
      <c r="V51" s="96"/>
    </row>
    <row r="52" spans="8:22">
      <c r="H52" s="14" t="str">
        <f t="shared" si="0"/>
        <v/>
      </c>
      <c r="V52" s="96"/>
    </row>
    <row r="53" spans="8:22">
      <c r="H53" s="14" t="str">
        <f t="shared" si="0"/>
        <v/>
      </c>
      <c r="V53" s="96"/>
    </row>
    <row r="54" spans="8:22">
      <c r="H54" s="14" t="str">
        <f t="shared" si="0"/>
        <v/>
      </c>
      <c r="V54" s="96"/>
    </row>
    <row r="55" spans="8:22">
      <c r="H55" s="14" t="str">
        <f t="shared" si="0"/>
        <v/>
      </c>
      <c r="V55" s="96"/>
    </row>
    <row r="56" spans="8:22">
      <c r="H56" s="14" t="str">
        <f t="shared" si="0"/>
        <v/>
      </c>
      <c r="V56" s="96"/>
    </row>
    <row r="57" spans="8:22">
      <c r="H57" s="14" t="str">
        <f t="shared" si="0"/>
        <v/>
      </c>
      <c r="V57" s="96"/>
    </row>
    <row r="58" spans="8:22">
      <c r="H58" s="14" t="str">
        <f t="shared" si="0"/>
        <v/>
      </c>
      <c r="V58" s="96"/>
    </row>
    <row r="59" spans="8:22">
      <c r="H59" s="14" t="str">
        <f t="shared" si="0"/>
        <v/>
      </c>
      <c r="V59" s="96"/>
    </row>
    <row r="60" spans="8:22">
      <c r="H60" s="14" t="str">
        <f t="shared" si="0"/>
        <v/>
      </c>
      <c r="V60" s="96"/>
    </row>
    <row r="61" spans="8:22">
      <c r="H61" s="14" t="str">
        <f t="shared" si="0"/>
        <v/>
      </c>
      <c r="V61" s="96"/>
    </row>
    <row r="62" spans="8:22">
      <c r="H62" s="14" t="str">
        <f t="shared" si="0"/>
        <v/>
      </c>
      <c r="V62" s="96"/>
    </row>
    <row r="63" spans="8:22">
      <c r="H63" s="14" t="str">
        <f t="shared" si="0"/>
        <v/>
      </c>
      <c r="V63" s="96"/>
    </row>
    <row r="64" spans="8:22">
      <c r="H64" s="14" t="str">
        <f t="shared" si="0"/>
        <v/>
      </c>
      <c r="V64" s="96"/>
    </row>
    <row r="65" spans="8:22">
      <c r="H65" s="14" t="str">
        <f t="shared" si="0"/>
        <v/>
      </c>
      <c r="V65" s="96"/>
    </row>
    <row r="66" spans="8:22">
      <c r="H66" s="14" t="str">
        <f t="shared" si="0"/>
        <v/>
      </c>
      <c r="V66" s="96"/>
    </row>
    <row r="67" spans="8:22">
      <c r="H67" s="14" t="str">
        <f t="shared" si="0"/>
        <v/>
      </c>
      <c r="V67" s="96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96"/>
    </row>
    <row r="69" spans="8:22">
      <c r="H69" s="14" t="str">
        <f t="shared" si="3"/>
        <v/>
      </c>
      <c r="V69" s="96"/>
    </row>
    <row r="70" spans="8:22">
      <c r="H70" s="14" t="str">
        <f t="shared" si="3"/>
        <v/>
      </c>
      <c r="V70" s="96"/>
    </row>
    <row r="71" spans="8:22">
      <c r="H71" s="14" t="str">
        <f t="shared" si="3"/>
        <v/>
      </c>
      <c r="V71" s="96"/>
    </row>
    <row r="72" spans="8:22">
      <c r="H72" s="14" t="str">
        <f t="shared" si="3"/>
        <v/>
      </c>
      <c r="V72" s="96"/>
    </row>
    <row r="73" spans="8:22">
      <c r="H73" s="14" t="str">
        <f t="shared" si="3"/>
        <v/>
      </c>
      <c r="V73" s="96"/>
    </row>
    <row r="74" spans="8:22">
      <c r="H74" s="14" t="str">
        <f t="shared" si="3"/>
        <v/>
      </c>
      <c r="V74" s="96"/>
    </row>
    <row r="75" spans="8:22">
      <c r="H75" s="14" t="str">
        <f t="shared" si="3"/>
        <v/>
      </c>
      <c r="V75" s="96"/>
    </row>
    <row r="76" spans="8:22">
      <c r="H76" s="14" t="str">
        <f t="shared" si="3"/>
        <v/>
      </c>
      <c r="V76" s="96"/>
    </row>
    <row r="77" spans="8:22">
      <c r="H77" s="14" t="str">
        <f t="shared" si="3"/>
        <v/>
      </c>
      <c r="V77" s="96"/>
    </row>
    <row r="78" spans="8:22">
      <c r="H78" s="14" t="str">
        <f t="shared" si="3"/>
        <v/>
      </c>
      <c r="V78" s="96"/>
    </row>
    <row r="79" spans="8:22">
      <c r="H79" s="14" t="str">
        <f t="shared" si="3"/>
        <v/>
      </c>
      <c r="V79" s="96"/>
    </row>
    <row r="80" spans="8:22">
      <c r="H80" s="14" t="str">
        <f t="shared" si="3"/>
        <v/>
      </c>
      <c r="V80" s="96"/>
    </row>
    <row r="81" spans="8:22">
      <c r="H81" s="14" t="str">
        <f t="shared" si="3"/>
        <v/>
      </c>
      <c r="V81" s="96"/>
    </row>
    <row r="82" spans="8:22">
      <c r="H82" s="14" t="str">
        <f t="shared" si="3"/>
        <v/>
      </c>
      <c r="V82" s="96"/>
    </row>
    <row r="83" spans="8:22">
      <c r="H83" s="14" t="str">
        <f t="shared" si="3"/>
        <v/>
      </c>
      <c r="V83" s="96"/>
    </row>
    <row r="84" spans="8:22">
      <c r="H84" s="14" t="str">
        <f t="shared" si="3"/>
        <v/>
      </c>
      <c r="V84" s="96"/>
    </row>
    <row r="85" spans="8:22">
      <c r="H85" s="14" t="str">
        <f t="shared" si="3"/>
        <v/>
      </c>
      <c r="V85" s="96"/>
    </row>
    <row r="86" spans="8:22">
      <c r="H86" s="14" t="str">
        <f t="shared" si="3"/>
        <v/>
      </c>
      <c r="V86" s="96"/>
    </row>
    <row r="87" spans="8:22">
      <c r="H87" s="14" t="str">
        <f t="shared" si="3"/>
        <v/>
      </c>
      <c r="V87" s="96"/>
    </row>
    <row r="88" spans="8:22">
      <c r="H88" s="14" t="str">
        <f t="shared" si="3"/>
        <v/>
      </c>
      <c r="V88" s="96"/>
    </row>
    <row r="89" spans="8:22">
      <c r="H89" s="14" t="str">
        <f t="shared" si="3"/>
        <v/>
      </c>
      <c r="V89" s="96"/>
    </row>
    <row r="90" spans="8:22">
      <c r="H90" s="14" t="str">
        <f t="shared" si="3"/>
        <v/>
      </c>
      <c r="V90" s="96"/>
    </row>
    <row r="91" spans="8:22">
      <c r="H91" s="14" t="str">
        <f t="shared" si="3"/>
        <v/>
      </c>
      <c r="V91" s="96"/>
    </row>
    <row r="92" spans="8:22">
      <c r="H92" s="14" t="str">
        <f t="shared" si="3"/>
        <v/>
      </c>
      <c r="V92" s="96"/>
    </row>
    <row r="93" spans="8:22">
      <c r="H93" s="14" t="str">
        <f t="shared" si="3"/>
        <v/>
      </c>
      <c r="V93" s="96"/>
    </row>
    <row r="94" spans="8:22">
      <c r="H94" s="14" t="str">
        <f t="shared" si="3"/>
        <v/>
      </c>
      <c r="V94" s="96"/>
    </row>
    <row r="95" spans="8:22">
      <c r="H95" s="14" t="str">
        <f t="shared" si="3"/>
        <v/>
      </c>
      <c r="V95" s="96"/>
    </row>
    <row r="96" spans="8:22">
      <c r="H96" s="14" t="str">
        <f t="shared" si="3"/>
        <v/>
      </c>
      <c r="V96" s="96"/>
    </row>
    <row r="97" spans="8:22">
      <c r="H97" s="14" t="str">
        <f t="shared" si="3"/>
        <v/>
      </c>
      <c r="V97" s="96"/>
    </row>
    <row r="98" spans="8:22">
      <c r="H98" s="14" t="str">
        <f t="shared" si="3"/>
        <v/>
      </c>
      <c r="V98" s="96"/>
    </row>
    <row r="99" spans="8:22">
      <c r="H99" s="14" t="str">
        <f t="shared" si="3"/>
        <v/>
      </c>
      <c r="V99" s="96"/>
    </row>
    <row r="100" spans="8:22">
      <c r="H100" s="14" t="str">
        <f t="shared" si="3"/>
        <v/>
      </c>
      <c r="V100" s="96"/>
    </row>
    <row r="101" spans="8:22">
      <c r="H101" s="14" t="str">
        <f t="shared" si="3"/>
        <v/>
      </c>
      <c r="V101" s="96"/>
    </row>
    <row r="102" spans="8:22">
      <c r="H102" s="14" t="str">
        <f t="shared" si="3"/>
        <v/>
      </c>
      <c r="V102" s="96"/>
    </row>
  </sheetData>
  <autoFilter ref="A1:T102"/>
  <phoneticPr fontId="16" type="noConversion"/>
  <conditionalFormatting sqref="U1:U1048576">
    <cfRule type="cellIs" dxfId="93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G126"/>
  <sheetViews>
    <sheetView workbookViewId="0"/>
  </sheetViews>
  <sheetFormatPr defaultColWidth="8.875" defaultRowHeight="14.25"/>
  <cols>
    <col min="1" max="3" width="14.125" customWidth="1"/>
    <col min="6" max="6" width="8.875" style="64"/>
    <col min="7" max="7" width="20" style="65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64">
        <f>IF(MOD(D1,21)=1,E1*21+B1,(E1+1)*21+B1)</f>
        <v>1</v>
      </c>
      <c r="G1" s="65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64">
        <f t="shared" ref="F2:F65" si="1">IF(MOD(D2,21)=1,E2*21+B2,(E2+1)*21+B2)</f>
        <v>22</v>
      </c>
      <c r="G2" s="65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64">
        <f t="shared" si="1"/>
        <v>2</v>
      </c>
      <c r="G3" s="65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64">
        <f t="shared" si="1"/>
        <v>23</v>
      </c>
      <c r="G4" s="65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64">
        <f t="shared" si="1"/>
        <v>3</v>
      </c>
      <c r="G5" s="65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64">
        <f t="shared" si="1"/>
        <v>24</v>
      </c>
      <c r="G6" s="65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64">
        <f t="shared" si="1"/>
        <v>4</v>
      </c>
      <c r="G7" s="65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64">
        <f t="shared" si="1"/>
        <v>25</v>
      </c>
      <c r="G8" s="65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64">
        <f t="shared" si="1"/>
        <v>5</v>
      </c>
      <c r="G9" s="65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64">
        <f t="shared" si="1"/>
        <v>26</v>
      </c>
      <c r="G10" s="65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64">
        <f t="shared" si="1"/>
        <v>6</v>
      </c>
      <c r="G11" s="65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64">
        <f t="shared" si="1"/>
        <v>27</v>
      </c>
      <c r="G12" s="65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64">
        <f t="shared" si="1"/>
        <v>7</v>
      </c>
      <c r="G13" s="65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64">
        <f t="shared" si="1"/>
        <v>28</v>
      </c>
      <c r="G14" s="65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64">
        <f t="shared" si="1"/>
        <v>8</v>
      </c>
      <c r="G15" s="65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64">
        <f t="shared" si="1"/>
        <v>29</v>
      </c>
      <c r="G16" s="65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64">
        <f t="shared" si="1"/>
        <v>9</v>
      </c>
      <c r="G17" s="65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64">
        <f t="shared" si="1"/>
        <v>30</v>
      </c>
      <c r="G18" s="65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64">
        <f t="shared" si="1"/>
        <v>10</v>
      </c>
      <c r="G19" s="65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64">
        <f t="shared" si="1"/>
        <v>31</v>
      </c>
      <c r="G20" s="65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64">
        <f t="shared" si="1"/>
        <v>11</v>
      </c>
      <c r="G21" s="65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64">
        <f t="shared" si="1"/>
        <v>32</v>
      </c>
      <c r="G22" s="65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64">
        <f t="shared" si="1"/>
        <v>12</v>
      </c>
      <c r="G23" s="65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64">
        <f t="shared" si="1"/>
        <v>33</v>
      </c>
      <c r="G24" s="65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64">
        <f t="shared" si="1"/>
        <v>13</v>
      </c>
      <c r="G25" s="65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64">
        <f t="shared" si="1"/>
        <v>34</v>
      </c>
      <c r="G26" s="65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64">
        <f t="shared" si="1"/>
        <v>14</v>
      </c>
      <c r="G27" s="65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64">
        <f t="shared" si="1"/>
        <v>35</v>
      </c>
      <c r="G28" s="65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64">
        <f t="shared" si="1"/>
        <v>15</v>
      </c>
      <c r="G29" s="65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64">
        <f t="shared" si="1"/>
        <v>36</v>
      </c>
      <c r="G30" s="65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64">
        <f t="shared" si="1"/>
        <v>16</v>
      </c>
      <c r="G31" s="65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64">
        <f t="shared" si="1"/>
        <v>37</v>
      </c>
      <c r="G32" s="65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64">
        <f t="shared" si="1"/>
        <v>17</v>
      </c>
      <c r="G33" s="65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64">
        <f t="shared" si="1"/>
        <v>38</v>
      </c>
      <c r="G34" s="65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64">
        <f t="shared" si="1"/>
        <v>18</v>
      </c>
      <c r="G35" s="65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64">
        <f t="shared" si="1"/>
        <v>39</v>
      </c>
      <c r="G36" s="65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64">
        <f t="shared" si="1"/>
        <v>19</v>
      </c>
      <c r="G37" s="65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64">
        <f t="shared" si="1"/>
        <v>40</v>
      </c>
      <c r="G38" s="65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64">
        <f t="shared" si="1"/>
        <v>20</v>
      </c>
      <c r="G39" s="65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64">
        <f t="shared" si="1"/>
        <v>41</v>
      </c>
      <c r="G40" s="65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64">
        <f t="shared" si="1"/>
        <v>21</v>
      </c>
      <c r="G41" s="65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64">
        <f t="shared" si="1"/>
        <v>42</v>
      </c>
      <c r="G42" s="65" t="str">
        <f t="shared" si="2"/>
        <v>atom_icon0042</v>
      </c>
    </row>
    <row r="43" spans="1:7" s="63" customFormat="1">
      <c r="A43" s="63">
        <v>43</v>
      </c>
      <c r="B43" s="63">
        <v>1</v>
      </c>
      <c r="C43" s="63">
        <v>42</v>
      </c>
      <c r="D43" s="63">
        <f t="shared" si="0"/>
        <v>1</v>
      </c>
      <c r="E43" s="63">
        <v>2</v>
      </c>
      <c r="F43" s="64">
        <f t="shared" si="1"/>
        <v>43</v>
      </c>
      <c r="G43" s="66" t="str">
        <f t="shared" si="2"/>
        <v>atom_icon0043</v>
      </c>
    </row>
    <row r="44" spans="1:7" s="63" customFormat="1">
      <c r="A44" s="63">
        <v>44</v>
      </c>
      <c r="B44" s="63">
        <v>1</v>
      </c>
      <c r="C44" s="63">
        <v>43</v>
      </c>
      <c r="D44" s="63">
        <f t="shared" si="0"/>
        <v>0</v>
      </c>
      <c r="E44" s="63">
        <v>2</v>
      </c>
      <c r="F44" s="64">
        <f t="shared" si="1"/>
        <v>64</v>
      </c>
      <c r="G44" s="66" t="str">
        <f t="shared" si="2"/>
        <v>atom_icon0064</v>
      </c>
    </row>
    <row r="45" spans="1:7" s="63" customFormat="1">
      <c r="A45" s="63">
        <v>45</v>
      </c>
      <c r="B45" s="63">
        <f t="shared" si="3"/>
        <v>2</v>
      </c>
      <c r="C45" s="63">
        <v>44</v>
      </c>
      <c r="D45" s="63">
        <f t="shared" si="0"/>
        <v>1</v>
      </c>
      <c r="E45" s="63">
        <v>2</v>
      </c>
      <c r="F45" s="64">
        <f t="shared" si="1"/>
        <v>44</v>
      </c>
      <c r="G45" s="66" t="str">
        <f t="shared" si="2"/>
        <v>atom_icon0044</v>
      </c>
    </row>
    <row r="46" spans="1:7" s="63" customFormat="1">
      <c r="A46" s="63">
        <v>46</v>
      </c>
      <c r="B46" s="63">
        <f t="shared" si="3"/>
        <v>2</v>
      </c>
      <c r="C46" s="63">
        <v>45</v>
      </c>
      <c r="D46" s="63">
        <f t="shared" si="0"/>
        <v>0</v>
      </c>
      <c r="E46" s="63">
        <v>2</v>
      </c>
      <c r="F46" s="64">
        <f t="shared" si="1"/>
        <v>65</v>
      </c>
      <c r="G46" s="66" t="str">
        <f t="shared" si="2"/>
        <v>atom_icon0065</v>
      </c>
    </row>
    <row r="47" spans="1:7" s="63" customFormat="1">
      <c r="A47" s="63">
        <v>47</v>
      </c>
      <c r="B47" s="63">
        <f t="shared" si="3"/>
        <v>3</v>
      </c>
      <c r="C47" s="63">
        <v>46</v>
      </c>
      <c r="D47" s="63">
        <f t="shared" si="0"/>
        <v>1</v>
      </c>
      <c r="E47" s="63">
        <v>2</v>
      </c>
      <c r="F47" s="64">
        <f t="shared" si="1"/>
        <v>45</v>
      </c>
      <c r="G47" s="66" t="str">
        <f t="shared" si="2"/>
        <v>atom_icon0045</v>
      </c>
    </row>
    <row r="48" spans="1:7" s="63" customFormat="1">
      <c r="A48" s="63">
        <v>48</v>
      </c>
      <c r="B48" s="63">
        <f t="shared" si="3"/>
        <v>3</v>
      </c>
      <c r="C48" s="63">
        <v>47</v>
      </c>
      <c r="D48" s="63">
        <f t="shared" si="0"/>
        <v>0</v>
      </c>
      <c r="E48" s="63">
        <v>2</v>
      </c>
      <c r="F48" s="64">
        <f t="shared" si="1"/>
        <v>66</v>
      </c>
      <c r="G48" s="66" t="str">
        <f t="shared" si="2"/>
        <v>atom_icon0066</v>
      </c>
    </row>
    <row r="49" spans="1:7" s="63" customFormat="1">
      <c r="A49" s="63">
        <v>49</v>
      </c>
      <c r="B49" s="63">
        <f t="shared" si="3"/>
        <v>4</v>
      </c>
      <c r="C49" s="63">
        <v>48</v>
      </c>
      <c r="D49" s="63">
        <f t="shared" si="0"/>
        <v>1</v>
      </c>
      <c r="E49" s="63">
        <v>2</v>
      </c>
      <c r="F49" s="64">
        <f t="shared" si="1"/>
        <v>46</v>
      </c>
      <c r="G49" s="66" t="str">
        <f t="shared" si="2"/>
        <v>atom_icon0046</v>
      </c>
    </row>
    <row r="50" spans="1:7" s="63" customFormat="1">
      <c r="A50" s="63">
        <v>50</v>
      </c>
      <c r="B50" s="63">
        <f t="shared" si="3"/>
        <v>4</v>
      </c>
      <c r="C50" s="63">
        <v>49</v>
      </c>
      <c r="D50" s="63">
        <f t="shared" si="0"/>
        <v>0</v>
      </c>
      <c r="E50" s="63">
        <v>2</v>
      </c>
      <c r="F50" s="64">
        <f t="shared" si="1"/>
        <v>67</v>
      </c>
      <c r="G50" s="66" t="str">
        <f t="shared" si="2"/>
        <v>atom_icon0067</v>
      </c>
    </row>
    <row r="51" spans="1:7" s="63" customFormat="1">
      <c r="A51" s="63">
        <v>51</v>
      </c>
      <c r="B51" s="63">
        <f t="shared" si="3"/>
        <v>5</v>
      </c>
      <c r="C51" s="63">
        <v>50</v>
      </c>
      <c r="D51" s="63">
        <f t="shared" si="0"/>
        <v>1</v>
      </c>
      <c r="E51" s="63">
        <v>2</v>
      </c>
      <c r="F51" s="64">
        <f t="shared" si="1"/>
        <v>47</v>
      </c>
      <c r="G51" s="66" t="str">
        <f t="shared" si="2"/>
        <v>atom_icon0047</v>
      </c>
    </row>
    <row r="52" spans="1:7" s="63" customFormat="1">
      <c r="A52" s="63">
        <v>52</v>
      </c>
      <c r="B52" s="63">
        <f t="shared" si="3"/>
        <v>5</v>
      </c>
      <c r="C52" s="63">
        <v>51</v>
      </c>
      <c r="D52" s="63">
        <f t="shared" si="0"/>
        <v>0</v>
      </c>
      <c r="E52" s="63">
        <v>2</v>
      </c>
      <c r="F52" s="64">
        <f t="shared" si="1"/>
        <v>68</v>
      </c>
      <c r="G52" s="66" t="str">
        <f t="shared" si="2"/>
        <v>atom_icon0068</v>
      </c>
    </row>
    <row r="53" spans="1:7" s="63" customFormat="1">
      <c r="A53" s="63">
        <v>53</v>
      </c>
      <c r="B53" s="63">
        <f t="shared" si="3"/>
        <v>6</v>
      </c>
      <c r="C53" s="63">
        <v>52</v>
      </c>
      <c r="D53" s="63">
        <f t="shared" si="0"/>
        <v>1</v>
      </c>
      <c r="E53" s="63">
        <v>2</v>
      </c>
      <c r="F53" s="64">
        <f t="shared" si="1"/>
        <v>48</v>
      </c>
      <c r="G53" s="66" t="str">
        <f t="shared" si="2"/>
        <v>atom_icon0048</v>
      </c>
    </row>
    <row r="54" spans="1:7" s="63" customFormat="1">
      <c r="A54" s="63">
        <v>54</v>
      </c>
      <c r="B54" s="63">
        <f t="shared" si="3"/>
        <v>6</v>
      </c>
      <c r="C54" s="63">
        <v>53</v>
      </c>
      <c r="D54" s="63">
        <f t="shared" si="0"/>
        <v>0</v>
      </c>
      <c r="E54" s="63">
        <v>2</v>
      </c>
      <c r="F54" s="64">
        <f t="shared" si="1"/>
        <v>69</v>
      </c>
      <c r="G54" s="66" t="str">
        <f t="shared" si="2"/>
        <v>atom_icon0069</v>
      </c>
    </row>
    <row r="55" spans="1:7" s="63" customFormat="1">
      <c r="A55" s="63">
        <v>55</v>
      </c>
      <c r="B55" s="63">
        <f t="shared" si="3"/>
        <v>7</v>
      </c>
      <c r="C55" s="63">
        <v>54</v>
      </c>
      <c r="D55" s="63">
        <f t="shared" si="0"/>
        <v>1</v>
      </c>
      <c r="E55" s="63">
        <v>2</v>
      </c>
      <c r="F55" s="64">
        <f t="shared" si="1"/>
        <v>49</v>
      </c>
      <c r="G55" s="66" t="str">
        <f t="shared" si="2"/>
        <v>atom_icon0049</v>
      </c>
    </row>
    <row r="56" spans="1:7" s="63" customFormat="1">
      <c r="A56" s="63">
        <v>56</v>
      </c>
      <c r="B56" s="63">
        <f t="shared" si="3"/>
        <v>7</v>
      </c>
      <c r="C56" s="63">
        <v>55</v>
      </c>
      <c r="D56" s="63">
        <f t="shared" si="0"/>
        <v>0</v>
      </c>
      <c r="E56" s="63">
        <v>2</v>
      </c>
      <c r="F56" s="64">
        <f t="shared" si="1"/>
        <v>70</v>
      </c>
      <c r="G56" s="66" t="str">
        <f t="shared" si="2"/>
        <v>atom_icon0070</v>
      </c>
    </row>
    <row r="57" spans="1:7" s="63" customFormat="1">
      <c r="A57" s="63">
        <v>57</v>
      </c>
      <c r="B57" s="63">
        <f t="shared" si="3"/>
        <v>8</v>
      </c>
      <c r="C57" s="63">
        <v>56</v>
      </c>
      <c r="D57" s="63">
        <f t="shared" si="0"/>
        <v>1</v>
      </c>
      <c r="E57" s="63">
        <v>2</v>
      </c>
      <c r="F57" s="64">
        <f t="shared" si="1"/>
        <v>50</v>
      </c>
      <c r="G57" s="66" t="str">
        <f t="shared" si="2"/>
        <v>atom_icon0050</v>
      </c>
    </row>
    <row r="58" spans="1:7" s="63" customFormat="1">
      <c r="A58" s="63">
        <v>58</v>
      </c>
      <c r="B58" s="63">
        <f t="shared" si="3"/>
        <v>8</v>
      </c>
      <c r="C58" s="63">
        <v>57</v>
      </c>
      <c r="D58" s="63">
        <f t="shared" si="0"/>
        <v>0</v>
      </c>
      <c r="E58" s="63">
        <v>2</v>
      </c>
      <c r="F58" s="64">
        <f t="shared" si="1"/>
        <v>71</v>
      </c>
      <c r="G58" s="66" t="str">
        <f t="shared" si="2"/>
        <v>atom_icon0071</v>
      </c>
    </row>
    <row r="59" spans="1:7" s="63" customFormat="1">
      <c r="A59" s="63">
        <v>59</v>
      </c>
      <c r="B59" s="63">
        <f t="shared" si="3"/>
        <v>9</v>
      </c>
      <c r="C59" s="63">
        <v>58</v>
      </c>
      <c r="D59" s="63">
        <f t="shared" si="0"/>
        <v>1</v>
      </c>
      <c r="E59" s="63">
        <v>2</v>
      </c>
      <c r="F59" s="64">
        <f t="shared" si="1"/>
        <v>51</v>
      </c>
      <c r="G59" s="66" t="str">
        <f t="shared" si="2"/>
        <v>atom_icon0051</v>
      </c>
    </row>
    <row r="60" spans="1:7" s="63" customFormat="1">
      <c r="A60" s="63">
        <v>60</v>
      </c>
      <c r="B60" s="63">
        <f t="shared" si="3"/>
        <v>9</v>
      </c>
      <c r="C60" s="63">
        <v>59</v>
      </c>
      <c r="D60" s="63">
        <f t="shared" si="0"/>
        <v>0</v>
      </c>
      <c r="E60" s="63">
        <v>2</v>
      </c>
      <c r="F60" s="64">
        <f t="shared" si="1"/>
        <v>72</v>
      </c>
      <c r="G60" s="66" t="str">
        <f t="shared" si="2"/>
        <v>atom_icon0072</v>
      </c>
    </row>
    <row r="61" spans="1:7" s="63" customFormat="1">
      <c r="A61" s="63">
        <v>61</v>
      </c>
      <c r="B61" s="63">
        <f t="shared" si="3"/>
        <v>10</v>
      </c>
      <c r="C61" s="63">
        <v>60</v>
      </c>
      <c r="D61" s="63">
        <f t="shared" si="0"/>
        <v>1</v>
      </c>
      <c r="E61" s="63">
        <v>2</v>
      </c>
      <c r="F61" s="64">
        <f t="shared" si="1"/>
        <v>52</v>
      </c>
      <c r="G61" s="66" t="str">
        <f t="shared" si="2"/>
        <v>atom_icon0052</v>
      </c>
    </row>
    <row r="62" spans="1:7" s="63" customFormat="1">
      <c r="A62" s="63">
        <v>62</v>
      </c>
      <c r="B62" s="63">
        <f t="shared" si="3"/>
        <v>10</v>
      </c>
      <c r="C62" s="63">
        <v>61</v>
      </c>
      <c r="D62" s="63">
        <f t="shared" si="0"/>
        <v>0</v>
      </c>
      <c r="E62" s="63">
        <v>2</v>
      </c>
      <c r="F62" s="64">
        <f t="shared" si="1"/>
        <v>73</v>
      </c>
      <c r="G62" s="66" t="str">
        <f t="shared" si="2"/>
        <v>atom_icon0073</v>
      </c>
    </row>
    <row r="63" spans="1:7" s="63" customFormat="1">
      <c r="A63" s="63">
        <v>63</v>
      </c>
      <c r="B63" s="63">
        <f t="shared" si="3"/>
        <v>11</v>
      </c>
      <c r="C63" s="63">
        <v>62</v>
      </c>
      <c r="D63" s="63">
        <f t="shared" si="0"/>
        <v>1</v>
      </c>
      <c r="E63" s="63">
        <v>2</v>
      </c>
      <c r="F63" s="64">
        <f t="shared" si="1"/>
        <v>53</v>
      </c>
      <c r="G63" s="66" t="str">
        <f t="shared" si="2"/>
        <v>atom_icon0053</v>
      </c>
    </row>
    <row r="64" spans="1:7" s="63" customFormat="1">
      <c r="A64" s="63">
        <v>64</v>
      </c>
      <c r="B64" s="63">
        <f t="shared" si="3"/>
        <v>11</v>
      </c>
      <c r="C64" s="63">
        <v>63</v>
      </c>
      <c r="D64" s="63">
        <f t="shared" si="0"/>
        <v>0</v>
      </c>
      <c r="E64" s="63">
        <v>2</v>
      </c>
      <c r="F64" s="64">
        <f t="shared" si="1"/>
        <v>74</v>
      </c>
      <c r="G64" s="66" t="str">
        <f t="shared" si="2"/>
        <v>atom_icon0074</v>
      </c>
    </row>
    <row r="65" spans="1:7" s="63" customFormat="1">
      <c r="A65" s="63">
        <v>65</v>
      </c>
      <c r="B65" s="63">
        <f t="shared" si="3"/>
        <v>12</v>
      </c>
      <c r="C65" s="63">
        <v>64</v>
      </c>
      <c r="D65" s="63">
        <f t="shared" si="0"/>
        <v>1</v>
      </c>
      <c r="E65" s="63">
        <v>2</v>
      </c>
      <c r="F65" s="64">
        <f t="shared" si="1"/>
        <v>54</v>
      </c>
      <c r="G65" s="66" t="str">
        <f t="shared" si="2"/>
        <v>atom_icon0054</v>
      </c>
    </row>
    <row r="66" spans="1:7" s="63" customFormat="1">
      <c r="A66" s="63">
        <v>66</v>
      </c>
      <c r="B66" s="63">
        <f t="shared" si="3"/>
        <v>12</v>
      </c>
      <c r="C66" s="63">
        <v>65</v>
      </c>
      <c r="D66" s="63">
        <f t="shared" ref="D66:D126" si="4">IF(MOD(A66,2)=0,0,1)</f>
        <v>0</v>
      </c>
      <c r="E66" s="63">
        <v>2</v>
      </c>
      <c r="F66" s="64">
        <f t="shared" ref="F66:F126" si="5">IF(MOD(D66,21)=1,E66*21+B66,(E66+1)*21+B66)</f>
        <v>75</v>
      </c>
      <c r="G66" s="66" t="str">
        <f t="shared" ref="G66:G126" si="6">"atom_icon"&amp;TEXT(F66,"0000")</f>
        <v>atom_icon0075</v>
      </c>
    </row>
    <row r="67" spans="1:7" s="63" customFormat="1">
      <c r="A67" s="63">
        <v>67</v>
      </c>
      <c r="B67" s="63">
        <f t="shared" si="3"/>
        <v>13</v>
      </c>
      <c r="C67" s="63">
        <v>66</v>
      </c>
      <c r="D67" s="63">
        <f t="shared" si="4"/>
        <v>1</v>
      </c>
      <c r="E67" s="63">
        <v>2</v>
      </c>
      <c r="F67" s="64">
        <f t="shared" si="5"/>
        <v>55</v>
      </c>
      <c r="G67" s="66" t="str">
        <f t="shared" si="6"/>
        <v>atom_icon0055</v>
      </c>
    </row>
    <row r="68" spans="1:7" s="63" customFormat="1">
      <c r="A68" s="63">
        <v>68</v>
      </c>
      <c r="B68" s="63">
        <f t="shared" si="3"/>
        <v>13</v>
      </c>
      <c r="C68" s="63">
        <v>67</v>
      </c>
      <c r="D68" s="63">
        <f t="shared" si="4"/>
        <v>0</v>
      </c>
      <c r="E68" s="63">
        <v>2</v>
      </c>
      <c r="F68" s="64">
        <f t="shared" si="5"/>
        <v>76</v>
      </c>
      <c r="G68" s="66" t="str">
        <f t="shared" si="6"/>
        <v>atom_icon0076</v>
      </c>
    </row>
    <row r="69" spans="1:7" s="63" customFormat="1">
      <c r="A69" s="63">
        <v>69</v>
      </c>
      <c r="B69" s="63">
        <f t="shared" si="3"/>
        <v>14</v>
      </c>
      <c r="C69" s="63">
        <v>68</v>
      </c>
      <c r="D69" s="63">
        <f t="shared" si="4"/>
        <v>1</v>
      </c>
      <c r="E69" s="63">
        <v>2</v>
      </c>
      <c r="F69" s="64">
        <f t="shared" si="5"/>
        <v>56</v>
      </c>
      <c r="G69" s="66" t="str">
        <f t="shared" si="6"/>
        <v>atom_icon0056</v>
      </c>
    </row>
    <row r="70" spans="1:7" s="63" customFormat="1">
      <c r="A70" s="63">
        <v>70</v>
      </c>
      <c r="B70" s="63">
        <f t="shared" si="3"/>
        <v>14</v>
      </c>
      <c r="C70" s="63">
        <v>69</v>
      </c>
      <c r="D70" s="63">
        <f t="shared" si="4"/>
        <v>0</v>
      </c>
      <c r="E70" s="63">
        <v>2</v>
      </c>
      <c r="F70" s="64">
        <f t="shared" si="5"/>
        <v>77</v>
      </c>
      <c r="G70" s="66" t="str">
        <f t="shared" si="6"/>
        <v>atom_icon0077</v>
      </c>
    </row>
    <row r="71" spans="1:7" s="63" customFormat="1">
      <c r="A71" s="63">
        <v>71</v>
      </c>
      <c r="B71" s="63">
        <f t="shared" ref="B71:B126" si="7">IF(B70=B69,B70+1,B70)</f>
        <v>15</v>
      </c>
      <c r="C71" s="63">
        <v>70</v>
      </c>
      <c r="D71" s="63">
        <f t="shared" si="4"/>
        <v>1</v>
      </c>
      <c r="E71" s="63">
        <v>2</v>
      </c>
      <c r="F71" s="64">
        <f t="shared" si="5"/>
        <v>57</v>
      </c>
      <c r="G71" s="66" t="str">
        <f t="shared" si="6"/>
        <v>atom_icon0057</v>
      </c>
    </row>
    <row r="72" spans="1:7" s="63" customFormat="1">
      <c r="A72" s="63">
        <v>72</v>
      </c>
      <c r="B72" s="63">
        <f t="shared" si="7"/>
        <v>15</v>
      </c>
      <c r="C72" s="63">
        <v>71</v>
      </c>
      <c r="D72" s="63">
        <f t="shared" si="4"/>
        <v>0</v>
      </c>
      <c r="E72" s="63">
        <v>2</v>
      </c>
      <c r="F72" s="64">
        <f t="shared" si="5"/>
        <v>78</v>
      </c>
      <c r="G72" s="66" t="str">
        <f t="shared" si="6"/>
        <v>atom_icon0078</v>
      </c>
    </row>
    <row r="73" spans="1:7" s="63" customFormat="1">
      <c r="A73" s="63">
        <v>73</v>
      </c>
      <c r="B73" s="63">
        <f t="shared" si="7"/>
        <v>16</v>
      </c>
      <c r="C73" s="63">
        <v>72</v>
      </c>
      <c r="D73" s="63">
        <f t="shared" si="4"/>
        <v>1</v>
      </c>
      <c r="E73" s="63">
        <v>2</v>
      </c>
      <c r="F73" s="64">
        <f t="shared" si="5"/>
        <v>58</v>
      </c>
      <c r="G73" s="66" t="str">
        <f t="shared" si="6"/>
        <v>atom_icon0058</v>
      </c>
    </row>
    <row r="74" spans="1:7" s="63" customFormat="1">
      <c r="A74" s="63">
        <v>74</v>
      </c>
      <c r="B74" s="63">
        <f t="shared" si="7"/>
        <v>16</v>
      </c>
      <c r="C74" s="63">
        <v>73</v>
      </c>
      <c r="D74" s="63">
        <f t="shared" si="4"/>
        <v>0</v>
      </c>
      <c r="E74" s="63">
        <v>2</v>
      </c>
      <c r="F74" s="64">
        <f t="shared" si="5"/>
        <v>79</v>
      </c>
      <c r="G74" s="66" t="str">
        <f t="shared" si="6"/>
        <v>atom_icon0079</v>
      </c>
    </row>
    <row r="75" spans="1:7" s="63" customFormat="1">
      <c r="A75" s="63">
        <v>75</v>
      </c>
      <c r="B75" s="63">
        <f t="shared" si="7"/>
        <v>17</v>
      </c>
      <c r="C75" s="63">
        <v>74</v>
      </c>
      <c r="D75" s="63">
        <f t="shared" si="4"/>
        <v>1</v>
      </c>
      <c r="E75" s="63">
        <v>2</v>
      </c>
      <c r="F75" s="64">
        <f t="shared" si="5"/>
        <v>59</v>
      </c>
      <c r="G75" s="66" t="str">
        <f t="shared" si="6"/>
        <v>atom_icon0059</v>
      </c>
    </row>
    <row r="76" spans="1:7" s="63" customFormat="1">
      <c r="A76" s="63">
        <v>76</v>
      </c>
      <c r="B76" s="63">
        <f t="shared" si="7"/>
        <v>17</v>
      </c>
      <c r="C76" s="63">
        <v>75</v>
      </c>
      <c r="D76" s="63">
        <f t="shared" si="4"/>
        <v>0</v>
      </c>
      <c r="E76" s="63">
        <v>2</v>
      </c>
      <c r="F76" s="64">
        <f t="shared" si="5"/>
        <v>80</v>
      </c>
      <c r="G76" s="66" t="str">
        <f t="shared" si="6"/>
        <v>atom_icon0080</v>
      </c>
    </row>
    <row r="77" spans="1:7" s="63" customFormat="1">
      <c r="A77" s="63">
        <v>77</v>
      </c>
      <c r="B77" s="63">
        <f t="shared" si="7"/>
        <v>18</v>
      </c>
      <c r="C77" s="63">
        <v>76</v>
      </c>
      <c r="D77" s="63">
        <f t="shared" si="4"/>
        <v>1</v>
      </c>
      <c r="E77" s="63">
        <v>2</v>
      </c>
      <c r="F77" s="64">
        <f t="shared" si="5"/>
        <v>60</v>
      </c>
      <c r="G77" s="66" t="str">
        <f t="shared" si="6"/>
        <v>atom_icon0060</v>
      </c>
    </row>
    <row r="78" spans="1:7" s="63" customFormat="1">
      <c r="A78" s="63">
        <v>78</v>
      </c>
      <c r="B78" s="63">
        <f t="shared" si="7"/>
        <v>18</v>
      </c>
      <c r="C78" s="63">
        <v>77</v>
      </c>
      <c r="D78" s="63">
        <f t="shared" si="4"/>
        <v>0</v>
      </c>
      <c r="E78" s="63">
        <v>2</v>
      </c>
      <c r="F78" s="64">
        <f t="shared" si="5"/>
        <v>81</v>
      </c>
      <c r="G78" s="66" t="str">
        <f t="shared" si="6"/>
        <v>atom_icon0081</v>
      </c>
    </row>
    <row r="79" spans="1:7" s="63" customFormat="1">
      <c r="A79" s="63">
        <v>79</v>
      </c>
      <c r="B79" s="63">
        <f t="shared" si="7"/>
        <v>19</v>
      </c>
      <c r="C79" s="63">
        <v>78</v>
      </c>
      <c r="D79" s="63">
        <f t="shared" si="4"/>
        <v>1</v>
      </c>
      <c r="E79" s="63">
        <v>2</v>
      </c>
      <c r="F79" s="64">
        <f t="shared" si="5"/>
        <v>61</v>
      </c>
      <c r="G79" s="66" t="str">
        <f t="shared" si="6"/>
        <v>atom_icon0061</v>
      </c>
    </row>
    <row r="80" spans="1:7" s="63" customFormat="1">
      <c r="A80" s="63">
        <v>80</v>
      </c>
      <c r="B80" s="63">
        <f t="shared" si="7"/>
        <v>19</v>
      </c>
      <c r="C80" s="63">
        <v>79</v>
      </c>
      <c r="D80" s="63">
        <f t="shared" si="4"/>
        <v>0</v>
      </c>
      <c r="E80" s="63">
        <v>2</v>
      </c>
      <c r="F80" s="64">
        <f t="shared" si="5"/>
        <v>82</v>
      </c>
      <c r="G80" s="66" t="str">
        <f t="shared" si="6"/>
        <v>atom_icon0082</v>
      </c>
    </row>
    <row r="81" spans="1:7" s="63" customFormat="1">
      <c r="A81" s="63">
        <v>81</v>
      </c>
      <c r="B81" s="63">
        <f t="shared" si="7"/>
        <v>20</v>
      </c>
      <c r="C81" s="63">
        <v>80</v>
      </c>
      <c r="D81" s="63">
        <f t="shared" si="4"/>
        <v>1</v>
      </c>
      <c r="E81" s="63">
        <v>2</v>
      </c>
      <c r="F81" s="64">
        <f t="shared" si="5"/>
        <v>62</v>
      </c>
      <c r="G81" s="66" t="str">
        <f t="shared" si="6"/>
        <v>atom_icon0062</v>
      </c>
    </row>
    <row r="82" spans="1:7" s="63" customFormat="1">
      <c r="A82" s="63">
        <v>82</v>
      </c>
      <c r="B82" s="63">
        <f t="shared" si="7"/>
        <v>20</v>
      </c>
      <c r="C82" s="63">
        <v>81</v>
      </c>
      <c r="D82" s="63">
        <f t="shared" si="4"/>
        <v>0</v>
      </c>
      <c r="E82" s="63">
        <v>2</v>
      </c>
      <c r="F82" s="64">
        <f t="shared" si="5"/>
        <v>83</v>
      </c>
      <c r="G82" s="66" t="str">
        <f t="shared" si="6"/>
        <v>atom_icon0083</v>
      </c>
    </row>
    <row r="83" spans="1:7" s="63" customFormat="1">
      <c r="A83" s="63">
        <v>83</v>
      </c>
      <c r="B83" s="63">
        <f t="shared" si="7"/>
        <v>21</v>
      </c>
      <c r="C83" s="63">
        <v>82</v>
      </c>
      <c r="D83" s="63">
        <f t="shared" si="4"/>
        <v>1</v>
      </c>
      <c r="E83" s="63">
        <v>2</v>
      </c>
      <c r="F83" s="64">
        <f t="shared" si="5"/>
        <v>63</v>
      </c>
      <c r="G83" s="66" t="str">
        <f t="shared" si="6"/>
        <v>atom_icon0063</v>
      </c>
    </row>
    <row r="84" spans="1:7" s="63" customFormat="1">
      <c r="A84" s="63">
        <v>84</v>
      </c>
      <c r="B84" s="63">
        <f t="shared" si="7"/>
        <v>21</v>
      </c>
      <c r="C84" s="63">
        <v>83</v>
      </c>
      <c r="D84" s="63">
        <f t="shared" si="4"/>
        <v>0</v>
      </c>
      <c r="E84" s="63">
        <v>2</v>
      </c>
      <c r="F84" s="64">
        <f t="shared" si="5"/>
        <v>84</v>
      </c>
      <c r="G84" s="66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64">
        <f t="shared" si="5"/>
        <v>85</v>
      </c>
      <c r="G85" s="65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64">
        <f t="shared" si="5"/>
        <v>106</v>
      </c>
      <c r="G86" s="65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64">
        <f t="shared" si="5"/>
        <v>86</v>
      </c>
      <c r="G87" s="65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64">
        <f t="shared" si="5"/>
        <v>107</v>
      </c>
      <c r="G88" s="65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64">
        <f t="shared" si="5"/>
        <v>87</v>
      </c>
      <c r="G89" s="65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64">
        <f t="shared" si="5"/>
        <v>108</v>
      </c>
      <c r="G90" s="65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64">
        <f t="shared" si="5"/>
        <v>88</v>
      </c>
      <c r="G91" s="65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64">
        <f t="shared" si="5"/>
        <v>109</v>
      </c>
      <c r="G92" s="65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64">
        <f t="shared" si="5"/>
        <v>89</v>
      </c>
      <c r="G93" s="65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64">
        <f t="shared" si="5"/>
        <v>110</v>
      </c>
      <c r="G94" s="65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64">
        <f t="shared" si="5"/>
        <v>90</v>
      </c>
      <c r="G95" s="65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64">
        <f t="shared" si="5"/>
        <v>111</v>
      </c>
      <c r="G96" s="65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64">
        <f t="shared" si="5"/>
        <v>91</v>
      </c>
      <c r="G97" s="65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64">
        <f t="shared" si="5"/>
        <v>112</v>
      </c>
      <c r="G98" s="65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64">
        <f t="shared" si="5"/>
        <v>92</v>
      </c>
      <c r="G99" s="65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64">
        <f t="shared" si="5"/>
        <v>113</v>
      </c>
      <c r="G100" s="65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64">
        <f t="shared" si="5"/>
        <v>93</v>
      </c>
      <c r="G101" s="65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64">
        <f t="shared" si="5"/>
        <v>114</v>
      </c>
      <c r="G102" s="65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64">
        <f t="shared" si="5"/>
        <v>94</v>
      </c>
      <c r="G103" s="65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64">
        <f t="shared" si="5"/>
        <v>115</v>
      </c>
      <c r="G104" s="65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64">
        <f t="shared" si="5"/>
        <v>95</v>
      </c>
      <c r="G105" s="65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64">
        <f t="shared" si="5"/>
        <v>116</v>
      </c>
      <c r="G106" s="65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64">
        <f t="shared" si="5"/>
        <v>96</v>
      </c>
      <c r="G107" s="65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64">
        <f t="shared" si="5"/>
        <v>117</v>
      </c>
      <c r="G108" s="65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64">
        <f t="shared" si="5"/>
        <v>97</v>
      </c>
      <c r="G109" s="65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64">
        <f t="shared" si="5"/>
        <v>118</v>
      </c>
      <c r="G110" s="65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64">
        <f t="shared" si="5"/>
        <v>98</v>
      </c>
      <c r="G111" s="65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64">
        <f t="shared" si="5"/>
        <v>119</v>
      </c>
      <c r="G112" s="65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64">
        <f t="shared" si="5"/>
        <v>99</v>
      </c>
      <c r="G113" s="65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64">
        <f t="shared" si="5"/>
        <v>120</v>
      </c>
      <c r="G114" s="65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64">
        <f t="shared" si="5"/>
        <v>100</v>
      </c>
      <c r="G115" s="65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64">
        <f t="shared" si="5"/>
        <v>121</v>
      </c>
      <c r="G116" s="65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64">
        <f t="shared" si="5"/>
        <v>101</v>
      </c>
      <c r="G117" s="65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64">
        <f t="shared" si="5"/>
        <v>122</v>
      </c>
      <c r="G118" s="65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64">
        <f t="shared" si="5"/>
        <v>102</v>
      </c>
      <c r="G119" s="65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64">
        <f t="shared" si="5"/>
        <v>123</v>
      </c>
      <c r="G120" s="65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64">
        <f t="shared" si="5"/>
        <v>103</v>
      </c>
      <c r="G121" s="65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64">
        <f t="shared" si="5"/>
        <v>124</v>
      </c>
      <c r="G122" s="65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64">
        <f t="shared" si="5"/>
        <v>104</v>
      </c>
      <c r="G123" s="65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64">
        <f t="shared" si="5"/>
        <v>125</v>
      </c>
      <c r="G124" s="65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64">
        <f t="shared" si="5"/>
        <v>105</v>
      </c>
      <c r="G125" s="65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64">
        <f t="shared" si="5"/>
        <v>126</v>
      </c>
      <c r="G126" s="65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C126"/>
  <sheetViews>
    <sheetView workbookViewId="0"/>
  </sheetViews>
  <sheetFormatPr defaultColWidth="8.875" defaultRowHeight="14.2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A1:C126"/>
  <sheetViews>
    <sheetView workbookViewId="0">
      <selection activeCell="D1" sqref="D1"/>
    </sheetView>
  </sheetViews>
  <sheetFormatPr defaultColWidth="8.875" defaultRowHeight="14.2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/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/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Item</vt:lpstr>
      <vt:lpstr>ItemFood</vt:lpstr>
      <vt:lpstr>Plant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  <vt:lpstr>GardenLevel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Volcano fish</cp:lastModifiedBy>
  <dcterms:created xsi:type="dcterms:W3CDTF">2015-06-05T18:19:00Z</dcterms:created>
  <dcterms:modified xsi:type="dcterms:W3CDTF">2020-12-07T08:04:00Z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