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Z:\CREAF\dev\pymedeas2\models\16sectors_qb\"/>
    </mc:Choice>
  </mc:AlternateContent>
  <xr:revisionPtr revIDLastSave="0" documentId="13_ncr:1_{F341580E-7128-4BE9-9822-44341630A010}" xr6:coauthVersionLast="47" xr6:coauthVersionMax="47" xr10:uidLastSave="{00000000-0000-0000-0000-000000000000}"/>
  <bookViews>
    <workbookView xWindow="-120" yWindow="-120" windowWidth="29040" windowHeight="14145" activeTab="2" xr2:uid="{00000000-000D-0000-FFFF-FFFF00000000}"/>
  </bookViews>
  <sheets>
    <sheet name="Global" sheetId="2" r:id="rId1"/>
    <sheet name="World" sheetId="1" r:id="rId2"/>
    <sheet name="Quebec" sheetId="3" r:id="rId3"/>
  </sheets>
  <definedNames>
    <definedName name="accessible_runnoff_water" localSheetId="2">Quebec!$C$22</definedName>
    <definedName name="accessible_runnoff_water" localSheetId="1">World!$C$27</definedName>
    <definedName name="afforestation" localSheetId="2">Quebec!$C$14:$X$14</definedName>
    <definedName name="afforestation" localSheetId="1">World!$C$19:$X$19</definedName>
    <definedName name="co2_luc" localSheetId="1">World!$C$16</definedName>
    <definedName name="cumulative_emissions_to_1995" localSheetId="2">Quebec!$C$16</definedName>
    <definedName name="cumulative_emissions_to_1995" localSheetId="1">World!$C$21</definedName>
    <definedName name="daily_working_hours" localSheetId="2">Quebec!$C$18</definedName>
    <definedName name="daily_working_hours" localSheetId="1">World!$C$23</definedName>
    <definedName name="damage_function_parameter_a" localSheetId="2">Quebec!$O$9</definedName>
    <definedName name="damage_function_parameter_a" localSheetId="1">World!$C$32</definedName>
    <definedName name="damage_function_parameter_b" localSheetId="2">Quebec!$O$10</definedName>
    <definedName name="damage_function_parameter_b" localSheetId="1">World!$C$33</definedName>
    <definedName name="employment_factor_biofuels" localSheetId="0">Global!$C$21</definedName>
    <definedName name="employment_factor_fuel_supply_solids_bioe" localSheetId="0">Global!$E$8</definedName>
    <definedName name="employment_factors_new_res_elec" localSheetId="0">Global!$C$6:$C$13</definedName>
    <definedName name="employment_factors_new_res_heat" localSheetId="0">Global!$C$17:$C$19</definedName>
    <definedName name="employment_factors_o_m_res_elec" localSheetId="0">Global!$D$6:$D$13</definedName>
    <definedName name="employment_factors_o_m_res_heat" localSheetId="0">Global!$D$17:$D$19</definedName>
    <definedName name="eol_rr_minerals_alt_techn_res_vs_total_economy" localSheetId="0">Global!$C$23</definedName>
    <definedName name="gch4_coal" localSheetId="0">Global!$C$37</definedName>
    <definedName name="gch4_conv_gas" localSheetId="0">Global!$C$35</definedName>
    <definedName name="gch4_ctl" localSheetId="0">Global!$C$39</definedName>
    <definedName name="gch4_gtl" localSheetId="0">Global!$C$40</definedName>
    <definedName name="gch4_oil" localSheetId="0">Global!$C$38</definedName>
    <definedName name="gch4_unconventional_gas" localSheetId="0">Global!$C$36</definedName>
    <definedName name="gco2_coal" localSheetId="0">Global!$C$29</definedName>
    <definedName name="gco2_conventional_gas" localSheetId="0">Global!$C$30</definedName>
    <definedName name="gco2_conventional_oil" localSheetId="0">Global!$C$31</definedName>
    <definedName name="gco2_ctl" localSheetId="0">Global!$C$27</definedName>
    <definedName name="gco2_gtl" localSheetId="0">Global!$C$28</definedName>
    <definedName name="gco2_shale_oil" localSheetId="0">Global!$C$34</definedName>
    <definedName name="gco2_unconventional_gas" localSheetId="0">Global!$C$32</definedName>
    <definedName name="gco2_unconventional_oil" localSheetId="0">Global!$C$33</definedName>
    <definedName name="global_arable_land" localSheetId="2">Quebec!$C$9</definedName>
    <definedName name="global_arable_land" localSheetId="1">World!$C$9</definedName>
    <definedName name="historic_population" localSheetId="2">Quebec!$C$2:$X$2</definedName>
    <definedName name="historic_population" localSheetId="1">World!$C$2:$X$2</definedName>
    <definedName name="initial_population" localSheetId="2">Quebec!$C$2</definedName>
    <definedName name="initial_population" localSheetId="1">World!$C$2</definedName>
    <definedName name="input_population" localSheetId="2">Quebec!$C$4:$H$4</definedName>
    <definedName name="input_population" localSheetId="1">World!$C$4:$H$4</definedName>
    <definedName name="maximum_recycling_rate_minerals" localSheetId="0">Global!$C$24</definedName>
    <definedName name="people_relying_on_traditional_biomass" localSheetId="2">Quebec!$C$7</definedName>
    <definedName name="people_relying_on_traditional_biomass" localSheetId="1">World!$C$7</definedName>
    <definedName name="ratio_total_vs_direct_jobs_res_elec" localSheetId="0">Global!$B$6:$B$13</definedName>
    <definedName name="ratio_total_vs_direct_jobs_res_heat" localSheetId="0">Global!$B$17:$B$19</definedName>
    <definedName name="renewable_water_resources" localSheetId="2">Quebec!$C$21</definedName>
    <definedName name="renewable_water_resources" localSheetId="1">World!$C$26</definedName>
    <definedName name="time_afforestation" localSheetId="2">Quebec!$C$13:$X$13</definedName>
    <definedName name="time_afforestation" localSheetId="1">World!$C$18:$X$18</definedName>
    <definedName name="time_historic_population" localSheetId="2">Quebec!$C$1:$X$1</definedName>
    <definedName name="time_historic_population" localSheetId="1">World!$C$1:$X$1</definedName>
    <definedName name="time_index_projection" localSheetId="2">Quebec!$C$3:$H$3</definedName>
    <definedName name="time_index_projection" localSheetId="1">World!$C$3:$H$3</definedName>
    <definedName name="tped_acceptable_standard_living" localSheetId="1">World!$C$13</definedName>
    <definedName name="tpefpc_threshold_high_development" localSheetId="1">World!$C$12</definedName>
    <definedName name="urban_surface_2008" localSheetId="2">Quebec!$C$10</definedName>
    <definedName name="urban_surface_2008" localSheetId="1">World!$C$10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G3" i="3" s="1"/>
  <c r="H3" i="3" s="1"/>
  <c r="D3" i="3"/>
  <c r="D3" i="1"/>
  <c r="E3" i="1" s="1"/>
  <c r="F3" i="1" s="1"/>
  <c r="G3" i="1" s="1"/>
  <c r="H3" i="1" s="1"/>
  <c r="E13" i="3" l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D5" i="2" l="1"/>
  <c r="C23" i="2"/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derived from MEDEAS results for direct jobs and taking IRENA 2017 as a reference for the total jobs (direct+indirect)</t>
        </r>
      </text>
    </comment>
    <comment ref="C3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Energy [G]eneration 2015, Greenpeace
and REN21 (2017)</t>
        </r>
      </text>
    </comment>
    <comment ref="C4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Construction+installation+manufacturing</t>
        </r>
      </text>
    </comment>
    <comment ref="C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D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B8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E8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Greenpeace Energy [R]evolution 2015</t>
        </r>
      </text>
    </comment>
    <comment ref="B9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data available in IRENA (2017)</t>
        </r>
      </text>
    </comment>
    <comment ref="B19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C2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direct+indirect jobs. Derived from ÏRENA 2017</t>
        </r>
      </text>
    </comment>
    <comment ref="C24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scenario 1 from (Ragnarsdóttir et al., 2012)</t>
        </r>
      </text>
    </comment>
    <comment ref="A27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8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9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0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1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2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33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4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5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6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FAOSTAT).</t>
        </r>
      </text>
    </comment>
    <comment ref="A10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(Wackernagel et al., 2002; WWF, 2008; Young, 1999).</t>
        </r>
      </text>
    </comment>
    <comment ref="A1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Arto et al., (2016)</t>
        </r>
      </text>
    </comment>
    <comment ref="A13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(Goldemberg, 2011; Rao et al, 2014, WBGU,2003)</t>
        </r>
      </text>
    </comment>
    <comment ref="A16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Approximation: cte at 2010 level from 1990 to 2100.</t>
        </r>
      </text>
    </comment>
    <comment ref="A19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A21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  <comment ref="A3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a: cuando el daño equivalente al nivel del ppm es del 50%</t>
        </r>
      </text>
    </comment>
    <comment ref="C3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3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b: cuanto más pequeño es b más bruscamente se alcanza el 100% de damage</t>
        </r>
      </text>
    </comment>
    <comment ref="C33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</commentList>
</comments>
</file>

<file path=xl/sharedStrings.xml><?xml version="1.0" encoding="utf-8"?>
<sst xmlns="http://schemas.openxmlformats.org/spreadsheetml/2006/main" count="130" uniqueCount="86">
  <si>
    <t>Employment factors RES (direct jobs)</t>
  </si>
  <si>
    <t>ratio total vs direct jobs</t>
  </si>
  <si>
    <t>Type</t>
  </si>
  <si>
    <t>C+I+M</t>
  </si>
  <si>
    <t>O&amp;M</t>
  </si>
  <si>
    <t>Fuel supply</t>
  </si>
  <si>
    <t>Dmnl</t>
  </si>
  <si>
    <t>job year/MW</t>
  </si>
  <si>
    <t>jobs/EJ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</si>
  <si>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</si>
  <si>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</si>
  <si>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</si>
  <si>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</si>
  <si>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</si>
  <si>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</si>
  <si>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</si>
  <si>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</si>
  <si>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</si>
  <si>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</si>
  <si>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</si>
  <si>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</si>
  <si>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</si>
  <si>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jobs/EJ of final fuel</t>
  </si>
  <si>
    <t>Working hours per day</t>
  </si>
  <si>
    <t>hours</t>
  </si>
  <si>
    <t>Water</t>
  </si>
  <si>
    <t>Renewable water resources</t>
  </si>
  <si>
    <t>km3</t>
  </si>
  <si>
    <t>AR water</t>
  </si>
  <si>
    <t>BioEnergy</t>
  </si>
  <si>
    <t>Max recycling rates minerals</t>
  </si>
  <si>
    <t>EOL-RR minerals alt techn RES vs. total economy</t>
  </si>
  <si>
    <t>People relying trad biomass ref</t>
  </si>
  <si>
    <t>people</t>
  </si>
  <si>
    <t>Land use</t>
  </si>
  <si>
    <t>Global arable land</t>
  </si>
  <si>
    <t>MHa</t>
  </si>
  <si>
    <t>urban surface 2008</t>
  </si>
  <si>
    <t>Others</t>
  </si>
  <si>
    <t>TPEFpc threshold high development</t>
  </si>
  <si>
    <t>GJ/people</t>
  </si>
  <si>
    <t>TPED acceptable standard living</t>
  </si>
  <si>
    <t>Emissions and climate parameters</t>
  </si>
  <si>
    <t>GtCO2 per Mtoe CTL</t>
  </si>
  <si>
    <t>gCO2/MJ</t>
  </si>
  <si>
    <t>GtCO2 per Mtoe GTL</t>
  </si>
  <si>
    <t>GtCO2 per Mtoe coal</t>
  </si>
  <si>
    <t>GTCO2 per Mtoe conv gas</t>
  </si>
  <si>
    <t>GTCO2 per Mtoe conv oil</t>
  </si>
  <si>
    <t>GtCO2 per Mtoe unconv gas</t>
  </si>
  <si>
    <t>GtCO2 per Mtoe unconv oil</t>
  </si>
  <si>
    <t>GtCO2 per Mtoe shale oil</t>
  </si>
  <si>
    <t>gCH4/MJ conventional gas</t>
  </si>
  <si>
    <t>gCH4/MJ</t>
  </si>
  <si>
    <t>gCH4/MJ CTL</t>
  </si>
  <si>
    <t>gCH4/MJ unconventional gas</t>
  </si>
  <si>
    <t>gCH4/MJ GTL</t>
  </si>
  <si>
    <t>gCH4/MJ coal</t>
  </si>
  <si>
    <t>gCH4/MJ oil</t>
  </si>
  <si>
    <t>Other GHG emissions</t>
  </si>
  <si>
    <t>Land use change emissions GtCO2</t>
  </si>
  <si>
    <t>GtCO2</t>
  </si>
  <si>
    <t>Equation</t>
  </si>
  <si>
    <t>1-1/(1+EXP((CLIMATE VARIABLE-a logistic)/b logistic))</t>
  </si>
  <si>
    <t>Damage function</t>
  </si>
  <si>
    <t>Climate variable</t>
  </si>
  <si>
    <t>Logistic equation</t>
  </si>
  <si>
    <t>Concentrations</t>
  </si>
  <si>
    <t>Temp. Change</t>
  </si>
  <si>
    <t>a logistic</t>
  </si>
  <si>
    <t>b logistic</t>
  </si>
  <si>
    <t>Afforestation program</t>
  </si>
  <si>
    <t>MtC/yr</t>
  </si>
  <si>
    <t>Jobs</t>
  </si>
  <si>
    <t>in Europe, urban surface 2015 is defined in the Land tab</t>
  </si>
  <si>
    <t>in Europe, TPEDpc acceptable standard living is defined in the Results comparison tab</t>
  </si>
  <si>
    <t>in Europe, TPEFpc threshold high developmen is defined in the Result comparison tab</t>
  </si>
  <si>
    <t>in Europe, Past trends CO2 LUCF (here called Land use change emissions GtCO2) is defined in the Constants tab, and is not a projection</t>
  </si>
  <si>
    <t>Cumulative emissions 1751-1995</t>
  </si>
  <si>
    <t>GtC</t>
  </si>
  <si>
    <t>Total cumulative emissions GtC is noy well estimated in the model</t>
  </si>
  <si>
    <t>Historic pop</t>
  </si>
  <si>
    <t>this is assummed to be constant during the whole simulation period</t>
  </si>
  <si>
    <t>Population projection</t>
  </si>
  <si>
    <t>Mpleople</t>
  </si>
  <si>
    <t>Based on SSP2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</si>
</sst>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%"/>
    <numFmt numFmtId="166" formatCode="0.0"/>
    <numFmt numFmtId="167" formatCode="0.00000"/>
    <numFmt numFmtId="168" formatCode="0.0000"/>
  </numFmts>
  <fonts count="9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C5E0B4"/>
      </patternFill>
    </fill>
    <fill>
      <patternFill patternType="solid">
        <fgColor rgb="FF0070C0"/>
        <bgColor rgb="FF9DC3E6"/>
      </patternFill>
    </fill>
    <fill>
      <patternFill patternType="solid">
        <fgColor rgb="FF0070C0"/>
        <bgColor rgb="FFF8F200"/>
      </patternFill>
    </fill>
    <fill>
      <patternFill patternType="solid">
        <fgColor rgb="FFFFFFFF"/>
        <bgColor rgb="FFEDEDED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/>
    <xf numFmtId="0" fontId="0" fillId="2" borderId="1" xfId="0" applyFont="1" applyFill="1" applyBorder="1"/>
    <xf numFmtId="0" fontId="2" fillId="0" borderId="1" xfId="0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0" fillId="0" borderId="4" xfId="0" applyBorder="1"/>
    <xf numFmtId="0" fontId="0" fillId="0" borderId="0" xfId="0" applyBorder="1" applyAlignment="1"/>
    <xf numFmtId="165" fontId="0" fillId="0" borderId="0" xfId="0" applyNumberFormat="1"/>
    <xf numFmtId="164" fontId="0" fillId="0" borderId="5" xfId="0" applyNumberFormat="1" applyBorder="1"/>
    <xf numFmtId="0" fontId="0" fillId="0" borderId="0" xfId="0" applyAlignment="1">
      <alignment horizontal="center"/>
    </xf>
    <xf numFmtId="167" fontId="0" fillId="0" borderId="0" xfId="0" applyNumberFormat="1" applyBorder="1"/>
    <xf numFmtId="0" fontId="4" fillId="0" borderId="1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4" xfId="0" applyFont="1" applyFill="1" applyBorder="1"/>
    <xf numFmtId="0" fontId="0" fillId="0" borderId="0" xfId="0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166" fontId="2" fillId="0" borderId="1" xfId="0" applyNumberFormat="1" applyFont="1" applyFill="1" applyBorder="1"/>
    <xf numFmtId="167" fontId="2" fillId="0" borderId="1" xfId="0" applyNumberFormat="1" applyFont="1" applyFill="1" applyBorder="1"/>
    <xf numFmtId="167" fontId="0" fillId="0" borderId="1" xfId="0" applyNumberFormat="1" applyFill="1" applyBorder="1"/>
    <xf numFmtId="0" fontId="0" fillId="2" borderId="6" xfId="0" applyFont="1" applyFill="1" applyBorder="1"/>
    <xf numFmtId="0" fontId="2" fillId="0" borderId="6" xfId="0" applyFont="1" applyFill="1" applyBorder="1"/>
    <xf numFmtId="0" fontId="0" fillId="0" borderId="6" xfId="0" applyFill="1" applyBorder="1"/>
    <xf numFmtId="0" fontId="0" fillId="0" borderId="7" xfId="0" applyBorder="1"/>
    <xf numFmtId="0" fontId="2" fillId="0" borderId="7" xfId="0" applyFont="1" applyBorder="1"/>
    <xf numFmtId="0" fontId="1" fillId="0" borderId="4" xfId="0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2" borderId="1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Border="1"/>
    <xf numFmtId="0" fontId="4" fillId="3" borderId="1" xfId="0" applyFont="1" applyFill="1" applyBorder="1" applyAlignment="1">
      <alignment horizontal="left" vertical="center"/>
    </xf>
    <xf numFmtId="0" fontId="0" fillId="6" borderId="1" xfId="0" applyFont="1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164" fontId="0" fillId="0" borderId="1" xfId="0" applyNumberForma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3" xfId="0" applyFill="1" applyBorder="1"/>
    <xf numFmtId="0" fontId="8" fillId="0" borderId="0" xfId="0" applyFont="1"/>
    <xf numFmtId="0" fontId="1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1" fillId="2" borderId="6" xfId="0" applyFont="1" applyFill="1" applyBorder="1"/>
    <xf numFmtId="0" fontId="1" fillId="0" borderId="0" xfId="0" applyFont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" fontId="0" fillId="0" borderId="5" xfId="0" applyNumberFormat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1" fontId="0" fillId="0" borderId="1" xfId="0" applyNumberFormat="1" applyBorder="1"/>
    <xf numFmtId="0" fontId="0" fillId="2" borderId="1" xfId="0" applyFont="1" applyFill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ill="1" applyBorder="1"/>
    <xf numFmtId="0" fontId="0" fillId="2" borderId="2" xfId="0" applyFont="1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1" fontId="0" fillId="0" borderId="0" xfId="0" applyNumberFormat="1" applyBorder="1"/>
    <xf numFmtId="168" fontId="0" fillId="7" borderId="1" xfId="0" applyNumberFormat="1" applyFill="1" applyBorder="1"/>
    <xf numFmtId="1" fontId="0" fillId="0" borderId="0" xfId="0" applyNumberFormat="1" applyBorder="1" applyAlignment="1">
      <alignment horizontal="center"/>
    </xf>
    <xf numFmtId="0" fontId="3" fillId="0" borderId="1" xfId="1" applyBorder="1"/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4" fillId="4" borderId="1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opLeftCell="A13" workbookViewId="0">
      <selection activeCell="H17" sqref="H17"/>
    </sheetView>
  </sheetViews>
  <sheetFormatPr defaultColWidth="11.42578125" defaultRowHeight="15" x14ac:dyDescent="0.25"/>
  <cols>
    <col min="1" max="1" width="44.7109375" customWidth="1"/>
    <col min="2" max="5" width="14.7109375" customWidth="1"/>
  </cols>
  <sheetData>
    <row r="2" spans="1:5" x14ac:dyDescent="0.25">
      <c r="B2" s="81" t="s">
        <v>73</v>
      </c>
      <c r="C2" s="81"/>
      <c r="D2" s="81"/>
      <c r="E2" s="81"/>
    </row>
    <row r="3" spans="1:5" x14ac:dyDescent="0.25">
      <c r="B3" s="82" t="s">
        <v>1</v>
      </c>
      <c r="C3" s="83" t="s">
        <v>0</v>
      </c>
      <c r="D3" s="83"/>
      <c r="E3" s="83"/>
    </row>
    <row r="4" spans="1:5" x14ac:dyDescent="0.25">
      <c r="A4" s="37" t="s">
        <v>2</v>
      </c>
      <c r="B4" s="82"/>
      <c r="C4" s="37" t="s">
        <v>3</v>
      </c>
      <c r="D4" s="37" t="s">
        <v>4</v>
      </c>
      <c r="E4" s="37" t="s">
        <v>5</v>
      </c>
    </row>
    <row r="5" spans="1:5" x14ac:dyDescent="0.25">
      <c r="A5" s="1"/>
      <c r="B5" s="1" t="s">
        <v>6</v>
      </c>
      <c r="C5" s="1" t="s">
        <v>7</v>
      </c>
      <c r="D5" s="1" t="str">
        <f>+C5</f>
        <v>job year/MW</v>
      </c>
      <c r="E5" s="1" t="s">
        <v>8</v>
      </c>
    </row>
    <row r="6" spans="1:5" x14ac:dyDescent="0.25">
      <c r="A6" s="2" t="s">
        <v>9</v>
      </c>
      <c r="B6" s="5">
        <v>2.6</v>
      </c>
      <c r="C6" s="3">
        <v>10.9</v>
      </c>
      <c r="D6" s="3">
        <v>0.2</v>
      </c>
      <c r="E6" s="4"/>
    </row>
    <row r="7" spans="1:5" x14ac:dyDescent="0.25">
      <c r="A7" s="6" t="s">
        <v>11</v>
      </c>
      <c r="B7" s="4">
        <v>1.9</v>
      </c>
      <c r="C7" s="3">
        <v>16.600000000000001</v>
      </c>
      <c r="D7" s="3">
        <v>0.4</v>
      </c>
      <c r="E7" s="4"/>
    </row>
    <row r="8" spans="1:5" x14ac:dyDescent="0.25">
      <c r="A8" s="6" t="s">
        <v>12</v>
      </c>
      <c r="B8" s="7">
        <v>1</v>
      </c>
      <c r="C8" s="3">
        <v>16.899999999999999</v>
      </c>
      <c r="D8" s="3">
        <v>1.5</v>
      </c>
      <c r="E8" s="3">
        <v>2.9000000000000001E-2</v>
      </c>
    </row>
    <row r="9" spans="1:5" x14ac:dyDescent="0.25">
      <c r="A9" s="6" t="s">
        <v>13</v>
      </c>
      <c r="B9" s="7">
        <v>1</v>
      </c>
      <c r="C9" s="3">
        <v>20.399999999999999</v>
      </c>
      <c r="D9" s="3">
        <v>0.6</v>
      </c>
      <c r="E9" s="4"/>
    </row>
    <row r="10" spans="1:5" x14ac:dyDescent="0.25">
      <c r="A10" s="6" t="s">
        <v>14</v>
      </c>
      <c r="B10" s="4">
        <v>1.25</v>
      </c>
      <c r="C10" s="3">
        <v>7.9</v>
      </c>
      <c r="D10" s="3">
        <v>0.3</v>
      </c>
      <c r="E10" s="4"/>
    </row>
    <row r="11" spans="1:5" x14ac:dyDescent="0.25">
      <c r="A11" s="6" t="s">
        <v>15</v>
      </c>
      <c r="B11" s="4">
        <v>1.25</v>
      </c>
      <c r="C11" s="3">
        <v>23.6</v>
      </c>
      <c r="D11" s="3">
        <v>0.2</v>
      </c>
      <c r="E11" s="4"/>
    </row>
    <row r="12" spans="1:5" x14ac:dyDescent="0.25">
      <c r="A12" s="6" t="s">
        <v>16</v>
      </c>
      <c r="B12" s="4">
        <v>1.5</v>
      </c>
      <c r="C12" s="3">
        <v>19.7</v>
      </c>
      <c r="D12" s="3">
        <v>0.7</v>
      </c>
      <c r="E12" s="4"/>
    </row>
    <row r="13" spans="1:5" x14ac:dyDescent="0.25">
      <c r="A13" s="6" t="s">
        <v>17</v>
      </c>
      <c r="B13" s="4">
        <v>1.7</v>
      </c>
      <c r="C13" s="3">
        <v>9.3000000000000007</v>
      </c>
      <c r="D13" s="3">
        <v>0.6</v>
      </c>
      <c r="E13" s="4"/>
    </row>
    <row r="14" spans="1:5" x14ac:dyDescent="0.25">
      <c r="A14" s="19"/>
    </row>
    <row r="15" spans="1:5" x14ac:dyDescent="0.25">
      <c r="A15" s="21" t="s">
        <v>18</v>
      </c>
      <c r="B15" s="4" t="s">
        <v>10</v>
      </c>
      <c r="C15" s="3" t="s">
        <v>10</v>
      </c>
      <c r="D15" s="3" t="s">
        <v>10</v>
      </c>
      <c r="E15" s="4" t="s">
        <v>10</v>
      </c>
    </row>
    <row r="16" spans="1:5" x14ac:dyDescent="0.25">
      <c r="A16" s="8"/>
    </row>
    <row r="17" spans="1:5" x14ac:dyDescent="0.25">
      <c r="A17" s="9" t="s">
        <v>19</v>
      </c>
      <c r="B17" s="12">
        <v>1</v>
      </c>
      <c r="C17" s="3">
        <v>8.4</v>
      </c>
      <c r="D17" s="3">
        <v>0</v>
      </c>
      <c r="E17" s="34"/>
    </row>
    <row r="18" spans="1:5" x14ac:dyDescent="0.25">
      <c r="A18" s="11" t="s">
        <v>20</v>
      </c>
      <c r="B18" s="12">
        <v>1.9</v>
      </c>
      <c r="C18" s="3">
        <v>6.9</v>
      </c>
      <c r="D18" s="3">
        <v>0</v>
      </c>
      <c r="E18" s="34"/>
    </row>
    <row r="19" spans="1:5" x14ac:dyDescent="0.25">
      <c r="A19" s="11" t="s">
        <v>21</v>
      </c>
      <c r="B19" s="33">
        <v>1</v>
      </c>
      <c r="C19" s="3">
        <v>16.899999999999999</v>
      </c>
      <c r="D19" s="3">
        <v>1.5</v>
      </c>
      <c r="E19" s="35"/>
    </row>
    <row r="20" spans="1:5" x14ac:dyDescent="0.25">
      <c r="C20" s="83" t="s">
        <v>22</v>
      </c>
      <c r="D20" s="84"/>
      <c r="E20" s="36"/>
    </row>
    <row r="21" spans="1:5" x14ac:dyDescent="0.25">
      <c r="C21" s="85">
        <v>740231.85916702403</v>
      </c>
      <c r="D21" s="85"/>
      <c r="E21" s="10"/>
    </row>
    <row r="22" spans="1:5" x14ac:dyDescent="0.25">
      <c r="D22" s="22"/>
      <c r="E22" s="20"/>
    </row>
    <row r="23" spans="1:5" x14ac:dyDescent="0.25">
      <c r="A23" s="11" t="s">
        <v>31</v>
      </c>
      <c r="B23" s="4" t="s">
        <v>6</v>
      </c>
      <c r="C23" s="15">
        <f>1/3</f>
        <v>0.33333333333333331</v>
      </c>
    </row>
    <row r="24" spans="1:5" x14ac:dyDescent="0.25">
      <c r="A24" s="11" t="s">
        <v>30</v>
      </c>
      <c r="B24" s="4" t="s">
        <v>6</v>
      </c>
      <c r="C24" s="15">
        <v>0.95</v>
      </c>
    </row>
    <row r="26" spans="1:5" x14ac:dyDescent="0.25">
      <c r="A26" s="80" t="s">
        <v>42</v>
      </c>
      <c r="B26" s="80"/>
      <c r="C26" s="80"/>
    </row>
    <row r="27" spans="1:5" x14ac:dyDescent="0.25">
      <c r="A27" s="6" t="s">
        <v>43</v>
      </c>
      <c r="B27" s="23" t="s">
        <v>44</v>
      </c>
      <c r="C27" s="24">
        <v>165.2</v>
      </c>
    </row>
    <row r="28" spans="1:5" x14ac:dyDescent="0.25">
      <c r="A28" s="6" t="s">
        <v>45</v>
      </c>
      <c r="B28" s="23" t="s">
        <v>44</v>
      </c>
      <c r="C28" s="24">
        <v>103.3</v>
      </c>
    </row>
    <row r="29" spans="1:5" x14ac:dyDescent="0.25">
      <c r="A29" s="6" t="s">
        <v>46</v>
      </c>
      <c r="B29" s="23" t="s">
        <v>44</v>
      </c>
      <c r="C29" s="24">
        <v>94.6</v>
      </c>
    </row>
    <row r="30" spans="1:5" x14ac:dyDescent="0.25">
      <c r="A30" s="6" t="s">
        <v>47</v>
      </c>
      <c r="B30" s="23" t="s">
        <v>44</v>
      </c>
      <c r="C30" s="24">
        <v>56.1</v>
      </c>
    </row>
    <row r="31" spans="1:5" x14ac:dyDescent="0.25">
      <c r="A31" s="6" t="s">
        <v>48</v>
      </c>
      <c r="B31" s="23" t="s">
        <v>44</v>
      </c>
      <c r="C31" s="24">
        <v>73.3</v>
      </c>
    </row>
    <row r="32" spans="1:5" x14ac:dyDescent="0.25">
      <c r="A32" s="6" t="s">
        <v>49</v>
      </c>
      <c r="B32" s="23" t="s">
        <v>44</v>
      </c>
      <c r="C32" s="25">
        <v>56.1</v>
      </c>
    </row>
    <row r="33" spans="1:3" x14ac:dyDescent="0.25">
      <c r="A33" s="6" t="s">
        <v>50</v>
      </c>
      <c r="B33" s="23" t="s">
        <v>44</v>
      </c>
      <c r="C33" s="24">
        <v>91.4</v>
      </c>
    </row>
    <row r="34" spans="1:3" x14ac:dyDescent="0.25">
      <c r="A34" s="6" t="s">
        <v>51</v>
      </c>
      <c r="B34" s="23" t="s">
        <v>44</v>
      </c>
      <c r="C34" s="24">
        <v>146.1</v>
      </c>
    </row>
    <row r="35" spans="1:3" x14ac:dyDescent="0.25">
      <c r="A35" s="6" t="s">
        <v>52</v>
      </c>
      <c r="B35" s="23" t="s">
        <v>53</v>
      </c>
      <c r="C35" s="23">
        <v>0.78</v>
      </c>
    </row>
    <row r="36" spans="1:3" x14ac:dyDescent="0.25">
      <c r="A36" s="6" t="s">
        <v>55</v>
      </c>
      <c r="B36" s="23" t="s">
        <v>53</v>
      </c>
      <c r="C36" s="26">
        <v>2.48</v>
      </c>
    </row>
    <row r="37" spans="1:3" x14ac:dyDescent="0.25">
      <c r="A37" s="6" t="s">
        <v>57</v>
      </c>
      <c r="B37" s="23" t="s">
        <v>53</v>
      </c>
      <c r="C37" s="27">
        <v>9.4E-2</v>
      </c>
    </row>
    <row r="38" spans="1:3" x14ac:dyDescent="0.25">
      <c r="A38" s="6" t="s">
        <v>58</v>
      </c>
      <c r="B38" s="23" t="s">
        <v>53</v>
      </c>
      <c r="C38" s="27">
        <v>9.4E-2</v>
      </c>
    </row>
    <row r="39" spans="1:3" x14ac:dyDescent="0.25">
      <c r="A39" s="6" t="s">
        <v>54</v>
      </c>
      <c r="B39" s="23" t="s">
        <v>53</v>
      </c>
      <c r="C39" s="24">
        <v>9.4E-2</v>
      </c>
    </row>
    <row r="40" spans="1:3" x14ac:dyDescent="0.25">
      <c r="A40" s="28" t="s">
        <v>56</v>
      </c>
      <c r="B40" s="29" t="s">
        <v>53</v>
      </c>
      <c r="C40" s="30">
        <v>9.4E-2</v>
      </c>
    </row>
    <row r="41" spans="1:3" x14ac:dyDescent="0.25">
      <c r="A41" s="31"/>
      <c r="B41" s="32"/>
      <c r="C41" s="31"/>
    </row>
  </sheetData>
  <mergeCells count="6">
    <mergeCell ref="A26:C26"/>
    <mergeCell ref="B2:E2"/>
    <mergeCell ref="B3:B4"/>
    <mergeCell ref="C3:E3"/>
    <mergeCell ref="C20:D20"/>
    <mergeCell ref="C21:D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95959"/>
  </sheetPr>
  <dimension ref="A1:DI39"/>
  <sheetViews>
    <sheetView zoomScale="80" zoomScaleNormal="80" workbookViewId="0">
      <selection activeCell="C3" sqref="C3:H3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113" width="5.5703125" bestFit="1" customWidth="1"/>
  </cols>
  <sheetData>
    <row r="1" spans="1:113" x14ac:dyDescent="0.2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</row>
    <row r="2" spans="1:113" x14ac:dyDescent="0.25">
      <c r="A2" s="64" t="s">
        <v>81</v>
      </c>
      <c r="B2" s="69" t="s">
        <v>33</v>
      </c>
      <c r="C2" s="68">
        <v>5709757338</v>
      </c>
      <c r="D2" s="68">
        <v>5792568347</v>
      </c>
      <c r="E2" s="68">
        <v>5875398158</v>
      </c>
      <c r="F2" s="68">
        <v>5957237460</v>
      </c>
      <c r="G2" s="68">
        <v>6038067278</v>
      </c>
      <c r="H2" s="68">
        <v>6118075293</v>
      </c>
      <c r="I2" s="68">
        <v>6197638117</v>
      </c>
      <c r="J2" s="68">
        <v>6276824417.8828697</v>
      </c>
      <c r="K2" s="68">
        <v>6356259573.8989296</v>
      </c>
      <c r="L2" s="68">
        <v>6436346997.9913702</v>
      </c>
      <c r="M2" s="68">
        <v>6517020798.2439699</v>
      </c>
      <c r="N2" s="68">
        <v>6598421257.4849901</v>
      </c>
      <c r="O2" s="68">
        <v>6680423046.9909296</v>
      </c>
      <c r="P2" s="68">
        <v>6763745673.2955303</v>
      </c>
      <c r="Q2" s="68">
        <v>6847214549.1101999</v>
      </c>
      <c r="R2" s="68">
        <v>6930656699.3622303</v>
      </c>
      <c r="S2" s="68">
        <v>7012843635.3578196</v>
      </c>
      <c r="T2" s="63">
        <v>7097400665.0772305</v>
      </c>
      <c r="U2" s="63">
        <v>7182860114.6100798</v>
      </c>
      <c r="V2" s="63">
        <v>7268986175.7391596</v>
      </c>
      <c r="W2" s="63">
        <v>7355220411.6820297</v>
      </c>
      <c r="X2" s="4">
        <v>7442135578</v>
      </c>
    </row>
    <row r="3" spans="1:113" x14ac:dyDescent="0.25">
      <c r="A3" s="8" t="s">
        <v>83</v>
      </c>
      <c r="B3" s="8"/>
      <c r="C3" s="77">
        <v>2010</v>
      </c>
      <c r="D3" s="77">
        <f t="shared" ref="D3:H3" si="0">10+C3</f>
        <v>2020</v>
      </c>
      <c r="E3" s="77">
        <f t="shared" si="0"/>
        <v>2030</v>
      </c>
      <c r="F3" s="77">
        <f t="shared" si="0"/>
        <v>2040</v>
      </c>
      <c r="G3" s="77">
        <f t="shared" si="0"/>
        <v>2050</v>
      </c>
      <c r="H3" s="77">
        <f t="shared" si="0"/>
        <v>2060</v>
      </c>
      <c r="N3" s="76"/>
      <c r="O3" s="76"/>
      <c r="P3" s="76"/>
      <c r="Q3" s="76"/>
      <c r="R3" s="76"/>
      <c r="S3" s="76"/>
      <c r="T3" s="74"/>
      <c r="U3" s="74"/>
      <c r="V3" s="74"/>
      <c r="W3" s="74"/>
      <c r="X3" s="10"/>
    </row>
    <row r="4" spans="1:113" x14ac:dyDescent="0.25">
      <c r="A4" s="64" t="s">
        <v>85</v>
      </c>
      <c r="B4" s="66" t="s">
        <v>84</v>
      </c>
      <c r="C4" s="75">
        <v>6867.39</v>
      </c>
      <c r="D4" s="75">
        <v>7611.25</v>
      </c>
      <c r="E4" s="75">
        <v>8261.99</v>
      </c>
      <c r="F4" s="75">
        <v>8787.1200000000008</v>
      </c>
      <c r="G4" s="75">
        <v>9169.11</v>
      </c>
      <c r="H4" s="75">
        <v>9384.7000000000007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4"/>
      <c r="U4" s="74"/>
      <c r="V4" s="74"/>
      <c r="W4" s="74"/>
      <c r="X4" s="10"/>
    </row>
    <row r="6" spans="1:113" x14ac:dyDescent="0.25">
      <c r="A6" s="40" t="s">
        <v>29</v>
      </c>
      <c r="B6" s="46"/>
      <c r="C6" s="47"/>
      <c r="D6" s="13"/>
    </row>
    <row r="7" spans="1:113" x14ac:dyDescent="0.25">
      <c r="A7" s="6" t="s">
        <v>32</v>
      </c>
      <c r="B7" s="24" t="s">
        <v>33</v>
      </c>
      <c r="C7" s="24">
        <v>2500000000</v>
      </c>
      <c r="D7" s="10"/>
      <c r="E7" s="19"/>
      <c r="F7" s="20"/>
      <c r="G7" s="39"/>
      <c r="H7" s="10"/>
    </row>
    <row r="8" spans="1:113" x14ac:dyDescent="0.25">
      <c r="A8" s="40" t="s">
        <v>34</v>
      </c>
      <c r="B8" s="46"/>
      <c r="C8" s="47"/>
      <c r="D8" s="10"/>
      <c r="E8" s="19"/>
      <c r="F8" s="20"/>
      <c r="G8" s="39"/>
      <c r="H8" s="10"/>
    </row>
    <row r="9" spans="1:113" x14ac:dyDescent="0.25">
      <c r="A9" s="6" t="s">
        <v>35</v>
      </c>
      <c r="B9" s="24" t="s">
        <v>36</v>
      </c>
      <c r="C9" s="24">
        <v>1526</v>
      </c>
      <c r="D9" s="10"/>
      <c r="E9" s="19"/>
      <c r="F9" s="20"/>
      <c r="G9" s="39"/>
      <c r="H9" s="10"/>
    </row>
    <row r="10" spans="1:113" x14ac:dyDescent="0.25">
      <c r="A10" s="51" t="s">
        <v>37</v>
      </c>
      <c r="B10" s="24" t="s">
        <v>36</v>
      </c>
      <c r="C10" s="24">
        <v>300</v>
      </c>
      <c r="D10" s="13"/>
      <c r="E10" s="19"/>
      <c r="F10" s="20"/>
      <c r="G10" s="39"/>
    </row>
    <row r="11" spans="1:113" x14ac:dyDescent="0.25">
      <c r="A11" s="40" t="s">
        <v>38</v>
      </c>
      <c r="B11" s="46"/>
      <c r="C11" s="47"/>
      <c r="D11" s="10"/>
      <c r="E11" s="19"/>
      <c r="F11" s="20"/>
      <c r="G11" s="39"/>
    </row>
    <row r="12" spans="1:113" x14ac:dyDescent="0.25">
      <c r="A12" s="51" t="s">
        <v>39</v>
      </c>
      <c r="B12" s="24" t="s">
        <v>40</v>
      </c>
      <c r="C12" s="24">
        <v>106</v>
      </c>
      <c r="E12" s="19"/>
      <c r="F12" s="20"/>
      <c r="G12" s="39"/>
      <c r="AN12" s="14"/>
    </row>
    <row r="13" spans="1:113" x14ac:dyDescent="0.25">
      <c r="A13" s="54" t="s">
        <v>41</v>
      </c>
      <c r="B13" s="30" t="s">
        <v>40</v>
      </c>
      <c r="C13" s="30">
        <v>40</v>
      </c>
      <c r="D13" s="13"/>
      <c r="E13" s="20"/>
      <c r="F13" s="20"/>
      <c r="G13" s="20"/>
    </row>
    <row r="14" spans="1:113" s="38" customFormat="1" x14ac:dyDescent="0.25">
      <c r="A14" s="48"/>
      <c r="B14" s="49"/>
      <c r="C14" s="70"/>
    </row>
    <row r="15" spans="1:113" x14ac:dyDescent="0.25">
      <c r="A15" s="88" t="s">
        <v>59</v>
      </c>
      <c r="B15" s="8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</row>
    <row r="16" spans="1:113" x14ac:dyDescent="0.25">
      <c r="A16" s="51" t="s">
        <v>60</v>
      </c>
      <c r="B16" s="4" t="s">
        <v>61</v>
      </c>
      <c r="C16" s="24">
        <v>3.3</v>
      </c>
      <c r="D16" s="53" t="s">
        <v>82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</row>
    <row r="17" spans="1:24" x14ac:dyDescent="0.25">
      <c r="A17" s="10"/>
      <c r="B17" s="10"/>
      <c r="C17" s="17"/>
    </row>
    <row r="18" spans="1:24" x14ac:dyDescent="0.25">
      <c r="A18" s="41" t="s">
        <v>71</v>
      </c>
      <c r="B18" s="42"/>
      <c r="C18" s="24">
        <v>1980</v>
      </c>
      <c r="D18" s="24">
        <v>2020</v>
      </c>
      <c r="E18" s="24">
        <f t="shared" ref="E18:X18" si="1">D18+5</f>
        <v>2025</v>
      </c>
      <c r="F18" s="24">
        <f t="shared" si="1"/>
        <v>2030</v>
      </c>
      <c r="G18" s="24">
        <f t="shared" si="1"/>
        <v>2035</v>
      </c>
      <c r="H18" s="24">
        <f t="shared" si="1"/>
        <v>2040</v>
      </c>
      <c r="I18" s="24">
        <f t="shared" si="1"/>
        <v>2045</v>
      </c>
      <c r="J18" s="24">
        <f t="shared" si="1"/>
        <v>2050</v>
      </c>
      <c r="K18" s="24">
        <f t="shared" si="1"/>
        <v>2055</v>
      </c>
      <c r="L18" s="24">
        <f t="shared" si="1"/>
        <v>2060</v>
      </c>
      <c r="M18" s="24">
        <f t="shared" si="1"/>
        <v>2065</v>
      </c>
      <c r="N18" s="24">
        <f t="shared" si="1"/>
        <v>2070</v>
      </c>
      <c r="O18" s="24">
        <f t="shared" si="1"/>
        <v>2075</v>
      </c>
      <c r="P18" s="24">
        <f t="shared" si="1"/>
        <v>2080</v>
      </c>
      <c r="Q18" s="24">
        <f t="shared" si="1"/>
        <v>2085</v>
      </c>
      <c r="R18" s="24">
        <f t="shared" si="1"/>
        <v>2090</v>
      </c>
      <c r="S18" s="24">
        <f t="shared" si="1"/>
        <v>2095</v>
      </c>
      <c r="T18" s="24">
        <f t="shared" si="1"/>
        <v>2100</v>
      </c>
      <c r="U18" s="24">
        <f t="shared" si="1"/>
        <v>2105</v>
      </c>
      <c r="V18" s="24">
        <f t="shared" si="1"/>
        <v>2110</v>
      </c>
      <c r="W18" s="24">
        <f t="shared" si="1"/>
        <v>2115</v>
      </c>
      <c r="X18" s="24">
        <f t="shared" si="1"/>
        <v>2120</v>
      </c>
    </row>
    <row r="19" spans="1:24" x14ac:dyDescent="0.25">
      <c r="A19" s="6" t="s">
        <v>71</v>
      </c>
      <c r="B19" s="43" t="s">
        <v>72</v>
      </c>
      <c r="C19" s="44">
        <v>0</v>
      </c>
      <c r="D19" s="44">
        <v>0</v>
      </c>
      <c r="E19" s="44">
        <v>138.27270413283301</v>
      </c>
      <c r="F19" s="44">
        <v>299.56044274475403</v>
      </c>
      <c r="G19" s="44">
        <v>452.93534236308199</v>
      </c>
      <c r="H19" s="44">
        <v>597.87985625211195</v>
      </c>
      <c r="I19" s="44">
        <v>733.87643769476597</v>
      </c>
      <c r="J19" s="44">
        <v>860.40753996092803</v>
      </c>
      <c r="K19" s="44">
        <v>976.95561632420902</v>
      </c>
      <c r="L19" s="44">
        <v>1083.0031200675301</v>
      </c>
      <c r="M19" s="44">
        <v>1178.0325044589099</v>
      </c>
      <c r="N19" s="44">
        <v>1261.5262227738301</v>
      </c>
      <c r="O19" s="44">
        <v>1332.9667282933401</v>
      </c>
      <c r="P19" s="44">
        <v>1391.83647428174</v>
      </c>
      <c r="Q19" s="44">
        <v>1437.6179140219499</v>
      </c>
      <c r="R19" s="44">
        <v>1469.79350078944</v>
      </c>
      <c r="S19" s="44">
        <v>1487.8456878541001</v>
      </c>
      <c r="T19" s="44">
        <v>1491.25692849699</v>
      </c>
      <c r="U19" s="44">
        <v>1479.5096759861301</v>
      </c>
      <c r="V19" s="44">
        <v>1452.0863836025801</v>
      </c>
      <c r="W19" s="44">
        <v>1408.46950461809</v>
      </c>
      <c r="X19" s="24">
        <v>1348.14149231184</v>
      </c>
    </row>
    <row r="20" spans="1:2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s="20" customFormat="1" x14ac:dyDescent="0.25">
      <c r="A21" s="64" t="s">
        <v>78</v>
      </c>
      <c r="B21" s="65" t="s">
        <v>79</v>
      </c>
      <c r="C21" s="66">
        <v>378.66</v>
      </c>
    </row>
    <row r="22" spans="1:24" s="20" customFormat="1" x14ac:dyDescent="0.25"/>
    <row r="23" spans="1:24" s="20" customFormat="1" x14ac:dyDescent="0.25">
      <c r="A23" s="6" t="s">
        <v>23</v>
      </c>
      <c r="B23" s="24" t="s">
        <v>24</v>
      </c>
      <c r="C23" s="45">
        <v>8</v>
      </c>
    </row>
    <row r="24" spans="1:24" s="20" customFormat="1" x14ac:dyDescent="0.25">
      <c r="A24"/>
      <c r="B24"/>
      <c r="C24"/>
      <c r="D24"/>
    </row>
    <row r="25" spans="1:24" s="20" customFormat="1" x14ac:dyDescent="0.25">
      <c r="A25" s="87" t="s">
        <v>25</v>
      </c>
      <c r="B25" s="87"/>
      <c r="C25" s="87"/>
      <c r="D25"/>
    </row>
    <row r="26" spans="1:24" s="20" customFormat="1" x14ac:dyDescent="0.25">
      <c r="A26" s="6" t="s">
        <v>26</v>
      </c>
      <c r="B26" s="44" t="s">
        <v>27</v>
      </c>
      <c r="C26" s="24">
        <v>43659</v>
      </c>
      <c r="D26"/>
    </row>
    <row r="27" spans="1:24" x14ac:dyDescent="0.25">
      <c r="A27" s="6" t="s">
        <v>28</v>
      </c>
      <c r="B27" s="44" t="s">
        <v>27</v>
      </c>
      <c r="C27" s="24">
        <v>7091</v>
      </c>
    </row>
    <row r="28" spans="1:24" x14ac:dyDescent="0.25">
      <c r="A28" s="16"/>
    </row>
    <row r="29" spans="1:24" x14ac:dyDescent="0.25">
      <c r="A29" t="s">
        <v>62</v>
      </c>
      <c r="B29" t="s">
        <v>63</v>
      </c>
    </row>
    <row r="30" spans="1:24" x14ac:dyDescent="0.25">
      <c r="A30" s="87" t="s">
        <v>64</v>
      </c>
      <c r="B30" s="87"/>
      <c r="C30" s="86" t="s">
        <v>65</v>
      </c>
      <c r="D30" s="86"/>
      <c r="E30" s="20"/>
      <c r="F30" s="20"/>
      <c r="G30" s="20"/>
      <c r="H30" s="20"/>
    </row>
    <row r="31" spans="1:24" x14ac:dyDescent="0.25">
      <c r="A31" s="6" t="s">
        <v>66</v>
      </c>
      <c r="B31" s="4"/>
      <c r="C31" s="18" t="s">
        <v>67</v>
      </c>
      <c r="D31" s="18" t="s">
        <v>68</v>
      </c>
      <c r="E31" s="20"/>
      <c r="F31" s="20"/>
      <c r="G31" s="20"/>
      <c r="H31" s="20"/>
    </row>
    <row r="32" spans="1:24" x14ac:dyDescent="0.25">
      <c r="A32" s="6" t="s">
        <v>69</v>
      </c>
      <c r="B32" s="4" t="s">
        <v>6</v>
      </c>
      <c r="C32" s="24">
        <v>750</v>
      </c>
      <c r="D32" s="4"/>
      <c r="E32" s="20"/>
      <c r="F32" s="20"/>
      <c r="G32" s="20"/>
      <c r="H32" s="20"/>
    </row>
    <row r="33" spans="1:4" x14ac:dyDescent="0.25">
      <c r="A33" s="6" t="s">
        <v>70</v>
      </c>
      <c r="B33" s="4" t="s">
        <v>6</v>
      </c>
      <c r="C33" s="44">
        <v>50</v>
      </c>
      <c r="D33" s="4"/>
    </row>
    <row r="35" spans="1:4" x14ac:dyDescent="0.25">
      <c r="A35" s="19"/>
      <c r="B35" s="20"/>
      <c r="C35" s="20"/>
      <c r="D35" s="20"/>
    </row>
    <row r="36" spans="1:4" ht="30" x14ac:dyDescent="0.25">
      <c r="A36" s="52" t="s">
        <v>74</v>
      </c>
      <c r="B36" s="19"/>
      <c r="C36" s="19"/>
      <c r="D36" s="19"/>
    </row>
    <row r="37" spans="1:4" x14ac:dyDescent="0.25">
      <c r="A37" s="53" t="s">
        <v>76</v>
      </c>
      <c r="B37" s="20"/>
      <c r="C37" s="20"/>
      <c r="D37" s="20"/>
    </row>
    <row r="38" spans="1:4" x14ac:dyDescent="0.25">
      <c r="A38" s="55" t="s">
        <v>75</v>
      </c>
    </row>
    <row r="39" spans="1:4" x14ac:dyDescent="0.25">
      <c r="A39" s="55" t="s">
        <v>77</v>
      </c>
    </row>
  </sheetData>
  <mergeCells count="4">
    <mergeCell ref="C30:D30"/>
    <mergeCell ref="A25:C25"/>
    <mergeCell ref="A15:B15"/>
    <mergeCell ref="A30:B3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5959"/>
  </sheetPr>
  <dimension ref="A1:X24"/>
  <sheetViews>
    <sheetView tabSelected="1" zoomScale="80" zoomScaleNormal="80" workbookViewId="0">
      <selection activeCell="C4" sqref="C4:H4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 x14ac:dyDescent="0.25">
      <c r="C1" s="24">
        <v>1995</v>
      </c>
      <c r="D1" s="24">
        <v>1996</v>
      </c>
      <c r="E1" s="24">
        <v>1997</v>
      </c>
      <c r="F1" s="24">
        <v>1998</v>
      </c>
      <c r="G1" s="24">
        <v>1999</v>
      </c>
      <c r="H1" s="24">
        <v>2000</v>
      </c>
      <c r="I1" s="24">
        <v>2001</v>
      </c>
      <c r="J1" s="24">
        <v>2002</v>
      </c>
      <c r="K1" s="24">
        <v>2003</v>
      </c>
      <c r="L1" s="24">
        <v>2004</v>
      </c>
      <c r="M1" s="24">
        <v>2005</v>
      </c>
      <c r="N1" s="24">
        <v>2006</v>
      </c>
      <c r="O1" s="24">
        <v>2007</v>
      </c>
      <c r="P1" s="24">
        <v>2008</v>
      </c>
      <c r="Q1" s="24">
        <v>2009</v>
      </c>
      <c r="R1" s="24">
        <v>2010</v>
      </c>
      <c r="S1" s="24">
        <v>2011</v>
      </c>
      <c r="T1" s="24">
        <v>2012</v>
      </c>
      <c r="U1" s="24">
        <v>2013</v>
      </c>
      <c r="V1" s="24">
        <v>2014</v>
      </c>
      <c r="W1" s="24">
        <v>2015</v>
      </c>
      <c r="X1" s="24">
        <v>2016</v>
      </c>
    </row>
    <row r="2" spans="1:24" x14ac:dyDescent="0.25">
      <c r="A2" s="71" t="s">
        <v>81</v>
      </c>
      <c r="B2" s="66" t="s">
        <v>33</v>
      </c>
      <c r="C2" s="72">
        <v>484271345</v>
      </c>
      <c r="D2" s="72">
        <v>485000714</v>
      </c>
      <c r="E2" s="72">
        <v>485892088</v>
      </c>
      <c r="F2" s="72">
        <v>486565874</v>
      </c>
      <c r="G2" s="72">
        <v>487539363</v>
      </c>
      <c r="H2" s="72">
        <v>488178830</v>
      </c>
      <c r="I2" s="72">
        <v>489155666</v>
      </c>
      <c r="J2" s="72">
        <v>490390251</v>
      </c>
      <c r="K2" s="72">
        <v>492200115</v>
      </c>
      <c r="L2" s="72">
        <v>494162545</v>
      </c>
      <c r="M2" s="72">
        <v>496115011</v>
      </c>
      <c r="N2" s="72">
        <v>497973707</v>
      </c>
      <c r="O2" s="72">
        <v>499916649</v>
      </c>
      <c r="P2" s="72">
        <v>501808478</v>
      </c>
      <c r="Q2" s="72">
        <v>503317964</v>
      </c>
      <c r="R2" s="72">
        <v>504421131</v>
      </c>
      <c r="S2" s="72">
        <v>504012082</v>
      </c>
      <c r="T2" s="73">
        <v>505104334</v>
      </c>
      <c r="U2" s="73">
        <v>506592457</v>
      </c>
      <c r="V2" s="73">
        <v>508157247</v>
      </c>
      <c r="W2" s="73">
        <v>509703315</v>
      </c>
      <c r="X2" s="73">
        <v>511497415</v>
      </c>
    </row>
    <row r="3" spans="1:24" x14ac:dyDescent="0.25">
      <c r="A3" s="8" t="s">
        <v>83</v>
      </c>
      <c r="B3" s="8"/>
      <c r="C3" s="77">
        <v>2010</v>
      </c>
      <c r="D3" s="77">
        <f t="shared" ref="D3:H3" si="0">10+C3</f>
        <v>2020</v>
      </c>
      <c r="E3" s="77">
        <f t="shared" si="0"/>
        <v>2030</v>
      </c>
      <c r="F3" s="77">
        <f t="shared" si="0"/>
        <v>2040</v>
      </c>
      <c r="G3" s="77">
        <f t="shared" si="0"/>
        <v>2050</v>
      </c>
      <c r="H3" s="77">
        <f t="shared" si="0"/>
        <v>2060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9"/>
      <c r="U3" s="79"/>
      <c r="V3" s="79"/>
      <c r="W3" s="79"/>
      <c r="X3" s="79"/>
    </row>
    <row r="4" spans="1:24" x14ac:dyDescent="0.25">
      <c r="A4" s="64" t="s">
        <v>85</v>
      </c>
      <c r="B4" s="66" t="s">
        <v>84</v>
      </c>
      <c r="C4" s="75">
        <v>511.5</v>
      </c>
      <c r="D4" s="75">
        <v>519.42439291895403</v>
      </c>
      <c r="E4" s="75">
        <v>534.44001325370596</v>
      </c>
      <c r="F4" s="75">
        <v>545.22150656972997</v>
      </c>
      <c r="G4" s="75">
        <v>551.86696075163104</v>
      </c>
      <c r="H4" s="75">
        <v>553.37097498222204</v>
      </c>
    </row>
    <row r="6" spans="1:24" x14ac:dyDescent="0.25">
      <c r="A6" s="40" t="s">
        <v>29</v>
      </c>
      <c r="B6" s="46"/>
      <c r="C6" s="47"/>
      <c r="D6" s="13"/>
      <c r="M6" s="20"/>
      <c r="N6" s="20"/>
      <c r="O6" s="20"/>
      <c r="P6" s="20"/>
      <c r="Q6" s="20"/>
      <c r="R6" s="20"/>
    </row>
    <row r="7" spans="1:24" x14ac:dyDescent="0.25">
      <c r="A7" s="6" t="s">
        <v>32</v>
      </c>
      <c r="B7" s="24" t="s">
        <v>33</v>
      </c>
      <c r="C7" s="24">
        <v>0</v>
      </c>
      <c r="D7" s="10"/>
      <c r="E7" s="19"/>
      <c r="F7" s="20"/>
      <c r="G7" s="39"/>
      <c r="H7" s="10"/>
      <c r="M7" s="61"/>
      <c r="N7" s="61"/>
      <c r="O7" s="62"/>
      <c r="P7" s="62"/>
      <c r="Q7" s="20"/>
      <c r="R7" s="20"/>
    </row>
    <row r="8" spans="1:24" x14ac:dyDescent="0.25">
      <c r="A8" s="56"/>
      <c r="B8" s="57"/>
      <c r="C8" s="58"/>
      <c r="D8" s="10"/>
      <c r="E8" s="19"/>
      <c r="F8" s="20"/>
      <c r="G8" s="39"/>
      <c r="H8" s="10"/>
      <c r="M8" s="19"/>
      <c r="N8" s="20"/>
      <c r="O8" s="60"/>
      <c r="P8" s="60"/>
      <c r="Q8" s="20"/>
      <c r="R8" s="20"/>
    </row>
    <row r="9" spans="1:24" x14ac:dyDescent="0.25">
      <c r="A9" s="19"/>
      <c r="B9" s="20"/>
      <c r="C9" s="20"/>
      <c r="D9" s="10"/>
      <c r="E9" s="19"/>
      <c r="F9" s="20"/>
      <c r="G9" s="39"/>
      <c r="H9" s="10"/>
      <c r="M9" s="19"/>
      <c r="N9" s="20"/>
      <c r="O9" s="20"/>
      <c r="P9" s="20"/>
      <c r="Q9" s="20"/>
      <c r="R9" s="20"/>
    </row>
    <row r="10" spans="1:24" x14ac:dyDescent="0.25">
      <c r="A10" s="19"/>
      <c r="B10" s="20"/>
      <c r="C10" s="20"/>
      <c r="D10" s="13"/>
      <c r="E10" s="19"/>
      <c r="F10" s="20"/>
      <c r="G10" s="39"/>
      <c r="I10" s="16"/>
      <c r="M10" s="19"/>
      <c r="N10" s="20"/>
      <c r="O10" s="19"/>
      <c r="P10" s="20"/>
      <c r="Q10" s="20"/>
      <c r="R10" s="20"/>
    </row>
    <row r="11" spans="1:24" x14ac:dyDescent="0.25">
      <c r="A11" s="56"/>
      <c r="B11" s="57"/>
      <c r="C11" s="58"/>
      <c r="D11" s="10"/>
      <c r="E11" s="19"/>
      <c r="F11" s="20"/>
      <c r="G11" s="39"/>
      <c r="K11" s="50"/>
    </row>
    <row r="12" spans="1:24" x14ac:dyDescent="0.25">
      <c r="A12" s="10"/>
      <c r="B12" s="10"/>
      <c r="C12" s="17"/>
    </row>
    <row r="13" spans="1:24" x14ac:dyDescent="0.25">
      <c r="A13" s="41" t="s">
        <v>71</v>
      </c>
      <c r="B13" s="42"/>
      <c r="C13" s="24">
        <v>1980</v>
      </c>
      <c r="D13" s="24">
        <v>2020</v>
      </c>
      <c r="E13" s="24">
        <f t="shared" ref="E13:X13" si="1">D13+5</f>
        <v>2025</v>
      </c>
      <c r="F13" s="24">
        <f t="shared" si="1"/>
        <v>2030</v>
      </c>
      <c r="G13" s="24">
        <f t="shared" si="1"/>
        <v>2035</v>
      </c>
      <c r="H13" s="24">
        <f t="shared" si="1"/>
        <v>2040</v>
      </c>
      <c r="I13" s="24">
        <f t="shared" si="1"/>
        <v>2045</v>
      </c>
      <c r="J13" s="24">
        <f t="shared" si="1"/>
        <v>2050</v>
      </c>
      <c r="K13" s="24">
        <f t="shared" si="1"/>
        <v>2055</v>
      </c>
      <c r="L13" s="24">
        <f t="shared" si="1"/>
        <v>2060</v>
      </c>
      <c r="M13" s="24">
        <f t="shared" si="1"/>
        <v>2065</v>
      </c>
      <c r="N13" s="24">
        <f t="shared" si="1"/>
        <v>2070</v>
      </c>
      <c r="O13" s="24">
        <f t="shared" si="1"/>
        <v>2075</v>
      </c>
      <c r="P13" s="24">
        <f t="shared" si="1"/>
        <v>2080</v>
      </c>
      <c r="Q13" s="24">
        <f t="shared" si="1"/>
        <v>2085</v>
      </c>
      <c r="R13" s="24">
        <f t="shared" si="1"/>
        <v>2090</v>
      </c>
      <c r="S13" s="24">
        <f t="shared" si="1"/>
        <v>2095</v>
      </c>
      <c r="T13" s="24">
        <f t="shared" si="1"/>
        <v>2100</v>
      </c>
      <c r="U13" s="24">
        <f t="shared" si="1"/>
        <v>2105</v>
      </c>
      <c r="V13" s="24">
        <f t="shared" si="1"/>
        <v>2110</v>
      </c>
      <c r="W13" s="24">
        <f t="shared" si="1"/>
        <v>2115</v>
      </c>
      <c r="X13" s="24">
        <f t="shared" si="1"/>
        <v>2120</v>
      </c>
    </row>
    <row r="14" spans="1:24" x14ac:dyDescent="0.25">
      <c r="A14" s="6" t="s">
        <v>71</v>
      </c>
      <c r="B14" s="43" t="s">
        <v>72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s="20" customFormat="1" x14ac:dyDescent="0.25">
      <c r="A16" s="64" t="s">
        <v>78</v>
      </c>
      <c r="B16" s="65" t="s">
        <v>79</v>
      </c>
      <c r="C16" s="67">
        <v>0</v>
      </c>
      <c r="D16" s="53" t="s">
        <v>80</v>
      </c>
    </row>
    <row r="17" spans="1:11" s="20" customFormat="1" x14ac:dyDescent="0.25"/>
    <row r="18" spans="1:11" s="20" customFormat="1" x14ac:dyDescent="0.25">
      <c r="A18" s="6" t="s">
        <v>23</v>
      </c>
      <c r="B18" s="24" t="s">
        <v>24</v>
      </c>
      <c r="C18" s="45">
        <v>8</v>
      </c>
    </row>
    <row r="19" spans="1:11" s="20" customFormat="1" x14ac:dyDescent="0.25"/>
    <row r="20" spans="1:11" s="20" customFormat="1" x14ac:dyDescent="0.25">
      <c r="A20" s="87" t="s">
        <v>25</v>
      </c>
      <c r="B20" s="87"/>
      <c r="C20" s="87"/>
    </row>
    <row r="21" spans="1:11" s="20" customFormat="1" x14ac:dyDescent="0.25">
      <c r="A21" s="6" t="s">
        <v>26</v>
      </c>
      <c r="B21" s="44" t="s">
        <v>27</v>
      </c>
      <c r="C21" s="59">
        <v>1505</v>
      </c>
      <c r="D21" s="19"/>
    </row>
    <row r="22" spans="1:11" s="20" customFormat="1" x14ac:dyDescent="0.25">
      <c r="A22" s="6" t="s">
        <v>28</v>
      </c>
      <c r="B22" s="44" t="s">
        <v>27</v>
      </c>
      <c r="C22" s="59">
        <v>1130</v>
      </c>
    </row>
    <row r="23" spans="1:11" x14ac:dyDescent="0.25">
      <c r="C23" s="50"/>
      <c r="K23" s="50"/>
    </row>
    <row r="24" spans="1:11" x14ac:dyDescent="0.25">
      <c r="I24" s="50"/>
    </row>
  </sheetData>
  <mergeCells count="1">
    <mergeCell ref="A20:C2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59</vt:i4>
      </vt:variant>
    </vt:vector>
  </HeadingPairs>
  <TitlesOfParts>
    <vt:vector size="62" baseType="lpstr">
      <vt:lpstr>Global</vt:lpstr>
      <vt:lpstr>World</vt:lpstr>
      <vt:lpstr>Quebec</vt:lpstr>
      <vt:lpstr>Quebec!accessible_runnoff_water</vt:lpstr>
      <vt:lpstr>World!accessible_runnoff_water</vt:lpstr>
      <vt:lpstr>Quebec!afforestation</vt:lpstr>
      <vt:lpstr>World!afforestation</vt:lpstr>
      <vt:lpstr>World!co2_luc</vt:lpstr>
      <vt:lpstr>Quebec!cumulative_emissions_to_1995</vt:lpstr>
      <vt:lpstr>World!cumulative_emissions_to_1995</vt:lpstr>
      <vt:lpstr>Quebec!daily_working_hours</vt:lpstr>
      <vt:lpstr>World!daily_working_hours</vt:lpstr>
      <vt:lpstr>Quebec!damage_function_parameter_a</vt:lpstr>
      <vt:lpstr>World!damage_function_parameter_a</vt:lpstr>
      <vt:lpstr>Quebec!damage_function_parameter_b</vt:lpstr>
      <vt:lpstr>World!damage_function_parameter_b</vt:lpstr>
      <vt:lpstr>Global!employment_factor_biofuels</vt:lpstr>
      <vt:lpstr>Global!employment_factor_fuel_supply_solids_bioe</vt:lpstr>
      <vt:lpstr>Global!employment_factors_new_res_elec</vt:lpstr>
      <vt:lpstr>Global!employment_factors_new_res_heat</vt:lpstr>
      <vt:lpstr>Global!employment_factors_o_m_res_elec</vt:lpstr>
      <vt:lpstr>Global!employment_factors_o_m_res_heat</vt:lpstr>
      <vt:lpstr>Global!eol_rr_minerals_alt_techn_res_vs_total_economy</vt:lpstr>
      <vt:lpstr>Global!gch4_coal</vt:lpstr>
      <vt:lpstr>Global!gch4_conv_gas</vt:lpstr>
      <vt:lpstr>Global!gch4_ctl</vt:lpstr>
      <vt:lpstr>Global!gch4_gtl</vt:lpstr>
      <vt:lpstr>Global!gch4_oil</vt:lpstr>
      <vt:lpstr>Global!gch4_unconventional_gas</vt:lpstr>
      <vt:lpstr>Global!gco2_coal</vt:lpstr>
      <vt:lpstr>Global!gco2_conventional_gas</vt:lpstr>
      <vt:lpstr>Global!gco2_conventional_oil</vt:lpstr>
      <vt:lpstr>Global!gco2_ctl</vt:lpstr>
      <vt:lpstr>Global!gco2_gtl</vt:lpstr>
      <vt:lpstr>Global!gco2_shale_oil</vt:lpstr>
      <vt:lpstr>Global!gco2_unconventional_gas</vt:lpstr>
      <vt:lpstr>Global!gco2_unconventional_oil</vt:lpstr>
      <vt:lpstr>Quebec!global_arable_land</vt:lpstr>
      <vt:lpstr>World!global_arable_land</vt:lpstr>
      <vt:lpstr>Quebec!historic_population</vt:lpstr>
      <vt:lpstr>World!historic_population</vt:lpstr>
      <vt:lpstr>Quebec!initial_population</vt:lpstr>
      <vt:lpstr>World!initial_population</vt:lpstr>
      <vt:lpstr>Quebec!input_population</vt:lpstr>
      <vt:lpstr>World!input_population</vt:lpstr>
      <vt:lpstr>Global!maximum_recycling_rate_minerals</vt:lpstr>
      <vt:lpstr>Quebec!people_relying_on_traditional_biomass</vt:lpstr>
      <vt:lpstr>World!people_relying_on_traditional_biomass</vt:lpstr>
      <vt:lpstr>Global!ratio_total_vs_direct_jobs_res_elec</vt:lpstr>
      <vt:lpstr>Global!ratio_total_vs_direct_jobs_res_heat</vt:lpstr>
      <vt:lpstr>Quebec!renewable_water_resources</vt:lpstr>
      <vt:lpstr>World!renewable_water_resources</vt:lpstr>
      <vt:lpstr>Quebec!time_afforestation</vt:lpstr>
      <vt:lpstr>World!time_afforestation</vt:lpstr>
      <vt:lpstr>Quebec!time_historic_population</vt:lpstr>
      <vt:lpstr>World!time_historic_population</vt:lpstr>
      <vt:lpstr>Quebec!time_index_projection</vt:lpstr>
      <vt:lpstr>World!time_index_projection</vt:lpstr>
      <vt:lpstr>World!tped_acceptable_standard_living</vt:lpstr>
      <vt:lpstr>World!tpefpc_threshold_high_development</vt:lpstr>
      <vt:lpstr>Quebec!urban_surface_2008</vt:lpstr>
      <vt:lpstr>World!urban_surface_2008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2021-10-25T09:36:54Z</dcterms:created>
  <dcterms:modified xsi:type="dcterms:W3CDTF">2022-05-18T12:57:40Z</dcterms:modified>
</cp:coreProperties>
</file>