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" sheetId="1" state="visible" r:id="rId2"/>
    <sheet name="World" sheetId="2" state="visible" r:id="rId3"/>
  </sheets>
  <definedNames>
    <definedName function="false" hidden="false" localSheetId="0" name="balancing_cost" vbProcedure="false">Global!$B$26:$L$26</definedName>
    <definedName function="false" hidden="false" localSheetId="0" name="construction_time_nuclear" vbProcedure="false">Global!$F$13</definedName>
    <definedName function="false" hidden="false" localSheetId="0" name="construction_time_res_elec" vbProcedure="false">Global!$F$4:$F$11</definedName>
    <definedName function="false" hidden="false" localSheetId="0" name="conv_efficiency_from_npp_to_biofuels" vbProcedure="false">Global!$C$45</definedName>
    <definedName function="false" hidden="false" localSheetId="0" name="ctl_efficiency" vbProcedure="false">Global!$C$32</definedName>
    <definedName function="false" hidden="false" localSheetId="0" name="efficiency_conversion_bioe_plants_to_heat" vbProcedure="false">Global!$C$30</definedName>
    <definedName function="false" hidden="false" localSheetId="0" name="efficiency_conversion_bioe_to_elec" vbProcedure="false">Global!$C$31</definedName>
    <definedName function="false" hidden="false" localSheetId="0" name="efficiency_conversion_geot_pe_to_elec" vbProcedure="false">Global!$C$29</definedName>
    <definedName function="false" hidden="false" localSheetId="0" name="efficiency_gas_for_oil_refinery_gains" vbProcedure="false">Global!$C$34</definedName>
    <definedName function="false" hidden="false" localSheetId="0" name="efficiency_geothermal_for_heat" vbProcedure="false">Global!$C$35</definedName>
    <definedName function="false" hidden="false" localSheetId="0" name="efficiency_improvement_biofuels_third_generation" vbProcedure="false">Global!$C$37</definedName>
    <definedName function="false" hidden="false" localSheetId="0" name="efficiency_improv_gas_for_electricity" vbProcedure="false">Global!$C$36</definedName>
    <definedName function="false" hidden="false" localSheetId="0" name="efficiency_uranium_for_electricity" vbProcedure="false">Global!$C$38</definedName>
    <definedName function="false" hidden="false" localSheetId="0" name="eroi_initial_res_elec_dispatch" vbProcedure="false">Global!$B$4:$B$11</definedName>
    <definedName function="false" hidden="false" localSheetId="0" name="esoi_phs_depleted_potential" vbProcedure="false">Global!$G$30</definedName>
    <definedName function="false" hidden="false" localSheetId="0" name="grid_reinforcement_costs" vbProcedure="false">Global!$C$51</definedName>
    <definedName function="false" hidden="false" localSheetId="0" name="gtl_efficiency" vbProcedure="false">Global!$C$33</definedName>
    <definedName function="false" hidden="false" localSheetId="0" name="invest_cost_nuclear" vbProcedure="false">Global!$H$13:$S$13</definedName>
    <definedName function="false" hidden="false" localSheetId="0" name="invest_cost_res_elec" vbProcedure="false">Global!$H$4:$S$11</definedName>
    <definedName function="false" hidden="false" localSheetId="0" name="kw_per_battery_ev" vbProcedure="false">Global!$G$34</definedName>
    <definedName function="false" hidden="false" localSheetId="0" name="land_occupation_ratio_biofuels_marginal_land" vbProcedure="false">Global!$C$46</definedName>
    <definedName function="false" hidden="false" localSheetId="0" name="land_productivity_biofuels_marginal_land" vbProcedure="false">Global!$C$48</definedName>
    <definedName function="false" hidden="false" localSheetId="0" name="land_productivity_biofuels_second_generation" vbProcedure="false">Global!$C$47</definedName>
    <definedName function="false" hidden="false" localSheetId="0" name="lifetime_ctl" vbProcedure="false">Global!$C$20</definedName>
    <definedName function="false" hidden="false" localSheetId="0" name="lifetime_gtl" vbProcedure="false">Global!$C$21</definedName>
    <definedName function="false" hidden="false" localSheetId="0" name="lifetime_nuclear" vbProcedure="false">Global!$C$13</definedName>
    <definedName function="false" hidden="false" localSheetId="0" name="lifetime_res_elec" vbProcedure="false">Global!$C$4:$C$11</definedName>
    <definedName function="false" hidden="false" localSheetId="0" name="lifetime_res_for_heat" vbProcedure="false">Global!$C$15:$C$17</definedName>
    <definedName function="false" hidden="false" localSheetId="0" name="losses_solar_for_heat" vbProcedure="false">Global!$G$37</definedName>
    <definedName function="false" hidden="false" localSheetId="0" name="maximum_efficiency_gas_power_plant" vbProcedure="false">Global!$C$39</definedName>
    <definedName function="false" hidden="false" localSheetId="0" name="minimum_lifetime_ev_batteries" vbProcedure="false">Global!$C$22</definedName>
    <definedName function="false" hidden="false" localSheetId="0" name="net_stored_energy_ev_battery_over_lifetime" vbProcedure="false">Global!$G$33</definedName>
    <definedName function="false" hidden="false" localSheetId="0" name="oil_refinery_gains_share" vbProcedure="false">Global!$C$52</definedName>
    <definedName function="false" hidden="false" localSheetId="0" name="planning_time_nuclear" vbProcedure="false">Global!$G$13</definedName>
    <definedName function="false" hidden="false" localSheetId="0" name="planning_time_res_elec" vbProcedure="false">Global!$G$4:$G$11</definedName>
    <definedName function="false" hidden="false" localSheetId="0" name="power_density_res_elec" vbProcedure="false">Global!$D$4:$D$11</definedName>
    <definedName function="false" hidden="false" localSheetId="0" name="replacement_rate_nuclear" vbProcedure="false">Global!$E$13</definedName>
    <definedName function="false" hidden="false" localSheetId="0" name="replacement_rate_res_for_heat" vbProcedure="false">Global!$E$15:$E$17</definedName>
    <definedName function="false" hidden="false" localSheetId="0" name="round_trip_storage_efficiency_ev_batteries" vbProcedure="false">Global!$G$35</definedName>
    <definedName function="false" hidden="false" localSheetId="0" name="round_trip_storage_efficiency_phs" vbProcedure="false">Global!$G$31</definedName>
    <definedName function="false" hidden="false" localSheetId="0" name="sensitivity_scarcity_high" vbProcedure="false">Global!$G$45</definedName>
    <definedName function="false" hidden="false" localSheetId="0" name="sensitivity_scarcity_low" vbProcedure="false">Global!$G$47</definedName>
    <definedName function="false" hidden="false" localSheetId="0" name="sensitivity_scarcity_medium" vbProcedure="false">Global!$G$46</definedName>
    <definedName function="false" hidden="false" localSheetId="0" name="share_heat_distribution_losses" vbProcedure="false">Global!$C$53</definedName>
    <definedName function="false" hidden="false" localSheetId="0" name="share_of_variable_res" vbProcedure="false">Global!$B$25:$L$25</definedName>
    <definedName function="false" hidden="false" localSheetId="0" name="share_transm_and_distribution_elec_losses_initial" vbProcedure="false">Global!$C$42</definedName>
    <definedName function="false" hidden="false" localSheetId="0" name="Time" vbProcedure="false">Global!$H$3:$S$3</definedName>
    <definedName function="false" hidden="false" localSheetId="1" name="adjust_energy_for_transport_to_inland_transport" vbProcedure="false">World!$G$33</definedName>
    <definedName function="false" hidden="false" localSheetId="1" name="average_historic_primary_energy_supply_biogas" vbProcedure="false">World!$Y$105</definedName>
    <definedName function="false" hidden="false" localSheetId="1" name="bioe_potential_npp_marginal_lands" vbProcedure="false">World!$C$29</definedName>
    <definedName function="false" hidden="false" localSheetId="1" name="cp_initial_nuclear" vbProcedure="false">World!$C$13</definedName>
    <definedName function="false" hidden="false" localSheetId="1" name="cp_initial_res_elec" vbProcedure="false">World!$C$4:$C$11</definedName>
    <definedName function="false" hidden="false" localSheetId="1" name="cp_initial_res_heat" vbProcedure="false">World!$C$15:$C$17</definedName>
    <definedName function="false" hidden="false" localSheetId="1" name="cp_phs" vbProcedure="false">World!$G$29</definedName>
    <definedName function="false" hidden="false" localSheetId="1" name="cumulative_coal_extraction_until_1995" vbProcedure="false">World!$G$76</definedName>
    <definedName function="false" hidden="false" localSheetId="1" name="cumulative_conventional_gas_extraction_until_1995" vbProcedure="false">World!$G$74</definedName>
    <definedName function="false" hidden="false" localSheetId="1" name="cumulative_conventional_oil_extraction_until_1995" vbProcedure="false">World!$G$72</definedName>
    <definedName function="false" hidden="false" localSheetId="1" name="cumulative_unconventional_gas_extraction_until_1995" vbProcedure="false">World!$G$75</definedName>
    <definedName function="false" hidden="false" localSheetId="1" name="cumulative_unconventional_oil_extraction_until_1995" vbProcedure="false">World!$G$73</definedName>
    <definedName function="false" hidden="false" localSheetId="1" name="cumulative_uranium_extraction_until_1995" vbProcedure="false">World!$G$77</definedName>
    <definedName function="false" hidden="false" localSheetId="1" name="delta_years" vbProcedure="false">World!$B$20:$P$20</definedName>
    <definedName function="false" hidden="false" localSheetId="1" name="efficiency_biogas_for_elec_in_chp_plants" vbProcedure="false">World!$G$44</definedName>
    <definedName function="false" hidden="false" localSheetId="1" name="efficiency_biogas_for_elec_plants" vbProcedure="false">World!$G$42</definedName>
    <definedName function="false" hidden="false" localSheetId="1" name="efficiency_biogas_for_heat_chp_plants" vbProcedure="false">World!$G$43</definedName>
    <definedName function="false" hidden="false" localSheetId="1" name="efficiency_biogas_for_heat_plants" vbProcedure="false">World!$G$41</definedName>
    <definedName function="false" hidden="false" localSheetId="1" name="efficiency_coal_for_electricity" vbProcedure="false">World!$C$26</definedName>
    <definedName function="false" hidden="false" localSheetId="1" name="efficiency_liquids_for_electricity" vbProcedure="false">World!$C$25</definedName>
    <definedName function="false" hidden="false" localSheetId="1" name="efficiency_solar_panels_for_heat" vbProcedure="false">World!$G$27</definedName>
    <definedName function="false" hidden="false" localSheetId="1" name="efficiency_waste_for_elec_chp_plants" vbProcedure="false">World!$C$44</definedName>
    <definedName function="false" hidden="false" localSheetId="1" name="efficiency_waste_for_elec_plants" vbProcedure="false">World!$C$42</definedName>
    <definedName function="false" hidden="false" localSheetId="1" name="efficiency_waste_for_heat_CHP_plants" vbProcedure="false">World!$C$43</definedName>
    <definedName function="false" hidden="false" localSheetId="1" name="efficiency_waste_for_heat_plants" vbProcedure="false">World!$C$41</definedName>
    <definedName function="false" hidden="false" localSheetId="1" name="historic_average_pes_from_waste_growth" vbProcedure="false">World!$AB$159</definedName>
    <definedName function="false" hidden="false" localSheetId="1" name="historic_ctl_production" vbProcedure="false">World!$C$115:$X$115</definedName>
    <definedName function="false" hidden="false" localSheetId="1" name="historic_efficiency_coal_heat_plants" vbProcedure="false">World!$C$96:$V$96</definedName>
    <definedName function="false" hidden="false" localSheetId="1" name="historic_efficiency_electricity_coal_chp_plants" vbProcedure="false">World!$C$97:$V$97</definedName>
    <definedName function="false" hidden="false" localSheetId="1" name="historic_efficiency_electricity_gas_chp_plants" vbProcedure="false">World!$C$94:$V$94</definedName>
    <definedName function="false" hidden="false" localSheetId="1" name="historic_efficiency_electricity_liquids_chp_plants" vbProcedure="false">World!$C$100:$V$100</definedName>
    <definedName function="false" hidden="false" localSheetId="1" name="historic_efficiency_gases_for_heat_plants" vbProcedure="false">World!$C$93:$V$93</definedName>
    <definedName function="false" hidden="false" localSheetId="1" name="historic_efficiency_gas_for_electricity" vbProcedure="false">World!$C$102:$V$102</definedName>
    <definedName function="false" hidden="false" localSheetId="1" name="historic_efficiency_heat_coal_chp_plants" vbProcedure="false">World!$C$98:$V$98</definedName>
    <definedName function="false" hidden="false" localSheetId="1" name="historic_efficiency_heat_gas_chp_plants" vbProcedure="false">World!$C$95:$V$95</definedName>
    <definedName function="false" hidden="false" localSheetId="1" name="historic_efficiency_heat_liquids_chp_plants" vbProcedure="false">World!$C$101:$V$101</definedName>
    <definedName function="false" hidden="false" localSheetId="1" name="historic_efficiency_liquids_heat_plants" vbProcedure="false">World!$C$99:$V$99</definedName>
    <definedName function="false" hidden="false" localSheetId="1" name="historic_energy_industry_own_use" vbProcedure="false">World!$C$161:$X$161</definedName>
    <definedName function="false" hidden="false" localSheetId="1" name="historic_growth_biofuels_second_generation" vbProcedure="false">World!$C$72</definedName>
    <definedName function="false" hidden="false" localSheetId="1" name="historic_growth_ctl" vbProcedure="false">World!$C$73</definedName>
    <definedName function="false" hidden="false" localSheetId="1" name="historic_growth_gtl" vbProcedure="false">World!$C$74</definedName>
    <definedName function="false" hidden="false" localSheetId="1" name="historic_growth_phs_capacity" vbProcedure="false">World!$C$75</definedName>
    <definedName function="false" hidden="false" localSheetId="1" name="historic_growth_res_for_electricity" vbProcedure="false">World!$C$76:$C$83</definedName>
    <definedName function="false" hidden="false" localSheetId="1" name="historic_growth_res_for_heat_com" vbProcedure="false">World!$C$84:$C$86</definedName>
    <definedName function="false" hidden="false" localSheetId="1" name="historic_growth_res_for_heat_nc" vbProcedure="false">World!$C$87:$C$89</definedName>
    <definedName function="false" hidden="false" localSheetId="1" name="historic_gtl_production" vbProcedure="false">World!$C$116:$X$116</definedName>
    <definedName function="false" hidden="false" localSheetId="1" name="historic_installed_capacity_phs" vbProcedure="false">World!$C$143:$X$143</definedName>
    <definedName function="false" hidden="false" localSheetId="1" name="historic_installed_capacity_res_for_electricity" vbProcedure="false">World!$C$135:$X$142</definedName>
    <definedName function="false" hidden="false" localSheetId="1" name="historic_losses_charcoal_plants" vbProcedure="false">World!$C$103:$V$103</definedName>
    <definedName function="false" hidden="false" localSheetId="1" name="historic_non_energy_use" vbProcedure="false">World!$C$145:$X$149</definedName>
    <definedName function="false" hidden="false" localSheetId="1" name="historic_nuclear_generation" vbProcedure="false">World!$C$133:$X$133</definedName>
    <definedName function="false" hidden="false" localSheetId="1" name="historic_primary_energy_supply_biogas" vbProcedure="false">World!$C$105:$V$105</definedName>
    <definedName function="false" hidden="false" localSheetId="1" name="historic_primary_energy_supply_of_waste" vbProcedure="false">World!$C$159:$X$159</definedName>
    <definedName function="false" hidden="false" localSheetId="1" name="historic_primary_energy_supply_peat" vbProcedure="false">World!$C$104:$V$104</definedName>
    <definedName function="false" hidden="false" localSheetId="1" name="historic_production_of_second_generation_biofuels" vbProcedure="false">World!$C$123:$X$123</definedName>
    <definedName function="false" hidden="false" localSheetId="1" name="historic_res_capacity_for_heat_commercial" vbProcedure="false">World!$C$129:$X$131</definedName>
    <definedName function="false" hidden="false" localSheetId="1" name="historic_res_capacity_for_heat_non_commercial" vbProcedure="false">World!$C$125:$X$127</definedName>
    <definedName function="false" hidden="false" localSheetId="1" name="historic_share_chp_plants_gas" vbProcedure="false">World!$C$110:$X$110</definedName>
    <definedName function="false" hidden="false" localSheetId="1" name="historic_share_chp_plants_oil" vbProcedure="false">World!$C$111:$X$111</definedName>
    <definedName function="false" hidden="false" localSheetId="1" name="historic_share_commercial_heat_in_chp_on_total_commercial_heat_generation" vbProcedure="false">World!$C$109:$X$109</definedName>
    <definedName function="false" hidden="false" localSheetId="1" name="historic_share_losses_over_total_extraction_gases" vbProcedure="false">World!$C$153:$X$153</definedName>
    <definedName function="false" hidden="false" localSheetId="1" name="historic_share_losses_over_total_extraction_liquids" vbProcedure="false">World!$C$152:$X$152</definedName>
    <definedName function="false" hidden="false" localSheetId="1" name="historic_share_losses_over_total_extraction_solids" vbProcedure="false">World!$C$151:$X$151</definedName>
    <definedName function="false" hidden="false" localSheetId="1" name="historic_share_of_electricity_produced_from_gas_over_electricity_produced_coal_and_gas" vbProcedure="false">World!$C$119:$X$119</definedName>
    <definedName function="false" hidden="false" localSheetId="1" name="historic_share_of_electricity_produced_from_oil_over_total_fossil_electricity" vbProcedure="false">World!$C$118:$X$118</definedName>
    <definedName function="false" hidden="false" localSheetId="1" name="historic_share_of_heat_produced_from_gas_over_electricity_produced_coal_and_gas" vbProcedure="false">World!$C$120:$X$120</definedName>
    <definedName function="false" hidden="false" localSheetId="1" name="historic_share_of_liquids_in_heat_plants" vbProcedure="false">World!$C$121:$X$121</definedName>
    <definedName function="false" hidden="false" localSheetId="1" name="historic_share_of_transformation_losses_over_total_extraction_liquids" vbProcedure="false">World!$C$155:$X$155</definedName>
    <definedName function="false" hidden="false" localSheetId="1" name="historic_share_of_transformation_losses_over_total_extraction_solids" vbProcedure="false">World!$C$156:$X$156</definedName>
    <definedName function="false" hidden="false" localSheetId="1" name="historic_unconventional_gas_extraction" vbProcedure="false">World!$C$114:$X$114</definedName>
    <definedName function="false" hidden="false" localSheetId="1" name="historic_unconventional_oil_extraction" vbProcedure="false">World!$C$113:$X$113</definedName>
    <definedName function="false" hidden="false" localSheetId="1" name="initial_ctl_production" vbProcedure="false">World!$C$115</definedName>
    <definedName function="false" hidden="false" localSheetId="1" name="initial_efficiency_gas_for_electricity" vbProcedure="false">World!$C$102</definedName>
    <definedName function="false" hidden="false" localSheetId="1" name="initial_gtl_production" vbProcedure="false">World!$C$116</definedName>
    <definedName function="false" hidden="false" localSheetId="1" name="initial_installed_capacity_phs" vbProcedure="false">World!$C$143</definedName>
    <definedName function="false" hidden="false" localSheetId="1" name="initial_installed_capacity_res_for_electricity" vbProcedure="false">World!$C$135:$C$142</definedName>
    <definedName function="false" hidden="false" localSheetId="1" name="initial_non_energy_use" vbProcedure="false">World!$C$145:$C$149</definedName>
    <definedName function="false" hidden="false" localSheetId="1" name="initial_nuclear_generation" vbProcedure="false">World!$C$133</definedName>
    <definedName function="false" hidden="false" localSheetId="1" name="initial_primary_energy_supply_from_waste" vbProcedure="false">World!$C$159</definedName>
    <definedName function="false" hidden="false" localSheetId="1" name="initial_production_of_second_generation_biofuels" vbProcedure="false">World!$C$123</definedName>
    <definedName function="false" hidden="false" localSheetId="1" name="initial_res_capacity_for_heat_commercial" vbProcedure="false">World!$C$129:$C$131</definedName>
    <definedName function="false" hidden="false" localSheetId="1" name="initial_res_capacity_for_heat_non_commercial" vbProcedure="false">World!$C$125:$C$127</definedName>
    <definedName function="false" hidden="false" localSheetId="1" name="maximum_yearly_acceleration_of_intensity_improvement" vbProcedure="false">World!$B$166:$P$170</definedName>
    <definedName function="false" hidden="false" localSheetId="1" name="max_biogases_potential" vbProcedure="false">World!$C$193</definedName>
    <definedName function="false" hidden="false" localSheetId="1" name="max_extraction_agg_gas" vbProcedure="false">World!$E$62:$AE$62</definedName>
    <definedName function="false" hidden="false" localSheetId="1" name="max_extraction_agg_oil" vbProcedure="false">World!$E$55:$AG$55</definedName>
    <definedName function="false" hidden="false" localSheetId="1" name="max_extraction_coal" vbProcedure="false">World!$E$65:$T$65</definedName>
    <definedName function="false" hidden="false" localSheetId="1" name="max_extraction_conv_gas" vbProcedure="false">World!$E$58:$P$58</definedName>
    <definedName function="false" hidden="false" localSheetId="1" name="max_extraction_conv_oil" vbProcedure="false">World!$E$51:$AH$51</definedName>
    <definedName function="false" hidden="false" localSheetId="1" name="max_extraction_unconv_gas" vbProcedure="false">World!$E$60:$AH$60</definedName>
    <definedName function="false" hidden="false" localSheetId="1" name="max_extraction_unconv_oil" vbProcedure="false">World!$E$53:$Z$53</definedName>
    <definedName function="false" hidden="false" localSheetId="1" name="max_extraction_uranium" vbProcedure="false">World!$E$68:$R$68</definedName>
    <definedName function="false" hidden="false" localSheetId="1" name="max_hydro_potential" vbProcedure="false">World!$C$186</definedName>
    <definedName function="false" hidden="false" localSheetId="1" name="max_NPP_pot_bioe_res" vbProcedure="false">World!$C$195</definedName>
    <definedName function="false" hidden="false" localSheetId="1" name="max_oceanic_potential" vbProcedure="false">World!$C$189</definedName>
    <definedName function="false" hidden="false" localSheetId="1" name="max_offshore_wind_potential" vbProcedure="false">World!$C$191</definedName>
    <definedName function="false" hidden="false" localSheetId="1" name="max_onshore_wind_potential" vbProcedure="false">World!$C$190</definedName>
    <definedName function="false" hidden="false" localSheetId="1" name="max_PE_geot_elect_potential" vbProcedure="false">World!$C$187</definedName>
    <definedName function="false" hidden="false" localSheetId="1" name="max_PHS_potential" vbProcedure="false">World!$C$188</definedName>
    <definedName function="false" hidden="false" localSheetId="1" name="max_pot_NPP_bioe_conv" vbProcedure="false">World!$C$194</definedName>
    <definedName function="false" hidden="false" localSheetId="1" name="max_solar_on_land_potential" vbProcedure="false">World!$C$192</definedName>
    <definedName function="false" hidden="false" localSheetId="1" name="max_waste_potential" vbProcedure="false">World!$C$196</definedName>
    <definedName function="false" hidden="false" localSheetId="1" name="max_yearly_change_between_sources" vbProcedure="false">World!$B$178:$P$182</definedName>
    <definedName function="false" hidden="false" localSheetId="1" name="minimum_cp_baseload_res" vbProcedure="false">World!$B$4:$B$11</definedName>
    <definedName function="false" hidden="false" localSheetId="1" name="minimum_cp_nuclear" vbProcedure="false">World!$B$13</definedName>
    <definedName function="false" hidden="false" localSheetId="1" name="minimum_fraction_source" vbProcedure="false">World!$B$172:$P$176</definedName>
    <definedName function="false" hidden="false" localSheetId="1" name="pe_consumption_trad_biomass_ref" vbProcedure="false">World!$C$28</definedName>
    <definedName function="false" hidden="false" localSheetId="1" name="ratio_gain_gas_vs_losses_solids_in_tranformation_processes" vbProcedure="false">World!$C$157:$X$157</definedName>
    <definedName function="false" hidden="false" localSheetId="1" name="RURR_agg_gas" vbProcedure="false">World!$E$61:$AE$61</definedName>
    <definedName function="false" hidden="false" localSheetId="1" name="RURR_agg_oil" vbProcedure="false">World!$E$54:$AG$54</definedName>
    <definedName function="false" hidden="false" localSheetId="1" name="RURR_coal" vbProcedure="false">World!$E$64:$T$64</definedName>
    <definedName function="false" hidden="false" localSheetId="1" name="RURR_conv_gas" vbProcedure="false">World!$E$57:$P$57</definedName>
    <definedName function="false" hidden="false" localSheetId="1" name="RURR_conv_oil" vbProcedure="false">World!$E$50:$AH$50</definedName>
    <definedName function="false" hidden="false" localSheetId="1" name="RURR_unconv_gas" vbProcedure="false">World!$E$59:$AH$59</definedName>
    <definedName function="false" hidden="false" localSheetId="1" name="RURR_unconv_oil" vbProcedure="false">World!$E$52:$Z$52</definedName>
    <definedName function="false" hidden="false" localSheetId="1" name="RURR_uranium" vbProcedure="false">World!$E$67:$R$67</definedName>
    <definedName function="false" hidden="false" localSheetId="1" name="share_feh_over_fed_coal" vbProcedure="false">World!$C$33</definedName>
    <definedName function="false" hidden="false" localSheetId="1" name="share_feh_over_fed_nat_gas" vbProcedure="false">World!$C$32</definedName>
    <definedName function="false" hidden="false" localSheetId="1" name="share_feh_over_fed_oil" vbProcedure="false">World!$C$31</definedName>
    <definedName function="false" hidden="false" localSheetId="1" name="share_feh_over_fed_solids_bioe" vbProcedure="false">World!$C$34</definedName>
    <definedName function="false" hidden="false" localSheetId="1" name="share_heat_output_vs_electricity_in_nuclear" vbProcedure="false">World!$G$31</definedName>
    <definedName function="false" hidden="false" localSheetId="1" name="share_of_electricity_produced_from_gas_over_electricity_produced_coal_and_gas_2014" vbProcedure="false">World!$V$119</definedName>
    <definedName function="false" hidden="false" localSheetId="1" name="share_of_electricity_produced_from_oil_over_total_fossil_electricity_2015" vbProcedure="false">World!$W$118</definedName>
    <definedName function="false" hidden="false" localSheetId="1" name="share_pes_biogas_for_chp_plants" vbProcedure="false">World!$G$39</definedName>
    <definedName function="false" hidden="false" localSheetId="1" name="share_pes_biogas_for_elec_plants" vbProcedure="false">World!$G$38</definedName>
    <definedName function="false" hidden="false" localSheetId="1" name="share_pes_biogas_for_heat_plants" vbProcedure="false">World!$G$37</definedName>
    <definedName function="false" hidden="false" localSheetId="1" name="share_pes_biogas_tfc" vbProcedure="false">World!$G$40</definedName>
    <definedName function="false" hidden="false" localSheetId="1" name="share_pes_waste_for_chp" vbProcedure="false">World!$C$39</definedName>
    <definedName function="false" hidden="false" localSheetId="1" name="share_pes_waste_for_elec_plants" vbProcedure="false">World!$C$38</definedName>
    <definedName function="false" hidden="false" localSheetId="1" name="share_pes_waste_for_heat_plants" vbProcedure="false">World!$C$37</definedName>
    <definedName function="false" hidden="false" localSheetId="1" name="share_pes_waste_tfc" vbProcedure="false">World!$C$40</definedName>
    <definedName function="false" hidden="false" localSheetId="1" name="share_trad_biomass_vs_solids_in_households" vbProcedure="false">World!$G$26</definedName>
    <definedName function="false" hidden="false" localSheetId="1" name="share_unconv_vs_agg_gas_in_2050" vbProcedure="false">World!$B$61</definedName>
    <definedName function="false" hidden="false" localSheetId="1" name="share_unconv_vs_agg_oil_in_2050" vbProcedure="false">World!$B$54</definedName>
    <definedName function="false" hidden="false" localSheetId="1" name="start_production_biofuels" vbProcedure="false">World!$B$21:$P$21</definedName>
    <definedName function="false" hidden="false" localSheetId="1" name="time_efficiencies" vbProcedure="false">World!$C$92:$V$92</definedName>
    <definedName function="false" hidden="false" localSheetId="1" name="time_historic_data" vbProcedure="false">World!$C$108:$X$108</definedName>
    <definedName function="false" hidden="false" localSheetId="1" name="URR_agg_gas" vbProcedure="false">World!$C$61</definedName>
    <definedName function="false" hidden="false" localSheetId="1" name="URR_agg_oil" vbProcedure="false">World!$C$54</definedName>
    <definedName function="false" hidden="false" localSheetId="1" name="URR_coal" vbProcedure="false">World!$C$64</definedName>
    <definedName function="false" hidden="false" localSheetId="1" name="URR_conv_gas" vbProcedure="false">World!$C$57</definedName>
    <definedName function="false" hidden="false" localSheetId="1" name="URR_conv_oil" vbProcedure="false">World!$C$50</definedName>
    <definedName function="false" hidden="false" localSheetId="1" name="URR_unconv_gas" vbProcedure="false">World!$C$59</definedName>
    <definedName function="false" hidden="false" localSheetId="1" name="URR_unconv_oil" vbProcedure="false">World!$C$52</definedName>
    <definedName function="false" hidden="false" localSheetId="1" name="URR_uranium" vbProcedure="false">World!$C$67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Holttinen et al (2011)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&amp; Carpintero (2014).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al. (2008)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et al (2014) 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 (2008) 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Mills et al (2012)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WEO (2010) gives a 2.8% for the year 2009 and BP (2007) 2.6%. The value 2.7% is taken.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pendiente Carlos de enviarme las refs.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Anex 3 de Valeros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basándose en Valeros, parte baja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(2014)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(see D4.1)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estimation:
Como la eficiencia de conversión puede ser del 50% (2,5 veces) y la Cp es la mitad, entonces sería 1,25 veces mayor que la EROEI solar, como tiene materiales más comunes (silicon wafer se lo ahorra) y no necesita grid etc. Multiplicar x1,5 la EROEI fotovoltaica puede ser más o menos el EROEI de esta tecnología.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multiplico por 5 la de biofuel, habría que buscar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IPCC SRREN (2011)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(IEA balances, average 1995-2015)</t>
        </r>
      </text>
    </comment>
    <comment ref="C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EIA criteria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Capellán-Pérez et al (2017)
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al. (2013)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(2013); De Castro &amp; Capellán-Pérez (2017)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Denholm and Margolis, 2008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Table 8 from REN21 (2017); RENEWABLES GLOBAL
FUTURES REPORT
GREAT DEBATES TOWARDS
100 % RENEWABLE ENERGY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  <comment ref="G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estimations, see comments in "Minerals" sheet</t>
        </r>
      </text>
    </comment>
    <comment ref="G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Nielsen &amp; WoLiM 1.5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RES: Teske et al (2011)
Nuclear: (Schneider and Froggatt, 2014).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derived from IEA balances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al., 2008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</t>
        </r>
      </text>
    </comment>
    <comment ref="A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IdB: IEA balances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EIA, IRENA and own estimation</t>
        </r>
      </text>
    </comment>
    <comment ref="A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7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SHC (2016)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Lund&amp;Boyd (2015)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calculations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estimations
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 &amp; Boyer (2015) and own estimations
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4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15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IdB: IEA balances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BP2016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calculations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Lund&amp;Boyer (2015) and own calculations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</t>
        </r>
      </text>
    </comment>
    <comment ref="A1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calculations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Lund&amp;Boyer (2015) and own calculations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 database</t>
        </r>
      </text>
    </comment>
    <comment ref="A1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EIA, IRENA and own estimation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 </t>
        </r>
      </text>
    </comment>
    <comment ref="A1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EIA, 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 IEA balances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 xml:space="preserve">IdB:</t>
        </r>
        <r>
          <rPr>
            <sz val="9"/>
            <color rgb="FF000000"/>
            <rFont val="Tahoma"/>
            <family val="2"/>
            <charset val="1"/>
          </rPr>
          <t xml:space="preserve"> Industrial waste+municipal waste (renewable)+municipale waste (non-renewable) from IEA balances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(2013); De Castro &amp; Capellán-Pérez (2017)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 estimate in the original analysis, we consider a similar ratio than Mohr12 BG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REN21 2016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estimación de Carlos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Literature review (see TR)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Boccard (2009)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(2016) and own estimation assuming that the power installed in each year has been functioning just 1/2 of the year) is 14%.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(2017) Working paper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Carlos estima 0.094.. Ver "calcs-intermittence+EROI-RES elec+CCC.xlsx"
tiene que ver con la definición de energía primaria y final creo.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Carlos estima 0.39.. Ver "calcs-intermittence+EROI-RES elec+CCC.xlsx"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7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E77" authorId="0">
      <text>
        <r>
          <rPr>
            <sz val="11"/>
            <color rgb="FF000000"/>
            <rFont val="Calibri"/>
            <family val="2"/>
            <charset val="1"/>
          </rPr>
          <t xml:space="preserve">IdB: (EWG 2006)
</t>
        </r>
      </text>
    </comment>
    <comment ref="G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(2014)
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(2016)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IRENA database</t>
        </r>
      </text>
    </comment>
    <comment ref="W105" authorId="0">
      <text>
        <r>
          <rPr>
            <sz val="9"/>
            <color rgb="FF000000"/>
            <rFont val="Tahoma"/>
            <family val="2"/>
            <charset val="1"/>
          </rPr>
          <t xml:space="preserve">L: Missing value; data exist but were not collected</t>
        </r>
      </text>
    </comment>
  </commentList>
</comments>
</file>

<file path=xl/sharedStrings.xml><?xml version="1.0" encoding="utf-8"?>
<sst xmlns="http://schemas.openxmlformats.org/spreadsheetml/2006/main" count="469" uniqueCount="265">
  <si>
    <t xml:space="preserve">Type</t>
  </si>
  <si>
    <t xml:space="preserve">Initial EROI</t>
  </si>
  <si>
    <t xml:space="preserve">Lifetime</t>
  </si>
  <si>
    <t xml:space="preserve">Power density </t>
  </si>
  <si>
    <t xml:space="preserve">Replacement rate</t>
  </si>
  <si>
    <t xml:space="preserve">Construction time</t>
  </si>
  <si>
    <t xml:space="preserve">Planning time</t>
  </si>
  <si>
    <t xml:space="preserve">Investment cost (1995T$/TW)</t>
  </si>
  <si>
    <t xml:space="preserve">Dmnl</t>
  </si>
  <si>
    <t xml:space="preserve">years</t>
  </si>
  <si>
    <t xml:space="preserve">Twe/Mha</t>
  </si>
  <si>
    <t xml:space="preserve">Hydro</t>
  </si>
  <si>
    <t xml:space="preserve">-</t>
  </si>
  <si>
    <t xml:space="preserve">Geothermal</t>
  </si>
  <si>
    <t xml:space="preserve">Solid bioenergy for electricity</t>
  </si>
  <si>
    <t xml:space="preserve">Oceanic</t>
  </si>
  <si>
    <t xml:space="preserve">Wind onshore</t>
  </si>
  <si>
    <t xml:space="preserve">Wind offshore</t>
  </si>
  <si>
    <t xml:space="preserve">Solar PV</t>
  </si>
  <si>
    <t xml:space="preserve">CSP</t>
  </si>
  <si>
    <t xml:space="preserve">Nuclear</t>
  </si>
  <si>
    <t xml:space="preserve">solar for heat</t>
  </si>
  <si>
    <t xml:space="preserve">geothermal for heat</t>
  </si>
  <si>
    <t xml:space="preserve">Solid bioenergy for heat</t>
  </si>
  <si>
    <t xml:space="preserve">CTL</t>
  </si>
  <si>
    <t xml:space="preserve">GTL</t>
  </si>
  <si>
    <t xml:space="preserve">EV batteries (minimum)</t>
  </si>
  <si>
    <t xml:space="preserve">BALANCING COST variable electric RES</t>
  </si>
  <si>
    <t xml:space="preserve">Share of variable RES</t>
  </si>
  <si>
    <t xml:space="preserve">Balancing cost (1995$/MWh)</t>
  </si>
  <si>
    <t xml:space="preserve">Efficiencies</t>
  </si>
  <si>
    <t xml:space="preserve">Efficiency conversion geot PE to Elec</t>
  </si>
  <si>
    <t xml:space="preserve">Pumped hydro storage (PHS)</t>
  </si>
  <si>
    <t xml:space="preserve">Efficiency conversion BioE plants to heat</t>
  </si>
  <si>
    <t xml:space="preserve">ESOI PHS full potential</t>
  </si>
  <si>
    <t xml:space="preserve">Efficiency conversion bioE to Elec</t>
  </si>
  <si>
    <t xml:space="preserve">Round-trip storage efficiency PHS</t>
  </si>
  <si>
    <t xml:space="preserve">CTL efficiency</t>
  </si>
  <si>
    <t xml:space="preserve">Batteries</t>
  </si>
  <si>
    <t xml:space="preserve">GTL efficiency</t>
  </si>
  <si>
    <t xml:space="preserve">Net stored energy EV battery over lifetime</t>
  </si>
  <si>
    <t xml:space="preserve">MJ</t>
  </si>
  <si>
    <t xml:space="preserve">Efficiency gas for oil refinery gains</t>
  </si>
  <si>
    <t xml:space="preserve">KWatt per battery EV</t>
  </si>
  <si>
    <t xml:space="preserve">kW/battery</t>
  </si>
  <si>
    <t xml:space="preserve">Efficiency geothermal for heat</t>
  </si>
  <si>
    <t xml:space="preserve">Round-trip storage efficiency EV batteries</t>
  </si>
  <si>
    <t xml:space="preserve">Efficiency improv gas for electricity</t>
  </si>
  <si>
    <t xml:space="preserve">Efficiency improvement 3gen</t>
  </si>
  <si>
    <t xml:space="preserve">Losses solar for heat</t>
  </si>
  <si>
    <t xml:space="preserve">Efficiency uranium for electricity</t>
  </si>
  <si>
    <t xml:space="preserve">Max efficiency gas power plant</t>
  </si>
  <si>
    <t xml:space="preserve">Energy losses</t>
  </si>
  <si>
    <t xml:space="preserve">Prop electrical distribution losses</t>
  </si>
  <si>
    <t xml:space="preserve">Bioenergy</t>
  </si>
  <si>
    <t xml:space="preserve">Sensitivity scarcity options</t>
  </si>
  <si>
    <t xml:space="preserve">Conv efficiency from NPP to biofuels </t>
  </si>
  <si>
    <t xml:space="preserve">High</t>
  </si>
  <si>
    <t xml:space="preserve">Land occupation ratio biofuels marg land</t>
  </si>
  <si>
    <t xml:space="preserve">Mha/EJ</t>
  </si>
  <si>
    <t xml:space="preserve">Medium</t>
  </si>
  <si>
    <t xml:space="preserve">Land productivity biofuels 2nd gen EJ MHa</t>
  </si>
  <si>
    <t xml:space="preserve">EJ/Mha</t>
  </si>
  <si>
    <t xml:space="preserve">Low</t>
  </si>
  <si>
    <t xml:space="preserve">Land productivity biofuels marg EJ MHa</t>
  </si>
  <si>
    <t xml:space="preserve">Others</t>
  </si>
  <si>
    <t xml:space="preserve">Grid reinforcement costs ref</t>
  </si>
  <si>
    <t xml:space="preserve">1995$/kW</t>
  </si>
  <si>
    <t xml:space="preserve">Oil refinery gains share</t>
  </si>
  <si>
    <t xml:space="preserve">Prop heat distribution losses</t>
  </si>
  <si>
    <t xml:space="preserve">Minimum Baseload</t>
  </si>
  <si>
    <t xml:space="preserve">Cp initial</t>
  </si>
  <si>
    <t xml:space="preserve">Biofuels in marginal lands: exogenous start production scenario (mimics biofuel 2nd generation 2000-2014)</t>
  </si>
  <si>
    <t xml:space="preserve">Annual growth start production biofuels marginal lands (ktoe/yr)</t>
  </si>
  <si>
    <t xml:space="preserve">Efficiency liquids for electricity</t>
  </si>
  <si>
    <t xml:space="preserve">Efficiency coal for electricity</t>
  </si>
  <si>
    <t xml:space="preserve">share trad biomass vs solids in households</t>
  </si>
  <si>
    <t xml:space="preserve">BioEnergy</t>
  </si>
  <si>
    <t xml:space="preserve">Efficiency solar panels for heat</t>
  </si>
  <si>
    <t xml:space="preserve">PEpc consumption trad biomass ref</t>
  </si>
  <si>
    <t xml:space="preserve">EJ</t>
  </si>
  <si>
    <t xml:space="preserve">BioE potential NPP marginal lands</t>
  </si>
  <si>
    <t xml:space="preserve">EJ/Year</t>
  </si>
  <si>
    <t xml:space="preserve">Cp PHS</t>
  </si>
  <si>
    <t xml:space="preserve">Heat demand</t>
  </si>
  <si>
    <t xml:space="preserve">CHP plants</t>
  </si>
  <si>
    <t xml:space="preserve">share FEH over FED oil</t>
  </si>
  <si>
    <t xml:space="preserve">Share of Heat output vs electricity in nuclear</t>
  </si>
  <si>
    <t xml:space="preserve">share FEH over FED nat. gas</t>
  </si>
  <si>
    <t xml:space="preserve">Adjustment</t>
  </si>
  <si>
    <t xml:space="preserve">share FEH over FED coal</t>
  </si>
  <si>
    <t xml:space="preserve">adjust energy for transport to inland transport</t>
  </si>
  <si>
    <t xml:space="preserve">share FEH over FED solid bioE</t>
  </si>
  <si>
    <t xml:space="preserve">Waste</t>
  </si>
  <si>
    <t xml:space="preserve">Biogas</t>
  </si>
  <si>
    <t xml:space="preserve">share PES waste for heat plants</t>
  </si>
  <si>
    <t xml:space="preserve">share PES biogas for heat plants</t>
  </si>
  <si>
    <t xml:space="preserve">share PES waste for elec plants</t>
  </si>
  <si>
    <t xml:space="preserve">share PES biogas for elec plants</t>
  </si>
  <si>
    <t xml:space="preserve">share PES waste for CHP plants</t>
  </si>
  <si>
    <t xml:space="preserve">share PES biogas for CHP plants</t>
  </si>
  <si>
    <t xml:space="preserve">share PES waste TFC</t>
  </si>
  <si>
    <t xml:space="preserve">share PES biogas TFC</t>
  </si>
  <si>
    <t xml:space="preserve">efficiency waste for heat plants</t>
  </si>
  <si>
    <t xml:space="preserve">efficiency biogas for heat plants</t>
  </si>
  <si>
    <t xml:space="preserve">efficiency waste for elec plants</t>
  </si>
  <si>
    <t xml:space="preserve">efficiency biogas for elec plants</t>
  </si>
  <si>
    <t xml:space="preserve">efficiency waste for heat in CHP plants</t>
  </si>
  <si>
    <t xml:space="preserve">efficiency biogas for heat in CHP plants</t>
  </si>
  <si>
    <t xml:space="preserve">efficiency waste for elec in CHP plants</t>
  </si>
  <si>
    <t xml:space="preserve">efficiency biogas for elec in CHP plants</t>
  </si>
  <si>
    <t xml:space="preserve">MAX EXTRACTION TABLE</t>
  </si>
  <si>
    <t xml:space="preserve">share of unconv vs. Total extraction in 2050 (Dmnl)</t>
  </si>
  <si>
    <t xml:space="preserve">URR (EJ)</t>
  </si>
  <si>
    <t xml:space="preserve">OIL</t>
  </si>
  <si>
    <t xml:space="preserve">table max extraction conv oil</t>
  </si>
  <si>
    <t xml:space="preserve">RURR</t>
  </si>
  <si>
    <t xml:space="preserve">max extraction</t>
  </si>
  <si>
    <t xml:space="preserve">table max extraction unconv oil</t>
  </si>
  <si>
    <t xml:space="preserve">table max extraction agg oil</t>
  </si>
  <si>
    <t xml:space="preserve">GAS</t>
  </si>
  <si>
    <t xml:space="preserve">table max extraction conv gas</t>
  </si>
  <si>
    <t xml:space="preserve">table max extraction unconv gas</t>
  </si>
  <si>
    <t xml:space="preserve">table max extraction agg gas</t>
  </si>
  <si>
    <t xml:space="preserve">COAL</t>
  </si>
  <si>
    <t xml:space="preserve">table max extraction coal</t>
  </si>
  <si>
    <t xml:space="preserve">URANIUM</t>
  </si>
  <si>
    <t xml:space="preserve">table max extraction uranium</t>
  </si>
  <si>
    <t xml:space="preserve">Past growth</t>
  </si>
  <si>
    <t xml:space="preserve">Cumulated extraction 1990</t>
  </si>
  <si>
    <t xml:space="preserve">Biofuels past growth</t>
  </si>
  <si>
    <t xml:space="preserve">1/year</t>
  </si>
  <si>
    <t xml:space="preserve">cumulated conv oil extraction to 1995</t>
  </si>
  <si>
    <t xml:space="preserve">Hist growth CTL</t>
  </si>
  <si>
    <t xml:space="preserve">1/Year</t>
  </si>
  <si>
    <t xml:space="preserve">cumulated unconv oil extraction to 1995</t>
  </si>
  <si>
    <t xml:space="preserve">Hist growth GTL</t>
  </si>
  <si>
    <t xml:space="preserve">cumulated conv gas extraction to 1995</t>
  </si>
  <si>
    <t xml:space="preserve">PHS past capacity growth</t>
  </si>
  <si>
    <t xml:space="preserve">cumulated unconv gas extraction to 1995</t>
  </si>
  <si>
    <t xml:space="preserve">Hydro past capacity growth</t>
  </si>
  <si>
    <t xml:space="preserve">cumulated coal extraction to 1995</t>
  </si>
  <si>
    <t xml:space="preserve">Geothermal past capacity growth</t>
  </si>
  <si>
    <t xml:space="preserve">cumulated uranium extraction to 1995</t>
  </si>
  <si>
    <t xml:space="preserve">Solid bioE-elec</t>
  </si>
  <si>
    <t xml:space="preserve">Oceanic past capacity growth</t>
  </si>
  <si>
    <t xml:space="preserve">Wind onshore past capacity growth</t>
  </si>
  <si>
    <t xml:space="preserve">Wind offshore past capacity growth</t>
  </si>
  <si>
    <t xml:space="preserve">Solar PV past capacity growth</t>
  </si>
  <si>
    <t xml:space="preserve">CSP past capacity growth</t>
  </si>
  <si>
    <t xml:space="preserve">past solar growth for heat-com</t>
  </si>
  <si>
    <t xml:space="preserve">past geothermal growth for heat-com</t>
  </si>
  <si>
    <t xml:space="preserve">past solid bioE-heat-com</t>
  </si>
  <si>
    <t xml:space="preserve">past solar growth for heat-nc</t>
  </si>
  <si>
    <t xml:space="preserve">past geothermal growth for heat-nc</t>
  </si>
  <si>
    <t xml:space="preserve">past solid bioE-heat-nc</t>
  </si>
  <si>
    <t xml:space="preserve">Europe and country have data until 2015</t>
  </si>
  <si>
    <t xml:space="preserve">Efficiency Heat plants gas</t>
  </si>
  <si>
    <t xml:space="preserve">Efficiency elec CHP plants gas</t>
  </si>
  <si>
    <t xml:space="preserve">Efficiency heat CHP plants gas</t>
  </si>
  <si>
    <t xml:space="preserve">Efficiency Heat plants coal</t>
  </si>
  <si>
    <t xml:space="preserve">Efficiency elec CHP plants coal</t>
  </si>
  <si>
    <t xml:space="preserve">Efficiency heat CHP plants coal</t>
  </si>
  <si>
    <t xml:space="preserve">Efficiency Heat plants oil</t>
  </si>
  <si>
    <t xml:space="preserve">Efficiency elec CHP plants oil </t>
  </si>
  <si>
    <t xml:space="preserve">Efficiency heat CHP plants oil</t>
  </si>
  <si>
    <t xml:space="preserve">Efficiency gas for electricity</t>
  </si>
  <si>
    <t xml:space="preserve">%</t>
  </si>
  <si>
    <t xml:space="preserve">Losses in Charcoal plants EJ</t>
  </si>
  <si>
    <t xml:space="preserve">Peat EJ</t>
  </si>
  <si>
    <t xml:space="preserve">Biogases EJ</t>
  </si>
  <si>
    <t xml:space="preserve">Average</t>
  </si>
  <si>
    <t xml:space="preserve">This is not calculated from the data on the left</t>
  </si>
  <si>
    <t xml:space="preserve">If they had done it as in Austria, the value would be this one</t>
  </si>
  <si>
    <t xml:space="preserve">HISTORIC VALUES</t>
  </si>
  <si>
    <t xml:space="preserve">pct CHP plants vs total heat output</t>
  </si>
  <si>
    <t xml:space="preserve">Pct gas in fossil CHP plants</t>
  </si>
  <si>
    <t xml:space="preserve">Pct liquids in fossil CHP plants</t>
  </si>
  <si>
    <t xml:space="preserve">resource extraction</t>
  </si>
  <si>
    <t xml:space="preserve">Historical unconv oil</t>
  </si>
  <si>
    <t xml:space="preserve">Historical unconv gas</t>
  </si>
  <si>
    <t xml:space="preserve">Historic CTL</t>
  </si>
  <si>
    <t xml:space="preserve">Historic GTL</t>
  </si>
  <si>
    <t xml:space="preserve">share resources</t>
  </si>
  <si>
    <t xml:space="preserve">Hist share oil Elec</t>
  </si>
  <si>
    <t xml:space="preserve">Hist share gas vs (coal+gas) Elec</t>
  </si>
  <si>
    <t xml:space="preserve">Hist share gas vs (coal+gas) heat</t>
  </si>
  <si>
    <t xml:space="preserve">Hist share liquids in Heat plants</t>
  </si>
  <si>
    <t xml:space="preserve">Annual generation liquids RES</t>
  </si>
  <si>
    <t xml:space="preserve">Biofuels</t>
  </si>
  <si>
    <t xml:space="preserve">ktoe/Year</t>
  </si>
  <si>
    <t xml:space="preserve">Capacity installed RES for non-commercial heat</t>
  </si>
  <si>
    <t xml:space="preserve">Historic solar for heat</t>
  </si>
  <si>
    <t xml:space="preserve">TWth</t>
  </si>
  <si>
    <t xml:space="preserve">Historic geothermal for heat</t>
  </si>
  <si>
    <t xml:space="preserve">Historic solid bioE-heat</t>
  </si>
  <si>
    <t xml:space="preserve">Capacity installed RES for commercial heat</t>
  </si>
  <si>
    <t xml:space="preserve">Other</t>
  </si>
  <si>
    <t xml:space="preserve">historic nuclear generation TWh</t>
  </si>
  <si>
    <t xml:space="preserve">TWh</t>
  </si>
  <si>
    <t xml:space="preserve">Installed capacities</t>
  </si>
  <si>
    <t xml:space="preserve">Hydroelectricity (withouth PHS)</t>
  </si>
  <si>
    <t xml:space="preserve">TW</t>
  </si>
  <si>
    <t xml:space="preserve">solid bioenergy for electricity</t>
  </si>
  <si>
    <t xml:space="preserve">Offshore wind</t>
  </si>
  <si>
    <t xml:space="preserve">Solar CSP</t>
  </si>
  <si>
    <t xml:space="preserve">PHS</t>
  </si>
  <si>
    <t xml:space="preserve">Non-energetic uses</t>
  </si>
  <si>
    <t xml:space="preserve">ELECTRICITY</t>
  </si>
  <si>
    <t xml:space="preserve">extrapolated, to avoid floating point overflow in vensim</t>
  </si>
  <si>
    <t xml:space="preserve">HEAT</t>
  </si>
  <si>
    <t xml:space="preserve">LIQUIDS</t>
  </si>
  <si>
    <t xml:space="preserve">GASES</t>
  </si>
  <si>
    <t xml:space="preserve">SOLIDS</t>
  </si>
  <si>
    <t xml:space="preserve">Share Losses over total extraction</t>
  </si>
  <si>
    <t xml:space="preserve">COAL pct losses</t>
  </si>
  <si>
    <t xml:space="preserve">OIL pct losses</t>
  </si>
  <si>
    <t xml:space="preserve">NAT GAS pct losses</t>
  </si>
  <si>
    <t xml:space="preserve">Transfer losses</t>
  </si>
  <si>
    <t xml:space="preserve">pc losses transformation vs extraction oil</t>
  </si>
  <si>
    <t xml:space="preserve">pc losses transformation vs extraction coal</t>
  </si>
  <si>
    <t xml:space="preserve">Ratio gain gas vs lose solids in tranf processes</t>
  </si>
  <si>
    <t xml:space="preserve">PES from Waste</t>
  </si>
  <si>
    <t xml:space="preserve">Past growth PES waste</t>
  </si>
  <si>
    <t xml:space="preserve">Energy industry own-use</t>
  </si>
  <si>
    <t xml:space="preserve">Maximun yearly acceleration of intensity improvement</t>
  </si>
  <si>
    <t xml:space="preserve">Households</t>
  </si>
  <si>
    <t xml:space="preserve">Agriculture</t>
  </si>
  <si>
    <t xml:space="preserve">Mining_quarrying_and_energy_supply</t>
  </si>
  <si>
    <t xml:space="preserve">Food_beverages_and_tobacco</t>
  </si>
  <si>
    <t xml:space="preserve">Textiles_and_leather_etc</t>
  </si>
  <si>
    <t xml:space="preserve">Coke_refined_petroleum_nuclear_fuel_and_chemicals_etc</t>
  </si>
  <si>
    <t xml:space="preserve">Electrical_and_optical_equipment_and_Transport_equipment</t>
  </si>
  <si>
    <t xml:space="preserve">Other_manufacturing</t>
  </si>
  <si>
    <t xml:space="preserve">Construction</t>
  </si>
  <si>
    <t xml:space="preserve">Distribution</t>
  </si>
  <si>
    <t xml:space="preserve">Hotels_and_restaurant</t>
  </si>
  <si>
    <t xml:space="preserve">Transport_storage_and_communication</t>
  </si>
  <si>
    <t xml:space="preserve">Financial_intermediation</t>
  </si>
  <si>
    <t xml:space="preserve">Real_estate_renting_and_busine_activitie</t>
  </si>
  <si>
    <t xml:space="preserve">Non_Market_Service</t>
  </si>
  <si>
    <t xml:space="preserve">Electricity</t>
  </si>
  <si>
    <t xml:space="preserve">Heat</t>
  </si>
  <si>
    <t xml:space="preserve">Liquids</t>
  </si>
  <si>
    <t xml:space="preserve">Gases</t>
  </si>
  <si>
    <t xml:space="preserve">Solids</t>
  </si>
  <si>
    <t xml:space="preserve">minimum fraction source</t>
  </si>
  <si>
    <t xml:space="preserve">max yearly change between sources</t>
  </si>
  <si>
    <t xml:space="preserve">Techno-ecological potential electric RES</t>
  </si>
  <si>
    <t xml:space="preserve">max hydro </t>
  </si>
  <si>
    <t xml:space="preserve">TWe</t>
  </si>
  <si>
    <t xml:space="preserve">max PE geot-elec</t>
  </si>
  <si>
    <t xml:space="preserve">max potential PHS</t>
  </si>
  <si>
    <t xml:space="preserve">max oceanic </t>
  </si>
  <si>
    <t xml:space="preserve">max onshore wind </t>
  </si>
  <si>
    <t xml:space="preserve">max offshore wind </t>
  </si>
  <si>
    <t xml:space="preserve">max solar on land (PV and CSP)</t>
  </si>
  <si>
    <t xml:space="preserve">Mha</t>
  </si>
  <si>
    <t xml:space="preserve">Max biogases</t>
  </si>
  <si>
    <t xml:space="preserve">Max potential NPP bioE conventional for heat+elec</t>
  </si>
  <si>
    <t xml:space="preserve">Max NPP potential BioE residues</t>
  </si>
  <si>
    <t xml:space="preserve">max waste</t>
  </si>
  <si>
    <t xml:space="preserve">Techno-ecological potential RES for heat</t>
  </si>
  <si>
    <t xml:space="preserve">FE solar thermal potential</t>
  </si>
  <si>
    <t xml:space="preserve">Geot PE potential for heat TWth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</si>
</sst>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0.000"/>
    <numFmt numFmtId="167" formatCode="0.000000"/>
    <numFmt numFmtId="168" formatCode="0"/>
    <numFmt numFmtId="169" formatCode="General"/>
    <numFmt numFmtId="170" formatCode="0%"/>
    <numFmt numFmtId="171" formatCode="#,##0.000"/>
    <numFmt numFmtId="172" formatCode="0.0%"/>
    <numFmt numFmtId="173" formatCode="0.00E+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Arial"/>
      <family val="2"/>
      <charset val="1"/>
    </font>
    <font>
      <b val="true"/>
      <sz val="1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B4C7E7"/>
        <bgColor rgb="FFC0C0C0"/>
      </patternFill>
    </fill>
    <fill>
      <patternFill patternType="solid">
        <fgColor rgb="FF0070C0"/>
        <bgColor rgb="FF008080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FFFCC"/>
      </patternFill>
    </fill>
    <fill>
      <patternFill patternType="solid">
        <fgColor rgb="FF92D050"/>
        <bgColor rgb="FF66FF33"/>
      </patternFill>
    </fill>
    <fill>
      <patternFill patternType="solid">
        <fgColor rgb="FF00B050"/>
        <bgColor rgb="FF008080"/>
      </patternFill>
    </fill>
    <fill>
      <patternFill patternType="solid">
        <fgColor rgb="FF66FF33"/>
        <bgColor rgb="FF92D05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Excel Built-in Bad" xfId="23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5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J37" activeCellId="0" sqref="J37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44.99"/>
    <col collapsed="false" customWidth="true" hidden="false" outlineLevel="0" max="2" min="2" style="0" width="14.86"/>
    <col collapsed="false" customWidth="true" hidden="false" outlineLevel="0" max="4" min="4" style="0" width="14.15"/>
    <col collapsed="false" customWidth="true" hidden="false" outlineLevel="0" max="5" min="5" style="0" width="26.71"/>
    <col collapsed="false" customWidth="true" hidden="false" outlineLevel="0" max="6" min="6" style="0" width="24.71"/>
    <col collapsed="false" customWidth="true" hidden="false" outlineLevel="0" max="7" min="7" style="0" width="16.86"/>
    <col collapsed="false" customWidth="true" hidden="false" outlineLevel="0" max="10" min="10" style="0" width="19.57"/>
  </cols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" hidden="false" customHeight="false" outlineLevel="0" collapsed="false">
      <c r="A3" s="1"/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9</v>
      </c>
      <c r="H3" s="1" t="n">
        <v>1995</v>
      </c>
      <c r="I3" s="1" t="n">
        <v>2007</v>
      </c>
      <c r="J3" s="1" t="n">
        <v>2015</v>
      </c>
      <c r="K3" s="1" t="n">
        <v>2020</v>
      </c>
      <c r="L3" s="1" t="n">
        <v>2030</v>
      </c>
      <c r="M3" s="1" t="n">
        <v>2040</v>
      </c>
      <c r="N3" s="1" t="n">
        <v>2050</v>
      </c>
      <c r="O3" s="1" t="n">
        <v>2060</v>
      </c>
      <c r="P3" s="1" t="n">
        <v>2070</v>
      </c>
      <c r="Q3" s="1" t="n">
        <v>2080</v>
      </c>
      <c r="R3" s="1" t="n">
        <v>2090</v>
      </c>
      <c r="S3" s="1" t="n">
        <v>2100</v>
      </c>
    </row>
    <row r="4" customFormat="false" ht="15" hidden="false" customHeight="false" outlineLevel="0" collapsed="false">
      <c r="A4" s="2" t="s">
        <v>11</v>
      </c>
      <c r="B4" s="3" t="n">
        <v>50</v>
      </c>
      <c r="C4" s="4" t="n">
        <v>80</v>
      </c>
      <c r="D4" s="4" t="n">
        <v>0.04</v>
      </c>
      <c r="E4" s="4" t="s">
        <v>12</v>
      </c>
      <c r="F4" s="3" t="n">
        <v>2</v>
      </c>
      <c r="G4" s="3" t="n">
        <v>2</v>
      </c>
      <c r="H4" s="5" t="n">
        <f aca="false">I4</f>
        <v>2.21481247961735</v>
      </c>
      <c r="I4" s="5" t="n">
        <v>2.21481247961735</v>
      </c>
      <c r="J4" s="5" t="n">
        <v>2.34499923904772</v>
      </c>
      <c r="K4" s="5" t="n">
        <v>2.41705228829221</v>
      </c>
      <c r="L4" s="5" t="n">
        <v>2.52595064680944</v>
      </c>
      <c r="M4" s="5" t="n">
        <v>2.61683574301554</v>
      </c>
      <c r="N4" s="5" t="n">
        <v>2.69707663876508</v>
      </c>
      <c r="O4" s="5" t="n">
        <f aca="false">N4</f>
        <v>2.69707663876508</v>
      </c>
      <c r="P4" s="5" t="n">
        <f aca="false">O4</f>
        <v>2.69707663876508</v>
      </c>
      <c r="Q4" s="5" t="n">
        <f aca="false">P4</f>
        <v>2.69707663876508</v>
      </c>
      <c r="R4" s="5" t="n">
        <f aca="false">Q4</f>
        <v>2.69707663876508</v>
      </c>
      <c r="S4" s="5" t="n">
        <f aca="false">R4</f>
        <v>2.69707663876508</v>
      </c>
    </row>
    <row r="5" customFormat="false" ht="15" hidden="false" customHeight="false" outlineLevel="0" collapsed="false">
      <c r="A5" s="6" t="s">
        <v>13</v>
      </c>
      <c r="B5" s="4" t="n">
        <v>7</v>
      </c>
      <c r="C5" s="4" t="n">
        <v>30</v>
      </c>
      <c r="D5" s="4" t="n">
        <v>0.5</v>
      </c>
      <c r="E5" s="4" t="s">
        <v>12</v>
      </c>
      <c r="F5" s="4" t="n">
        <v>2</v>
      </c>
      <c r="G5" s="4" t="n">
        <v>3.5</v>
      </c>
      <c r="H5" s="5" t="n">
        <f aca="false">I5*2</f>
        <v>20.3811875203826</v>
      </c>
      <c r="I5" s="5" t="n">
        <v>10.1905937601913</v>
      </c>
      <c r="J5" s="5" t="n">
        <v>8.9042830742472</v>
      </c>
      <c r="K5" s="5" t="n">
        <v>7.51971823024242</v>
      </c>
      <c r="L5" s="5" t="n">
        <v>5.9361887161648</v>
      </c>
      <c r="M5" s="5" t="n">
        <v>4.94709685835417</v>
      </c>
      <c r="N5" s="5" t="n">
        <v>4.25440504402653</v>
      </c>
      <c r="O5" s="5" t="n">
        <f aca="false">N5</f>
        <v>4.25440504402653</v>
      </c>
      <c r="P5" s="5" t="n">
        <f aca="false">O5</f>
        <v>4.25440504402653</v>
      </c>
      <c r="Q5" s="5" t="n">
        <f aca="false">P5</f>
        <v>4.25440504402653</v>
      </c>
      <c r="R5" s="5" t="n">
        <f aca="false">Q5</f>
        <v>4.25440504402653</v>
      </c>
      <c r="S5" s="5" t="n">
        <f aca="false">R5</f>
        <v>4.25440504402653</v>
      </c>
    </row>
    <row r="6" customFormat="false" ht="15" hidden="false" customHeight="false" outlineLevel="0" collapsed="false">
      <c r="A6" s="6" t="s">
        <v>14</v>
      </c>
      <c r="B6" s="4" t="n">
        <v>1.5</v>
      </c>
      <c r="C6" s="4" t="n">
        <v>30</v>
      </c>
      <c r="D6" s="4" t="n">
        <v>0</v>
      </c>
      <c r="E6" s="4" t="s">
        <v>12</v>
      </c>
      <c r="F6" s="4" t="n">
        <v>2</v>
      </c>
      <c r="G6" s="4" t="n">
        <v>0.5</v>
      </c>
      <c r="H6" s="5" t="n">
        <f aca="false">I6*2</f>
        <v>4.61467029024894</v>
      </c>
      <c r="I6" s="5" t="n">
        <v>2.30733514512447</v>
      </c>
      <c r="J6" s="5" t="n">
        <v>2.00765996303946</v>
      </c>
      <c r="K6" s="5" t="n">
        <v>1.99374062398087</v>
      </c>
      <c r="L6" s="5" t="n">
        <v>1.94625111425155</v>
      </c>
      <c r="M6" s="5" t="n">
        <v>1.9233251440374</v>
      </c>
      <c r="N6" s="5" t="n">
        <v>1.90449309707577</v>
      </c>
      <c r="O6" s="5" t="n">
        <f aca="false">N6</f>
        <v>1.90449309707577</v>
      </c>
      <c r="P6" s="5" t="n">
        <f aca="false">O6</f>
        <v>1.90449309707577</v>
      </c>
      <c r="Q6" s="5" t="n">
        <f aca="false">P6</f>
        <v>1.90449309707577</v>
      </c>
      <c r="R6" s="5" t="n">
        <f aca="false">Q6</f>
        <v>1.90449309707577</v>
      </c>
      <c r="S6" s="5" t="n">
        <f aca="false">R6</f>
        <v>1.90449309707577</v>
      </c>
    </row>
    <row r="7" customFormat="false" ht="15" hidden="false" customHeight="false" outlineLevel="0" collapsed="false">
      <c r="A7" s="6" t="s">
        <v>15</v>
      </c>
      <c r="B7" s="4" t="n">
        <v>3.25</v>
      </c>
      <c r="C7" s="4" t="n">
        <v>40</v>
      </c>
      <c r="D7" s="4" t="n">
        <v>0</v>
      </c>
      <c r="E7" s="4" t="s">
        <v>12</v>
      </c>
      <c r="F7" s="4" t="n">
        <v>2</v>
      </c>
      <c r="G7" s="4" t="n">
        <v>0.5</v>
      </c>
      <c r="H7" s="5" t="n">
        <f aca="false">I7*2</f>
        <v>11.8167000760952</v>
      </c>
      <c r="I7" s="5" t="n">
        <v>5.90835003804761</v>
      </c>
      <c r="J7" s="5" t="n">
        <v>3.18670985976737</v>
      </c>
      <c r="K7" s="5" t="n">
        <v>2.2975097293184</v>
      </c>
      <c r="L7" s="5" t="n">
        <v>1.76693727579085</v>
      </c>
      <c r="M7" s="5" t="n">
        <v>1.47544994021089</v>
      </c>
      <c r="N7" s="5" t="n">
        <v>1.31414936406131</v>
      </c>
      <c r="O7" s="5" t="n">
        <f aca="false">N7</f>
        <v>1.31414936406131</v>
      </c>
      <c r="P7" s="5" t="n">
        <f aca="false">O7</f>
        <v>1.31414936406131</v>
      </c>
      <c r="Q7" s="5" t="n">
        <f aca="false">P7</f>
        <v>1.31414936406131</v>
      </c>
      <c r="R7" s="5" t="n">
        <f aca="false">Q7</f>
        <v>1.31414936406131</v>
      </c>
      <c r="S7" s="5" t="n">
        <f aca="false">R7</f>
        <v>1.31414936406131</v>
      </c>
    </row>
    <row r="8" customFormat="false" ht="15" hidden="false" customHeight="false" outlineLevel="0" collapsed="false">
      <c r="A8" s="6" t="s">
        <v>16</v>
      </c>
      <c r="B8" s="4" t="n">
        <v>0</v>
      </c>
      <c r="C8" s="4" t="n">
        <v>20</v>
      </c>
      <c r="D8" s="4" t="n">
        <v>0.025</v>
      </c>
      <c r="E8" s="4" t="s">
        <v>12</v>
      </c>
      <c r="F8" s="4" t="n">
        <v>2</v>
      </c>
      <c r="G8" s="4" t="n">
        <v>1</v>
      </c>
      <c r="H8" s="5" t="n">
        <f aca="false">I8*2</f>
        <v>2.47272964452658</v>
      </c>
      <c r="I8" s="5" t="n">
        <v>1.23636482226329</v>
      </c>
      <c r="J8" s="5" t="n">
        <v>1.02757473638439</v>
      </c>
      <c r="K8" s="5" t="n">
        <v>0.817147081204479</v>
      </c>
      <c r="L8" s="5" t="n">
        <v>0.779482987281226</v>
      </c>
      <c r="M8" s="5" t="n">
        <v>0.741818893357973</v>
      </c>
      <c r="N8" s="5" t="n">
        <v>0.731993477551908</v>
      </c>
      <c r="O8" s="5" t="n">
        <f aca="false">N8</f>
        <v>0.731993477551908</v>
      </c>
      <c r="P8" s="5" t="n">
        <f aca="false">O8</f>
        <v>0.731993477551908</v>
      </c>
      <c r="Q8" s="5" t="n">
        <f aca="false">P8</f>
        <v>0.731993477551908</v>
      </c>
      <c r="R8" s="5" t="n">
        <f aca="false">Q8</f>
        <v>0.731993477551908</v>
      </c>
      <c r="S8" s="5" t="n">
        <f aca="false">R8</f>
        <v>0.731993477551908</v>
      </c>
    </row>
    <row r="9" customFormat="false" ht="15" hidden="false" customHeight="false" outlineLevel="0" collapsed="false">
      <c r="A9" s="6" t="s">
        <v>17</v>
      </c>
      <c r="B9" s="4" t="n">
        <v>0</v>
      </c>
      <c r="C9" s="4" t="n">
        <v>20</v>
      </c>
      <c r="D9" s="4" t="n">
        <v>0.01</v>
      </c>
      <c r="E9" s="4" t="s">
        <v>12</v>
      </c>
      <c r="F9" s="4" t="n">
        <v>4</v>
      </c>
      <c r="G9" s="4" t="n">
        <v>0.5</v>
      </c>
      <c r="H9" s="5" t="n">
        <f aca="false">I9*2</f>
        <v>4.74895097293184</v>
      </c>
      <c r="I9" s="5" t="n">
        <v>2.37447548646592</v>
      </c>
      <c r="J9" s="5" t="n">
        <v>1.80132623111208</v>
      </c>
      <c r="K9" s="5" t="n">
        <v>1.26092836177845</v>
      </c>
      <c r="L9" s="5" t="n">
        <v>1.19542558973801</v>
      </c>
      <c r="M9" s="5" t="n">
        <v>1.0889835851723</v>
      </c>
      <c r="N9" s="5" t="n">
        <v>1.06851396890966</v>
      </c>
      <c r="O9" s="5" t="n">
        <f aca="false">N9</f>
        <v>1.06851396890966</v>
      </c>
      <c r="P9" s="5" t="n">
        <f aca="false">O9</f>
        <v>1.06851396890966</v>
      </c>
      <c r="Q9" s="5" t="n">
        <f aca="false">P9</f>
        <v>1.06851396890966</v>
      </c>
      <c r="R9" s="5" t="n">
        <f aca="false">Q9</f>
        <v>1.06851396890966</v>
      </c>
      <c r="S9" s="5" t="n">
        <f aca="false">R9</f>
        <v>1.06851396890966</v>
      </c>
    </row>
    <row r="10" customFormat="false" ht="15" hidden="false" customHeight="false" outlineLevel="0" collapsed="false">
      <c r="A10" s="6" t="s">
        <v>18</v>
      </c>
      <c r="B10" s="4" t="n">
        <v>0</v>
      </c>
      <c r="C10" s="4" t="n">
        <v>25</v>
      </c>
      <c r="D10" s="4" t="n">
        <v>0.033</v>
      </c>
      <c r="E10" s="4" t="s">
        <v>12</v>
      </c>
      <c r="F10" s="4" t="n">
        <v>1</v>
      </c>
      <c r="G10" s="7" t="n">
        <v>0.5</v>
      </c>
      <c r="H10" s="5" t="n">
        <f aca="false">I10*2</f>
        <v>6.13433460158712</v>
      </c>
      <c r="I10" s="5" t="n">
        <v>3.06716730079356</v>
      </c>
      <c r="J10" s="5" t="n">
        <v>2.13702793781933</v>
      </c>
      <c r="K10" s="5" t="n">
        <v>1.45416153929775</v>
      </c>
      <c r="L10" s="5" t="n">
        <v>0.840891836069138</v>
      </c>
      <c r="M10" s="5" t="n">
        <v>0.642745950646809</v>
      </c>
      <c r="N10" s="5" t="n">
        <v>0.623095119034678</v>
      </c>
      <c r="O10" s="5" t="n">
        <f aca="false">N10</f>
        <v>0.623095119034678</v>
      </c>
      <c r="P10" s="5" t="n">
        <f aca="false">O10</f>
        <v>0.623095119034678</v>
      </c>
      <c r="Q10" s="5" t="n">
        <f aca="false">P10</f>
        <v>0.623095119034678</v>
      </c>
      <c r="R10" s="5" t="n">
        <f aca="false">Q10</f>
        <v>0.623095119034678</v>
      </c>
      <c r="S10" s="5" t="n">
        <f aca="false">R10</f>
        <v>0.623095119034678</v>
      </c>
    </row>
    <row r="11" customFormat="false" ht="15" hidden="false" customHeight="false" outlineLevel="0" collapsed="false">
      <c r="A11" s="6" t="s">
        <v>19</v>
      </c>
      <c r="B11" s="4" t="n">
        <v>0</v>
      </c>
      <c r="C11" s="4" t="n">
        <v>25</v>
      </c>
      <c r="D11" s="4" t="n">
        <f aca="false">+D10</f>
        <v>0.033</v>
      </c>
      <c r="E11" s="4" t="s">
        <v>12</v>
      </c>
      <c r="F11" s="4" t="n">
        <v>2</v>
      </c>
      <c r="G11" s="4" t="n">
        <v>0.5</v>
      </c>
      <c r="H11" s="5" t="n">
        <f aca="false">2*I11</f>
        <v>11.8723774323296</v>
      </c>
      <c r="I11" s="5" t="n">
        <v>5.9361887161648</v>
      </c>
      <c r="J11" s="5" t="n">
        <v>4.56554321121861</v>
      </c>
      <c r="K11" s="5" t="n">
        <v>4.12994977714969</v>
      </c>
      <c r="L11" s="5" t="n">
        <v>3.4904789651049</v>
      </c>
      <c r="M11" s="5" t="n">
        <v>3.43889553212306</v>
      </c>
      <c r="N11" s="5" t="n">
        <v>3.40614414610284</v>
      </c>
      <c r="O11" s="5" t="n">
        <f aca="false">N11</f>
        <v>3.40614414610284</v>
      </c>
      <c r="P11" s="5" t="n">
        <f aca="false">O11</f>
        <v>3.40614414610284</v>
      </c>
      <c r="Q11" s="5" t="n">
        <f aca="false">P11</f>
        <v>3.40614414610284</v>
      </c>
      <c r="R11" s="5" t="n">
        <f aca="false">Q11</f>
        <v>3.40614414610284</v>
      </c>
      <c r="S11" s="5" t="n">
        <f aca="false">R11</f>
        <v>3.40614414610284</v>
      </c>
    </row>
    <row r="12" customFormat="false" ht="15" hidden="false" customHeight="false" outlineLevel="0" collapsed="false">
      <c r="A12" s="8"/>
      <c r="B12" s="9"/>
      <c r="H12" s="10"/>
    </row>
    <row r="13" customFormat="false" ht="15" hidden="false" customHeight="false" outlineLevel="0" collapsed="false">
      <c r="A13" s="6" t="s">
        <v>20</v>
      </c>
      <c r="B13" s="4" t="s">
        <v>12</v>
      </c>
      <c r="C13" s="4" t="n">
        <v>40</v>
      </c>
      <c r="D13" s="4"/>
      <c r="E13" s="4" t="n">
        <v>1</v>
      </c>
      <c r="F13" s="4" t="n">
        <v>8</v>
      </c>
      <c r="G13" s="4" t="n">
        <v>1</v>
      </c>
      <c r="H13" s="5" t="n">
        <f aca="false">I13</f>
        <v>5.53670862813562</v>
      </c>
      <c r="I13" s="5" t="n">
        <f aca="false">J13</f>
        <v>5.53670862813562</v>
      </c>
      <c r="J13" s="11" t="n">
        <v>5.53670862813562</v>
      </c>
      <c r="K13" s="11" t="n">
        <f aca="false">+J13</f>
        <v>5.53670862813562</v>
      </c>
      <c r="L13" s="5" t="n">
        <f aca="false">+K13</f>
        <v>5.53670862813562</v>
      </c>
      <c r="M13" s="5" t="n">
        <f aca="false">+L13</f>
        <v>5.53670862813562</v>
      </c>
      <c r="N13" s="5" t="n">
        <f aca="false">+M13</f>
        <v>5.53670862813562</v>
      </c>
      <c r="O13" s="5" t="n">
        <f aca="false">+N13</f>
        <v>5.53670862813562</v>
      </c>
      <c r="P13" s="5" t="n">
        <f aca="false">+O13</f>
        <v>5.53670862813562</v>
      </c>
      <c r="Q13" s="5" t="n">
        <f aca="false">+P13</f>
        <v>5.53670862813562</v>
      </c>
      <c r="R13" s="5" t="n">
        <f aca="false">+Q13</f>
        <v>5.53670862813562</v>
      </c>
      <c r="S13" s="5" t="n">
        <f aca="false">+R13</f>
        <v>5.53670862813562</v>
      </c>
    </row>
    <row r="14" customFormat="false" ht="15" hidden="false" customHeight="false" outlineLevel="0" collapsed="false">
      <c r="A14" s="12"/>
      <c r="B14" s="12"/>
      <c r="C14" s="12"/>
      <c r="E14" s="13"/>
    </row>
    <row r="15" customFormat="false" ht="15" hidden="false" customHeight="false" outlineLevel="0" collapsed="false">
      <c r="A15" s="14" t="s">
        <v>21</v>
      </c>
      <c r="B15" s="4" t="s">
        <v>12</v>
      </c>
      <c r="C15" s="4" t="n">
        <v>25</v>
      </c>
      <c r="D15" s="4"/>
      <c r="E15" s="15" t="n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customFormat="false" ht="15" hidden="false" customHeight="false" outlineLevel="0" collapsed="false">
      <c r="A16" s="17" t="s">
        <v>22</v>
      </c>
      <c r="B16" s="4" t="s">
        <v>12</v>
      </c>
      <c r="C16" s="18" t="n">
        <v>25</v>
      </c>
      <c r="D16" s="4"/>
      <c r="E16" s="15" t="n">
        <v>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customFormat="false" ht="15" hidden="false" customHeight="false" outlineLevel="0" collapsed="false">
      <c r="A17" s="17" t="s">
        <v>23</v>
      </c>
      <c r="B17" s="4" t="s">
        <v>12</v>
      </c>
      <c r="C17" s="4" t="n">
        <v>30</v>
      </c>
      <c r="D17" s="4"/>
      <c r="E17" s="15" t="n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9" customFormat="false" ht="15" hidden="false" customHeight="false" outlineLevel="0" collapsed="false">
      <c r="A19" s="8"/>
      <c r="B19" s="19"/>
      <c r="C19" s="19"/>
      <c r="D19" s="19"/>
    </row>
    <row r="20" customFormat="false" ht="15" hidden="false" customHeight="false" outlineLevel="0" collapsed="false">
      <c r="A20" s="6" t="s">
        <v>24</v>
      </c>
      <c r="B20" s="20"/>
      <c r="C20" s="21" t="n">
        <v>40</v>
      </c>
      <c r="D20" s="10"/>
    </row>
    <row r="21" customFormat="false" ht="15" hidden="false" customHeight="false" outlineLevel="0" collapsed="false">
      <c r="A21" s="6" t="s">
        <v>25</v>
      </c>
      <c r="B21" s="20"/>
      <c r="C21" s="21" t="n">
        <v>40</v>
      </c>
    </row>
    <row r="22" customFormat="false" ht="15" hidden="false" customHeight="false" outlineLevel="0" collapsed="false">
      <c r="A22" s="6" t="s">
        <v>26</v>
      </c>
      <c r="B22" s="16"/>
      <c r="C22" s="22" t="n">
        <v>5</v>
      </c>
    </row>
    <row r="23" s="10" customFormat="true" ht="15" hidden="false" customHeight="false" outlineLevel="0" collapsed="false">
      <c r="A23" s="8"/>
      <c r="C23" s="23"/>
    </row>
    <row r="24" customFormat="false" ht="15" hidden="false" customHeight="false" outlineLevel="0" collapsed="false">
      <c r="A24" s="24" t="s">
        <v>27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customFormat="false" ht="15" hidden="false" customHeight="false" outlineLevel="0" collapsed="false">
      <c r="A25" s="6" t="s">
        <v>28</v>
      </c>
      <c r="B25" s="15" t="n">
        <v>0</v>
      </c>
      <c r="C25" s="15" t="n">
        <v>0.1</v>
      </c>
      <c r="D25" s="15" t="n">
        <v>0.2</v>
      </c>
      <c r="E25" s="15" t="n">
        <v>0.3</v>
      </c>
      <c r="F25" s="15" t="n">
        <v>0.4</v>
      </c>
      <c r="G25" s="15" t="n">
        <v>0.5</v>
      </c>
      <c r="H25" s="15" t="n">
        <v>0.6</v>
      </c>
      <c r="I25" s="15" t="n">
        <v>0.7</v>
      </c>
      <c r="J25" s="15" t="n">
        <v>0.8</v>
      </c>
      <c r="K25" s="15" t="n">
        <v>0.9</v>
      </c>
      <c r="L25" s="15" t="n">
        <v>1</v>
      </c>
    </row>
    <row r="26" customFormat="false" ht="15" hidden="false" customHeight="false" outlineLevel="0" collapsed="false">
      <c r="A26" s="6" t="s">
        <v>29</v>
      </c>
      <c r="B26" s="26" t="n">
        <v>0</v>
      </c>
      <c r="C26" s="26" t="n">
        <v>1.51646113638564</v>
      </c>
      <c r="D26" s="26" t="n">
        <v>3.03292227277127</v>
      </c>
      <c r="E26" s="26" t="n">
        <v>4.54938340915691</v>
      </c>
      <c r="F26" s="26" t="n">
        <v>4.54938340915691</v>
      </c>
      <c r="G26" s="26" t="n">
        <v>4.54938340915691</v>
      </c>
      <c r="H26" s="26" t="n">
        <v>4.54938340915691</v>
      </c>
      <c r="I26" s="26" t="n">
        <v>4.54938340915691</v>
      </c>
      <c r="J26" s="26" t="n">
        <v>4.54938340915691</v>
      </c>
      <c r="K26" s="26" t="n">
        <v>4.54938340915691</v>
      </c>
      <c r="L26" s="26" t="n">
        <v>4.54938340915691</v>
      </c>
    </row>
    <row r="28" customFormat="false" ht="15" hidden="false" customHeight="false" outlineLevel="0" collapsed="false">
      <c r="A28" s="27" t="s">
        <v>30</v>
      </c>
    </row>
    <row r="29" customFormat="false" ht="15" hidden="false" customHeight="false" outlineLevel="0" collapsed="false">
      <c r="A29" s="6" t="s">
        <v>31</v>
      </c>
      <c r="B29" s="16" t="s">
        <v>8</v>
      </c>
      <c r="C29" s="11" t="n">
        <f aca="false">1/3</f>
        <v>0.333333333333333</v>
      </c>
      <c r="E29" s="24" t="s">
        <v>32</v>
      </c>
    </row>
    <row r="30" customFormat="false" ht="15" hidden="false" customHeight="false" outlineLevel="0" collapsed="false">
      <c r="A30" s="6" t="s">
        <v>33</v>
      </c>
      <c r="B30" s="16" t="s">
        <v>8</v>
      </c>
      <c r="C30" s="16" t="n">
        <v>0.55</v>
      </c>
      <c r="E30" s="6" t="s">
        <v>34</v>
      </c>
      <c r="F30" s="16" t="s">
        <v>8</v>
      </c>
      <c r="G30" s="22" t="n">
        <v>5</v>
      </c>
      <c r="H30" s="28"/>
    </row>
    <row r="31" customFormat="false" ht="15" hidden="false" customHeight="false" outlineLevel="0" collapsed="false">
      <c r="A31" s="6" t="s">
        <v>35</v>
      </c>
      <c r="B31" s="16" t="s">
        <v>8</v>
      </c>
      <c r="C31" s="16" t="n">
        <v>0.35</v>
      </c>
      <c r="E31" s="6" t="s">
        <v>36</v>
      </c>
      <c r="F31" s="16" t="s">
        <v>8</v>
      </c>
      <c r="G31" s="22" t="n">
        <v>0.75</v>
      </c>
    </row>
    <row r="32" customFormat="false" ht="15" hidden="false" customHeight="false" outlineLevel="0" collapsed="false">
      <c r="A32" s="6" t="s">
        <v>37</v>
      </c>
      <c r="B32" s="16" t="s">
        <v>8</v>
      </c>
      <c r="C32" s="16" t="n">
        <v>0.31</v>
      </c>
      <c r="E32" s="24" t="s">
        <v>38</v>
      </c>
    </row>
    <row r="33" customFormat="false" ht="15" hidden="false" customHeight="false" outlineLevel="0" collapsed="false">
      <c r="A33" s="6" t="s">
        <v>39</v>
      </c>
      <c r="B33" s="16" t="s">
        <v>8</v>
      </c>
      <c r="C33" s="16" t="n">
        <v>0.52</v>
      </c>
      <c r="E33" s="6" t="s">
        <v>40</v>
      </c>
      <c r="F33" s="16" t="s">
        <v>41</v>
      </c>
      <c r="G33" s="29" t="n">
        <v>138024</v>
      </c>
    </row>
    <row r="34" customFormat="false" ht="15" hidden="false" customHeight="false" outlineLevel="0" collapsed="false">
      <c r="A34" s="6" t="s">
        <v>42</v>
      </c>
      <c r="B34" s="16" t="s">
        <v>8</v>
      </c>
      <c r="C34" s="16" t="n">
        <v>1</v>
      </c>
      <c r="E34" s="6" t="s">
        <v>43</v>
      </c>
      <c r="F34" s="16" t="s">
        <v>44</v>
      </c>
      <c r="G34" s="22" t="n">
        <v>80</v>
      </c>
    </row>
    <row r="35" customFormat="false" ht="15" hidden="false" customHeight="false" outlineLevel="0" collapsed="false">
      <c r="A35" s="6" t="s">
        <v>45</v>
      </c>
      <c r="B35" s="20" t="s">
        <v>8</v>
      </c>
      <c r="C35" s="30" t="n">
        <v>0.696056101771617</v>
      </c>
      <c r="E35" s="6" t="s">
        <v>46</v>
      </c>
      <c r="F35" s="16" t="s">
        <v>8</v>
      </c>
      <c r="G35" s="22" t="n">
        <v>0.9</v>
      </c>
    </row>
    <row r="36" customFormat="false" ht="15" hidden="false" customHeight="false" outlineLevel="0" collapsed="false">
      <c r="A36" s="6" t="s">
        <v>47</v>
      </c>
      <c r="B36" s="16" t="s">
        <v>8</v>
      </c>
      <c r="C36" s="16" t="n">
        <v>0.05</v>
      </c>
    </row>
    <row r="37" customFormat="false" ht="15" hidden="false" customHeight="false" outlineLevel="0" collapsed="false">
      <c r="A37" s="6" t="s">
        <v>48</v>
      </c>
      <c r="B37" s="16" t="s">
        <v>8</v>
      </c>
      <c r="C37" s="16" t="n">
        <v>0.15</v>
      </c>
      <c r="E37" s="6" t="s">
        <v>49</v>
      </c>
      <c r="F37" s="16" t="s">
        <v>8</v>
      </c>
      <c r="G37" s="22" t="n">
        <f aca="false">0.15+0.22</f>
        <v>0.37</v>
      </c>
    </row>
    <row r="38" customFormat="false" ht="15" hidden="false" customHeight="false" outlineLevel="0" collapsed="false">
      <c r="A38" s="6" t="s">
        <v>50</v>
      </c>
      <c r="B38" s="16" t="s">
        <v>8</v>
      </c>
      <c r="C38" s="22" t="n">
        <v>0.3333333333</v>
      </c>
    </row>
    <row r="39" customFormat="false" ht="15" hidden="false" customHeight="false" outlineLevel="0" collapsed="false">
      <c r="A39" s="6" t="s">
        <v>51</v>
      </c>
      <c r="B39" s="16" t="s">
        <v>8</v>
      </c>
      <c r="C39" s="16" t="n">
        <v>0.6</v>
      </c>
    </row>
    <row r="40" customFormat="false" ht="15" hidden="false" customHeight="false" outlineLevel="0" collapsed="false">
      <c r="A40" s="8"/>
      <c r="B40" s="19"/>
      <c r="C40" s="19"/>
    </row>
    <row r="41" s="31" customFormat="true" ht="15" hidden="false" customHeight="false" outlineLevel="0" collapsed="false">
      <c r="A41" s="27" t="s">
        <v>52</v>
      </c>
      <c r="B41" s="10"/>
      <c r="C41" s="10"/>
    </row>
    <row r="42" s="31" customFormat="true" ht="15" hidden="false" customHeight="false" outlineLevel="0" collapsed="false">
      <c r="A42" s="17" t="s">
        <v>53</v>
      </c>
      <c r="B42" s="16" t="s">
        <v>8</v>
      </c>
      <c r="C42" s="16" t="n">
        <v>0.095</v>
      </c>
    </row>
    <row r="43" customFormat="false" ht="15" hidden="false" customHeight="false" outlineLevel="0" collapsed="false">
      <c r="A43" s="8"/>
      <c r="B43" s="10"/>
      <c r="C43" s="10"/>
    </row>
    <row r="44" customFormat="false" ht="15" hidden="false" customHeight="false" outlineLevel="0" collapsed="false">
      <c r="A44" s="24" t="s">
        <v>54</v>
      </c>
      <c r="E44" s="32" t="s">
        <v>55</v>
      </c>
      <c r="F44" s="32"/>
      <c r="G44" s="32"/>
    </row>
    <row r="45" customFormat="false" ht="15" hidden="false" customHeight="false" outlineLevel="0" collapsed="false">
      <c r="A45" s="6" t="s">
        <v>56</v>
      </c>
      <c r="B45" s="16" t="s">
        <v>8</v>
      </c>
      <c r="C45" s="16" t="n">
        <v>0.15</v>
      </c>
      <c r="E45" s="6" t="s">
        <v>57</v>
      </c>
      <c r="F45" s="16" t="s">
        <v>8</v>
      </c>
      <c r="G45" s="16" t="n">
        <v>75</v>
      </c>
      <c r="H45" s="31"/>
    </row>
    <row r="46" customFormat="false" ht="15" hidden="false" customHeight="false" outlineLevel="0" collapsed="false">
      <c r="A46" s="6" t="s">
        <v>58</v>
      </c>
      <c r="B46" s="16" t="s">
        <v>59</v>
      </c>
      <c r="C46" s="16" t="n">
        <v>14.3</v>
      </c>
      <c r="E46" s="6" t="s">
        <v>60</v>
      </c>
      <c r="F46" s="16" t="s">
        <v>8</v>
      </c>
      <c r="G46" s="16" t="n">
        <v>15</v>
      </c>
    </row>
    <row r="47" customFormat="false" ht="15" hidden="false" customHeight="false" outlineLevel="0" collapsed="false">
      <c r="A47" s="6" t="s">
        <v>61</v>
      </c>
      <c r="B47" s="16" t="s">
        <v>62</v>
      </c>
      <c r="C47" s="16" t="n">
        <v>0.049</v>
      </c>
      <c r="E47" s="6" t="s">
        <v>63</v>
      </c>
      <c r="F47" s="33" t="s">
        <v>8</v>
      </c>
      <c r="G47" s="16" t="n">
        <v>5</v>
      </c>
    </row>
    <row r="48" customFormat="false" ht="15" hidden="false" customHeight="false" outlineLevel="0" collapsed="false">
      <c r="A48" s="6" t="s">
        <v>64</v>
      </c>
      <c r="B48" s="16" t="s">
        <v>62</v>
      </c>
      <c r="C48" s="16" t="n">
        <v>0.0106</v>
      </c>
    </row>
    <row r="50" customFormat="false" ht="15" hidden="false" customHeight="false" outlineLevel="0" collapsed="false">
      <c r="A50" s="27" t="s">
        <v>65</v>
      </c>
    </row>
    <row r="51" customFormat="false" ht="15" hidden="false" customHeight="false" outlineLevel="0" collapsed="false">
      <c r="A51" s="6" t="s">
        <v>66</v>
      </c>
      <c r="B51" s="16" t="s">
        <v>67</v>
      </c>
      <c r="C51" s="16" t="n">
        <v>238.329290159266</v>
      </c>
      <c r="D51" s="31"/>
    </row>
    <row r="52" customFormat="false" ht="15" hidden="false" customHeight="false" outlineLevel="0" collapsed="false">
      <c r="A52" s="6" t="s">
        <v>68</v>
      </c>
      <c r="B52" s="33" t="s">
        <v>8</v>
      </c>
      <c r="C52" s="16" t="n">
        <v>0.027</v>
      </c>
    </row>
    <row r="53" customFormat="false" ht="15" hidden="false" customHeight="false" outlineLevel="0" collapsed="false">
      <c r="A53" s="6" t="s">
        <v>69</v>
      </c>
      <c r="B53" s="16" t="s">
        <v>8</v>
      </c>
      <c r="C53" s="16" t="n">
        <v>0.0615</v>
      </c>
    </row>
  </sheetData>
  <mergeCells count="2">
    <mergeCell ref="H2:S2"/>
    <mergeCell ref="E44:G4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2:AT199"/>
  <sheetViews>
    <sheetView showFormulas="false" showGridLines="true" showRowColHeaders="true" showZeros="true" rightToLeft="false" tabSelected="true" showOutlineSymbols="true" defaultGridColor="true" view="normal" topLeftCell="A161" colorId="64" zoomScale="70" zoomScaleNormal="70" zoomScalePageLayoutView="100" workbookViewId="0">
      <selection pane="topLeft" activeCell="C188" activeCellId="0" sqref="C18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44.58"/>
    <col collapsed="false" customWidth="true" hidden="false" outlineLevel="0" max="2" min="2" style="0" width="32.57"/>
    <col collapsed="false" customWidth="true" hidden="false" outlineLevel="0" max="3" min="3" style="0" width="11.99"/>
    <col collapsed="false" customWidth="true" hidden="false" outlineLevel="0" max="4" min="4" style="0" width="15.57"/>
    <col collapsed="false" customWidth="true" hidden="false" outlineLevel="0" max="5" min="5" style="0" width="39.7"/>
    <col collapsed="false" customWidth="true" hidden="false" outlineLevel="0" max="6" min="6" style="0" width="24.29"/>
    <col collapsed="false" customWidth="true" hidden="false" outlineLevel="0" max="7" min="7" style="0" width="25.71"/>
    <col collapsed="false" customWidth="true" hidden="false" outlineLevel="0" max="8" min="8" style="0" width="13.7"/>
    <col collapsed="false" customWidth="true" hidden="false" outlineLevel="0" max="9" min="9" style="0" width="13.57"/>
    <col collapsed="false" customWidth="true" hidden="false" outlineLevel="0" max="17" min="10" style="0" width="14.57"/>
    <col collapsed="false" customWidth="true" hidden="false" outlineLevel="0" max="20" min="19" style="0" width="17.71"/>
    <col collapsed="false" customWidth="true" hidden="false" outlineLevel="0" max="21" min="21" style="0" width="16.71"/>
    <col collapsed="false" customWidth="true" hidden="false" outlineLevel="0" max="23" min="22" style="0" width="13.43"/>
    <col collapsed="false" customWidth="true" hidden="false" outlineLevel="0" max="24" min="24" style="0" width="11.86"/>
    <col collapsed="false" customWidth="true" hidden="false" outlineLevel="0" max="26" min="26" style="0" width="21.86"/>
  </cols>
  <sheetData>
    <row r="2" customFormat="false" ht="15" hidden="false" customHeight="false" outlineLevel="0" collapsed="false">
      <c r="A2" s="27" t="s">
        <v>0</v>
      </c>
      <c r="B2" s="1" t="s">
        <v>70</v>
      </c>
      <c r="C2" s="1" t="s">
        <v>71</v>
      </c>
      <c r="E2" s="34"/>
      <c r="F2" s="19"/>
      <c r="S2" s="10"/>
      <c r="T2" s="10"/>
      <c r="U2" s="34"/>
      <c r="V2" s="34"/>
      <c r="W2" s="10"/>
      <c r="X2" s="34"/>
      <c r="Y2" s="31"/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1"/>
      <c r="B3" s="35" t="s">
        <v>8</v>
      </c>
      <c r="C3" s="35" t="s">
        <v>8</v>
      </c>
      <c r="E3" s="34"/>
      <c r="F3" s="19"/>
      <c r="S3" s="10"/>
      <c r="T3" s="10"/>
      <c r="U3" s="34"/>
      <c r="V3" s="34"/>
      <c r="W3" s="10"/>
      <c r="X3" s="34"/>
      <c r="Y3" s="31"/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2" t="s">
        <v>11</v>
      </c>
      <c r="B4" s="3" t="n">
        <f aca="false">B5</f>
        <v>0.15</v>
      </c>
      <c r="C4" s="36" t="n">
        <v>0.423023606150865</v>
      </c>
      <c r="E4" s="9"/>
      <c r="F4" s="19"/>
      <c r="S4" s="10"/>
      <c r="T4" s="10"/>
      <c r="U4" s="37"/>
      <c r="W4" s="10"/>
      <c r="X4" s="38"/>
      <c r="Y4" s="31"/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6" t="s">
        <v>13</v>
      </c>
      <c r="B5" s="4" t="n">
        <v>0.15</v>
      </c>
      <c r="C5" s="39" t="n">
        <v>0.65</v>
      </c>
      <c r="E5" s="9"/>
      <c r="F5" s="40"/>
      <c r="S5" s="10"/>
      <c r="T5" s="10"/>
      <c r="U5" s="9"/>
      <c r="W5" s="10"/>
      <c r="X5" s="41"/>
      <c r="Y5" s="31"/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6" t="s">
        <v>14</v>
      </c>
      <c r="B6" s="4" t="n">
        <f aca="false">B5</f>
        <v>0.15</v>
      </c>
      <c r="C6" s="39" t="n">
        <v>0.5</v>
      </c>
      <c r="E6" s="9"/>
      <c r="F6" s="19"/>
      <c r="S6" s="10"/>
      <c r="T6" s="10"/>
      <c r="U6" s="9"/>
      <c r="W6" s="10"/>
      <c r="X6" s="41"/>
      <c r="Y6" s="31"/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6" t="s">
        <v>15</v>
      </c>
      <c r="B7" s="4" t="n">
        <f aca="false">B6</f>
        <v>0.15</v>
      </c>
      <c r="C7" s="39" t="n">
        <v>0.2</v>
      </c>
      <c r="E7" s="9"/>
      <c r="F7" s="19"/>
      <c r="S7" s="10"/>
      <c r="T7" s="10"/>
      <c r="U7" s="9"/>
      <c r="W7" s="10"/>
      <c r="X7" s="41"/>
      <c r="Y7" s="31"/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6" t="s">
        <v>16</v>
      </c>
      <c r="B8" s="4" t="n">
        <f aca="false">C8/4</f>
        <v>0.0525</v>
      </c>
      <c r="C8" s="39" t="n">
        <v>0.21</v>
      </c>
      <c r="E8" s="9"/>
      <c r="F8" s="19"/>
      <c r="S8" s="10"/>
      <c r="T8" s="10"/>
      <c r="U8" s="9"/>
      <c r="W8" s="10"/>
      <c r="X8" s="41"/>
      <c r="Y8" s="31"/>
      <c r="Z8" s="31"/>
      <c r="AA8" s="31"/>
      <c r="AB8" s="31"/>
      <c r="AC8" s="31"/>
      <c r="AD8" s="31"/>
      <c r="AE8" s="31"/>
    </row>
    <row r="9" customFormat="false" ht="15" hidden="false" customHeight="false" outlineLevel="0" collapsed="false">
      <c r="A9" s="6" t="s">
        <v>17</v>
      </c>
      <c r="B9" s="4" t="n">
        <f aca="false">C9/4</f>
        <v>0.07875</v>
      </c>
      <c r="C9" s="39" t="n">
        <v>0.315</v>
      </c>
      <c r="E9" s="9"/>
      <c r="F9" s="19"/>
      <c r="S9" s="10"/>
      <c r="T9" s="10"/>
      <c r="U9" s="9"/>
      <c r="W9" s="10"/>
      <c r="X9" s="41"/>
      <c r="Y9" s="31"/>
      <c r="Z9" s="31"/>
      <c r="AA9" s="31"/>
      <c r="AB9" s="31"/>
      <c r="AC9" s="31"/>
      <c r="AD9" s="31"/>
      <c r="AE9" s="31"/>
    </row>
    <row r="10" customFormat="false" ht="15" hidden="false" customHeight="false" outlineLevel="0" collapsed="false">
      <c r="A10" s="6" t="s">
        <v>18</v>
      </c>
      <c r="B10" s="4" t="n">
        <f aca="false">C10/4</f>
        <v>0.0375</v>
      </c>
      <c r="C10" s="39" t="n">
        <v>0.15</v>
      </c>
      <c r="E10" s="9"/>
      <c r="F10" s="19"/>
      <c r="S10" s="10"/>
      <c r="T10" s="10"/>
      <c r="U10" s="9"/>
      <c r="W10" s="10"/>
      <c r="X10" s="41"/>
      <c r="Y10" s="31"/>
      <c r="Z10" s="31"/>
      <c r="AA10" s="31"/>
      <c r="AB10" s="31"/>
      <c r="AC10" s="31"/>
      <c r="AD10" s="31"/>
      <c r="AE10" s="31"/>
    </row>
    <row r="11" customFormat="false" ht="15" hidden="false" customHeight="false" outlineLevel="0" collapsed="false">
      <c r="A11" s="6" t="s">
        <v>19</v>
      </c>
      <c r="B11" s="42" t="n">
        <f aca="false">C11/4</f>
        <v>0.0625</v>
      </c>
      <c r="C11" s="43" t="n">
        <v>0.25</v>
      </c>
      <c r="E11" s="9"/>
      <c r="F11" s="19"/>
      <c r="S11" s="10"/>
      <c r="T11" s="10"/>
      <c r="U11" s="9"/>
      <c r="W11" s="10"/>
      <c r="X11" s="41"/>
      <c r="Y11" s="31"/>
      <c r="Z11" s="31"/>
      <c r="AA11" s="31"/>
      <c r="AB11" s="31"/>
      <c r="AC11" s="31"/>
      <c r="AD11" s="31"/>
      <c r="AE11" s="31"/>
    </row>
    <row r="12" s="31" customFormat="true" ht="15" hidden="false" customHeight="false" outlineLevel="0" collapsed="false">
      <c r="A12" s="44"/>
      <c r="B12" s="45"/>
      <c r="C12" s="45"/>
      <c r="E12" s="9"/>
      <c r="F12" s="10"/>
      <c r="S12" s="10"/>
      <c r="T12" s="10"/>
      <c r="U12" s="9"/>
      <c r="W12" s="10"/>
      <c r="X12" s="41"/>
    </row>
    <row r="13" customFormat="false" ht="15" hidden="false" customHeight="false" outlineLevel="0" collapsed="false">
      <c r="A13" s="46" t="s">
        <v>20</v>
      </c>
      <c r="B13" s="47" t="n">
        <v>0.6</v>
      </c>
      <c r="C13" s="48" t="n">
        <v>0.7652</v>
      </c>
      <c r="D13" s="49"/>
      <c r="E13" s="9"/>
      <c r="F13" s="19"/>
      <c r="S13" s="10"/>
      <c r="T13" s="10"/>
      <c r="U13" s="9"/>
      <c r="W13" s="10"/>
      <c r="X13" s="41"/>
      <c r="Y13" s="31"/>
      <c r="Z13" s="31"/>
      <c r="AA13" s="31"/>
      <c r="AB13" s="31"/>
      <c r="AC13" s="31"/>
      <c r="AD13" s="31"/>
      <c r="AE13" s="31"/>
    </row>
    <row r="14" s="12" customFormat="true" ht="12.75" hidden="false" customHeight="false" outlineLevel="0" collapsed="false">
      <c r="A14" s="50"/>
      <c r="B14" s="50"/>
      <c r="C14" s="50"/>
      <c r="D14" s="51"/>
      <c r="E14" s="52"/>
      <c r="F14" s="51"/>
      <c r="S14" s="52"/>
      <c r="T14" s="52"/>
      <c r="U14" s="52"/>
      <c r="V14" s="52"/>
      <c r="W14" s="52"/>
      <c r="X14" s="52"/>
      <c r="Y14" s="53"/>
      <c r="Z14" s="53"/>
      <c r="AA14" s="53"/>
      <c r="AB14" s="53"/>
      <c r="AC14" s="53"/>
      <c r="AD14" s="53"/>
      <c r="AE14" s="53"/>
    </row>
    <row r="15" s="19" customFormat="true" ht="15" hidden="false" customHeight="false" outlineLevel="0" collapsed="false">
      <c r="A15" s="54" t="s">
        <v>21</v>
      </c>
      <c r="B15" s="55"/>
      <c r="C15" s="4" t="n">
        <v>1</v>
      </c>
      <c r="D15" s="49"/>
      <c r="E15" s="56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9"/>
      <c r="T15" s="9"/>
      <c r="U15" s="56"/>
      <c r="V15" s="56"/>
      <c r="W15" s="10"/>
      <c r="X15" s="56"/>
      <c r="Y15" s="10"/>
      <c r="Z15" s="10"/>
      <c r="AA15" s="10"/>
      <c r="AB15" s="10"/>
      <c r="AC15" s="10"/>
      <c r="AD15" s="10"/>
      <c r="AE15" s="10"/>
    </row>
    <row r="16" customFormat="false" ht="15" hidden="false" customHeight="false" outlineLevel="0" collapsed="false">
      <c r="A16" s="14" t="s">
        <v>22</v>
      </c>
      <c r="B16" s="55"/>
      <c r="C16" s="4" t="n">
        <v>0.265</v>
      </c>
      <c r="D16" s="49"/>
      <c r="E16" s="56"/>
      <c r="F16" s="19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9"/>
      <c r="T16" s="9"/>
      <c r="U16" s="56"/>
      <c r="V16" s="56"/>
      <c r="W16" s="10"/>
      <c r="X16" s="56"/>
      <c r="Y16" s="10"/>
      <c r="Z16" s="10"/>
      <c r="AA16" s="10"/>
      <c r="AB16" s="10"/>
      <c r="AC16" s="10"/>
      <c r="AD16" s="10"/>
      <c r="AE16" s="10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customFormat="false" ht="15" hidden="false" customHeight="false" outlineLevel="0" collapsed="false">
      <c r="A17" s="14" t="s">
        <v>23</v>
      </c>
      <c r="B17" s="55"/>
      <c r="C17" s="4" t="n">
        <v>0.5</v>
      </c>
      <c r="D17" s="49"/>
      <c r="E17" s="56"/>
      <c r="F17" s="19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9"/>
      <c r="T17" s="9"/>
      <c r="U17" s="56"/>
      <c r="V17" s="56"/>
      <c r="W17" s="10"/>
      <c r="X17" s="56"/>
      <c r="Y17" s="10"/>
      <c r="Z17" s="10"/>
      <c r="AA17" s="10"/>
      <c r="AB17" s="10"/>
      <c r="AC17" s="10"/>
      <c r="AD17" s="10"/>
      <c r="AE17" s="10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customFormat="false" ht="15" hidden="false" customHeight="false" outlineLevel="0" collapsed="false">
      <c r="B18" s="19"/>
      <c r="D18" s="19"/>
      <c r="E18" s="10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0"/>
      <c r="T18" s="10"/>
      <c r="U18" s="10"/>
      <c r="V18" s="10"/>
      <c r="W18" s="10"/>
      <c r="X18" s="10"/>
      <c r="Y18" s="31"/>
      <c r="Z18" s="31"/>
      <c r="AA18" s="31"/>
      <c r="AB18" s="31"/>
      <c r="AC18" s="31"/>
      <c r="AD18" s="31"/>
      <c r="AE18" s="31"/>
    </row>
    <row r="19" customFormat="false" ht="15" hidden="false" customHeight="false" outlineLevel="0" collapsed="false">
      <c r="A19" s="19"/>
    </row>
    <row r="20" customFormat="false" ht="15" hidden="false" customHeight="false" outlineLevel="0" collapsed="false">
      <c r="A20" s="27" t="s">
        <v>72</v>
      </c>
      <c r="B20" s="20" t="n">
        <v>0</v>
      </c>
      <c r="C20" s="20" t="n">
        <f aca="false">1+B20</f>
        <v>1</v>
      </c>
      <c r="D20" s="20" t="n">
        <f aca="false">1+C20</f>
        <v>2</v>
      </c>
      <c r="E20" s="20" t="n">
        <f aca="false">1+D20</f>
        <v>3</v>
      </c>
      <c r="F20" s="20" t="n">
        <f aca="false">1+E20</f>
        <v>4</v>
      </c>
      <c r="G20" s="20" t="n">
        <f aca="false">1+F20</f>
        <v>5</v>
      </c>
      <c r="H20" s="20" t="n">
        <f aca="false">1+G20</f>
        <v>6</v>
      </c>
      <c r="I20" s="20" t="n">
        <f aca="false">1+H20</f>
        <v>7</v>
      </c>
      <c r="J20" s="20" t="n">
        <f aca="false">1+I20</f>
        <v>8</v>
      </c>
      <c r="K20" s="20" t="n">
        <f aca="false">1+J20</f>
        <v>9</v>
      </c>
      <c r="L20" s="20" t="n">
        <f aca="false">1+K20</f>
        <v>10</v>
      </c>
      <c r="M20" s="20" t="n">
        <f aca="false">1+L20</f>
        <v>11</v>
      </c>
      <c r="N20" s="20" t="n">
        <f aca="false">1+M20</f>
        <v>12</v>
      </c>
      <c r="O20" s="20" t="n">
        <f aca="false">1+N20</f>
        <v>13</v>
      </c>
      <c r="P20" s="20" t="n">
        <v>14</v>
      </c>
    </row>
    <row r="21" customFormat="false" ht="15" hidden="false" customHeight="false" outlineLevel="0" collapsed="false">
      <c r="A21" s="6" t="s">
        <v>73</v>
      </c>
      <c r="B21" s="33" t="n">
        <v>846.582594487147</v>
      </c>
      <c r="C21" s="33" t="n">
        <v>1810.30396849195</v>
      </c>
      <c r="D21" s="33" t="n">
        <v>2851.45794782365</v>
      </c>
      <c r="E21" s="33" t="n">
        <v>1759.0104688962</v>
      </c>
      <c r="F21" s="33" t="n">
        <v>3204.99375588207</v>
      </c>
      <c r="G21" s="33" t="n">
        <v>6015.64185276907</v>
      </c>
      <c r="H21" s="33" t="n">
        <v>9035.17835844833</v>
      </c>
      <c r="I21" s="33" t="n">
        <v>11752.6029211075</v>
      </c>
      <c r="J21" s="33" t="n">
        <v>5450.94157715125</v>
      </c>
      <c r="K21" s="33" t="n">
        <v>7699.61140699833</v>
      </c>
      <c r="L21" s="33" t="n">
        <v>1558.11223064383</v>
      </c>
      <c r="M21" s="33" t="n">
        <v>1115.66695523594</v>
      </c>
      <c r="N21" s="33" t="n">
        <v>4982.00282341525</v>
      </c>
      <c r="O21" s="33" t="n">
        <v>6947.04216402197</v>
      </c>
      <c r="P21" s="16" t="n">
        <v>0</v>
      </c>
    </row>
    <row r="22" customFormat="false" ht="15" hidden="false" customHeight="false" outlineLevel="0" collapsed="false">
      <c r="A22" s="34"/>
      <c r="B22" s="34"/>
      <c r="C22" s="34"/>
      <c r="D22" s="58"/>
    </row>
    <row r="23" customFormat="false" ht="15" hidden="false" customHeight="false" outlineLevel="0" collapsed="false">
      <c r="A23" s="59"/>
      <c r="B23" s="59"/>
      <c r="C23" s="59"/>
      <c r="D23" s="58"/>
    </row>
    <row r="24" customFormat="false" ht="15" hidden="false" customHeight="false" outlineLevel="0" collapsed="false">
      <c r="A24" s="60" t="s">
        <v>30</v>
      </c>
      <c r="B24" s="60"/>
      <c r="C24" s="60"/>
      <c r="D24" s="19"/>
      <c r="H24" s="19"/>
      <c r="L24" s="61"/>
      <c r="M24" s="8"/>
      <c r="N24" s="10"/>
      <c r="O24" s="10"/>
      <c r="P24" s="10"/>
      <c r="Q24" s="10"/>
    </row>
    <row r="25" customFormat="false" ht="15" hidden="false" customHeight="false" outlineLevel="0" collapsed="false">
      <c r="A25" s="6" t="s">
        <v>74</v>
      </c>
      <c r="B25" s="16" t="s">
        <v>8</v>
      </c>
      <c r="C25" s="16" t="n">
        <v>0.361</v>
      </c>
      <c r="D25" s="19"/>
      <c r="L25" s="61"/>
      <c r="M25" s="8"/>
      <c r="N25" s="10"/>
      <c r="O25" s="10"/>
      <c r="P25" s="10"/>
      <c r="Q25" s="10"/>
    </row>
    <row r="26" customFormat="false" ht="15" hidden="false" customHeight="false" outlineLevel="0" collapsed="false">
      <c r="A26" s="6" t="s">
        <v>75</v>
      </c>
      <c r="B26" s="16" t="s">
        <v>8</v>
      </c>
      <c r="C26" s="16" t="n">
        <v>0.353</v>
      </c>
      <c r="D26" s="58"/>
      <c r="E26" s="6" t="s">
        <v>76</v>
      </c>
      <c r="F26" s="16" t="s">
        <v>8</v>
      </c>
      <c r="G26" s="22" t="n">
        <v>0.9</v>
      </c>
      <c r="L26" s="61"/>
      <c r="M26" s="8"/>
      <c r="N26" s="8"/>
      <c r="O26" s="8"/>
      <c r="P26" s="10"/>
      <c r="Q26" s="10"/>
    </row>
    <row r="27" customFormat="false" ht="15" hidden="false" customHeight="false" outlineLevel="0" collapsed="false">
      <c r="A27" s="24" t="s">
        <v>77</v>
      </c>
      <c r="B27" s="24"/>
      <c r="C27" s="24"/>
      <c r="D27" s="19"/>
      <c r="E27" s="6" t="s">
        <v>78</v>
      </c>
      <c r="F27" s="16" t="s">
        <v>8</v>
      </c>
      <c r="G27" s="22" t="n">
        <v>0.095</v>
      </c>
      <c r="H27" s="19"/>
      <c r="I27" s="19"/>
      <c r="J27" s="19"/>
      <c r="L27" s="62"/>
    </row>
    <row r="28" customFormat="false" ht="15" hidden="false" customHeight="false" outlineLevel="0" collapsed="false">
      <c r="A28" s="6" t="s">
        <v>79</v>
      </c>
      <c r="B28" s="16" t="s">
        <v>80</v>
      </c>
      <c r="C28" s="16" t="n">
        <v>39.626</v>
      </c>
      <c r="D28" s="58"/>
      <c r="E28" s="24" t="s">
        <v>32</v>
      </c>
      <c r="F28" s="24"/>
      <c r="G28" s="24"/>
      <c r="H28" s="63"/>
      <c r="I28" s="63"/>
      <c r="J28" s="63"/>
      <c r="L28" s="62"/>
    </row>
    <row r="29" customFormat="false" ht="15" hidden="false" customHeight="false" outlineLevel="0" collapsed="false">
      <c r="A29" s="6" t="s">
        <v>81</v>
      </c>
      <c r="B29" s="16" t="s">
        <v>82</v>
      </c>
      <c r="C29" s="16" t="n">
        <v>27</v>
      </c>
      <c r="D29" s="19"/>
      <c r="E29" s="6" t="s">
        <v>83</v>
      </c>
      <c r="F29" s="16" t="s">
        <v>8</v>
      </c>
      <c r="G29" s="22" t="n">
        <v>0.1</v>
      </c>
    </row>
    <row r="30" customFormat="false" ht="15" hidden="false" customHeight="false" outlineLevel="0" collapsed="false">
      <c r="A30" s="24" t="s">
        <v>84</v>
      </c>
      <c r="B30" s="24"/>
      <c r="C30" s="24"/>
      <c r="D30" s="19"/>
      <c r="E30" s="24" t="s">
        <v>85</v>
      </c>
      <c r="F30" s="24"/>
      <c r="G30" s="24"/>
      <c r="H30" s="19"/>
    </row>
    <row r="31" customFormat="false" ht="15" hidden="false" customHeight="false" outlineLevel="0" collapsed="false">
      <c r="A31" s="6" t="s">
        <v>86</v>
      </c>
      <c r="B31" s="16" t="s">
        <v>8</v>
      </c>
      <c r="C31" s="55" t="n">
        <v>0.244478293983244</v>
      </c>
      <c r="D31" s="19"/>
      <c r="E31" s="6" t="s">
        <v>87</v>
      </c>
      <c r="F31" s="16" t="s">
        <v>8</v>
      </c>
      <c r="G31" s="22" t="n">
        <v>9.15084447538022E-006</v>
      </c>
      <c r="H31" s="19"/>
    </row>
    <row r="32" customFormat="false" ht="15" hidden="false" customHeight="false" outlineLevel="0" collapsed="false">
      <c r="A32" s="6" t="s">
        <v>88</v>
      </c>
      <c r="B32" s="16" t="s">
        <v>8</v>
      </c>
      <c r="C32" s="55" t="n">
        <v>0.768348623853211</v>
      </c>
      <c r="E32" s="24" t="s">
        <v>89</v>
      </c>
      <c r="F32" s="24"/>
      <c r="G32" s="24"/>
      <c r="L32" s="64"/>
    </row>
    <row r="33" customFormat="false" ht="15" hidden="false" customHeight="false" outlineLevel="0" collapsed="false">
      <c r="A33" s="6" t="s">
        <v>90</v>
      </c>
      <c r="B33" s="16" t="s">
        <v>8</v>
      </c>
      <c r="C33" s="55" t="n">
        <v>0.392710023717389</v>
      </c>
      <c r="E33" s="6" t="s">
        <v>91</v>
      </c>
      <c r="F33" s="16" t="s">
        <v>8</v>
      </c>
      <c r="G33" s="22" t="n">
        <v>0.3767</v>
      </c>
      <c r="L33" s="64"/>
    </row>
    <row r="34" customFormat="false" ht="15" hidden="false" customHeight="false" outlineLevel="0" collapsed="false">
      <c r="A34" s="6" t="s">
        <v>92</v>
      </c>
      <c r="B34" s="33" t="s">
        <v>8</v>
      </c>
      <c r="C34" s="55" t="n">
        <v>0.134802147047809</v>
      </c>
      <c r="L34" s="64"/>
    </row>
    <row r="35" customFormat="false" ht="15" hidden="false" customHeight="false" outlineLevel="0" collapsed="false">
      <c r="A35" s="8"/>
      <c r="B35" s="65"/>
      <c r="C35" s="57"/>
      <c r="L35" s="64"/>
    </row>
    <row r="36" customFormat="false" ht="15" hidden="false" customHeight="false" outlineLevel="0" collapsed="false">
      <c r="A36" s="24" t="s">
        <v>93</v>
      </c>
      <c r="B36" s="24"/>
      <c r="C36" s="24"/>
      <c r="E36" s="66" t="s">
        <v>94</v>
      </c>
      <c r="F36" s="66"/>
      <c r="G36" s="66"/>
    </row>
    <row r="37" customFormat="false" ht="15" hidden="false" customHeight="false" outlineLevel="0" collapsed="false">
      <c r="A37" s="6" t="s">
        <v>95</v>
      </c>
      <c r="B37" s="16" t="s">
        <v>8</v>
      </c>
      <c r="C37" s="16" t="n">
        <v>0.090505873210582</v>
      </c>
      <c r="E37" s="6" t="s">
        <v>96</v>
      </c>
      <c r="F37" s="16" t="s">
        <v>8</v>
      </c>
      <c r="G37" s="16" t="n">
        <v>0.00738451981456141</v>
      </c>
    </row>
    <row r="38" customFormat="false" ht="15" hidden="false" customHeight="false" outlineLevel="0" collapsed="false">
      <c r="A38" s="6" t="s">
        <v>97</v>
      </c>
      <c r="B38" s="16" t="s">
        <v>8</v>
      </c>
      <c r="C38" s="16" t="n">
        <v>0.39937684180875</v>
      </c>
      <c r="E38" s="6" t="s">
        <v>98</v>
      </c>
      <c r="F38" s="16" t="s">
        <v>8</v>
      </c>
      <c r="G38" s="16" t="n">
        <v>0.349323373402957</v>
      </c>
    </row>
    <row r="39" customFormat="false" ht="15" hidden="false" customHeight="false" outlineLevel="0" collapsed="false">
      <c r="A39" s="6" t="s">
        <v>99</v>
      </c>
      <c r="B39" s="16" t="s">
        <v>8</v>
      </c>
      <c r="C39" s="16" t="n">
        <v>0.318587248559607</v>
      </c>
      <c r="E39" s="6" t="s">
        <v>100</v>
      </c>
      <c r="F39" s="16" t="s">
        <v>8</v>
      </c>
      <c r="G39" s="16" t="n">
        <v>0.233469080544582</v>
      </c>
    </row>
    <row r="40" customFormat="false" ht="15" hidden="false" customHeight="false" outlineLevel="0" collapsed="false">
      <c r="A40" s="6" t="s">
        <v>101</v>
      </c>
      <c r="B40" s="16" t="s">
        <v>8</v>
      </c>
      <c r="C40" s="16" t="n">
        <v>0.191530036421062</v>
      </c>
      <c r="E40" s="6" t="s">
        <v>102</v>
      </c>
      <c r="F40" s="16" t="s">
        <v>8</v>
      </c>
      <c r="G40" s="16" t="n">
        <v>0.4098230262379</v>
      </c>
    </row>
    <row r="41" customFormat="false" ht="15" hidden="false" customHeight="false" outlineLevel="0" collapsed="false">
      <c r="A41" s="6" t="s">
        <v>103</v>
      </c>
      <c r="B41" s="16" t="s">
        <v>8</v>
      </c>
      <c r="C41" s="16" t="n">
        <v>0.706666088126809</v>
      </c>
      <c r="E41" s="6" t="s">
        <v>104</v>
      </c>
      <c r="F41" s="16" t="s">
        <v>8</v>
      </c>
      <c r="G41" s="16" t="n">
        <v>0.735701652314577</v>
      </c>
    </row>
    <row r="42" customFormat="false" ht="15" hidden="false" customHeight="false" outlineLevel="0" collapsed="false">
      <c r="A42" s="6" t="s">
        <v>105</v>
      </c>
      <c r="B42" s="16" t="s">
        <v>8</v>
      </c>
      <c r="C42" s="16" t="n">
        <v>0.244696729994109</v>
      </c>
      <c r="E42" s="6" t="s">
        <v>106</v>
      </c>
      <c r="F42" s="16" t="s">
        <v>8</v>
      </c>
      <c r="G42" s="67" t="n">
        <v>0.29585066538417</v>
      </c>
      <c r="Y42" s="68"/>
    </row>
    <row r="43" customFormat="false" ht="15" hidden="false" customHeight="false" outlineLevel="0" collapsed="false">
      <c r="A43" s="6" t="s">
        <v>107</v>
      </c>
      <c r="B43" s="16" t="s">
        <v>8</v>
      </c>
      <c r="C43" s="16" t="n">
        <v>0.335927926684228</v>
      </c>
      <c r="E43" s="6" t="s">
        <v>108</v>
      </c>
      <c r="F43" s="16" t="s">
        <v>8</v>
      </c>
      <c r="G43" s="16" t="n">
        <v>0.0795507632752795</v>
      </c>
      <c r="Z43" s="69"/>
    </row>
    <row r="44" customFormat="false" ht="15" hidden="false" customHeight="false" outlineLevel="0" collapsed="false">
      <c r="A44" s="6" t="s">
        <v>109</v>
      </c>
      <c r="B44" s="33" t="s">
        <v>8</v>
      </c>
      <c r="C44" s="16" t="n">
        <v>0.171498292350937</v>
      </c>
      <c r="E44" s="6" t="s">
        <v>110</v>
      </c>
      <c r="F44" s="33" t="s">
        <v>8</v>
      </c>
      <c r="G44" s="16" t="n">
        <v>0.390137279304436</v>
      </c>
    </row>
    <row r="46" customFormat="false" ht="15.75" hidden="false" customHeight="false" outlineLevel="0" collapsed="false"/>
    <row r="47" customFormat="false" ht="15.75" hidden="false" customHeight="false" outlineLevel="0" collapsed="false">
      <c r="A47" s="70" t="s">
        <v>111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</row>
    <row r="48" customFormat="false" ht="30" hidden="false" customHeight="false" outlineLevel="0" collapsed="false">
      <c r="A48" s="72" t="s">
        <v>0</v>
      </c>
      <c r="B48" s="73" t="s">
        <v>112</v>
      </c>
      <c r="C48" s="74" t="s">
        <v>113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5"/>
      <c r="V48" s="75"/>
      <c r="W48" s="75"/>
      <c r="X48" s="75"/>
      <c r="Y48" s="75"/>
      <c r="Z48" s="75"/>
      <c r="AA48" s="76"/>
      <c r="AB48" s="75"/>
      <c r="AC48" s="75"/>
      <c r="AD48" s="75"/>
      <c r="AE48" s="75"/>
      <c r="AF48" s="75"/>
      <c r="AG48" s="75"/>
      <c r="AH48" s="75"/>
    </row>
    <row r="49" customFormat="false" ht="15.75" hidden="false" customHeight="false" outlineLevel="0" collapsed="false">
      <c r="A49" s="24" t="s">
        <v>114</v>
      </c>
      <c r="B49" s="77"/>
      <c r="C49" s="78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80"/>
      <c r="AE49" s="80"/>
      <c r="AF49" s="80"/>
      <c r="AG49" s="80"/>
      <c r="AH49" s="80"/>
    </row>
    <row r="50" customFormat="false" ht="15.75" hidden="false" customHeight="false" outlineLevel="0" collapsed="false">
      <c r="A50" s="81" t="s">
        <v>115</v>
      </c>
      <c r="B50" s="82" t="s">
        <v>12</v>
      </c>
      <c r="C50" s="83" t="n">
        <v>14500</v>
      </c>
      <c r="D50" s="84" t="s">
        <v>116</v>
      </c>
      <c r="E50" s="85" t="n">
        <v>0</v>
      </c>
      <c r="F50" s="85" t="n">
        <v>500</v>
      </c>
      <c r="G50" s="85" t="n">
        <v>1000</v>
      </c>
      <c r="H50" s="85" t="n">
        <v>1500</v>
      </c>
      <c r="I50" s="85" t="n">
        <v>2000</v>
      </c>
      <c r="J50" s="85" t="n">
        <v>2500</v>
      </c>
      <c r="K50" s="85" t="n">
        <v>3000</v>
      </c>
      <c r="L50" s="85" t="n">
        <v>3500</v>
      </c>
      <c r="M50" s="85" t="n">
        <v>4000</v>
      </c>
      <c r="N50" s="85" t="n">
        <v>4500</v>
      </c>
      <c r="O50" s="85" t="n">
        <v>5000</v>
      </c>
      <c r="P50" s="85" t="n">
        <v>5500</v>
      </c>
      <c r="Q50" s="85" t="n">
        <v>6000</v>
      </c>
      <c r="R50" s="85" t="n">
        <v>6500</v>
      </c>
      <c r="S50" s="85" t="n">
        <v>7000</v>
      </c>
      <c r="T50" s="85" t="n">
        <v>7500</v>
      </c>
      <c r="U50" s="85" t="n">
        <v>8000</v>
      </c>
      <c r="V50" s="85" t="n">
        <v>8500</v>
      </c>
      <c r="W50" s="85" t="n">
        <v>9000</v>
      </c>
      <c r="X50" s="85" t="n">
        <v>9500</v>
      </c>
      <c r="Y50" s="85" t="n">
        <v>10000</v>
      </c>
      <c r="Z50" s="85" t="n">
        <v>10500</v>
      </c>
      <c r="AA50" s="86" t="n">
        <v>11000</v>
      </c>
      <c r="AB50" s="85" t="n">
        <v>11500</v>
      </c>
      <c r="AC50" s="85" t="n">
        <v>12000</v>
      </c>
      <c r="AD50" s="85" t="n">
        <v>12500</v>
      </c>
      <c r="AE50" s="85" t="n">
        <v>13000</v>
      </c>
      <c r="AF50" s="85" t="n">
        <v>13500</v>
      </c>
      <c r="AG50" s="85" t="n">
        <v>14000</v>
      </c>
      <c r="AH50" s="86" t="n">
        <v>14500</v>
      </c>
    </row>
    <row r="51" customFormat="false" ht="15.75" hidden="false" customHeight="false" outlineLevel="0" collapsed="false">
      <c r="A51" s="81"/>
      <c r="B51" s="81"/>
      <c r="C51" s="83"/>
      <c r="D51" s="84" t="s">
        <v>117</v>
      </c>
      <c r="E51" s="87" t="n">
        <v>0</v>
      </c>
      <c r="F51" s="88" t="n">
        <v>29.4861</v>
      </c>
      <c r="G51" s="88" t="n">
        <v>56.0597</v>
      </c>
      <c r="H51" s="88" t="n">
        <v>77</v>
      </c>
      <c r="I51" s="88" t="n">
        <v>94.7098</v>
      </c>
      <c r="J51" s="88" t="n">
        <v>111.198</v>
      </c>
      <c r="K51" s="88" t="n">
        <v>124.131</v>
      </c>
      <c r="L51" s="88" t="n">
        <v>136.26</v>
      </c>
      <c r="M51" s="88" t="n">
        <v>147.073</v>
      </c>
      <c r="N51" s="88" t="n">
        <v>154.041</v>
      </c>
      <c r="O51" s="88" t="n">
        <v>160.5</v>
      </c>
      <c r="P51" s="88" t="n">
        <v>165.566</v>
      </c>
      <c r="Q51" s="88" t="n">
        <v>167.496</v>
      </c>
      <c r="R51" s="88" t="n">
        <v>169.176</v>
      </c>
      <c r="S51" s="88" t="n">
        <v>169.474</v>
      </c>
      <c r="T51" s="88" t="n">
        <v>169.474</v>
      </c>
      <c r="U51" s="88" t="n">
        <v>169.474</v>
      </c>
      <c r="V51" s="88" t="n">
        <v>169.474</v>
      </c>
      <c r="W51" s="88" t="n">
        <v>169.474</v>
      </c>
      <c r="X51" s="88" t="n">
        <v>169.474</v>
      </c>
      <c r="Y51" s="88" t="n">
        <v>169.474</v>
      </c>
      <c r="Z51" s="88" t="n">
        <v>169.474</v>
      </c>
      <c r="AA51" s="89" t="n">
        <v>169.474</v>
      </c>
      <c r="AB51" s="88" t="n">
        <v>169.474</v>
      </c>
      <c r="AC51" s="88" t="n">
        <v>169.474</v>
      </c>
      <c r="AD51" s="88" t="n">
        <v>169.474</v>
      </c>
      <c r="AE51" s="88" t="n">
        <v>169.474</v>
      </c>
      <c r="AF51" s="88" t="n">
        <v>169.474</v>
      </c>
      <c r="AG51" s="88" t="n">
        <v>169.474</v>
      </c>
      <c r="AH51" s="89" t="n">
        <v>169.474</v>
      </c>
    </row>
    <row r="52" customFormat="false" ht="15.75" hidden="false" customHeight="false" outlineLevel="0" collapsed="false">
      <c r="A52" s="90" t="s">
        <v>118</v>
      </c>
      <c r="B52" s="82" t="s">
        <v>12</v>
      </c>
      <c r="C52" s="91" t="n">
        <v>10500</v>
      </c>
      <c r="D52" s="84" t="s">
        <v>116</v>
      </c>
      <c r="E52" s="92" t="n">
        <v>0</v>
      </c>
      <c r="F52" s="92" t="n">
        <v>500</v>
      </c>
      <c r="G52" s="92" t="n">
        <v>1000</v>
      </c>
      <c r="H52" s="92" t="n">
        <v>1500</v>
      </c>
      <c r="I52" s="92" t="n">
        <v>2000</v>
      </c>
      <c r="J52" s="92" t="n">
        <v>2500</v>
      </c>
      <c r="K52" s="92" t="n">
        <v>3000</v>
      </c>
      <c r="L52" s="92" t="n">
        <v>3500</v>
      </c>
      <c r="M52" s="92" t="n">
        <v>4000</v>
      </c>
      <c r="N52" s="92" t="n">
        <v>4500</v>
      </c>
      <c r="O52" s="92" t="n">
        <v>5000</v>
      </c>
      <c r="P52" s="92" t="n">
        <v>5500</v>
      </c>
      <c r="Q52" s="92" t="n">
        <v>6000</v>
      </c>
      <c r="R52" s="92" t="n">
        <v>6500</v>
      </c>
      <c r="S52" s="92" t="n">
        <v>7000</v>
      </c>
      <c r="T52" s="92" t="n">
        <v>7500</v>
      </c>
      <c r="U52" s="92" t="n">
        <v>8000</v>
      </c>
      <c r="V52" s="92" t="n">
        <v>8500</v>
      </c>
      <c r="W52" s="92" t="n">
        <v>9000</v>
      </c>
      <c r="X52" s="92" t="n">
        <v>9500</v>
      </c>
      <c r="Y52" s="92" t="n">
        <v>10000</v>
      </c>
      <c r="Z52" s="92" t="n">
        <v>10500</v>
      </c>
      <c r="AA52" s="92"/>
      <c r="AB52" s="92"/>
      <c r="AC52" s="92"/>
      <c r="AD52" s="92"/>
      <c r="AE52" s="92"/>
      <c r="AF52" s="93"/>
      <c r="AG52" s="93"/>
      <c r="AH52" s="93"/>
    </row>
    <row r="53" customFormat="false" ht="15.75" hidden="false" customHeight="false" outlineLevel="0" collapsed="false">
      <c r="A53" s="90"/>
      <c r="B53" s="82"/>
      <c r="C53" s="91"/>
      <c r="D53" s="84" t="s">
        <v>117</v>
      </c>
      <c r="E53" s="94" t="n">
        <v>0</v>
      </c>
      <c r="F53" s="95" t="n">
        <v>11.1694</v>
      </c>
      <c r="G53" s="95" t="n">
        <v>20.7262</v>
      </c>
      <c r="H53" s="95" t="n">
        <v>46.1364</v>
      </c>
      <c r="I53" s="95" t="n">
        <v>67.4689</v>
      </c>
      <c r="J53" s="95" t="n">
        <v>93.0394</v>
      </c>
      <c r="K53" s="95" t="n">
        <v>111.958</v>
      </c>
      <c r="L53" s="95" t="n">
        <v>122.983</v>
      </c>
      <c r="M53" s="95" t="n">
        <v>129.802</v>
      </c>
      <c r="N53" s="95" t="n">
        <v>134.906</v>
      </c>
      <c r="O53" s="95" t="n">
        <v>138.735</v>
      </c>
      <c r="P53" s="95" t="n">
        <v>138.735</v>
      </c>
      <c r="Q53" s="95" t="n">
        <v>138.735</v>
      </c>
      <c r="R53" s="95" t="n">
        <v>138.735</v>
      </c>
      <c r="S53" s="95" t="n">
        <v>138.735</v>
      </c>
      <c r="T53" s="95" t="n">
        <v>138.735</v>
      </c>
      <c r="U53" s="95" t="n">
        <v>138.735</v>
      </c>
      <c r="V53" s="95" t="n">
        <v>138.735</v>
      </c>
      <c r="W53" s="95" t="n">
        <v>138.735</v>
      </c>
      <c r="X53" s="95" t="n">
        <v>138.735</v>
      </c>
      <c r="Y53" s="95" t="n">
        <v>138.735</v>
      </c>
      <c r="Z53" s="95" t="n">
        <v>138.735</v>
      </c>
      <c r="AA53" s="95"/>
      <c r="AB53" s="95"/>
      <c r="AC53" s="95"/>
      <c r="AD53" s="95"/>
      <c r="AE53" s="95"/>
      <c r="AF53" s="96"/>
      <c r="AG53" s="96"/>
      <c r="AH53" s="96"/>
    </row>
    <row r="54" customFormat="false" ht="15.75" hidden="false" customHeight="false" outlineLevel="0" collapsed="false">
      <c r="A54" s="82" t="s">
        <v>119</v>
      </c>
      <c r="B54" s="97" t="n">
        <v>0.5</v>
      </c>
      <c r="C54" s="98" t="n">
        <v>16800</v>
      </c>
      <c r="D54" s="84" t="s">
        <v>116</v>
      </c>
      <c r="E54" s="92" t="n">
        <v>0</v>
      </c>
      <c r="F54" s="92" t="n">
        <v>600</v>
      </c>
      <c r="G54" s="92" t="n">
        <v>1200</v>
      </c>
      <c r="H54" s="92" t="n">
        <v>1800</v>
      </c>
      <c r="I54" s="92" t="n">
        <v>2400</v>
      </c>
      <c r="J54" s="92" t="n">
        <v>3000</v>
      </c>
      <c r="K54" s="92" t="n">
        <v>3600</v>
      </c>
      <c r="L54" s="92" t="n">
        <v>4200</v>
      </c>
      <c r="M54" s="92" t="n">
        <v>4800</v>
      </c>
      <c r="N54" s="92" t="n">
        <v>5400</v>
      </c>
      <c r="O54" s="92" t="n">
        <v>6000</v>
      </c>
      <c r="P54" s="92" t="n">
        <v>6600</v>
      </c>
      <c r="Q54" s="92" t="n">
        <v>7200</v>
      </c>
      <c r="R54" s="92" t="n">
        <v>7800</v>
      </c>
      <c r="S54" s="92" t="n">
        <v>8400</v>
      </c>
      <c r="T54" s="93" t="n">
        <v>9000</v>
      </c>
      <c r="U54" s="93" t="n">
        <v>9600</v>
      </c>
      <c r="V54" s="93" t="n">
        <v>10200</v>
      </c>
      <c r="W54" s="93" t="n">
        <v>10800</v>
      </c>
      <c r="X54" s="93" t="n">
        <v>11400</v>
      </c>
      <c r="Y54" s="93" t="n">
        <v>12000</v>
      </c>
      <c r="Z54" s="93" t="n">
        <v>12600</v>
      </c>
      <c r="AA54" s="93" t="n">
        <v>13200</v>
      </c>
      <c r="AB54" s="93" t="n">
        <v>13800</v>
      </c>
      <c r="AC54" s="93" t="n">
        <v>14400</v>
      </c>
      <c r="AD54" s="93" t="n">
        <v>15000</v>
      </c>
      <c r="AE54" s="93" t="n">
        <v>15600</v>
      </c>
      <c r="AF54" s="93" t="n">
        <v>16200</v>
      </c>
      <c r="AG54" s="93" t="n">
        <v>16800</v>
      </c>
      <c r="AH54" s="93"/>
    </row>
    <row r="55" customFormat="false" ht="15.75" hidden="false" customHeight="false" outlineLevel="0" collapsed="false">
      <c r="A55" s="82"/>
      <c r="B55" s="97"/>
      <c r="C55" s="97"/>
      <c r="D55" s="84" t="s">
        <v>117</v>
      </c>
      <c r="E55" s="87" t="n">
        <v>0</v>
      </c>
      <c r="F55" s="88" t="n">
        <v>54.326237263</v>
      </c>
      <c r="G55" s="88" t="n">
        <v>77.924362752</v>
      </c>
      <c r="H55" s="88" t="n">
        <v>98.78275612</v>
      </c>
      <c r="I55" s="88" t="n">
        <v>115.249672866</v>
      </c>
      <c r="J55" s="88" t="n">
        <v>130.069327457</v>
      </c>
      <c r="K55" s="88" t="n">
        <v>140.497709169</v>
      </c>
      <c r="L55" s="88" t="n">
        <v>151.475382009</v>
      </c>
      <c r="M55" s="88" t="n">
        <v>163.45282175</v>
      </c>
      <c r="N55" s="88" t="n">
        <v>171</v>
      </c>
      <c r="O55" s="88" t="n">
        <v>177.460153</v>
      </c>
      <c r="P55" s="88" t="n">
        <v>182.146242</v>
      </c>
      <c r="Q55" s="88" t="n">
        <v>187.686421656</v>
      </c>
      <c r="R55" s="88" t="n">
        <v>189.073504</v>
      </c>
      <c r="S55" s="88" t="n">
        <v>189.324922862</v>
      </c>
      <c r="T55" s="99" t="n">
        <v>189.324922862</v>
      </c>
      <c r="U55" s="99" t="n">
        <v>189.324922862</v>
      </c>
      <c r="V55" s="99" t="n">
        <v>189.324922862</v>
      </c>
      <c r="W55" s="99" t="n">
        <v>189.324922862</v>
      </c>
      <c r="X55" s="99" t="n">
        <v>189.324922862</v>
      </c>
      <c r="Y55" s="99" t="n">
        <v>189.324922862</v>
      </c>
      <c r="Z55" s="99" t="n">
        <v>189.324922862</v>
      </c>
      <c r="AA55" s="99" t="n">
        <v>189.324922862</v>
      </c>
      <c r="AB55" s="99" t="n">
        <v>189.324922862</v>
      </c>
      <c r="AC55" s="99" t="n">
        <v>189.324922862</v>
      </c>
      <c r="AD55" s="99" t="n">
        <v>189.324922862</v>
      </c>
      <c r="AE55" s="99" t="n">
        <v>189.324922862</v>
      </c>
      <c r="AF55" s="99" t="n">
        <v>189.324922862</v>
      </c>
      <c r="AG55" s="99" t="n">
        <v>189.324922862</v>
      </c>
      <c r="AH55" s="99"/>
    </row>
    <row r="56" customFormat="false" ht="15.75" hidden="false" customHeight="false" outlineLevel="0" collapsed="false">
      <c r="A56" s="24" t="s">
        <v>120</v>
      </c>
      <c r="B56" s="78"/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80"/>
      <c r="AE56" s="80"/>
      <c r="AF56" s="80"/>
      <c r="AG56" s="80"/>
      <c r="AH56" s="80"/>
    </row>
    <row r="57" customFormat="false" ht="15.75" hidden="false" customHeight="false" outlineLevel="0" collapsed="false">
      <c r="A57" s="82" t="s">
        <v>121</v>
      </c>
      <c r="B57" s="82" t="s">
        <v>12</v>
      </c>
      <c r="C57" s="98" t="n">
        <v>13200</v>
      </c>
      <c r="D57" s="84" t="s">
        <v>116</v>
      </c>
      <c r="E57" s="92" t="n">
        <v>0</v>
      </c>
      <c r="F57" s="92" t="n">
        <v>1200</v>
      </c>
      <c r="G57" s="92" t="n">
        <v>2400</v>
      </c>
      <c r="H57" s="92" t="n">
        <v>3600</v>
      </c>
      <c r="I57" s="92" t="n">
        <v>4800</v>
      </c>
      <c r="J57" s="92" t="n">
        <v>6000</v>
      </c>
      <c r="K57" s="92" t="n">
        <v>7200</v>
      </c>
      <c r="L57" s="92" t="n">
        <v>8400</v>
      </c>
      <c r="M57" s="92" t="n">
        <v>9600</v>
      </c>
      <c r="N57" s="92" t="n">
        <v>10800</v>
      </c>
      <c r="O57" s="92" t="n">
        <v>12000</v>
      </c>
      <c r="P57" s="92" t="n">
        <v>13200</v>
      </c>
      <c r="Q57" s="92"/>
      <c r="R57" s="92"/>
      <c r="S57" s="92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</row>
    <row r="58" customFormat="false" ht="15.75" hidden="false" customHeight="false" outlineLevel="0" collapsed="false">
      <c r="A58" s="82"/>
      <c r="B58" s="82"/>
      <c r="C58" s="98"/>
      <c r="D58" s="84" t="s">
        <v>117</v>
      </c>
      <c r="E58" s="87" t="n">
        <v>0</v>
      </c>
      <c r="F58" s="88" t="n">
        <v>53.7105</v>
      </c>
      <c r="G58" s="88" t="n">
        <v>94.1488</v>
      </c>
      <c r="H58" s="88" t="n">
        <v>124.386</v>
      </c>
      <c r="I58" s="88" t="n">
        <v>132.465</v>
      </c>
      <c r="J58" s="88" t="n">
        <v>134.77</v>
      </c>
      <c r="K58" s="88" t="n">
        <v>134.77</v>
      </c>
      <c r="L58" s="88" t="n">
        <v>134.77</v>
      </c>
      <c r="M58" s="88" t="n">
        <v>134.77</v>
      </c>
      <c r="N58" s="88" t="n">
        <v>134.77</v>
      </c>
      <c r="O58" s="88" t="n">
        <v>134.77</v>
      </c>
      <c r="P58" s="88" t="n">
        <v>134.77</v>
      </c>
      <c r="Q58" s="88"/>
      <c r="R58" s="88"/>
      <c r="S58" s="88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customFormat="false" ht="15.75" hidden="false" customHeight="false" outlineLevel="0" collapsed="false">
      <c r="A59" s="90" t="s">
        <v>122</v>
      </c>
      <c r="B59" s="82" t="s">
        <v>12</v>
      </c>
      <c r="C59" s="98" t="n">
        <v>14500</v>
      </c>
      <c r="D59" s="84" t="s">
        <v>116</v>
      </c>
      <c r="E59" s="92" t="n">
        <v>0</v>
      </c>
      <c r="F59" s="92" t="n">
        <v>500</v>
      </c>
      <c r="G59" s="92" t="n">
        <v>1000</v>
      </c>
      <c r="H59" s="92" t="n">
        <v>1500</v>
      </c>
      <c r="I59" s="92" t="n">
        <v>2000</v>
      </c>
      <c r="J59" s="92" t="n">
        <v>2500</v>
      </c>
      <c r="K59" s="92" t="n">
        <v>3000</v>
      </c>
      <c r="L59" s="92" t="n">
        <v>3500</v>
      </c>
      <c r="M59" s="92" t="n">
        <v>4000</v>
      </c>
      <c r="N59" s="92" t="n">
        <v>4500</v>
      </c>
      <c r="O59" s="92" t="n">
        <v>5000</v>
      </c>
      <c r="P59" s="92" t="n">
        <v>5500</v>
      </c>
      <c r="Q59" s="92" t="n">
        <v>6000</v>
      </c>
      <c r="R59" s="92" t="n">
        <v>6500</v>
      </c>
      <c r="S59" s="92" t="n">
        <v>7000</v>
      </c>
      <c r="T59" s="93" t="n">
        <v>7500</v>
      </c>
      <c r="U59" s="93" t="n">
        <v>8000</v>
      </c>
      <c r="V59" s="93" t="n">
        <v>8500</v>
      </c>
      <c r="W59" s="93" t="n">
        <v>9000</v>
      </c>
      <c r="X59" s="93" t="n">
        <v>9500</v>
      </c>
      <c r="Y59" s="93" t="n">
        <v>10000</v>
      </c>
      <c r="Z59" s="93" t="n">
        <v>10500</v>
      </c>
      <c r="AA59" s="93" t="n">
        <v>11000</v>
      </c>
      <c r="AB59" s="93" t="n">
        <v>11500</v>
      </c>
      <c r="AC59" s="93" t="n">
        <v>12000</v>
      </c>
      <c r="AD59" s="93" t="n">
        <v>12500</v>
      </c>
      <c r="AE59" s="93" t="n">
        <v>13000</v>
      </c>
      <c r="AF59" s="93" t="n">
        <v>13500</v>
      </c>
      <c r="AG59" s="93" t="n">
        <v>14000</v>
      </c>
      <c r="AH59" s="93" t="n">
        <v>14500</v>
      </c>
    </row>
    <row r="60" customFormat="false" ht="15.75" hidden="false" customHeight="false" outlineLevel="0" collapsed="false">
      <c r="A60" s="90"/>
      <c r="B60" s="82"/>
      <c r="C60" s="98"/>
      <c r="D60" s="84" t="s">
        <v>117</v>
      </c>
      <c r="E60" s="87" t="n">
        <v>0</v>
      </c>
      <c r="F60" s="88" t="n">
        <v>36.281</v>
      </c>
      <c r="G60" s="88" t="n">
        <v>59.2482</v>
      </c>
      <c r="H60" s="88" t="n">
        <v>79.7156</v>
      </c>
      <c r="I60" s="88" t="n">
        <v>92.6562</v>
      </c>
      <c r="J60" s="88" t="n">
        <v>104.84</v>
      </c>
      <c r="K60" s="88" t="n">
        <v>114.916</v>
      </c>
      <c r="L60" s="88" t="n">
        <v>121.97</v>
      </c>
      <c r="M60" s="88" t="n">
        <v>128.037</v>
      </c>
      <c r="N60" s="88" t="n">
        <v>132.221</v>
      </c>
      <c r="O60" s="88" t="n">
        <v>134.519</v>
      </c>
      <c r="P60" s="88" t="n">
        <v>134.974</v>
      </c>
      <c r="Q60" s="88" t="n">
        <v>134.974</v>
      </c>
      <c r="R60" s="88" t="n">
        <v>134.974</v>
      </c>
      <c r="S60" s="88" t="n">
        <v>134.974</v>
      </c>
      <c r="T60" s="99" t="n">
        <v>134.974</v>
      </c>
      <c r="U60" s="99" t="n">
        <v>134.974</v>
      </c>
      <c r="V60" s="99" t="n">
        <v>134.974</v>
      </c>
      <c r="W60" s="99" t="n">
        <v>134.974</v>
      </c>
      <c r="X60" s="99" t="n">
        <v>134.974</v>
      </c>
      <c r="Y60" s="99" t="n">
        <v>134.974</v>
      </c>
      <c r="Z60" s="99" t="n">
        <v>134.974</v>
      </c>
      <c r="AA60" s="99" t="n">
        <v>134.974</v>
      </c>
      <c r="AB60" s="99" t="n">
        <v>134.974</v>
      </c>
      <c r="AC60" s="99" t="n">
        <v>134.974</v>
      </c>
      <c r="AD60" s="99" t="n">
        <v>134.974</v>
      </c>
      <c r="AE60" s="99" t="n">
        <v>134.974</v>
      </c>
      <c r="AF60" s="99" t="n">
        <v>134.974</v>
      </c>
      <c r="AG60" s="99" t="n">
        <v>134.974</v>
      </c>
      <c r="AH60" s="99" t="n">
        <v>134.974</v>
      </c>
    </row>
    <row r="61" customFormat="false" ht="15.75" hidden="false" customHeight="false" outlineLevel="0" collapsed="false">
      <c r="A61" s="82" t="s">
        <v>123</v>
      </c>
      <c r="B61" s="97" t="n">
        <v>0.25</v>
      </c>
      <c r="C61" s="98" t="n">
        <v>13000</v>
      </c>
      <c r="D61" s="84" t="s">
        <v>116</v>
      </c>
      <c r="E61" s="92" t="n">
        <v>0</v>
      </c>
      <c r="F61" s="92" t="n">
        <v>500</v>
      </c>
      <c r="G61" s="92" t="n">
        <v>1000</v>
      </c>
      <c r="H61" s="92" t="n">
        <v>1500</v>
      </c>
      <c r="I61" s="92" t="n">
        <v>2000</v>
      </c>
      <c r="J61" s="92" t="n">
        <v>2500</v>
      </c>
      <c r="K61" s="92" t="n">
        <v>3000</v>
      </c>
      <c r="L61" s="92" t="n">
        <v>3500</v>
      </c>
      <c r="M61" s="92" t="n">
        <v>4000</v>
      </c>
      <c r="N61" s="92" t="n">
        <v>4500</v>
      </c>
      <c r="O61" s="92" t="n">
        <v>5000</v>
      </c>
      <c r="P61" s="92" t="n">
        <v>5500</v>
      </c>
      <c r="Q61" s="92" t="n">
        <v>6000</v>
      </c>
      <c r="R61" s="92" t="n">
        <v>6500</v>
      </c>
      <c r="S61" s="92" t="n">
        <v>7000</v>
      </c>
      <c r="T61" s="93" t="n">
        <v>7500</v>
      </c>
      <c r="U61" s="93" t="n">
        <v>8000</v>
      </c>
      <c r="V61" s="93" t="n">
        <v>8500</v>
      </c>
      <c r="W61" s="93" t="n">
        <v>9000</v>
      </c>
      <c r="X61" s="93" t="n">
        <v>9500</v>
      </c>
      <c r="Y61" s="93" t="n">
        <v>10000</v>
      </c>
      <c r="Z61" s="93" t="n">
        <v>10500</v>
      </c>
      <c r="AA61" s="93" t="n">
        <v>11000</v>
      </c>
      <c r="AB61" s="93" t="n">
        <v>11500</v>
      </c>
      <c r="AC61" s="93" t="n">
        <v>12000</v>
      </c>
      <c r="AD61" s="93" t="n">
        <v>12500</v>
      </c>
      <c r="AE61" s="93" t="n">
        <v>13000</v>
      </c>
      <c r="AF61" s="93"/>
      <c r="AG61" s="93"/>
      <c r="AH61" s="93"/>
    </row>
    <row r="62" customFormat="false" ht="15.75" hidden="false" customHeight="false" outlineLevel="0" collapsed="false">
      <c r="A62" s="82"/>
      <c r="B62" s="97"/>
      <c r="C62" s="97"/>
      <c r="D62" s="84" t="s">
        <v>117</v>
      </c>
      <c r="E62" s="87" t="n">
        <v>0</v>
      </c>
      <c r="F62" s="88" t="n">
        <v>23.86208767023</v>
      </c>
      <c r="G62" s="88" t="n">
        <v>44.63101020582</v>
      </c>
      <c r="H62" s="88" t="n">
        <v>62.30666199474</v>
      </c>
      <c r="I62" s="88" t="n">
        <v>77.77291011606</v>
      </c>
      <c r="J62" s="88" t="n">
        <v>93.88909467</v>
      </c>
      <c r="K62" s="88" t="n">
        <v>107.8214336676</v>
      </c>
      <c r="L62" s="88" t="n">
        <v>119.7524246967</v>
      </c>
      <c r="M62" s="88" t="n">
        <v>129.0325537728</v>
      </c>
      <c r="N62" s="88" t="n">
        <v>137.8701684432</v>
      </c>
      <c r="O62" s="88" t="n">
        <v>144.16042095</v>
      </c>
      <c r="P62" s="88" t="n">
        <v>148.9171867812</v>
      </c>
      <c r="Q62" s="88" t="n">
        <v>151.7803289145</v>
      </c>
      <c r="R62" s="88" t="n">
        <v>152.894535831</v>
      </c>
      <c r="S62" s="88" t="n">
        <v>152.894535831</v>
      </c>
      <c r="T62" s="99" t="n">
        <v>152.894535831</v>
      </c>
      <c r="U62" s="99" t="n">
        <v>152.894535831</v>
      </c>
      <c r="V62" s="99" t="n">
        <v>152.894535831</v>
      </c>
      <c r="W62" s="99" t="n">
        <v>152.894535831</v>
      </c>
      <c r="X62" s="99" t="n">
        <v>152.894535831</v>
      </c>
      <c r="Y62" s="99" t="n">
        <v>152.894535831</v>
      </c>
      <c r="Z62" s="99" t="n">
        <v>152.894535831</v>
      </c>
      <c r="AA62" s="99" t="n">
        <v>152.894535831</v>
      </c>
      <c r="AB62" s="99" t="n">
        <v>152.894535831</v>
      </c>
      <c r="AC62" s="99" t="n">
        <v>152.894535831</v>
      </c>
      <c r="AD62" s="99" t="n">
        <v>152.894535831</v>
      </c>
      <c r="AE62" s="99" t="n">
        <v>152.894535831</v>
      </c>
      <c r="AF62" s="99"/>
      <c r="AG62" s="99"/>
      <c r="AH62" s="99"/>
    </row>
    <row r="63" customFormat="false" ht="15.75" hidden="false" customHeight="false" outlineLevel="0" collapsed="false">
      <c r="A63" s="24" t="s">
        <v>124</v>
      </c>
      <c r="B63" s="78"/>
      <c r="C63" s="78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80"/>
      <c r="AE63" s="80"/>
      <c r="AF63" s="80"/>
      <c r="AG63" s="80"/>
      <c r="AH63" s="80"/>
    </row>
    <row r="64" customFormat="false" ht="15.75" hidden="false" customHeight="false" outlineLevel="0" collapsed="false">
      <c r="A64" s="82" t="s">
        <v>125</v>
      </c>
      <c r="B64" s="90" t="s">
        <v>12</v>
      </c>
      <c r="C64" s="98" t="n">
        <v>22500</v>
      </c>
      <c r="D64" s="84" t="s">
        <v>116</v>
      </c>
      <c r="E64" s="92" t="n">
        <v>0</v>
      </c>
      <c r="F64" s="92" t="n">
        <v>1500</v>
      </c>
      <c r="G64" s="92" t="n">
        <v>3000</v>
      </c>
      <c r="H64" s="92" t="n">
        <v>4500</v>
      </c>
      <c r="I64" s="92" t="n">
        <v>6000</v>
      </c>
      <c r="J64" s="92" t="n">
        <v>7500</v>
      </c>
      <c r="K64" s="92" t="n">
        <v>9000</v>
      </c>
      <c r="L64" s="92" t="n">
        <v>10500</v>
      </c>
      <c r="M64" s="92" t="n">
        <v>12000</v>
      </c>
      <c r="N64" s="92" t="n">
        <v>13500</v>
      </c>
      <c r="O64" s="92" t="n">
        <v>15000</v>
      </c>
      <c r="P64" s="92" t="n">
        <v>16500</v>
      </c>
      <c r="Q64" s="92" t="n">
        <v>18000</v>
      </c>
      <c r="R64" s="92" t="n">
        <v>19500</v>
      </c>
      <c r="S64" s="92" t="n">
        <v>21000</v>
      </c>
      <c r="T64" s="93" t="n">
        <v>22500</v>
      </c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</row>
    <row r="65" customFormat="false" ht="15.75" hidden="false" customHeight="false" outlineLevel="0" collapsed="false">
      <c r="A65" s="82"/>
      <c r="B65" s="90"/>
      <c r="C65" s="98"/>
      <c r="D65" s="84" t="s">
        <v>117</v>
      </c>
      <c r="E65" s="87" t="n">
        <v>0</v>
      </c>
      <c r="F65" s="88" t="n">
        <v>45.8067598</v>
      </c>
      <c r="G65" s="88" t="n">
        <v>101.4572198</v>
      </c>
      <c r="H65" s="88" t="n">
        <v>129.918137083</v>
      </c>
      <c r="I65" s="88" t="n">
        <v>129.918137083</v>
      </c>
      <c r="J65" s="88" t="n">
        <v>129.918137083</v>
      </c>
      <c r="K65" s="88" t="n">
        <v>140.66041523</v>
      </c>
      <c r="L65" s="88" t="n">
        <v>172.6552888138</v>
      </c>
      <c r="M65" s="88" t="n">
        <v>210.75409943</v>
      </c>
      <c r="N65" s="88" t="n">
        <v>245.9417183</v>
      </c>
      <c r="O65" s="88" t="n">
        <v>245.9417183</v>
      </c>
      <c r="P65" s="88" t="n">
        <v>245.9417183</v>
      </c>
      <c r="Q65" s="88" t="n">
        <v>245.9417183</v>
      </c>
      <c r="R65" s="88" t="n">
        <v>245.9417183</v>
      </c>
      <c r="S65" s="88" t="n">
        <v>245.9417183</v>
      </c>
      <c r="T65" s="99" t="n">
        <v>245.9417183</v>
      </c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customFormat="false" ht="15.75" hidden="false" customHeight="false" outlineLevel="0" collapsed="false">
      <c r="A66" s="24" t="s">
        <v>126</v>
      </c>
      <c r="B66" s="78"/>
      <c r="C66" s="78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80"/>
      <c r="AE66" s="80"/>
      <c r="AF66" s="80"/>
      <c r="AG66" s="80"/>
      <c r="AH66" s="80"/>
    </row>
    <row r="67" customFormat="false" ht="15.75" hidden="false" customHeight="false" outlineLevel="0" collapsed="false">
      <c r="A67" s="82" t="s">
        <v>127</v>
      </c>
      <c r="B67" s="82" t="s">
        <v>12</v>
      </c>
      <c r="C67" s="98" t="n">
        <v>3700</v>
      </c>
      <c r="D67" s="84" t="s">
        <v>116</v>
      </c>
      <c r="E67" s="92" t="n">
        <v>0</v>
      </c>
      <c r="F67" s="92" t="n">
        <v>300</v>
      </c>
      <c r="G67" s="92" t="n">
        <v>600</v>
      </c>
      <c r="H67" s="92" t="n">
        <v>900</v>
      </c>
      <c r="I67" s="92" t="n">
        <v>1200</v>
      </c>
      <c r="J67" s="92" t="n">
        <v>1500</v>
      </c>
      <c r="K67" s="92" t="n">
        <v>1800</v>
      </c>
      <c r="L67" s="92" t="n">
        <v>2100</v>
      </c>
      <c r="M67" s="92" t="n">
        <v>2400</v>
      </c>
      <c r="N67" s="92" t="n">
        <v>2700</v>
      </c>
      <c r="O67" s="92" t="n">
        <v>3000</v>
      </c>
      <c r="P67" s="92" t="n">
        <v>3300</v>
      </c>
      <c r="Q67" s="92" t="n">
        <v>3600</v>
      </c>
      <c r="R67" s="92" t="n">
        <v>3900</v>
      </c>
      <c r="S67" s="92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</row>
    <row r="68" customFormat="false" ht="15.75" hidden="false" customHeight="false" outlineLevel="0" collapsed="false">
      <c r="A68" s="82"/>
      <c r="B68" s="82"/>
      <c r="C68" s="98"/>
      <c r="D68" s="84" t="s">
        <v>117</v>
      </c>
      <c r="E68" s="87" t="n">
        <v>0</v>
      </c>
      <c r="F68" s="88" t="n">
        <v>10.03061064</v>
      </c>
      <c r="G68" s="88" t="n">
        <v>23.76488412</v>
      </c>
      <c r="H68" s="88" t="n">
        <v>33.48686316</v>
      </c>
      <c r="I68" s="88" t="n">
        <v>39.9682104</v>
      </c>
      <c r="J68" s="88" t="n">
        <v>44</v>
      </c>
      <c r="K68" s="88" t="n">
        <v>44</v>
      </c>
      <c r="L68" s="88" t="n">
        <v>44</v>
      </c>
      <c r="M68" s="88" t="n">
        <v>44</v>
      </c>
      <c r="N68" s="88" t="n">
        <v>44</v>
      </c>
      <c r="O68" s="88" t="n">
        <v>44</v>
      </c>
      <c r="P68" s="88" t="n">
        <v>44</v>
      </c>
      <c r="Q68" s="88" t="n">
        <v>44</v>
      </c>
      <c r="R68" s="88" t="n">
        <v>44</v>
      </c>
      <c r="S68" s="88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</row>
    <row r="71" customFormat="false" ht="15" hidden="false" customHeight="false" outlineLevel="0" collapsed="false">
      <c r="A71" s="77" t="s">
        <v>128</v>
      </c>
      <c r="B71" s="77"/>
      <c r="C71" s="77"/>
      <c r="E71" s="100" t="s">
        <v>129</v>
      </c>
      <c r="F71" s="100"/>
      <c r="G71" s="100"/>
    </row>
    <row r="72" customFormat="false" ht="15" hidden="false" customHeight="false" outlineLevel="0" collapsed="false">
      <c r="A72" s="84" t="s">
        <v>130</v>
      </c>
      <c r="B72" s="101" t="s">
        <v>131</v>
      </c>
      <c r="C72" s="102" t="n">
        <v>0.111397905905382</v>
      </c>
      <c r="E72" s="84" t="s">
        <v>132</v>
      </c>
      <c r="F72" s="103" t="s">
        <v>80</v>
      </c>
      <c r="G72" s="104" t="n">
        <v>4636</v>
      </c>
    </row>
    <row r="73" customFormat="false" ht="15" hidden="false" customHeight="false" outlineLevel="0" collapsed="false">
      <c r="A73" s="84" t="s">
        <v>133</v>
      </c>
      <c r="B73" s="101" t="s">
        <v>134</v>
      </c>
      <c r="C73" s="102" t="n">
        <v>0.021</v>
      </c>
      <c r="E73" s="84" t="s">
        <v>135</v>
      </c>
      <c r="F73" s="103" t="s">
        <v>80</v>
      </c>
      <c r="G73" s="104" t="n">
        <v>13.5</v>
      </c>
    </row>
    <row r="74" customFormat="false" ht="15" hidden="false" customHeight="false" outlineLevel="0" collapsed="false">
      <c r="A74" s="84" t="s">
        <v>136</v>
      </c>
      <c r="B74" s="101" t="s">
        <v>134</v>
      </c>
      <c r="C74" s="102" t="n">
        <v>0.163</v>
      </c>
      <c r="E74" s="84" t="s">
        <v>137</v>
      </c>
      <c r="F74" s="103" t="s">
        <v>80</v>
      </c>
      <c r="G74" s="26" t="n">
        <v>2001.40206683304</v>
      </c>
    </row>
    <row r="75" customFormat="false" ht="15" hidden="false" customHeight="false" outlineLevel="0" collapsed="false">
      <c r="A75" s="105" t="s">
        <v>138</v>
      </c>
      <c r="B75" s="18" t="s">
        <v>134</v>
      </c>
      <c r="C75" s="106" t="n">
        <v>0.023</v>
      </c>
      <c r="E75" s="84" t="s">
        <v>139</v>
      </c>
      <c r="F75" s="103" t="s">
        <v>80</v>
      </c>
      <c r="G75" s="26" t="n">
        <v>6.69755593268118</v>
      </c>
    </row>
    <row r="76" customFormat="false" ht="15" hidden="false" customHeight="false" outlineLevel="0" collapsed="false">
      <c r="A76" s="84" t="s">
        <v>140</v>
      </c>
      <c r="B76" s="107" t="s">
        <v>131</v>
      </c>
      <c r="C76" s="102" t="n">
        <v>0.0281605637945495</v>
      </c>
      <c r="E76" s="84" t="s">
        <v>141</v>
      </c>
      <c r="F76" s="103" t="s">
        <v>80</v>
      </c>
      <c r="G76" s="104" t="n">
        <v>5018</v>
      </c>
    </row>
    <row r="77" customFormat="false" ht="15" hidden="false" customHeight="false" outlineLevel="0" collapsed="false">
      <c r="A77" s="84" t="s">
        <v>142</v>
      </c>
      <c r="B77" s="107" t="s">
        <v>131</v>
      </c>
      <c r="C77" s="102" t="n">
        <v>0.0239191442553424</v>
      </c>
      <c r="E77" s="84" t="s">
        <v>143</v>
      </c>
      <c r="F77" s="103" t="s">
        <v>80</v>
      </c>
      <c r="G77" s="104" t="n">
        <v>814</v>
      </c>
    </row>
    <row r="78" customFormat="false" ht="15" hidden="false" customHeight="false" outlineLevel="0" collapsed="false">
      <c r="A78" s="84" t="s">
        <v>144</v>
      </c>
      <c r="B78" s="107" t="s">
        <v>131</v>
      </c>
      <c r="C78" s="102" t="n">
        <v>0.0724152430252474</v>
      </c>
    </row>
    <row r="79" customFormat="false" ht="15" hidden="false" customHeight="false" outlineLevel="0" collapsed="false">
      <c r="A79" s="84" t="s">
        <v>145</v>
      </c>
      <c r="B79" s="107" t="s">
        <v>131</v>
      </c>
      <c r="C79" s="102" t="n">
        <v>0.0477143338774066</v>
      </c>
    </row>
    <row r="80" customFormat="false" ht="15" hidden="false" customHeight="false" outlineLevel="0" collapsed="false">
      <c r="A80" s="84" t="s">
        <v>146</v>
      </c>
      <c r="B80" s="107" t="s">
        <v>131</v>
      </c>
      <c r="C80" s="102" t="n">
        <v>0.251315805770273</v>
      </c>
    </row>
    <row r="81" customFormat="false" ht="15" hidden="false" customHeight="false" outlineLevel="0" collapsed="false">
      <c r="A81" s="84" t="s">
        <v>147</v>
      </c>
      <c r="B81" s="107" t="s">
        <v>131</v>
      </c>
      <c r="C81" s="102" t="n">
        <v>0.41031784894532</v>
      </c>
    </row>
    <row r="82" customFormat="false" ht="15" hidden="false" customHeight="false" outlineLevel="0" collapsed="false">
      <c r="A82" s="84" t="s">
        <v>148</v>
      </c>
      <c r="B82" s="107" t="s">
        <v>131</v>
      </c>
      <c r="C82" s="102" t="n">
        <v>0.453423773980373</v>
      </c>
    </row>
    <row r="83" customFormat="false" ht="15" hidden="false" customHeight="false" outlineLevel="0" collapsed="false">
      <c r="A83" s="84" t="s">
        <v>149</v>
      </c>
      <c r="B83" s="107" t="s">
        <v>131</v>
      </c>
      <c r="C83" s="108" t="n">
        <v>0.295</v>
      </c>
    </row>
    <row r="84" customFormat="false" ht="15" hidden="false" customHeight="false" outlineLevel="0" collapsed="false">
      <c r="A84" s="84" t="s">
        <v>150</v>
      </c>
      <c r="B84" s="103" t="s">
        <v>134</v>
      </c>
      <c r="C84" s="102" t="n">
        <v>0.277122596346197</v>
      </c>
    </row>
    <row r="85" customFormat="false" ht="15" hidden="false" customHeight="false" outlineLevel="0" collapsed="false">
      <c r="A85" s="84" t="s">
        <v>151</v>
      </c>
      <c r="B85" s="103" t="s">
        <v>134</v>
      </c>
      <c r="C85" s="102" t="n">
        <v>0.0357155639845654</v>
      </c>
    </row>
    <row r="86" customFormat="false" ht="15" hidden="false" customHeight="false" outlineLevel="0" collapsed="false">
      <c r="A86" s="84" t="s">
        <v>152</v>
      </c>
      <c r="B86" s="103" t="s">
        <v>134</v>
      </c>
      <c r="C86" s="102" t="n">
        <v>0.0627866705898934</v>
      </c>
    </row>
    <row r="87" customFormat="false" ht="15" hidden="false" customHeight="false" outlineLevel="0" collapsed="false">
      <c r="A87" s="84" t="s">
        <v>153</v>
      </c>
      <c r="B87" s="103" t="s">
        <v>134</v>
      </c>
      <c r="C87" s="102" t="n">
        <v>0.144127981776225</v>
      </c>
    </row>
    <row r="88" customFormat="false" ht="15" hidden="false" customHeight="false" outlineLevel="0" collapsed="false">
      <c r="A88" s="84" t="s">
        <v>154</v>
      </c>
      <c r="B88" s="103" t="s">
        <v>134</v>
      </c>
      <c r="C88" s="102" t="n">
        <v>0.077</v>
      </c>
    </row>
    <row r="89" customFormat="false" ht="15" hidden="false" customHeight="false" outlineLevel="0" collapsed="false">
      <c r="A89" s="84" t="s">
        <v>155</v>
      </c>
      <c r="B89" s="103" t="s">
        <v>134</v>
      </c>
      <c r="C89" s="102" t="n">
        <v>0.0353499151494598</v>
      </c>
    </row>
    <row r="92" customFormat="false" ht="15" hidden="false" customHeight="false" outlineLevel="0" collapsed="false">
      <c r="A92" s="77" t="s">
        <v>30</v>
      </c>
      <c r="B92" s="77"/>
      <c r="C92" s="109" t="n">
        <v>1995</v>
      </c>
      <c r="D92" s="109" t="n">
        <v>1996</v>
      </c>
      <c r="E92" s="109" t="n">
        <v>1997</v>
      </c>
      <c r="F92" s="109" t="n">
        <v>1998</v>
      </c>
      <c r="G92" s="109" t="n">
        <v>1999</v>
      </c>
      <c r="H92" s="109" t="n">
        <v>2000</v>
      </c>
      <c r="I92" s="109" t="n">
        <v>2001</v>
      </c>
      <c r="J92" s="109" t="n">
        <v>2002</v>
      </c>
      <c r="K92" s="109" t="n">
        <v>2003</v>
      </c>
      <c r="L92" s="109" t="n">
        <v>2004</v>
      </c>
      <c r="M92" s="109" t="n">
        <v>2005</v>
      </c>
      <c r="N92" s="109" t="n">
        <v>2006</v>
      </c>
      <c r="O92" s="109" t="n">
        <v>2007</v>
      </c>
      <c r="P92" s="109" t="n">
        <v>2008</v>
      </c>
      <c r="Q92" s="109" t="n">
        <v>2009</v>
      </c>
      <c r="R92" s="109" t="n">
        <v>2010</v>
      </c>
      <c r="S92" s="109" t="n">
        <v>2011</v>
      </c>
      <c r="T92" s="109" t="n">
        <v>2012</v>
      </c>
      <c r="U92" s="109" t="n">
        <v>2013</v>
      </c>
      <c r="V92" s="109" t="n">
        <v>2014</v>
      </c>
      <c r="W92" s="110" t="s">
        <v>156</v>
      </c>
    </row>
    <row r="93" customFormat="false" ht="15" hidden="false" customHeight="false" outlineLevel="0" collapsed="false">
      <c r="A93" s="111" t="s">
        <v>157</v>
      </c>
      <c r="B93" s="15" t="s">
        <v>8</v>
      </c>
      <c r="C93" s="112" t="n">
        <v>0.900270516570427</v>
      </c>
      <c r="D93" s="112" t="n">
        <v>0.798015478374507</v>
      </c>
      <c r="E93" s="112" t="n">
        <v>0.826550852451789</v>
      </c>
      <c r="F93" s="112" t="n">
        <v>0.851385180989329</v>
      </c>
      <c r="G93" s="112" t="n">
        <v>0.836629251028414</v>
      </c>
      <c r="H93" s="112" t="n">
        <v>0.807160691649273</v>
      </c>
      <c r="I93" s="112" t="n">
        <v>0.807526024185822</v>
      </c>
      <c r="J93" s="112" t="n">
        <v>0.811667110041359</v>
      </c>
      <c r="K93" s="112" t="n">
        <v>0.780372990458528</v>
      </c>
      <c r="L93" s="112" t="n">
        <v>0.829114020101108</v>
      </c>
      <c r="M93" s="112" t="n">
        <v>0.83313086009772</v>
      </c>
      <c r="N93" s="112" t="n">
        <v>0.858148764137162</v>
      </c>
      <c r="O93" s="112" t="n">
        <v>0.86386471082451</v>
      </c>
      <c r="P93" s="112" t="n">
        <v>0.865263030594303</v>
      </c>
      <c r="Q93" s="112" t="n">
        <v>0.847037901586076</v>
      </c>
      <c r="R93" s="112" t="n">
        <v>0.835422085490345</v>
      </c>
      <c r="S93" s="112" t="n">
        <v>0.823572228992517</v>
      </c>
      <c r="T93" s="112" t="n">
        <v>0.799264932321295</v>
      </c>
      <c r="U93" s="112" t="n">
        <v>0.73498574117652</v>
      </c>
      <c r="V93" s="112" t="n">
        <v>0.730283815745323</v>
      </c>
      <c r="W93" s="113"/>
      <c r="X93" s="114"/>
      <c r="Y93" s="114"/>
      <c r="Z93" s="31"/>
    </row>
    <row r="94" customFormat="false" ht="15" hidden="false" customHeight="false" outlineLevel="0" collapsed="false">
      <c r="A94" s="111" t="s">
        <v>158</v>
      </c>
      <c r="B94" s="15" t="s">
        <v>8</v>
      </c>
      <c r="C94" s="112" t="n">
        <v>0.267822959448243</v>
      </c>
      <c r="D94" s="112" t="n">
        <v>0.266657224173188</v>
      </c>
      <c r="E94" s="112" t="n">
        <v>0.268303207591734</v>
      </c>
      <c r="F94" s="112" t="n">
        <v>0.273813186352114</v>
      </c>
      <c r="G94" s="112" t="n">
        <v>0.278019647116071</v>
      </c>
      <c r="H94" s="112" t="n">
        <v>0.305520588293144</v>
      </c>
      <c r="I94" s="112" t="n">
        <v>0.308451013227255</v>
      </c>
      <c r="J94" s="112" t="n">
        <v>0.308693363648303</v>
      </c>
      <c r="K94" s="112" t="n">
        <v>0.316047593938253</v>
      </c>
      <c r="L94" s="112" t="n">
        <v>0.317605713045424</v>
      </c>
      <c r="M94" s="112" t="n">
        <v>0.317053529040691</v>
      </c>
      <c r="N94" s="112" t="n">
        <v>0.324002623213085</v>
      </c>
      <c r="O94" s="112" t="n">
        <v>0.327964216086545</v>
      </c>
      <c r="P94" s="112" t="n">
        <v>0.328628348981199</v>
      </c>
      <c r="Q94" s="112" t="n">
        <v>0.333609759020697</v>
      </c>
      <c r="R94" s="112" t="n">
        <v>0.335151567714732</v>
      </c>
      <c r="S94" s="112" t="n">
        <v>0.32433564394116</v>
      </c>
      <c r="T94" s="112" t="n">
        <v>0.324760427464401</v>
      </c>
      <c r="U94" s="112" t="n">
        <v>0.317976434988148</v>
      </c>
      <c r="V94" s="112" t="n">
        <v>0.33154405356432</v>
      </c>
      <c r="W94" s="113"/>
      <c r="X94" s="114"/>
      <c r="Y94" s="114"/>
      <c r="Z94" s="31"/>
    </row>
    <row r="95" customFormat="false" ht="15" hidden="false" customHeight="false" outlineLevel="0" collapsed="false">
      <c r="A95" s="111" t="s">
        <v>159</v>
      </c>
      <c r="B95" s="15" t="s">
        <v>8</v>
      </c>
      <c r="C95" s="112" t="n">
        <v>0.348181978120297</v>
      </c>
      <c r="D95" s="112" t="n">
        <v>0.306583705888761</v>
      </c>
      <c r="E95" s="112" t="n">
        <v>0.29071150494279</v>
      </c>
      <c r="F95" s="112" t="n">
        <v>0.279923880786341</v>
      </c>
      <c r="G95" s="112" t="n">
        <v>0.268932131619495</v>
      </c>
      <c r="H95" s="112" t="n">
        <v>0.291626133243512</v>
      </c>
      <c r="I95" s="112" t="n">
        <v>0.2924295541748</v>
      </c>
      <c r="J95" s="112" t="n">
        <v>0.289381470807263</v>
      </c>
      <c r="K95" s="112" t="n">
        <v>0.281427377450335</v>
      </c>
      <c r="L95" s="112" t="n">
        <v>0.274952377773967</v>
      </c>
      <c r="M95" s="112" t="n">
        <v>0.269801062646732</v>
      </c>
      <c r="N95" s="112" t="n">
        <v>0.287185575920221</v>
      </c>
      <c r="O95" s="112" t="n">
        <v>0.279657356558731</v>
      </c>
      <c r="P95" s="112" t="n">
        <v>0.271115782065209</v>
      </c>
      <c r="Q95" s="112" t="n">
        <v>0.268529776909613</v>
      </c>
      <c r="R95" s="112" t="n">
        <v>0.268538643641454</v>
      </c>
      <c r="S95" s="112" t="n">
        <v>0.269365527818462</v>
      </c>
      <c r="T95" s="112" t="n">
        <v>0.268974308489549</v>
      </c>
      <c r="U95" s="112" t="n">
        <v>0.270046461418983</v>
      </c>
      <c r="V95" s="112" t="n">
        <v>0.284372634863961</v>
      </c>
      <c r="W95" s="113"/>
      <c r="X95" s="114"/>
      <c r="Y95" s="114"/>
      <c r="Z95" s="31"/>
    </row>
    <row r="96" customFormat="false" ht="15" hidden="false" customHeight="false" outlineLevel="0" collapsed="false">
      <c r="A96" s="111" t="s">
        <v>160</v>
      </c>
      <c r="B96" s="15" t="s">
        <v>8</v>
      </c>
      <c r="C96" s="112" t="n">
        <v>0.834727619501853</v>
      </c>
      <c r="D96" s="112" t="n">
        <v>0.793917040884697</v>
      </c>
      <c r="E96" s="112" t="n">
        <v>0.807532965704074</v>
      </c>
      <c r="F96" s="112" t="n">
        <v>0.798564942190479</v>
      </c>
      <c r="G96" s="112" t="n">
        <v>0.805365754137704</v>
      </c>
      <c r="H96" s="112" t="n">
        <v>0.733731426164544</v>
      </c>
      <c r="I96" s="112" t="n">
        <v>0.753583936878236</v>
      </c>
      <c r="J96" s="112" t="n">
        <v>0.779986011694837</v>
      </c>
      <c r="K96" s="112" t="n">
        <v>0.69841143160776</v>
      </c>
      <c r="L96" s="112" t="n">
        <v>0.705197695727833</v>
      </c>
      <c r="M96" s="112" t="n">
        <v>0.722778167578692</v>
      </c>
      <c r="N96" s="112" t="n">
        <v>0.719506158069298</v>
      </c>
      <c r="O96" s="112" t="n">
        <v>0.729395927317997</v>
      </c>
      <c r="P96" s="112" t="n">
        <v>0.737884106328435</v>
      </c>
      <c r="Q96" s="112" t="n">
        <v>0.736442343739629</v>
      </c>
      <c r="R96" s="112" t="n">
        <v>0.700493776267522</v>
      </c>
      <c r="S96" s="112" t="n">
        <v>0.711291892082727</v>
      </c>
      <c r="T96" s="112" t="n">
        <v>0.665985886065352</v>
      </c>
      <c r="U96" s="112" t="n">
        <v>0.707917814575079</v>
      </c>
      <c r="V96" s="112" t="n">
        <v>0.714548539260649</v>
      </c>
      <c r="W96" s="113"/>
      <c r="X96" s="114"/>
      <c r="Y96" s="114"/>
      <c r="Z96" s="31"/>
    </row>
    <row r="97" customFormat="false" ht="15" hidden="false" customHeight="false" outlineLevel="0" collapsed="false">
      <c r="A97" s="111" t="s">
        <v>161</v>
      </c>
      <c r="B97" s="15" t="s">
        <v>8</v>
      </c>
      <c r="C97" s="112" t="n">
        <v>0.272034999994526</v>
      </c>
      <c r="D97" s="112" t="n">
        <v>0.263068885184641</v>
      </c>
      <c r="E97" s="112" t="n">
        <v>0.275458840976476</v>
      </c>
      <c r="F97" s="112" t="n">
        <v>0.278910768279707</v>
      </c>
      <c r="G97" s="112" t="n">
        <v>0.277891504328421</v>
      </c>
      <c r="H97" s="112" t="n">
        <v>0.278811500741454</v>
      </c>
      <c r="I97" s="112" t="n">
        <v>0.275296537042929</v>
      </c>
      <c r="J97" s="112" t="n">
        <v>0.275189606451786</v>
      </c>
      <c r="K97" s="112" t="n">
        <v>0.282779160692678</v>
      </c>
      <c r="L97" s="112" t="n">
        <v>0.283221676849404</v>
      </c>
      <c r="M97" s="112" t="n">
        <v>0.284268602828312</v>
      </c>
      <c r="N97" s="112" t="n">
        <v>0.280688495592404</v>
      </c>
      <c r="O97" s="112" t="n">
        <v>0.289152719432207</v>
      </c>
      <c r="P97" s="112" t="n">
        <v>0.302415063183883</v>
      </c>
      <c r="Q97" s="112" t="n">
        <v>0.301675360090267</v>
      </c>
      <c r="R97" s="112" t="n">
        <v>0.297934868613484</v>
      </c>
      <c r="S97" s="112" t="n">
        <v>0.292662626221701</v>
      </c>
      <c r="T97" s="112" t="n">
        <v>0.292786592437063</v>
      </c>
      <c r="U97" s="112" t="n">
        <v>0.298293009857082</v>
      </c>
      <c r="V97" s="112" t="n">
        <v>0.307617728409869</v>
      </c>
      <c r="W97" s="113"/>
      <c r="X97" s="114"/>
      <c r="Y97" s="114"/>
      <c r="Z97" s="31"/>
    </row>
    <row r="98" customFormat="false" ht="15" hidden="false" customHeight="false" outlineLevel="0" collapsed="false">
      <c r="A98" s="111" t="s">
        <v>162</v>
      </c>
      <c r="B98" s="15" t="s">
        <v>8</v>
      </c>
      <c r="C98" s="112" t="n">
        <v>0.311107482230051</v>
      </c>
      <c r="D98" s="112" t="n">
        <v>0.271460685849314</v>
      </c>
      <c r="E98" s="112" t="n">
        <v>0.280050107044975</v>
      </c>
      <c r="F98" s="112" t="n">
        <v>0.290812658632493</v>
      </c>
      <c r="G98" s="112" t="n">
        <v>0.283129749234608</v>
      </c>
      <c r="H98" s="112" t="n">
        <v>0.308522715048716</v>
      </c>
      <c r="I98" s="112" t="n">
        <v>0.306299582793375</v>
      </c>
      <c r="J98" s="112" t="n">
        <v>0.29925130651813</v>
      </c>
      <c r="K98" s="112" t="n">
        <v>0.27807426360937</v>
      </c>
      <c r="L98" s="112" t="n">
        <v>0.282968129085469</v>
      </c>
      <c r="M98" s="112" t="n">
        <v>0.245666503062807</v>
      </c>
      <c r="N98" s="112" t="n">
        <v>0.240604512760748</v>
      </c>
      <c r="O98" s="112" t="n">
        <v>0.243869617853627</v>
      </c>
      <c r="P98" s="112" t="n">
        <v>0.251228469606585</v>
      </c>
      <c r="Q98" s="112" t="n">
        <v>0.268930683589488</v>
      </c>
      <c r="R98" s="112" t="n">
        <v>0.272123070034031</v>
      </c>
      <c r="S98" s="112" t="n">
        <v>0.267531895237109</v>
      </c>
      <c r="T98" s="112" t="n">
        <v>0.264572005757855</v>
      </c>
      <c r="U98" s="112" t="n">
        <v>0.249243634611712</v>
      </c>
      <c r="V98" s="112" t="n">
        <v>0.256922987209799</v>
      </c>
      <c r="W98" s="113"/>
      <c r="X98" s="114"/>
      <c r="Y98" s="114"/>
      <c r="Z98" s="31"/>
    </row>
    <row r="99" s="119" customFormat="true" ht="15" hidden="false" customHeight="false" outlineLevel="0" collapsed="false">
      <c r="A99" s="111" t="s">
        <v>163</v>
      </c>
      <c r="B99" s="15" t="s">
        <v>8</v>
      </c>
      <c r="C99" s="115" t="n">
        <v>0.923745042449277</v>
      </c>
      <c r="D99" s="115" t="n">
        <v>0.8363533334993</v>
      </c>
      <c r="E99" s="115" t="n">
        <v>0.831853339215645</v>
      </c>
      <c r="F99" s="115" t="n">
        <v>0.834377509764449</v>
      </c>
      <c r="G99" s="115" t="n">
        <v>0.844903748778581</v>
      </c>
      <c r="H99" s="115" t="n">
        <v>0.813470034841526</v>
      </c>
      <c r="I99" s="115" t="n">
        <v>0.831509105817559</v>
      </c>
      <c r="J99" s="115" t="n">
        <v>0.803647747331666</v>
      </c>
      <c r="K99" s="115" t="n">
        <v>0.819962615666313</v>
      </c>
      <c r="L99" s="115" t="n">
        <v>0.820139147176331</v>
      </c>
      <c r="M99" s="115" t="n">
        <v>0.830453125951232</v>
      </c>
      <c r="N99" s="115" t="n">
        <v>0.851003057511386</v>
      </c>
      <c r="O99" s="115" t="n">
        <v>0.853431370054322</v>
      </c>
      <c r="P99" s="115" t="n">
        <v>0.852711429830994</v>
      </c>
      <c r="Q99" s="115" t="n">
        <v>0.830820308601832</v>
      </c>
      <c r="R99" s="115" t="n">
        <v>0.83128874514197</v>
      </c>
      <c r="S99" s="115" t="n">
        <v>0.831416361961128</v>
      </c>
      <c r="T99" s="115" t="n">
        <v>0.837191826274311</v>
      </c>
      <c r="U99" s="115" t="n">
        <v>0.817724862789283</v>
      </c>
      <c r="V99" s="115" t="n">
        <v>0.786697064222465</v>
      </c>
      <c r="W99" s="116"/>
      <c r="X99" s="117"/>
      <c r="Y99" s="118"/>
      <c r="Z99" s="117"/>
    </row>
    <row r="100" customFormat="false" ht="15" hidden="false" customHeight="false" outlineLevel="0" collapsed="false">
      <c r="A100" s="111" t="s">
        <v>164</v>
      </c>
      <c r="B100" s="15" t="s">
        <v>8</v>
      </c>
      <c r="C100" s="112" t="n">
        <v>0.360592673880641</v>
      </c>
      <c r="D100" s="112" t="n">
        <v>0.334833361028878</v>
      </c>
      <c r="E100" s="112" t="n">
        <v>0.346647649830434</v>
      </c>
      <c r="F100" s="112" t="n">
        <v>0.353129933958738</v>
      </c>
      <c r="G100" s="112" t="n">
        <v>0.297373989345462</v>
      </c>
      <c r="H100" s="112" t="n">
        <v>0.310125805121567</v>
      </c>
      <c r="I100" s="112" t="n">
        <v>0.325131621714573</v>
      </c>
      <c r="J100" s="112" t="n">
        <v>0.341842450415395</v>
      </c>
      <c r="K100" s="112" t="n">
        <v>0.328376263547037</v>
      </c>
      <c r="L100" s="112" t="n">
        <v>0.311728477312847</v>
      </c>
      <c r="M100" s="112" t="n">
        <v>0.304386532240804</v>
      </c>
      <c r="N100" s="112" t="n">
        <v>0.297678188287975</v>
      </c>
      <c r="O100" s="112" t="n">
        <v>0.29991121932367</v>
      </c>
      <c r="P100" s="112" t="n">
        <v>0.299376483122945</v>
      </c>
      <c r="Q100" s="112" t="n">
        <v>0.300032598019261</v>
      </c>
      <c r="R100" s="112" t="n">
        <v>0.292425279828906</v>
      </c>
      <c r="S100" s="112" t="n">
        <v>0.289357900439485</v>
      </c>
      <c r="T100" s="112" t="n">
        <v>0.297584055326795</v>
      </c>
      <c r="U100" s="112" t="n">
        <v>0.310728810722925</v>
      </c>
      <c r="V100" s="112" t="n">
        <v>0.329932769511044</v>
      </c>
      <c r="W100" s="116"/>
      <c r="X100" s="114"/>
      <c r="Y100" s="114"/>
      <c r="Z100" s="31"/>
    </row>
    <row r="101" customFormat="false" ht="15" hidden="false" customHeight="false" outlineLevel="0" collapsed="false">
      <c r="A101" s="111" t="s">
        <v>165</v>
      </c>
      <c r="B101" s="15" t="s">
        <v>8</v>
      </c>
      <c r="C101" s="112" t="n">
        <v>0.358341687358052</v>
      </c>
      <c r="D101" s="112" t="n">
        <v>0.386460432200838</v>
      </c>
      <c r="E101" s="112" t="n">
        <v>0.34270011314286</v>
      </c>
      <c r="F101" s="112" t="n">
        <v>0.342609242505381</v>
      </c>
      <c r="G101" s="112" t="n">
        <v>0.255998536273348</v>
      </c>
      <c r="H101" s="112" t="n">
        <v>0.271890872455274</v>
      </c>
      <c r="I101" s="112" t="n">
        <v>0.30978899425881</v>
      </c>
      <c r="J101" s="112" t="n">
        <v>0.262242788546297</v>
      </c>
      <c r="K101" s="112" t="n">
        <v>0.24249576844589</v>
      </c>
      <c r="L101" s="112" t="n">
        <v>0.2814351729756</v>
      </c>
      <c r="M101" s="112" t="n">
        <v>0.293509797363358</v>
      </c>
      <c r="N101" s="112" t="n">
        <v>0.316961734347077</v>
      </c>
      <c r="O101" s="112" t="n">
        <v>0.3231319029553</v>
      </c>
      <c r="P101" s="112" t="n">
        <v>0.327329425091025</v>
      </c>
      <c r="Q101" s="112" t="n">
        <v>0.352006939293158</v>
      </c>
      <c r="R101" s="112" t="n">
        <v>0.311660794252164</v>
      </c>
      <c r="S101" s="112" t="n">
        <v>0.279117940886137</v>
      </c>
      <c r="T101" s="112" t="n">
        <v>0.266131743597885</v>
      </c>
      <c r="U101" s="112" t="n">
        <v>0.271970800238437</v>
      </c>
      <c r="V101" s="112" t="n">
        <v>0.258052946344372</v>
      </c>
      <c r="W101" s="116"/>
      <c r="X101" s="114"/>
      <c r="Y101" s="114"/>
      <c r="Z101" s="31"/>
    </row>
    <row r="102" customFormat="false" ht="15" hidden="false" customHeight="false" outlineLevel="0" collapsed="false">
      <c r="A102" s="84" t="s">
        <v>166</v>
      </c>
      <c r="B102" s="120" t="s">
        <v>167</v>
      </c>
      <c r="C102" s="112" t="n">
        <v>37.813</v>
      </c>
      <c r="D102" s="112" t="n">
        <v>38.008</v>
      </c>
      <c r="E102" s="112" t="n">
        <v>38.708</v>
      </c>
      <c r="F102" s="112" t="n">
        <v>38.843</v>
      </c>
      <c r="G102" s="112" t="n">
        <v>39.84</v>
      </c>
      <c r="H102" s="112" t="n">
        <v>39.903</v>
      </c>
      <c r="I102" s="112" t="n">
        <v>39.938</v>
      </c>
      <c r="J102" s="112" t="n">
        <v>40.541</v>
      </c>
      <c r="K102" s="112" t="n">
        <v>41.535</v>
      </c>
      <c r="L102" s="112" t="n">
        <v>41.946</v>
      </c>
      <c r="M102" s="112" t="n">
        <v>42.082</v>
      </c>
      <c r="N102" s="112" t="n">
        <v>42.187</v>
      </c>
      <c r="O102" s="112" t="n">
        <v>42.885</v>
      </c>
      <c r="P102" s="112" t="n">
        <v>43.196</v>
      </c>
      <c r="Q102" s="112" t="n">
        <v>43.382</v>
      </c>
      <c r="R102" s="112" t="n">
        <v>43.393</v>
      </c>
      <c r="S102" s="112" t="n">
        <v>43.951</v>
      </c>
      <c r="T102" s="112" t="n">
        <v>43.855</v>
      </c>
      <c r="U102" s="112" t="n">
        <v>44.466</v>
      </c>
      <c r="V102" s="121" t="n">
        <v>44.268</v>
      </c>
      <c r="W102" s="122"/>
      <c r="X102" s="114"/>
      <c r="Y102" s="114"/>
      <c r="Z102" s="31"/>
    </row>
    <row r="103" customFormat="false" ht="15" hidden="false" customHeight="false" outlineLevel="0" collapsed="false">
      <c r="A103" s="111" t="s">
        <v>168</v>
      </c>
      <c r="B103" s="15" t="s">
        <v>8</v>
      </c>
      <c r="C103" s="112" t="n">
        <v>2.12276424</v>
      </c>
      <c r="D103" s="112" t="n">
        <v>2.12623104</v>
      </c>
      <c r="E103" s="112" t="n">
        <v>2.12310647</v>
      </c>
      <c r="F103" s="112" t="n">
        <v>2.11304673</v>
      </c>
      <c r="G103" s="112" t="n">
        <v>2.1735678</v>
      </c>
      <c r="H103" s="112" t="n">
        <v>2.18822825</v>
      </c>
      <c r="I103" s="112" t="n">
        <v>2.2560478</v>
      </c>
      <c r="J103" s="112" t="n">
        <v>2.34037271</v>
      </c>
      <c r="K103" s="112" t="n">
        <v>2.42010212</v>
      </c>
      <c r="L103" s="112" t="n">
        <v>2.54406673</v>
      </c>
      <c r="M103" s="112" t="n">
        <v>2.6353136</v>
      </c>
      <c r="N103" s="112" t="n">
        <v>2.70162356</v>
      </c>
      <c r="O103" s="112" t="n">
        <v>2.83974232</v>
      </c>
      <c r="P103" s="112" t="n">
        <v>2.86682404</v>
      </c>
      <c r="Q103" s="112" t="n">
        <v>2.78902384</v>
      </c>
      <c r="R103" s="112" t="n">
        <v>2.92604662</v>
      </c>
      <c r="S103" s="112" t="n">
        <v>3.07038743</v>
      </c>
      <c r="T103" s="112" t="n">
        <v>3.52329243</v>
      </c>
      <c r="U103" s="112" t="n">
        <v>3.47369669</v>
      </c>
      <c r="V103" s="112" t="n">
        <v>3.47031463</v>
      </c>
    </row>
    <row r="104" customFormat="false" ht="15" hidden="false" customHeight="false" outlineLevel="0" collapsed="false">
      <c r="A104" s="111" t="s">
        <v>169</v>
      </c>
      <c r="B104" s="15" t="s">
        <v>8</v>
      </c>
      <c r="C104" s="112" t="n">
        <v>0.2210679</v>
      </c>
      <c r="D104" s="112" t="n">
        <v>0.23877886</v>
      </c>
      <c r="E104" s="112" t="n">
        <v>0.22058298</v>
      </c>
      <c r="F104" s="112" t="n">
        <v>0.19908862</v>
      </c>
      <c r="G104" s="112" t="n">
        <v>0.17753217</v>
      </c>
      <c r="H104" s="112" t="n">
        <v>0.16850551</v>
      </c>
      <c r="I104" s="112" t="n">
        <v>0.1837108</v>
      </c>
      <c r="J104" s="112" t="n">
        <v>0.19475629</v>
      </c>
      <c r="K104" s="112" t="n">
        <v>0.19557075</v>
      </c>
      <c r="L104" s="112" t="n">
        <v>0.17127541</v>
      </c>
      <c r="M104" s="112" t="n">
        <v>0.15939893</v>
      </c>
      <c r="N104" s="112" t="n">
        <v>0.1805923</v>
      </c>
      <c r="O104" s="112" t="n">
        <v>0.18713522</v>
      </c>
      <c r="P104" s="112" t="n">
        <v>0.17082508</v>
      </c>
      <c r="Q104" s="112" t="n">
        <v>0.15967739</v>
      </c>
      <c r="R104" s="112" t="n">
        <v>0.1799199</v>
      </c>
      <c r="S104" s="112" t="n">
        <v>0.1704865</v>
      </c>
      <c r="T104" s="112" t="n">
        <v>0.15029599</v>
      </c>
      <c r="U104" s="112" t="n">
        <v>0.13919226</v>
      </c>
      <c r="V104" s="112" t="n">
        <v>0.13753596</v>
      </c>
    </row>
    <row r="105" customFormat="false" ht="15" hidden="false" customHeight="false" outlineLevel="0" collapsed="false">
      <c r="A105" s="111" t="s">
        <v>170</v>
      </c>
      <c r="B105" s="15" t="s">
        <v>8</v>
      </c>
      <c r="C105" s="112" t="n">
        <v>0.13135264</v>
      </c>
      <c r="D105" s="112" t="n">
        <v>0.14522502</v>
      </c>
      <c r="E105" s="112" t="n">
        <v>0.16244876</v>
      </c>
      <c r="F105" s="112" t="n">
        <v>0.17106013</v>
      </c>
      <c r="G105" s="112" t="n">
        <v>0.25641764</v>
      </c>
      <c r="H105" s="112" t="n">
        <v>0.28492731</v>
      </c>
      <c r="I105" s="112" t="n">
        <v>0.33951272</v>
      </c>
      <c r="J105" s="112" t="n">
        <v>0.39872446</v>
      </c>
      <c r="K105" s="112" t="n">
        <v>0.41243782</v>
      </c>
      <c r="L105" s="112" t="n">
        <v>0.45342303</v>
      </c>
      <c r="M105" s="112" t="n">
        <v>0.49843029</v>
      </c>
      <c r="N105" s="112" t="n">
        <v>0.53353154</v>
      </c>
      <c r="O105" s="112" t="n">
        <v>0.69003844</v>
      </c>
      <c r="P105" s="112" t="n">
        <v>0.79629398</v>
      </c>
      <c r="Q105" s="112" t="n">
        <v>0.90816046</v>
      </c>
      <c r="R105" s="112" t="n">
        <v>0.83673123</v>
      </c>
      <c r="S105" s="112" t="n">
        <v>0.98802405</v>
      </c>
      <c r="T105" s="112" t="n">
        <v>1.0866051</v>
      </c>
      <c r="U105" s="112" t="n">
        <v>1.19932464</v>
      </c>
      <c r="V105" s="112" t="n">
        <v>1.26714942</v>
      </c>
      <c r="X105" s="123" t="s">
        <v>171</v>
      </c>
      <c r="Y105" s="16" t="n">
        <v>0.131940151273466</v>
      </c>
      <c r="Z105" s="61" t="s">
        <v>172</v>
      </c>
    </row>
    <row r="106" customFormat="false" ht="15" hidden="false" customHeight="false" outlineLevel="0" collapsed="false">
      <c r="Y106" s="16" t="n">
        <f aca="false">-1+(V105/C105)^(1/(V92-C92))</f>
        <v>0.126704291728103</v>
      </c>
      <c r="Z106" s="61" t="s">
        <v>173</v>
      </c>
    </row>
    <row r="108" customFormat="false" ht="15" hidden="false" customHeight="false" outlineLevel="0" collapsed="false">
      <c r="A108" s="124" t="s">
        <v>174</v>
      </c>
      <c r="B108" s="125"/>
      <c r="C108" s="126" t="n">
        <v>1995</v>
      </c>
      <c r="D108" s="126" t="n">
        <v>1996</v>
      </c>
      <c r="E108" s="126" t="n">
        <v>1997</v>
      </c>
      <c r="F108" s="126" t="n">
        <v>1998</v>
      </c>
      <c r="G108" s="126" t="n">
        <v>1999</v>
      </c>
      <c r="H108" s="126" t="n">
        <v>2000</v>
      </c>
      <c r="I108" s="126" t="n">
        <v>2001</v>
      </c>
      <c r="J108" s="126" t="n">
        <v>2002</v>
      </c>
      <c r="K108" s="126" t="n">
        <v>2003</v>
      </c>
      <c r="L108" s="126" t="n">
        <v>2004</v>
      </c>
      <c r="M108" s="126" t="n">
        <v>2005</v>
      </c>
      <c r="N108" s="126" t="n">
        <v>2006</v>
      </c>
      <c r="O108" s="126" t="n">
        <v>2007</v>
      </c>
      <c r="P108" s="126" t="n">
        <v>2008</v>
      </c>
      <c r="Q108" s="126" t="n">
        <v>2009</v>
      </c>
      <c r="R108" s="126" t="n">
        <v>2010</v>
      </c>
      <c r="S108" s="126" t="n">
        <v>2011</v>
      </c>
      <c r="T108" s="126" t="n">
        <v>2012</v>
      </c>
      <c r="U108" s="126" t="n">
        <v>2013</v>
      </c>
      <c r="V108" s="126" t="n">
        <v>2014</v>
      </c>
      <c r="W108" s="126" t="n">
        <v>2015</v>
      </c>
      <c r="X108" s="126" t="n">
        <v>2016</v>
      </c>
    </row>
    <row r="109" customFormat="false" ht="15" hidden="false" customHeight="false" outlineLevel="0" collapsed="false">
      <c r="A109" s="84" t="s">
        <v>175</v>
      </c>
      <c r="B109" s="120" t="s">
        <v>8</v>
      </c>
      <c r="C109" s="112" t="n">
        <v>0.474940352359937</v>
      </c>
      <c r="D109" s="112" t="n">
        <v>0.487844843379851</v>
      </c>
      <c r="E109" s="112" t="n">
        <v>0.483194537320107</v>
      </c>
      <c r="F109" s="112" t="n">
        <v>0.468913862136665</v>
      </c>
      <c r="G109" s="112" t="n">
        <v>0.455048982041073</v>
      </c>
      <c r="H109" s="112" t="n">
        <v>0.478762208059985</v>
      </c>
      <c r="I109" s="112" t="n">
        <v>0.476786961857114</v>
      </c>
      <c r="J109" s="112" t="n">
        <v>0.478748938883545</v>
      </c>
      <c r="K109" s="112" t="n">
        <v>0.475297035037781</v>
      </c>
      <c r="L109" s="112" t="n">
        <v>0.477544401524363</v>
      </c>
      <c r="M109" s="112" t="n">
        <v>0.459983805762324</v>
      </c>
      <c r="N109" s="112" t="n">
        <v>0.465921742864513</v>
      </c>
      <c r="O109" s="112" t="n">
        <v>0.465548853199924</v>
      </c>
      <c r="P109" s="112" t="n">
        <v>0.468237809557702</v>
      </c>
      <c r="Q109" s="112" t="n">
        <v>0.460025470107388</v>
      </c>
      <c r="R109" s="112" t="n">
        <v>0.454745764564967</v>
      </c>
      <c r="S109" s="112" t="n">
        <v>0.448875679481842</v>
      </c>
      <c r="T109" s="112" t="n">
        <v>0.441034692132567</v>
      </c>
      <c r="U109" s="112" t="n">
        <v>0.449947348943944</v>
      </c>
      <c r="V109" s="121" t="n">
        <v>0.454766260391919</v>
      </c>
      <c r="W109" s="112"/>
      <c r="X109" s="20"/>
    </row>
    <row r="110" customFormat="false" ht="15" hidden="false" customHeight="false" outlineLevel="0" collapsed="false">
      <c r="A110" s="84" t="s">
        <v>176</v>
      </c>
      <c r="B110" s="120" t="s">
        <v>8</v>
      </c>
      <c r="C110" s="112" t="n">
        <v>0.542607444618554</v>
      </c>
      <c r="D110" s="112" t="n">
        <v>0.526931319378519</v>
      </c>
      <c r="E110" s="112" t="n">
        <v>0.538253258320047</v>
      </c>
      <c r="F110" s="112" t="n">
        <v>0.529724947866515</v>
      </c>
      <c r="G110" s="112" t="n">
        <v>0.546082757376879</v>
      </c>
      <c r="H110" s="112" t="n">
        <v>0.522406168880309</v>
      </c>
      <c r="I110" s="112" t="n">
        <v>0.5411877199764</v>
      </c>
      <c r="J110" s="112" t="n">
        <v>0.557707004131959</v>
      </c>
      <c r="K110" s="112" t="n">
        <v>0.562342979935354</v>
      </c>
      <c r="L110" s="112" t="n">
        <v>0.56137058257141</v>
      </c>
      <c r="M110" s="112" t="n">
        <v>0.585704030037335</v>
      </c>
      <c r="N110" s="112" t="n">
        <v>0.589002679324873</v>
      </c>
      <c r="O110" s="112" t="n">
        <v>0.598320171708027</v>
      </c>
      <c r="P110" s="112" t="n">
        <v>0.590068853290598</v>
      </c>
      <c r="Q110" s="112" t="n">
        <v>0.581602626301889</v>
      </c>
      <c r="R110" s="112" t="n">
        <v>0.596950531537819</v>
      </c>
      <c r="S110" s="112" t="n">
        <v>0.60592468896185</v>
      </c>
      <c r="T110" s="112" t="n">
        <v>0.619139415941978</v>
      </c>
      <c r="U110" s="112" t="n">
        <v>0.646841579808275</v>
      </c>
      <c r="V110" s="121" t="n">
        <v>0.651895947448494</v>
      </c>
      <c r="W110" s="112"/>
      <c r="X110" s="16"/>
    </row>
    <row r="111" customFormat="false" ht="15" hidden="false" customHeight="false" outlineLevel="0" collapsed="false">
      <c r="A111" s="84" t="s">
        <v>177</v>
      </c>
      <c r="B111" s="120" t="s">
        <v>8</v>
      </c>
      <c r="C111" s="127" t="n">
        <v>0.0986292824837932</v>
      </c>
      <c r="D111" s="127" t="n">
        <v>0.117877015644449</v>
      </c>
      <c r="E111" s="127" t="n">
        <v>0.106082529065398</v>
      </c>
      <c r="F111" s="127" t="n">
        <v>0.108580905852538</v>
      </c>
      <c r="G111" s="127" t="n">
        <v>0.0888223053338509</v>
      </c>
      <c r="H111" s="127" t="n">
        <v>0.0756262190263781</v>
      </c>
      <c r="I111" s="127" t="n">
        <v>0.0734600656866448</v>
      </c>
      <c r="J111" s="127" t="n">
        <v>0.065068565933511</v>
      </c>
      <c r="K111" s="127" t="n">
        <v>0.0632993788080286</v>
      </c>
      <c r="L111" s="127" t="n">
        <v>0.0712763831911319</v>
      </c>
      <c r="M111" s="127" t="n">
        <v>0.073902312307246</v>
      </c>
      <c r="N111" s="127" t="n">
        <v>0.0758258341451228</v>
      </c>
      <c r="O111" s="127" t="n">
        <v>0.0681957538557425</v>
      </c>
      <c r="P111" s="127" t="n">
        <v>0.0626660165412924</v>
      </c>
      <c r="Q111" s="127" t="n">
        <v>0.069989058289789</v>
      </c>
      <c r="R111" s="127" t="n">
        <v>0.0507370468171974</v>
      </c>
      <c r="S111" s="127" t="n">
        <v>0.0515744604690076</v>
      </c>
      <c r="T111" s="127" t="n">
        <v>0.0486108482979166</v>
      </c>
      <c r="U111" s="112" t="n">
        <v>0.033462519012298</v>
      </c>
      <c r="V111" s="121" t="n">
        <v>0.0328448692577429</v>
      </c>
      <c r="W111" s="112"/>
      <c r="X111" s="16"/>
    </row>
    <row r="112" customFormat="false" ht="15" hidden="false" customHeight="false" outlineLevel="0" collapsed="false">
      <c r="A112" s="128" t="s">
        <v>178</v>
      </c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</row>
    <row r="113" customFormat="false" ht="15" hidden="false" customHeight="false" outlineLevel="0" collapsed="false">
      <c r="A113" s="84" t="s">
        <v>179</v>
      </c>
      <c r="B113" s="120" t="s">
        <v>82</v>
      </c>
      <c r="C113" s="112" t="n">
        <v>1.06025750753415</v>
      </c>
      <c r="D113" s="112" t="n">
        <v>1.10567767886327</v>
      </c>
      <c r="E113" s="112" t="n">
        <v>1.29034633011514</v>
      </c>
      <c r="F113" s="112" t="n">
        <v>1.41720253374382</v>
      </c>
      <c r="G113" s="112" t="n">
        <v>1.47370166144214</v>
      </c>
      <c r="H113" s="112" t="n">
        <v>2.64598434513657</v>
      </c>
      <c r="I113" s="112" t="n">
        <v>2.70487178253135</v>
      </c>
      <c r="J113" s="112" t="n">
        <v>3.12967154501024</v>
      </c>
      <c r="K113" s="112" t="n">
        <v>3.46972009092055</v>
      </c>
      <c r="L113" s="112" t="n">
        <v>3.95551429572872</v>
      </c>
      <c r="M113" s="112" t="n">
        <v>3.95608901769963</v>
      </c>
      <c r="N113" s="112" t="n">
        <v>4.20068133468548</v>
      </c>
      <c r="O113" s="112" t="n">
        <v>4.56821728979392</v>
      </c>
      <c r="P113" s="112" t="n">
        <v>5.21275859819613</v>
      </c>
      <c r="Q113" s="112" t="n">
        <v>5.55787898821948</v>
      </c>
      <c r="R113" s="112" t="n">
        <v>6.38397124441011</v>
      </c>
      <c r="S113" s="112" t="n">
        <v>7.88266125405807</v>
      </c>
      <c r="T113" s="112" t="n">
        <v>10.1050379815777</v>
      </c>
      <c r="U113" s="112"/>
      <c r="V113" s="121"/>
      <c r="W113" s="112"/>
      <c r="X113" s="16"/>
    </row>
    <row r="114" customFormat="false" ht="15" hidden="false" customHeight="false" outlineLevel="0" collapsed="false">
      <c r="A114" s="84" t="s">
        <v>180</v>
      </c>
      <c r="B114" s="120" t="s">
        <v>82</v>
      </c>
      <c r="C114" s="112" t="n">
        <v>1.27793447001597</v>
      </c>
      <c r="D114" s="112" t="n">
        <v>1.35481123058316</v>
      </c>
      <c r="E114" s="112" t="n">
        <v>1.45978234285733</v>
      </c>
      <c r="F114" s="112" t="n">
        <v>1.64096979632273</v>
      </c>
      <c r="G114" s="112" t="n">
        <v>1.68691194036657</v>
      </c>
      <c r="H114" s="112" t="n">
        <v>1.74277309743226</v>
      </c>
      <c r="I114" s="112" t="n">
        <v>1.96576128586242</v>
      </c>
      <c r="J114" s="112" t="n">
        <v>2.07605547764454</v>
      </c>
      <c r="K114" s="112" t="n">
        <v>2.21135885141116</v>
      </c>
      <c r="L114" s="112" t="n">
        <v>2.4489847531921</v>
      </c>
      <c r="M114" s="112" t="n">
        <v>2.64100489176207</v>
      </c>
      <c r="N114" s="112" t="n">
        <v>3.01159352331812</v>
      </c>
      <c r="O114" s="112" t="n">
        <v>3.67283111496106</v>
      </c>
      <c r="P114" s="112" t="n">
        <v>4.89386165470702</v>
      </c>
      <c r="Q114" s="112" t="n">
        <v>5.97996379964727</v>
      </c>
      <c r="R114" s="112" t="n">
        <v>8.60198980349074</v>
      </c>
      <c r="S114" s="112" t="n">
        <v>11.3356827932973</v>
      </c>
      <c r="T114" s="112" t="n">
        <v>13.4612870018156</v>
      </c>
      <c r="U114" s="112"/>
      <c r="V114" s="121"/>
      <c r="W114" s="112"/>
      <c r="X114" s="16"/>
    </row>
    <row r="115" customFormat="false" ht="15" hidden="false" customHeight="false" outlineLevel="0" collapsed="false">
      <c r="A115" s="84" t="s">
        <v>181</v>
      </c>
      <c r="B115" s="120" t="s">
        <v>82</v>
      </c>
      <c r="C115" s="112" t="n">
        <v>0.26293196</v>
      </c>
      <c r="D115" s="112" t="n">
        <v>0.27309483</v>
      </c>
      <c r="E115" s="112" t="n">
        <v>0.27772338</v>
      </c>
      <c r="F115" s="112" t="n">
        <v>0.26207404</v>
      </c>
      <c r="G115" s="112" t="n">
        <v>0.26722632</v>
      </c>
      <c r="H115" s="112" t="n">
        <v>0.30062304</v>
      </c>
      <c r="I115" s="112" t="n">
        <v>0.15679415</v>
      </c>
      <c r="J115" s="112" t="n">
        <v>0.16186449</v>
      </c>
      <c r="K115" s="112" t="n">
        <v>0.1653938</v>
      </c>
      <c r="L115" s="112" t="n">
        <v>0.13935132</v>
      </c>
      <c r="M115" s="112" t="n">
        <v>0.10021173</v>
      </c>
      <c r="N115" s="112" t="n">
        <v>0.14281665</v>
      </c>
      <c r="O115" s="112" t="n">
        <v>0.11917676</v>
      </c>
      <c r="P115" s="112" t="n">
        <v>0.09999644</v>
      </c>
      <c r="Q115" s="112" t="n">
        <v>0.11247093</v>
      </c>
      <c r="R115" s="112" t="n">
        <v>0.14480621</v>
      </c>
      <c r="S115" s="112" t="n">
        <v>0.2200387</v>
      </c>
      <c r="T115" s="112" t="n">
        <v>0.22243912</v>
      </c>
      <c r="U115" s="112" t="n">
        <v>0.2406164</v>
      </c>
      <c r="V115" s="121" t="n">
        <v>0.27127102</v>
      </c>
      <c r="W115" s="130" t="n">
        <v>0</v>
      </c>
      <c r="X115" s="16"/>
    </row>
    <row r="116" customFormat="false" ht="15" hidden="false" customHeight="false" outlineLevel="0" collapsed="false">
      <c r="A116" s="84" t="s">
        <v>182</v>
      </c>
      <c r="B116" s="120" t="s">
        <v>82</v>
      </c>
      <c r="C116" s="112" t="n">
        <v>0.064206</v>
      </c>
      <c r="D116" s="112" t="n">
        <v>0.05606117</v>
      </c>
      <c r="E116" s="112" t="n">
        <v>0.04747241</v>
      </c>
      <c r="F116" s="112" t="n">
        <v>0.02589226</v>
      </c>
      <c r="G116" s="112" t="n">
        <v>0.03387473</v>
      </c>
      <c r="H116" s="112" t="n">
        <v>0.03802368</v>
      </c>
      <c r="I116" s="112" t="n">
        <v>0.06179034</v>
      </c>
      <c r="J116" s="112" t="n">
        <v>0.05862554</v>
      </c>
      <c r="K116" s="112" t="n">
        <v>0.04249702</v>
      </c>
      <c r="L116" s="112" t="n">
        <v>0.08330459</v>
      </c>
      <c r="M116" s="112" t="n">
        <v>0.10185614</v>
      </c>
      <c r="N116" s="112" t="n">
        <v>0.10121208</v>
      </c>
      <c r="O116" s="112" t="n">
        <v>0.13211313</v>
      </c>
      <c r="P116" s="112" t="n">
        <v>0.15293263</v>
      </c>
      <c r="Q116" s="112" t="n">
        <v>0.14861202</v>
      </c>
      <c r="R116" s="112" t="n">
        <v>0.15202329</v>
      </c>
      <c r="S116" s="112" t="n">
        <v>0.14950447</v>
      </c>
      <c r="T116" s="112" t="n">
        <v>0.24690301</v>
      </c>
      <c r="U116" s="112" t="n">
        <v>0.29162875</v>
      </c>
      <c r="V116" s="112" t="n">
        <v>0.31618224</v>
      </c>
      <c r="W116" s="112" t="n">
        <v>0</v>
      </c>
      <c r="X116" s="16"/>
    </row>
    <row r="117" customFormat="false" ht="15" hidden="false" customHeight="false" outlineLevel="0" collapsed="false">
      <c r="A117" s="128" t="s">
        <v>183</v>
      </c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</row>
    <row r="118" customFormat="false" ht="15" hidden="false" customHeight="false" outlineLevel="0" collapsed="false">
      <c r="A118" s="131" t="s">
        <v>184</v>
      </c>
      <c r="B118" s="120" t="s">
        <v>8</v>
      </c>
      <c r="C118" s="112" t="n">
        <v>0.153480103845584</v>
      </c>
      <c r="D118" s="112" t="n">
        <v>0.145495916397155</v>
      </c>
      <c r="E118" s="112" t="n">
        <v>0.141828928357431</v>
      </c>
      <c r="F118" s="112" t="n">
        <v>0.142965792324854</v>
      </c>
      <c r="G118" s="112" t="n">
        <v>0.134859725742174</v>
      </c>
      <c r="H118" s="112" t="n">
        <v>0.124046817435077</v>
      </c>
      <c r="I118" s="112" t="n">
        <v>0.120816882141525</v>
      </c>
      <c r="J118" s="112" t="n">
        <v>0.114315425212118</v>
      </c>
      <c r="K118" s="112" t="n">
        <v>0.108844595878695</v>
      </c>
      <c r="L118" s="112" t="n">
        <v>0.104144144207317</v>
      </c>
      <c r="M118" s="112" t="n">
        <v>0.0968102122015486</v>
      </c>
      <c r="N118" s="112" t="n">
        <v>0.0851794884578831</v>
      </c>
      <c r="O118" s="112" t="n">
        <v>0.080043448952709</v>
      </c>
      <c r="P118" s="112" t="n">
        <v>0.0764270064846535</v>
      </c>
      <c r="Q118" s="112" t="n">
        <v>0.0707422772696409</v>
      </c>
      <c r="R118" s="112" t="n">
        <v>0.0636235339350285</v>
      </c>
      <c r="S118" s="112" t="n">
        <v>0.0625207091745013</v>
      </c>
      <c r="T118" s="112" t="n">
        <v>0.0617488735571886</v>
      </c>
      <c r="U118" s="112" t="n">
        <v>0.0618813666699774</v>
      </c>
      <c r="V118" s="112" t="n">
        <v>0.0617382727853097</v>
      </c>
      <c r="W118" s="112" t="n">
        <v>0.0617361357747936</v>
      </c>
      <c r="X118" s="16"/>
    </row>
    <row r="119" customFormat="false" ht="15" hidden="false" customHeight="false" outlineLevel="0" collapsed="false">
      <c r="A119" s="131" t="s">
        <v>185</v>
      </c>
      <c r="B119" s="120" t="s">
        <v>8</v>
      </c>
      <c r="C119" s="127" t="n">
        <v>0.224130238242949</v>
      </c>
      <c r="D119" s="127" t="n">
        <v>0.221725112045769</v>
      </c>
      <c r="E119" s="127" t="n">
        <v>0.233865234012977</v>
      </c>
      <c r="F119" s="127" t="n">
        <v>0.244951460406512</v>
      </c>
      <c r="G119" s="127" t="n">
        <v>0.258081129615076</v>
      </c>
      <c r="H119" s="127" t="n">
        <v>0.258953368066222</v>
      </c>
      <c r="I119" s="127" t="n">
        <v>0.268392799282379</v>
      </c>
      <c r="J119" s="127" t="n">
        <v>0.273425944496372</v>
      </c>
      <c r="K119" s="127" t="n">
        <v>0.269620436339103</v>
      </c>
      <c r="L119" s="127" t="n">
        <v>0.278831017112522</v>
      </c>
      <c r="M119" s="127" t="n">
        <v>0.280838482580375</v>
      </c>
      <c r="N119" s="127" t="n">
        <v>0.283736068631891</v>
      </c>
      <c r="O119" s="127" t="n">
        <v>0.289376323190058</v>
      </c>
      <c r="P119" s="127" t="n">
        <v>0.299165260107698</v>
      </c>
      <c r="Q119" s="127" t="n">
        <v>0.307297970466335</v>
      </c>
      <c r="R119" s="127" t="n">
        <v>0.310463954355078</v>
      </c>
      <c r="S119" s="127" t="n">
        <v>0.302041084956131</v>
      </c>
      <c r="T119" s="127" t="n">
        <v>0.31079123544643</v>
      </c>
      <c r="U119" s="127" t="n">
        <v>0.2980520456012</v>
      </c>
      <c r="V119" s="127" t="n">
        <v>0.303267427114612</v>
      </c>
      <c r="W119" s="112"/>
      <c r="X119" s="16"/>
    </row>
    <row r="120" customFormat="false" ht="15" hidden="false" customHeight="false" outlineLevel="0" collapsed="false">
      <c r="A120" s="84" t="s">
        <v>186</v>
      </c>
      <c r="B120" s="120" t="s">
        <v>8</v>
      </c>
      <c r="C120" s="127" t="n">
        <v>0.640007840304573</v>
      </c>
      <c r="D120" s="127" t="n">
        <v>0.625494609565936</v>
      </c>
      <c r="E120" s="127" t="n">
        <v>0.633011936961359</v>
      </c>
      <c r="F120" s="127" t="n">
        <v>0.648692292375088</v>
      </c>
      <c r="G120" s="127" t="n">
        <v>0.646927646221071</v>
      </c>
      <c r="H120" s="127" t="n">
        <v>0.613809773720901</v>
      </c>
      <c r="I120" s="127" t="n">
        <v>0.606109214138782</v>
      </c>
      <c r="J120" s="127" t="n">
        <v>0.598617524263442</v>
      </c>
      <c r="K120" s="127" t="n">
        <v>0.595281391596198</v>
      </c>
      <c r="L120" s="127" t="n">
        <v>0.586586261482702</v>
      </c>
      <c r="M120" s="127" t="n">
        <v>0.544711292128048</v>
      </c>
      <c r="N120" s="127" t="n">
        <v>0.52717673519315</v>
      </c>
      <c r="O120" s="127" t="n">
        <v>0.503220198279027</v>
      </c>
      <c r="P120" s="127" t="n">
        <v>0.496681455458395</v>
      </c>
      <c r="Q120" s="127" t="n">
        <v>0.486681974741676</v>
      </c>
      <c r="R120" s="127" t="n">
        <v>0.477503009626951</v>
      </c>
      <c r="S120" s="127" t="n">
        <v>0.470706446650436</v>
      </c>
      <c r="T120" s="127" t="n">
        <v>0.449952029838136</v>
      </c>
      <c r="U120" s="127" t="n">
        <v>0.390367418403273</v>
      </c>
      <c r="V120" s="127" t="n">
        <v>0.382003505923756</v>
      </c>
      <c r="W120" s="112"/>
      <c r="X120" s="16"/>
    </row>
    <row r="121" customFormat="false" ht="15" hidden="false" customHeight="false" outlineLevel="0" collapsed="false">
      <c r="A121" s="84" t="s">
        <v>187</v>
      </c>
      <c r="B121" s="120" t="s">
        <v>8</v>
      </c>
      <c r="C121" s="127" t="n">
        <v>0.18497727967086</v>
      </c>
      <c r="D121" s="127" t="n">
        <v>0.17191646447571</v>
      </c>
      <c r="E121" s="127" t="n">
        <v>0.133053276456918</v>
      </c>
      <c r="F121" s="127" t="n">
        <v>0.151617810880008</v>
      </c>
      <c r="G121" s="127" t="n">
        <v>0.135318422278974</v>
      </c>
      <c r="H121" s="127" t="n">
        <v>0.120238913303252</v>
      </c>
      <c r="I121" s="127" t="n">
        <v>0.120107330481079</v>
      </c>
      <c r="J121" s="127" t="n">
        <v>0.104996880746153</v>
      </c>
      <c r="K121" s="127" t="n">
        <v>0.101701681377713</v>
      </c>
      <c r="L121" s="127" t="n">
        <v>0.0890975785831662</v>
      </c>
      <c r="M121" s="127" t="n">
        <v>0.0821132092427629</v>
      </c>
      <c r="N121" s="127" t="n">
        <v>0.0754661557793015</v>
      </c>
      <c r="O121" s="127" t="n">
        <v>0.0713523795122002</v>
      </c>
      <c r="P121" s="127" t="n">
        <v>0.0693784192402958</v>
      </c>
      <c r="Q121" s="127" t="n">
        <v>0.0721343411264538</v>
      </c>
      <c r="R121" s="127" t="n">
        <v>0.0777580199214938</v>
      </c>
      <c r="S121" s="127" t="n">
        <v>0.0690230307184838</v>
      </c>
      <c r="T121" s="127" t="n">
        <v>0.0649803266225146</v>
      </c>
      <c r="U121" s="127" t="n">
        <v>0.0647807815538639</v>
      </c>
      <c r="V121" s="127" t="n">
        <v>0.0675295475026646</v>
      </c>
      <c r="W121" s="127"/>
      <c r="X121" s="16"/>
    </row>
    <row r="122" customFormat="false" ht="15" hidden="false" customHeight="false" outlineLevel="0" collapsed="false">
      <c r="A122" s="24" t="s">
        <v>188</v>
      </c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</row>
    <row r="123" customFormat="false" ht="15" hidden="false" customHeight="false" outlineLevel="0" collapsed="false">
      <c r="A123" s="84" t="s">
        <v>189</v>
      </c>
      <c r="B123" s="120" t="s">
        <v>190</v>
      </c>
      <c r="C123" s="112" t="n">
        <v>9052.84410840505</v>
      </c>
      <c r="D123" s="112" t="n">
        <v>9171.92731178861</v>
      </c>
      <c r="E123" s="112" t="n">
        <v>10472.8825985455</v>
      </c>
      <c r="F123" s="112" t="n">
        <v>9937.08737060958</v>
      </c>
      <c r="G123" s="112" t="n">
        <v>9619.47725246089</v>
      </c>
      <c r="H123" s="112" t="n">
        <v>9178.36595626787</v>
      </c>
      <c r="I123" s="112" t="n">
        <v>10024.948550755</v>
      </c>
      <c r="J123" s="112" t="n">
        <v>11835.252519247</v>
      </c>
      <c r="K123" s="112" t="n">
        <v>14686.7104670706</v>
      </c>
      <c r="L123" s="112" t="n">
        <v>16445.7209359668</v>
      </c>
      <c r="M123" s="112" t="n">
        <v>19650.7146918489</v>
      </c>
      <c r="N123" s="112" t="n">
        <v>25666.356544618</v>
      </c>
      <c r="O123" s="112" t="n">
        <v>34701.5349030663</v>
      </c>
      <c r="P123" s="112" t="n">
        <v>46454.1378241738</v>
      </c>
      <c r="Q123" s="112" t="n">
        <v>51905.079401325</v>
      </c>
      <c r="R123" s="112" t="n">
        <v>59604.6908083234</v>
      </c>
      <c r="S123" s="112" t="n">
        <v>61162.8030389672</v>
      </c>
      <c r="T123" s="112" t="n">
        <v>62278.4699942031</v>
      </c>
      <c r="U123" s="112" t="n">
        <v>67260.4728176184</v>
      </c>
      <c r="V123" s="112" t="n">
        <v>74207.5149816404</v>
      </c>
      <c r="W123" s="112" t="n">
        <v>74847.3665935301</v>
      </c>
      <c r="X123" s="16"/>
    </row>
    <row r="124" customFormat="false" ht="15" hidden="false" customHeight="false" outlineLevel="0" collapsed="false">
      <c r="A124" s="132" t="s">
        <v>191</v>
      </c>
      <c r="B124" s="133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0"/>
    </row>
    <row r="125" customFormat="false" ht="15" hidden="false" customHeight="false" outlineLevel="0" collapsed="false">
      <c r="A125" s="84" t="s">
        <v>192</v>
      </c>
      <c r="B125" s="120" t="s">
        <v>193</v>
      </c>
      <c r="C125" s="115" t="n">
        <v>0.0325205511452249</v>
      </c>
      <c r="D125" s="115" t="n">
        <v>0.0370300406619379</v>
      </c>
      <c r="E125" s="115" t="n">
        <v>0.0421648423269761</v>
      </c>
      <c r="F125" s="115" t="n">
        <v>0.0480116655741668</v>
      </c>
      <c r="G125" s="115" t="n">
        <v>0.0546692434737475</v>
      </c>
      <c r="H125" s="115" t="n">
        <v>0.06225</v>
      </c>
      <c r="I125" s="115" t="n">
        <v>0.0685</v>
      </c>
      <c r="J125" s="115" t="n">
        <v>0.0756</v>
      </c>
      <c r="K125" s="115" t="n">
        <v>0.0849</v>
      </c>
      <c r="L125" s="115" t="n">
        <v>0.0956</v>
      </c>
      <c r="M125" s="115" t="n">
        <v>0.1094</v>
      </c>
      <c r="N125" s="115" t="n">
        <v>0.1246</v>
      </c>
      <c r="O125" s="115" t="n">
        <v>0.1454</v>
      </c>
      <c r="P125" s="115" t="n">
        <v>0.1707</v>
      </c>
      <c r="Q125" s="115" t="n">
        <v>0.2036</v>
      </c>
      <c r="R125" s="115" t="n">
        <v>0.2423</v>
      </c>
      <c r="S125" s="115" t="n">
        <v>0.2863</v>
      </c>
      <c r="T125" s="115" t="n">
        <v>0.3308</v>
      </c>
      <c r="U125" s="115" t="n">
        <v>0.3757</v>
      </c>
      <c r="V125" s="115" t="n">
        <v>0.41</v>
      </c>
      <c r="W125" s="115"/>
      <c r="X125" s="16"/>
    </row>
    <row r="126" customFormat="false" ht="15" hidden="false" customHeight="false" outlineLevel="0" collapsed="false">
      <c r="A126" s="84" t="s">
        <v>194</v>
      </c>
      <c r="B126" s="120" t="s">
        <v>193</v>
      </c>
      <c r="C126" s="112" t="n">
        <v>0.0171805111069092</v>
      </c>
      <c r="D126" s="112" t="n">
        <v>0.0185034104621412</v>
      </c>
      <c r="E126" s="112" t="n">
        <v>0.0199281730677261</v>
      </c>
      <c r="F126" s="112" t="n">
        <v>0.021462642393941</v>
      </c>
      <c r="G126" s="112" t="n">
        <v>0.0231152658582744</v>
      </c>
      <c r="H126" s="112" t="n">
        <v>0.0248951413293616</v>
      </c>
      <c r="I126" s="112" t="n">
        <v>0.0268120672117224</v>
      </c>
      <c r="J126" s="112" t="n">
        <v>0.028876596387025</v>
      </c>
      <c r="K126" s="112" t="n">
        <v>0.031100094308826</v>
      </c>
      <c r="L126" s="112" t="n">
        <v>0.0334948015706056</v>
      </c>
      <c r="M126" s="112" t="n">
        <v>0.0360739012915422</v>
      </c>
      <c r="N126" s="112" t="n">
        <v>0.0388515916909909</v>
      </c>
      <c r="O126" s="112" t="n">
        <v>0.0418431642511972</v>
      </c>
      <c r="P126" s="112" t="n">
        <v>0.0450650878985394</v>
      </c>
      <c r="Q126" s="112" t="n">
        <v>0.0485350996667269</v>
      </c>
      <c r="R126" s="112" t="n">
        <v>0.0522723023410649</v>
      </c>
      <c r="S126" s="112" t="n">
        <v>0.0562972696213269</v>
      </c>
      <c r="T126" s="112" t="n">
        <v>0.0606321593821691</v>
      </c>
      <c r="U126" s="112" t="n">
        <v>0.0653008356545961</v>
      </c>
      <c r="V126" s="112" t="n">
        <v>0.070329</v>
      </c>
      <c r="W126" s="130"/>
      <c r="X126" s="16"/>
    </row>
    <row r="127" customFormat="false" ht="15" hidden="false" customHeight="false" outlineLevel="0" collapsed="false">
      <c r="A127" s="105" t="s">
        <v>195</v>
      </c>
      <c r="B127" s="4" t="s">
        <v>193</v>
      </c>
      <c r="C127" s="115" t="n">
        <v>0.373153988121963</v>
      </c>
      <c r="D127" s="115" t="n">
        <v>0.388240441471007</v>
      </c>
      <c r="E127" s="115" t="n">
        <v>0.403936833563567</v>
      </c>
      <c r="F127" s="115" t="n">
        <v>0.420267823957607</v>
      </c>
      <c r="G127" s="115" t="n">
        <v>0.437259069186289</v>
      </c>
      <c r="H127" s="115" t="n">
        <v>0.454937263065244</v>
      </c>
      <c r="I127" s="115" t="n">
        <v>0.473330178629454</v>
      </c>
      <c r="J127" s="115" t="n">
        <v>0.492466711765619</v>
      </c>
      <c r="K127" s="115" t="n">
        <v>0.512376926608562</v>
      </c>
      <c r="L127" s="115" t="n">
        <v>0.533092102772994</v>
      </c>
      <c r="M127" s="115" t="n">
        <v>0.554644784494836</v>
      </c>
      <c r="N127" s="115" t="n">
        <v>0.577068831759305</v>
      </c>
      <c r="O127" s="115" t="n">
        <v>0.600399473496085</v>
      </c>
      <c r="P127" s="115" t="n">
        <v>0.624673362925156</v>
      </c>
      <c r="Q127" s="115" t="n">
        <v>0.649928635140231</v>
      </c>
      <c r="R127" s="115" t="n">
        <v>0.676204967020266</v>
      </c>
      <c r="S127" s="115" t="n">
        <v>0.703543639563165</v>
      </c>
      <c r="T127" s="115" t="n">
        <v>0.731987602739615</v>
      </c>
      <c r="U127" s="115" t="n">
        <v>0.761581542968924</v>
      </c>
      <c r="V127" s="115" t="n">
        <v>0.792371953322889</v>
      </c>
      <c r="W127" s="112"/>
      <c r="X127" s="16"/>
    </row>
    <row r="128" customFormat="false" ht="15" hidden="false" customHeight="false" outlineLevel="0" collapsed="false">
      <c r="A128" s="132" t="s">
        <v>196</v>
      </c>
      <c r="B128" s="133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0"/>
    </row>
    <row r="129" customFormat="false" ht="15" hidden="false" customHeight="false" outlineLevel="0" collapsed="false">
      <c r="A129" s="84" t="s">
        <v>192</v>
      </c>
      <c r="B129" s="120" t="s">
        <v>193</v>
      </c>
      <c r="C129" s="112" t="n">
        <v>2.03033268264188E-006</v>
      </c>
      <c r="D129" s="112" t="n">
        <v>2.03033268264188E-006</v>
      </c>
      <c r="E129" s="112" t="n">
        <v>6.42938682836595E-006</v>
      </c>
      <c r="F129" s="112" t="n">
        <v>5.41422048704501E-006</v>
      </c>
      <c r="G129" s="112" t="n">
        <v>7.7829419501272E-006</v>
      </c>
      <c r="H129" s="112" t="n">
        <v>8.12133073056751E-006</v>
      </c>
      <c r="I129" s="112" t="n">
        <v>9.13649707188845E-006</v>
      </c>
      <c r="J129" s="112" t="n">
        <v>1.25203848762916E-005</v>
      </c>
      <c r="K129" s="112" t="n">
        <v>1.7257827802456E-005</v>
      </c>
      <c r="L129" s="112" t="n">
        <v>1.7257827802456E-005</v>
      </c>
      <c r="M129" s="112" t="n">
        <v>1.86113829242172E-005</v>
      </c>
      <c r="N129" s="112" t="n">
        <v>1.65810502415753E-005</v>
      </c>
      <c r="O129" s="112" t="n">
        <v>2.09801043872994E-005</v>
      </c>
      <c r="P129" s="112" t="n">
        <v>2.33488258503816E-005</v>
      </c>
      <c r="Q129" s="112" t="n">
        <v>4.70360404812035E-005</v>
      </c>
      <c r="R129" s="112" t="n">
        <v>6.49706458445401E-005</v>
      </c>
      <c r="S129" s="112" t="n">
        <v>9.33953034015264E-005</v>
      </c>
      <c r="T129" s="112" t="n">
        <v>0.000142461676565372</v>
      </c>
      <c r="U129" s="112" t="n">
        <v>0.000181376386316008</v>
      </c>
      <c r="V129" s="112" t="n">
        <v>0.000249392531184511</v>
      </c>
      <c r="W129" s="112"/>
      <c r="X129" s="16"/>
    </row>
    <row r="130" customFormat="false" ht="15" hidden="false" customHeight="false" outlineLevel="0" collapsed="false">
      <c r="A130" s="84" t="s">
        <v>194</v>
      </c>
      <c r="B130" s="120" t="s">
        <v>193</v>
      </c>
      <c r="C130" s="112" t="n">
        <v>0.00199927247127768</v>
      </c>
      <c r="D130" s="112" t="n">
        <v>0.00193334003581718</v>
      </c>
      <c r="E130" s="112" t="n">
        <v>0.00195751127349961</v>
      </c>
      <c r="F130" s="112" t="n">
        <v>0.00196564812578875</v>
      </c>
      <c r="G130" s="112" t="n">
        <v>0.00207956405783665</v>
      </c>
      <c r="H130" s="112" t="n">
        <v>0.00219144577681227</v>
      </c>
      <c r="I130" s="112" t="n">
        <v>0.00227113906540881</v>
      </c>
      <c r="J130" s="112" t="n">
        <v>0.00233635354331438</v>
      </c>
      <c r="K130" s="112" t="n">
        <v>0.00230919081581976</v>
      </c>
      <c r="L130" s="112" t="n">
        <v>0.00236076410018179</v>
      </c>
      <c r="M130" s="112" t="n">
        <v>0.00284921455671491</v>
      </c>
      <c r="N130" s="112" t="n">
        <v>0.00285328298285948</v>
      </c>
      <c r="O130" s="112" t="n">
        <v>0.00294470291151977</v>
      </c>
      <c r="P130" s="112" t="n">
        <v>0.00304868709739123</v>
      </c>
      <c r="Q130" s="112" t="n">
        <v>0.00302319960419144</v>
      </c>
      <c r="R130" s="112" t="n">
        <v>0.00312455127902817</v>
      </c>
      <c r="S130" s="112" t="n">
        <v>0.00307214037751874</v>
      </c>
      <c r="T130" s="112" t="n">
        <v>0.00330619454042388</v>
      </c>
      <c r="U130" s="112" t="n">
        <v>0.00342023013206427</v>
      </c>
      <c r="V130" s="112" t="n">
        <v>0.00358177058192212</v>
      </c>
      <c r="W130" s="112"/>
      <c r="X130" s="16"/>
    </row>
    <row r="131" customFormat="false" ht="15" hidden="false" customHeight="false" outlineLevel="0" collapsed="false">
      <c r="A131" s="105" t="s">
        <v>195</v>
      </c>
      <c r="B131" s="4" t="s">
        <v>193</v>
      </c>
      <c r="C131" s="115" t="n">
        <v>0.011673642830242</v>
      </c>
      <c r="D131" s="115" t="n">
        <v>0.0149632166532694</v>
      </c>
      <c r="E131" s="115" t="n">
        <v>0.0140757864141018</v>
      </c>
      <c r="F131" s="115" t="n">
        <v>0.0141119989965763</v>
      </c>
      <c r="G131" s="115" t="n">
        <v>0.0133065068599603</v>
      </c>
      <c r="H131" s="115" t="n">
        <v>0.0132543759618973</v>
      </c>
      <c r="I131" s="115" t="n">
        <v>0.0141368594735114</v>
      </c>
      <c r="J131" s="115" t="n">
        <v>0.0148777270540128</v>
      </c>
      <c r="K131" s="115" t="n">
        <v>0.0167758117840954</v>
      </c>
      <c r="L131" s="115" t="n">
        <v>0.0172623034130995</v>
      </c>
      <c r="M131" s="115" t="n">
        <v>0.0180646879900986</v>
      </c>
      <c r="N131" s="115" t="n">
        <v>0.0198161466419311</v>
      </c>
      <c r="O131" s="115" t="n">
        <v>0.020802194334247</v>
      </c>
      <c r="P131" s="115" t="n">
        <v>0.021475583477353</v>
      </c>
      <c r="Q131" s="115" t="n">
        <v>0.0228057458325521</v>
      </c>
      <c r="R131" s="115" t="n">
        <v>0.0270888508588096</v>
      </c>
      <c r="S131" s="115" t="n">
        <v>0.0262413115379895</v>
      </c>
      <c r="T131" s="115" t="n">
        <v>0.0298976408153945</v>
      </c>
      <c r="U131" s="115" t="n">
        <v>0.030840372931826</v>
      </c>
      <c r="V131" s="115" t="n">
        <v>0.0310888508620096</v>
      </c>
      <c r="W131" s="115"/>
      <c r="X131" s="16"/>
    </row>
    <row r="132" customFormat="false" ht="15" hidden="false" customHeight="false" outlineLevel="0" collapsed="false">
      <c r="A132" s="132" t="s">
        <v>197</v>
      </c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</row>
    <row r="133" customFormat="false" ht="15" hidden="false" customHeight="false" outlineLevel="0" collapsed="false">
      <c r="A133" s="84" t="s">
        <v>198</v>
      </c>
      <c r="B133" s="120" t="s">
        <v>199</v>
      </c>
      <c r="C133" s="112" t="n">
        <v>2210</v>
      </c>
      <c r="D133" s="112" t="n">
        <v>2291</v>
      </c>
      <c r="E133" s="112" t="n">
        <v>2271</v>
      </c>
      <c r="F133" s="112" t="n">
        <v>2316</v>
      </c>
      <c r="G133" s="112" t="n">
        <v>2393</v>
      </c>
      <c r="H133" s="112" t="n">
        <v>2449</v>
      </c>
      <c r="I133" s="112" t="n">
        <v>2516</v>
      </c>
      <c r="J133" s="112" t="n">
        <v>2545</v>
      </c>
      <c r="K133" s="112" t="n">
        <v>2517</v>
      </c>
      <c r="L133" s="112" t="n">
        <v>2617</v>
      </c>
      <c r="M133" s="112" t="n">
        <v>2639</v>
      </c>
      <c r="N133" s="112" t="n">
        <v>2659</v>
      </c>
      <c r="O133" s="112" t="n">
        <v>2597</v>
      </c>
      <c r="P133" s="112" t="n">
        <v>2602</v>
      </c>
      <c r="Q133" s="112" t="n">
        <v>2568</v>
      </c>
      <c r="R133" s="112" t="n">
        <v>2620</v>
      </c>
      <c r="S133" s="112" t="n">
        <v>2507</v>
      </c>
      <c r="T133" s="112" t="n">
        <v>2345</v>
      </c>
      <c r="U133" s="112" t="n">
        <v>2364</v>
      </c>
      <c r="V133" s="112" t="n">
        <v>2408</v>
      </c>
      <c r="W133" s="112" t="n">
        <v>0</v>
      </c>
      <c r="X133" s="16"/>
    </row>
    <row r="134" customFormat="false" ht="15" hidden="false" customHeight="false" outlineLevel="0" collapsed="false">
      <c r="A134" s="132" t="s">
        <v>200</v>
      </c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</row>
    <row r="135" customFormat="false" ht="15" hidden="false" customHeight="false" outlineLevel="0" collapsed="false">
      <c r="A135" s="111" t="s">
        <v>201</v>
      </c>
      <c r="B135" s="4" t="s">
        <v>202</v>
      </c>
      <c r="C135" s="115" t="n">
        <v>0.624490030142469</v>
      </c>
      <c r="D135" s="115" t="n">
        <v>0.634070032104449</v>
      </c>
      <c r="E135" s="115" t="n">
        <v>0.648500038817058</v>
      </c>
      <c r="F135" s="115" t="n">
        <v>0.657040027472228</v>
      </c>
      <c r="G135" s="115" t="n">
        <v>0.674990036363238</v>
      </c>
      <c r="H135" s="115" t="n">
        <v>0.688220036952962</v>
      </c>
      <c r="I135" s="115" t="n">
        <v>0.698510036448025</v>
      </c>
      <c r="J135" s="115" t="n">
        <v>0.71313002660836</v>
      </c>
      <c r="K135" s="115" t="n">
        <v>0.731790042351271</v>
      </c>
      <c r="L135" s="115" t="n">
        <v>0.750370028846775</v>
      </c>
      <c r="M135" s="115" t="n">
        <v>0.770490041148841</v>
      </c>
      <c r="N135" s="115" t="n">
        <v>0.792870048368696</v>
      </c>
      <c r="O135" s="115" t="n">
        <v>0.82019003092096</v>
      </c>
      <c r="P135" s="115" t="n">
        <v>0.852160046683773</v>
      </c>
      <c r="Q135" s="115" t="n">
        <v>0.8859300529104</v>
      </c>
      <c r="R135" s="115" t="n">
        <v>0.919750045926543</v>
      </c>
      <c r="S135" s="115" t="n">
        <v>0.946530044441139</v>
      </c>
      <c r="T135" s="115" t="n">
        <v>0.976190046399544</v>
      </c>
      <c r="U135" s="115" t="n">
        <v>1.0204726</v>
      </c>
      <c r="V135" s="115" t="n">
        <v>1.0567436</v>
      </c>
      <c r="W135" s="115" t="n">
        <v>1.0915964</v>
      </c>
      <c r="X135" s="16"/>
    </row>
    <row r="136" customFormat="false" ht="15" hidden="false" customHeight="false" outlineLevel="0" collapsed="false">
      <c r="A136" s="84" t="s">
        <v>13</v>
      </c>
      <c r="B136" s="4" t="s">
        <v>202</v>
      </c>
      <c r="C136" s="115" t="n">
        <v>0.00738461941992632</v>
      </c>
      <c r="D136" s="115" t="n">
        <v>0.00756446013122481</v>
      </c>
      <c r="E136" s="115" t="n">
        <v>0.00774868057824171</v>
      </c>
      <c r="F136" s="115" t="n">
        <v>0.00793738742250447</v>
      </c>
      <c r="G136" s="115" t="n">
        <v>0.0081306899231131</v>
      </c>
      <c r="H136" s="115" t="n">
        <v>0.0083287</v>
      </c>
      <c r="I136" s="115" t="n">
        <v>0.0080097</v>
      </c>
      <c r="J136" s="112" t="n">
        <v>0.0082019</v>
      </c>
      <c r="K136" s="112" t="n">
        <v>0.0083578</v>
      </c>
      <c r="L136" s="112" t="n">
        <v>0.0083085</v>
      </c>
      <c r="M136" s="112" t="n">
        <v>0.0086897</v>
      </c>
      <c r="N136" s="112" t="n">
        <v>0.0089218</v>
      </c>
      <c r="O136" s="112" t="n">
        <v>0.0091435</v>
      </c>
      <c r="P136" s="112" t="n">
        <v>0.0094635</v>
      </c>
      <c r="Q136" s="112" t="n">
        <v>0.0099034</v>
      </c>
      <c r="R136" s="112" t="n">
        <v>0.0101248</v>
      </c>
      <c r="S136" s="112" t="n">
        <v>0.0100154</v>
      </c>
      <c r="T136" s="112" t="n">
        <v>0.010482</v>
      </c>
      <c r="U136" s="112" t="n">
        <v>0.010787</v>
      </c>
      <c r="V136" s="127" t="n">
        <v>0.0114575</v>
      </c>
      <c r="W136" s="112" t="n">
        <v>0.0118479</v>
      </c>
      <c r="X136" s="16"/>
    </row>
    <row r="137" customFormat="false" ht="15" hidden="false" customHeight="false" outlineLevel="0" collapsed="false">
      <c r="A137" s="84" t="s">
        <v>203</v>
      </c>
      <c r="B137" s="120" t="s">
        <v>202</v>
      </c>
      <c r="C137" s="112" t="n">
        <v>0.0207555613024276</v>
      </c>
      <c r="D137" s="112" t="n">
        <v>0.0223432483273934</v>
      </c>
      <c r="E137" s="112" t="n">
        <v>0.0240523847341667</v>
      </c>
      <c r="F137" s="112" t="n">
        <v>0.0258922607368194</v>
      </c>
      <c r="G137" s="112" t="n">
        <v>0.0278728772000356</v>
      </c>
      <c r="H137" s="112" t="n">
        <v>0.030005</v>
      </c>
      <c r="I137" s="112" t="n">
        <v>0.0318786</v>
      </c>
      <c r="J137" s="112" t="n">
        <v>0.0337443</v>
      </c>
      <c r="K137" s="112" t="n">
        <v>0.0367185</v>
      </c>
      <c r="L137" s="112" t="n">
        <v>0.0392421</v>
      </c>
      <c r="M137" s="112" t="n">
        <v>0.0394749</v>
      </c>
      <c r="N137" s="112" t="n">
        <v>0.0430149</v>
      </c>
      <c r="O137" s="112" t="n">
        <v>0.0451547</v>
      </c>
      <c r="P137" s="112" t="n">
        <v>0.0488584</v>
      </c>
      <c r="Q137" s="112" t="n">
        <v>0.054362</v>
      </c>
      <c r="R137" s="112" t="n">
        <v>0.0588526</v>
      </c>
      <c r="S137" s="112" t="n">
        <v>0.0624697</v>
      </c>
      <c r="T137" s="112" t="n">
        <v>0.0671546</v>
      </c>
      <c r="U137" s="112" t="n">
        <v>0.0737874</v>
      </c>
      <c r="V137" s="112" t="n">
        <v>0.078254</v>
      </c>
      <c r="W137" s="112" t="n">
        <v>0.0840222</v>
      </c>
      <c r="X137" s="16"/>
    </row>
    <row r="138" customFormat="false" ht="15" hidden="false" customHeight="false" outlineLevel="0" collapsed="false">
      <c r="A138" s="6" t="s">
        <v>15</v>
      </c>
      <c r="B138" s="15" t="s">
        <v>202</v>
      </c>
      <c r="C138" s="112" t="n">
        <v>0.000207608898606131</v>
      </c>
      <c r="D138" s="112" t="n">
        <v>0.000218011155677108</v>
      </c>
      <c r="E138" s="112" t="n">
        <v>0.000228934618500329</v>
      </c>
      <c r="F138" s="112" t="n">
        <v>0.000240405402123166</v>
      </c>
      <c r="G138" s="112" t="n">
        <v>0.0002524509300891</v>
      </c>
      <c r="H138" s="112" t="n">
        <v>0.0002651</v>
      </c>
      <c r="I138" s="112" t="n">
        <v>0.0002651</v>
      </c>
      <c r="J138" s="112" t="n">
        <v>0.0002651</v>
      </c>
      <c r="K138" s="112" t="n">
        <v>0.0002651</v>
      </c>
      <c r="L138" s="112" t="n">
        <v>0.0002651</v>
      </c>
      <c r="M138" s="112" t="n">
        <v>0.0002651</v>
      </c>
      <c r="N138" s="112" t="n">
        <v>0.0002651</v>
      </c>
      <c r="O138" s="112" t="n">
        <v>0.0002674</v>
      </c>
      <c r="P138" s="112" t="n">
        <v>0.0002674</v>
      </c>
      <c r="Q138" s="112" t="n">
        <v>0.0002691</v>
      </c>
      <c r="R138" s="112" t="n">
        <v>0.0002707</v>
      </c>
      <c r="S138" s="112" t="n">
        <v>0.0005251</v>
      </c>
      <c r="T138" s="112" t="n">
        <v>0.0005277</v>
      </c>
      <c r="U138" s="112" t="n">
        <v>0.0005265</v>
      </c>
      <c r="V138" s="112" t="n">
        <v>0.0005273</v>
      </c>
      <c r="W138" s="112" t="n">
        <v>0.0005334</v>
      </c>
      <c r="X138" s="16"/>
    </row>
    <row r="139" customFormat="false" ht="15" hidden="false" customHeight="false" outlineLevel="0" collapsed="false">
      <c r="A139" s="6" t="s">
        <v>16</v>
      </c>
      <c r="B139" s="15" t="s">
        <v>202</v>
      </c>
      <c r="C139" s="112" t="n">
        <v>0.00455706227539308</v>
      </c>
      <c r="D139" s="112" t="n">
        <v>0.00594797606635118</v>
      </c>
      <c r="E139" s="112" t="n">
        <v>0.00776342677538563</v>
      </c>
      <c r="F139" s="112" t="n">
        <v>0.0101329922354156</v>
      </c>
      <c r="G139" s="112" t="n">
        <v>0.0132258002314826</v>
      </c>
      <c r="H139" s="112" t="n">
        <v>0.0172626</v>
      </c>
      <c r="I139" s="112" t="n">
        <v>0.0238921</v>
      </c>
      <c r="J139" s="112" t="n">
        <v>0.0306214</v>
      </c>
      <c r="K139" s="112" t="n">
        <v>0.0381606</v>
      </c>
      <c r="L139" s="112" t="n">
        <v>0.0465177</v>
      </c>
      <c r="M139" s="112" t="n">
        <v>0.057833</v>
      </c>
      <c r="N139" s="112" t="n">
        <v>0.0723973</v>
      </c>
      <c r="O139" s="112" t="n">
        <v>0.0924588</v>
      </c>
      <c r="P139" s="112" t="n">
        <v>0.1182237</v>
      </c>
      <c r="Q139" s="112" t="n">
        <v>0.147983</v>
      </c>
      <c r="R139" s="112" t="n">
        <v>0.1795401</v>
      </c>
      <c r="S139" s="112" t="n">
        <v>0.2182619</v>
      </c>
      <c r="T139" s="112" t="n">
        <v>0.2663396</v>
      </c>
      <c r="U139" s="112" t="n">
        <v>0.2961245</v>
      </c>
      <c r="V139" s="112" t="n">
        <v>0.341731</v>
      </c>
      <c r="W139" s="112" t="n">
        <v>0.4036673</v>
      </c>
      <c r="X139" s="16"/>
    </row>
    <row r="140" customFormat="false" ht="15" hidden="false" customHeight="false" outlineLevel="0" collapsed="false">
      <c r="A140" s="6" t="s">
        <v>204</v>
      </c>
      <c r="B140" s="15" t="s">
        <v>202</v>
      </c>
      <c r="C140" s="112" t="n">
        <v>4.77710420476937E-006</v>
      </c>
      <c r="D140" s="112" t="n">
        <v>8.10115109678196E-006</v>
      </c>
      <c r="E140" s="112" t="n">
        <v>1.37381656919623E-005</v>
      </c>
      <c r="F140" s="112" t="n">
        <v>2.32975776312558E-005</v>
      </c>
      <c r="G140" s="112" t="n">
        <v>3.95087041206636E-005</v>
      </c>
      <c r="H140" s="112" t="n">
        <v>6.7E-005</v>
      </c>
      <c r="I140" s="112" t="n">
        <v>7.7E-005</v>
      </c>
      <c r="J140" s="112" t="n">
        <v>0.000237</v>
      </c>
      <c r="K140" s="112" t="n">
        <v>0.0005072</v>
      </c>
      <c r="L140" s="112" t="n">
        <v>0.0005974</v>
      </c>
      <c r="M140" s="112" t="n">
        <v>0.0006844</v>
      </c>
      <c r="N140" s="112" t="n">
        <v>0.0008834</v>
      </c>
      <c r="O140" s="112" t="n">
        <v>0.0010939</v>
      </c>
      <c r="P140" s="112" t="n">
        <v>0.0014419</v>
      </c>
      <c r="Q140" s="112" t="n">
        <v>0.0021587</v>
      </c>
      <c r="R140" s="112" t="n">
        <v>0.0031435</v>
      </c>
      <c r="S140" s="112" t="n">
        <v>0.0037905</v>
      </c>
      <c r="T140" s="112" t="n">
        <v>0.0053741</v>
      </c>
      <c r="U140" s="112" t="n">
        <v>0.0075502</v>
      </c>
      <c r="V140" s="112" t="n">
        <v>0.0084937</v>
      </c>
      <c r="W140" s="112" t="n">
        <v>0.0116367</v>
      </c>
      <c r="X140" s="16"/>
    </row>
    <row r="141" customFormat="false" ht="15" hidden="false" customHeight="false" outlineLevel="0" collapsed="false">
      <c r="A141" s="6" t="s">
        <v>18</v>
      </c>
      <c r="B141" s="15" t="s">
        <v>202</v>
      </c>
      <c r="C141" s="112" t="n">
        <v>3.92104376674876E-005</v>
      </c>
      <c r="D141" s="112" t="n">
        <v>7.17382787631154E-005</v>
      </c>
      <c r="E141" s="112" t="n">
        <v>0.000131250272785446</v>
      </c>
      <c r="F141" s="112" t="n">
        <v>0.000240131689849116</v>
      </c>
      <c r="G141" s="112" t="n">
        <v>0.000439337970474576</v>
      </c>
      <c r="H141" s="112" t="n">
        <v>0.0008038</v>
      </c>
      <c r="I141" s="112" t="n">
        <v>0.0010863</v>
      </c>
      <c r="J141" s="112" t="n">
        <v>0.0014352</v>
      </c>
      <c r="K141" s="112" t="n">
        <v>0.0019645</v>
      </c>
      <c r="L141" s="112" t="n">
        <v>0.0030528</v>
      </c>
      <c r="M141" s="112" t="n">
        <v>0.0045056</v>
      </c>
      <c r="N141" s="112" t="n">
        <v>0.0060834</v>
      </c>
      <c r="O141" s="112" t="n">
        <v>0.0086421</v>
      </c>
      <c r="P141" s="112" t="n">
        <v>0.0145796</v>
      </c>
      <c r="Q141" s="112" t="n">
        <v>0.0224319</v>
      </c>
      <c r="R141" s="112" t="n">
        <v>0.0387925</v>
      </c>
      <c r="S141" s="112" t="n">
        <v>0.0693767</v>
      </c>
      <c r="T141" s="112" t="n">
        <v>0.098947</v>
      </c>
      <c r="U141" s="112" t="n">
        <v>0.1353989</v>
      </c>
      <c r="V141" s="112" t="n">
        <v>0.1718955</v>
      </c>
      <c r="W141" s="112" t="n">
        <v>0.2192966</v>
      </c>
      <c r="X141" s="16"/>
    </row>
    <row r="142" customFormat="false" ht="15" hidden="false" customHeight="false" outlineLevel="0" collapsed="false">
      <c r="A142" s="6" t="s">
        <v>205</v>
      </c>
      <c r="B142" s="15" t="s">
        <v>202</v>
      </c>
      <c r="C142" s="112" t="n">
        <v>0.0003538</v>
      </c>
      <c r="D142" s="112" t="n">
        <v>0.0003538</v>
      </c>
      <c r="E142" s="112" t="n">
        <v>0.0003538</v>
      </c>
      <c r="F142" s="112" t="n">
        <v>0.0003538</v>
      </c>
      <c r="G142" s="112" t="n">
        <v>0.0003538</v>
      </c>
      <c r="H142" s="112" t="n">
        <v>0.0003538</v>
      </c>
      <c r="I142" s="112" t="n">
        <v>0.0003538</v>
      </c>
      <c r="J142" s="112" t="n">
        <v>0.0003538</v>
      </c>
      <c r="K142" s="112" t="n">
        <v>0.0003538</v>
      </c>
      <c r="L142" s="112" t="n">
        <v>0.0003538</v>
      </c>
      <c r="M142" s="112" t="n">
        <v>0.0003538</v>
      </c>
      <c r="N142" s="112" t="n">
        <v>0.000341</v>
      </c>
      <c r="O142" s="112" t="n">
        <v>0.000424</v>
      </c>
      <c r="P142" s="112" t="n">
        <v>0.0004804</v>
      </c>
      <c r="Q142" s="112" t="n">
        <v>0.0008077</v>
      </c>
      <c r="R142" s="112" t="n">
        <v>0.00116082</v>
      </c>
      <c r="S142" s="112" t="n">
        <v>0.00167582</v>
      </c>
      <c r="T142" s="112" t="n">
        <v>0.00253307</v>
      </c>
      <c r="U142" s="112" t="n">
        <v>0.00328092</v>
      </c>
      <c r="V142" s="112" t="n">
        <v>0.00433802</v>
      </c>
      <c r="W142" s="112" t="n">
        <v>0.00469302</v>
      </c>
      <c r="X142" s="16"/>
    </row>
    <row r="143" customFormat="false" ht="15" hidden="false" customHeight="false" outlineLevel="0" collapsed="false">
      <c r="A143" s="135" t="s">
        <v>206</v>
      </c>
      <c r="B143" s="4" t="s">
        <v>202</v>
      </c>
      <c r="C143" s="115" t="n">
        <v>0.0916300043623243</v>
      </c>
      <c r="D143" s="115" t="n">
        <v>0.0933800056375377</v>
      </c>
      <c r="E143" s="115" t="n">
        <v>0.0915700044762995</v>
      </c>
      <c r="F143" s="115" t="n">
        <v>0.095060004532393</v>
      </c>
      <c r="G143" s="115" t="n">
        <v>0.0963800032561458</v>
      </c>
      <c r="H143" s="115" t="n">
        <v>0.0979700041995104</v>
      </c>
      <c r="I143" s="115" t="n">
        <v>0.099380003724601</v>
      </c>
      <c r="J143" s="115" t="n">
        <v>0.0988500056353863</v>
      </c>
      <c r="K143" s="115" t="n">
        <v>0.0984100053188484</v>
      </c>
      <c r="L143" s="115" t="n">
        <v>0.102080005003214</v>
      </c>
      <c r="M143" s="115" t="n">
        <v>0.103850004442362</v>
      </c>
      <c r="N143" s="115" t="n">
        <v>0.10771000355781</v>
      </c>
      <c r="O143" s="115" t="n">
        <v>0.112910003772387</v>
      </c>
      <c r="P143" s="115" t="n">
        <v>0.117070004867921</v>
      </c>
      <c r="Q143" s="115" t="n">
        <v>0.12167000599687</v>
      </c>
      <c r="R143" s="115" t="n">
        <v>0.123550007094676</v>
      </c>
      <c r="S143" s="115" t="n">
        <v>0.130110007937634</v>
      </c>
      <c r="T143" s="115" t="n">
        <v>0.132230006731795</v>
      </c>
      <c r="U143" s="115" t="n">
        <v>0.133279260942596</v>
      </c>
      <c r="V143" s="115" t="n">
        <v>0.134555220531522</v>
      </c>
      <c r="W143" s="115" t="n">
        <v>0.137989035499675</v>
      </c>
      <c r="X143" s="16"/>
    </row>
    <row r="144" customFormat="false" ht="15" hidden="false" customHeight="false" outlineLevel="0" collapsed="false">
      <c r="A144" s="132" t="s">
        <v>207</v>
      </c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</row>
    <row r="145" customFormat="false" ht="15" hidden="false" customHeight="false" outlineLevel="0" collapsed="false">
      <c r="A145" s="111" t="s">
        <v>208</v>
      </c>
      <c r="B145" s="4" t="s">
        <v>80</v>
      </c>
      <c r="C145" s="115" t="n">
        <v>0</v>
      </c>
      <c r="D145" s="136" t="n">
        <f aca="false">D141/1000000</f>
        <v>7.17382787631154E-011</v>
      </c>
      <c r="E145" s="136" t="n">
        <f aca="false">E141/1000000</f>
        <v>1.31250272785446E-010</v>
      </c>
      <c r="F145" s="136" t="n">
        <f aca="false">F141/1000000</f>
        <v>2.40131689849116E-010</v>
      </c>
      <c r="G145" s="136" t="n">
        <f aca="false">G141/1000000</f>
        <v>4.39337970474576E-010</v>
      </c>
      <c r="H145" s="136" t="n">
        <f aca="false">H141/1000000</f>
        <v>8.038E-010</v>
      </c>
      <c r="I145" s="136" t="n">
        <f aca="false">I141/1000000</f>
        <v>1.0863E-009</v>
      </c>
      <c r="J145" s="136" t="n">
        <f aca="false">J141/1000000</f>
        <v>1.4352E-009</v>
      </c>
      <c r="K145" s="136" t="n">
        <f aca="false">K141/1000000</f>
        <v>1.9645E-009</v>
      </c>
      <c r="L145" s="136" t="n">
        <f aca="false">L141/1000000</f>
        <v>3.0528E-009</v>
      </c>
      <c r="M145" s="136" t="n">
        <f aca="false">M141/1000000</f>
        <v>4.5056E-009</v>
      </c>
      <c r="N145" s="136" t="n">
        <f aca="false">N141/1000000</f>
        <v>6.0834E-009</v>
      </c>
      <c r="O145" s="136" t="n">
        <f aca="false">O141/1000000</f>
        <v>8.6421E-009</v>
      </c>
      <c r="P145" s="136" t="n">
        <f aca="false">P141/1000000</f>
        <v>1.45796E-008</v>
      </c>
      <c r="Q145" s="136" t="n">
        <f aca="false">Q141/1000000</f>
        <v>2.24319E-008</v>
      </c>
      <c r="R145" s="137" t="n">
        <f aca="false">R141/1000000</f>
        <v>3.87925E-008</v>
      </c>
      <c r="S145" s="137" t="n">
        <f aca="false">S141/1000000</f>
        <v>6.93767E-008</v>
      </c>
      <c r="T145" s="137" t="n">
        <f aca="false">T141/1000000</f>
        <v>9.8947E-008</v>
      </c>
      <c r="U145" s="137" t="n">
        <f aca="false">U141/1000000</f>
        <v>1.353989E-007</v>
      </c>
      <c r="V145" s="137" t="n">
        <f aca="false">V141/1000000</f>
        <v>1.718955E-007</v>
      </c>
      <c r="W145" s="137" t="n">
        <f aca="false">W141/1000000</f>
        <v>2.192966E-007</v>
      </c>
      <c r="X145" s="138"/>
      <c r="Y145" s="61" t="s">
        <v>209</v>
      </c>
    </row>
    <row r="146" customFormat="false" ht="15" hidden="false" customHeight="false" outlineLevel="0" collapsed="false">
      <c r="A146" s="111" t="s">
        <v>210</v>
      </c>
      <c r="B146" s="4" t="s">
        <v>80</v>
      </c>
      <c r="C146" s="115" t="n">
        <v>0</v>
      </c>
      <c r="D146" s="136" t="n">
        <f aca="false">D142/1000000</f>
        <v>3.538E-010</v>
      </c>
      <c r="E146" s="136" t="n">
        <f aca="false">E142/1000000</f>
        <v>3.538E-010</v>
      </c>
      <c r="F146" s="136" t="n">
        <f aca="false">F142/1000000</f>
        <v>3.538E-010</v>
      </c>
      <c r="G146" s="136" t="n">
        <f aca="false">G142/1000000</f>
        <v>3.538E-010</v>
      </c>
      <c r="H146" s="136" t="n">
        <f aca="false">H142/1000000</f>
        <v>3.538E-010</v>
      </c>
      <c r="I146" s="136" t="n">
        <f aca="false">I142/1000000</f>
        <v>3.538E-010</v>
      </c>
      <c r="J146" s="136" t="n">
        <f aca="false">J142/1000000</f>
        <v>3.538E-010</v>
      </c>
      <c r="K146" s="136" t="n">
        <f aca="false">K142/1000000</f>
        <v>3.538E-010</v>
      </c>
      <c r="L146" s="136" t="n">
        <f aca="false">L142/1000000</f>
        <v>3.538E-010</v>
      </c>
      <c r="M146" s="136" t="n">
        <f aca="false">M142/1000000</f>
        <v>3.538E-010</v>
      </c>
      <c r="N146" s="136" t="n">
        <f aca="false">N142/1000000</f>
        <v>3.41E-010</v>
      </c>
      <c r="O146" s="136" t="n">
        <f aca="false">O142/1000000</f>
        <v>4.24E-010</v>
      </c>
      <c r="P146" s="136" t="n">
        <f aca="false">P142/1000000</f>
        <v>4.804E-010</v>
      </c>
      <c r="Q146" s="136" t="n">
        <f aca="false">Q142/1000000</f>
        <v>8.077E-010</v>
      </c>
      <c r="R146" s="137" t="n">
        <f aca="false">R142/1000000</f>
        <v>1.16082E-009</v>
      </c>
      <c r="S146" s="137" t="n">
        <f aca="false">S142/1000000</f>
        <v>1.67582E-009</v>
      </c>
      <c r="T146" s="137" t="n">
        <f aca="false">T142/1000000</f>
        <v>2.53307E-009</v>
      </c>
      <c r="U146" s="137" t="n">
        <f aca="false">U142/1000000</f>
        <v>3.28092E-009</v>
      </c>
      <c r="V146" s="137" t="n">
        <f aca="false">V142/1000000</f>
        <v>4.33802E-009</v>
      </c>
      <c r="W146" s="137" t="n">
        <f aca="false">W142/1000000</f>
        <v>4.69302E-009</v>
      </c>
      <c r="X146" s="138"/>
    </row>
    <row r="147" customFormat="false" ht="15" hidden="false" customHeight="false" outlineLevel="0" collapsed="false">
      <c r="A147" s="111" t="s">
        <v>211</v>
      </c>
      <c r="B147" s="4" t="s">
        <v>80</v>
      </c>
      <c r="C147" s="115" t="n">
        <v>17.86474451</v>
      </c>
      <c r="D147" s="136" t="n">
        <v>18.6422161</v>
      </c>
      <c r="E147" s="136" t="n">
        <v>19.66927951</v>
      </c>
      <c r="F147" s="136" t="n">
        <v>19.48217217</v>
      </c>
      <c r="G147" s="136" t="n">
        <v>20.12592009</v>
      </c>
      <c r="H147" s="136" t="n">
        <v>20.30939492</v>
      </c>
      <c r="I147" s="136" t="n">
        <v>20.61944433</v>
      </c>
      <c r="J147" s="136" t="n">
        <v>21.34137057</v>
      </c>
      <c r="K147" s="136" t="n">
        <v>22.0610557</v>
      </c>
      <c r="L147" s="136" t="n">
        <v>23.32966305</v>
      </c>
      <c r="M147" s="136" t="n">
        <v>23.3553376</v>
      </c>
      <c r="N147" s="136" t="n">
        <v>24.13715367</v>
      </c>
      <c r="O147" s="136" t="n">
        <v>24.6164453</v>
      </c>
      <c r="P147" s="136" t="n">
        <v>23.63162834</v>
      </c>
      <c r="Q147" s="136" t="n">
        <v>23.83996154</v>
      </c>
      <c r="R147" s="137" t="n">
        <v>23.83996154</v>
      </c>
      <c r="S147" s="137" t="n">
        <v>23.83996154</v>
      </c>
      <c r="T147" s="137" t="n">
        <v>23.83996154</v>
      </c>
      <c r="U147" s="137" t="n">
        <v>23.83996154</v>
      </c>
      <c r="V147" s="137" t="n">
        <v>23.83996154</v>
      </c>
      <c r="W147" s="137" t="n">
        <v>23.83996154</v>
      </c>
      <c r="X147" s="138"/>
    </row>
    <row r="148" customFormat="false" ht="15" hidden="false" customHeight="false" outlineLevel="0" collapsed="false">
      <c r="A148" s="111" t="s">
        <v>212</v>
      </c>
      <c r="B148" s="4" t="s">
        <v>80</v>
      </c>
      <c r="C148" s="115" t="n">
        <v>3.74572862</v>
      </c>
      <c r="D148" s="136" t="n">
        <v>3.75295893</v>
      </c>
      <c r="E148" s="136" t="n">
        <v>4.03143292</v>
      </c>
      <c r="F148" s="136" t="n">
        <v>4.05466539</v>
      </c>
      <c r="G148" s="136" t="n">
        <v>4.17667242</v>
      </c>
      <c r="H148" s="136" t="n">
        <v>4.47201851</v>
      </c>
      <c r="I148" s="136" t="n">
        <v>4.34202092</v>
      </c>
      <c r="J148" s="136" t="n">
        <v>4.37565947</v>
      </c>
      <c r="K148" s="136" t="n">
        <v>4.45160149</v>
      </c>
      <c r="L148" s="136" t="n">
        <v>4.78613611</v>
      </c>
      <c r="M148" s="136" t="n">
        <v>5.14473235</v>
      </c>
      <c r="N148" s="136" t="n">
        <v>5.00779145</v>
      </c>
      <c r="O148" s="136" t="n">
        <v>5.30633709</v>
      </c>
      <c r="P148" s="136" t="n">
        <v>5.33853706</v>
      </c>
      <c r="Q148" s="136" t="n">
        <v>5.4843512</v>
      </c>
      <c r="R148" s="137" t="n">
        <v>5.4843512</v>
      </c>
      <c r="S148" s="137" t="n">
        <v>5.4843512</v>
      </c>
      <c r="T148" s="137" t="n">
        <v>5.4843512</v>
      </c>
      <c r="U148" s="137" t="n">
        <v>5.4843512</v>
      </c>
      <c r="V148" s="137" t="n">
        <v>5.4843512</v>
      </c>
      <c r="W148" s="137" t="n">
        <v>5.4843512</v>
      </c>
      <c r="X148" s="138"/>
    </row>
    <row r="149" customFormat="false" ht="15" hidden="false" customHeight="false" outlineLevel="0" collapsed="false">
      <c r="A149" s="111" t="s">
        <v>213</v>
      </c>
      <c r="B149" s="4" t="s">
        <v>80</v>
      </c>
      <c r="C149" s="115" t="n">
        <v>0.86732782</v>
      </c>
      <c r="D149" s="136" t="n">
        <v>0.90335096</v>
      </c>
      <c r="E149" s="136" t="n">
        <v>0.81759914</v>
      </c>
      <c r="F149" s="136" t="n">
        <v>0.74229678</v>
      </c>
      <c r="G149" s="136" t="n">
        <v>0.68570774</v>
      </c>
      <c r="H149" s="136" t="n">
        <v>1.03101072</v>
      </c>
      <c r="I149" s="136" t="n">
        <v>1.01775427</v>
      </c>
      <c r="J149" s="136" t="n">
        <v>1.08015287</v>
      </c>
      <c r="K149" s="136" t="n">
        <v>1.18593028</v>
      </c>
      <c r="L149" s="136" t="n">
        <v>1.29226541</v>
      </c>
      <c r="M149" s="136" t="n">
        <v>1.43640994</v>
      </c>
      <c r="N149" s="136" t="n">
        <v>1.67269744</v>
      </c>
      <c r="O149" s="136" t="n">
        <v>1.73066628</v>
      </c>
      <c r="P149" s="136" t="n">
        <v>1.74080181</v>
      </c>
      <c r="Q149" s="136" t="n">
        <v>1.78348197</v>
      </c>
      <c r="R149" s="137" t="n">
        <v>1.78348197</v>
      </c>
      <c r="S149" s="137" t="n">
        <v>1.78348197</v>
      </c>
      <c r="T149" s="137" t="n">
        <v>1.78348197</v>
      </c>
      <c r="U149" s="137" t="n">
        <v>1.78348197</v>
      </c>
      <c r="V149" s="137" t="n">
        <v>1.78348197</v>
      </c>
      <c r="W149" s="137" t="n">
        <v>1.78348197</v>
      </c>
      <c r="X149" s="138"/>
    </row>
    <row r="150" customFormat="false" ht="15" hidden="false" customHeight="false" outlineLevel="0" collapsed="false">
      <c r="A150" s="132" t="s">
        <v>214</v>
      </c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</row>
    <row r="151" customFormat="false" ht="15" hidden="false" customHeight="false" outlineLevel="0" collapsed="false">
      <c r="A151" s="111" t="s">
        <v>215</v>
      </c>
      <c r="B151" s="139" t="s">
        <v>8</v>
      </c>
      <c r="C151" s="140" t="n">
        <v>0.00384368747660765</v>
      </c>
      <c r="D151" s="140" t="n">
        <v>0.00348974253378776</v>
      </c>
      <c r="E151" s="140" t="n">
        <v>0.00272252608735789</v>
      </c>
      <c r="F151" s="140" t="n">
        <v>0.00260495211853966</v>
      </c>
      <c r="G151" s="140" t="n">
        <v>0.00263627126966927</v>
      </c>
      <c r="H151" s="140" t="n">
        <v>0.00109858576919988</v>
      </c>
      <c r="I151" s="140" t="n">
        <v>0.00069809688898707</v>
      </c>
      <c r="J151" s="140" t="n">
        <v>0.000673720034528424</v>
      </c>
      <c r="K151" s="140" t="n">
        <v>0.000858388224581635</v>
      </c>
      <c r="L151" s="140" t="n">
        <v>0.000902367212794475</v>
      </c>
      <c r="M151" s="140" t="n">
        <v>0.000956815333406847</v>
      </c>
      <c r="N151" s="140" t="n">
        <v>0.000895509784215912</v>
      </c>
      <c r="O151" s="140" t="n">
        <v>0.0010495767208806</v>
      </c>
      <c r="P151" s="140" t="n">
        <v>0.000810843959983943</v>
      </c>
      <c r="Q151" s="140" t="n">
        <v>0.000634272550504035</v>
      </c>
      <c r="R151" s="141" t="n">
        <v>0.000634272550504035</v>
      </c>
      <c r="S151" s="141" t="n">
        <v>0.000634272550504035</v>
      </c>
      <c r="T151" s="141" t="n">
        <v>0.000634272550504035</v>
      </c>
      <c r="U151" s="141" t="n">
        <v>0.000634272550504035</v>
      </c>
      <c r="V151" s="141" t="n">
        <v>0.000634272550504035</v>
      </c>
      <c r="W151" s="141" t="n">
        <v>0.000634272550504035</v>
      </c>
      <c r="X151" s="142"/>
      <c r="Y151" s="61" t="s">
        <v>209</v>
      </c>
    </row>
    <row r="152" customFormat="false" ht="15" hidden="false" customHeight="false" outlineLevel="0" collapsed="false">
      <c r="A152" s="111" t="s">
        <v>216</v>
      </c>
      <c r="B152" s="139" t="s">
        <v>8</v>
      </c>
      <c r="C152" s="140" t="n">
        <v>0.00127397893739262</v>
      </c>
      <c r="D152" s="140" t="n">
        <v>0.00174868000260214</v>
      </c>
      <c r="E152" s="140" t="n">
        <v>0.0013106160395248</v>
      </c>
      <c r="F152" s="140" t="n">
        <v>0.00150079934998105</v>
      </c>
      <c r="G152" s="140" t="n">
        <v>0.00154488797297071</v>
      </c>
      <c r="H152" s="140" t="n">
        <v>0.00172100045876935</v>
      </c>
      <c r="I152" s="140" t="n">
        <v>0.00160506512098829</v>
      </c>
      <c r="J152" s="140" t="n">
        <v>0.00160846280712765</v>
      </c>
      <c r="K152" s="140" t="n">
        <v>0.00166440102895181</v>
      </c>
      <c r="L152" s="140" t="n">
        <v>0.00160838659542131</v>
      </c>
      <c r="M152" s="140" t="n">
        <v>0.00170998818298061</v>
      </c>
      <c r="N152" s="140" t="n">
        <v>0.00182556976739782</v>
      </c>
      <c r="O152" s="140" t="n">
        <v>0.00156853553025941</v>
      </c>
      <c r="P152" s="140" t="n">
        <v>0.00189912165206224</v>
      </c>
      <c r="Q152" s="140" t="n">
        <v>0.00175002632244064</v>
      </c>
      <c r="R152" s="141" t="n">
        <v>0.00175002632244064</v>
      </c>
      <c r="S152" s="141" t="n">
        <v>0.00175002632244064</v>
      </c>
      <c r="T152" s="141" t="n">
        <v>0.00175002632244064</v>
      </c>
      <c r="U152" s="141" t="n">
        <v>0.00175002632244064</v>
      </c>
      <c r="V152" s="141" t="n">
        <v>0.00175002632244064</v>
      </c>
      <c r="W152" s="141" t="n">
        <v>0.00175002632244064</v>
      </c>
      <c r="X152" s="142"/>
    </row>
    <row r="153" customFormat="false" ht="15" hidden="false" customHeight="false" outlineLevel="0" collapsed="false">
      <c r="A153" s="111" t="s">
        <v>217</v>
      </c>
      <c r="B153" s="139" t="s">
        <v>8</v>
      </c>
      <c r="C153" s="140" t="n">
        <v>0.00942289625678341</v>
      </c>
      <c r="D153" s="140" t="n">
        <v>0.010421118505311</v>
      </c>
      <c r="E153" s="140" t="n">
        <v>0.00894416304656127</v>
      </c>
      <c r="F153" s="140" t="n">
        <v>0.00894741443866646</v>
      </c>
      <c r="G153" s="140" t="n">
        <v>0.00867059272698045</v>
      </c>
      <c r="H153" s="140" t="n">
        <v>0.00890485507510092</v>
      </c>
      <c r="I153" s="140" t="n">
        <v>0.00784551657425409</v>
      </c>
      <c r="J153" s="140" t="n">
        <v>0.00708586607023572</v>
      </c>
      <c r="K153" s="140" t="n">
        <v>0.00663962498104315</v>
      </c>
      <c r="L153" s="140" t="n">
        <v>0.00705250226386318</v>
      </c>
      <c r="M153" s="140" t="n">
        <v>0.00934137005114715</v>
      </c>
      <c r="N153" s="140" t="n">
        <v>0.00948711924823303</v>
      </c>
      <c r="O153" s="140" t="n">
        <v>0.00768965017405592</v>
      </c>
      <c r="P153" s="140" t="n">
        <v>0.00805866292693945</v>
      </c>
      <c r="Q153" s="140" t="n">
        <v>0.00782622365239204</v>
      </c>
      <c r="R153" s="141" t="n">
        <v>0.00782622365239204</v>
      </c>
      <c r="S153" s="141" t="n">
        <v>0.00782622365239204</v>
      </c>
      <c r="T153" s="141" t="n">
        <v>0.00782622365239204</v>
      </c>
      <c r="U153" s="141" t="n">
        <v>0.00782622365239204</v>
      </c>
      <c r="V153" s="141" t="n">
        <v>0.00782622365239204</v>
      </c>
      <c r="W153" s="141" t="n">
        <v>0.00782622365239204</v>
      </c>
      <c r="X153" s="142"/>
    </row>
    <row r="154" customFormat="false" ht="15" hidden="false" customHeight="false" outlineLevel="0" collapsed="false">
      <c r="A154" s="132" t="s">
        <v>218</v>
      </c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</row>
    <row r="155" customFormat="false" ht="15" hidden="false" customHeight="false" outlineLevel="0" collapsed="false">
      <c r="A155" s="111" t="s">
        <v>219</v>
      </c>
      <c r="B155" s="139" t="s">
        <v>8</v>
      </c>
      <c r="C155" s="112" t="n">
        <v>0.0160570638698708</v>
      </c>
      <c r="D155" s="112" t="n">
        <v>0.0133757045674027</v>
      </c>
      <c r="E155" s="112" t="n">
        <v>0.0112937994935383</v>
      </c>
      <c r="F155" s="112" t="n">
        <v>0.0101434284829458</v>
      </c>
      <c r="G155" s="112" t="n">
        <v>0.0114903512867601</v>
      </c>
      <c r="H155" s="112" t="n">
        <v>0.00994463011363541</v>
      </c>
      <c r="I155" s="112" t="n">
        <v>0.00910545751507495</v>
      </c>
      <c r="J155" s="112" t="n">
        <v>0.0105024191672058</v>
      </c>
      <c r="K155" s="112" t="n">
        <v>0.0105480365242741</v>
      </c>
      <c r="L155" s="112" t="n">
        <v>0.009593662119669</v>
      </c>
      <c r="M155" s="112" t="n">
        <v>0.0101253995338254</v>
      </c>
      <c r="N155" s="112" t="n">
        <v>0.0114054486847949</v>
      </c>
      <c r="O155" s="112" t="n">
        <v>0.00847617284058109</v>
      </c>
      <c r="P155" s="112" t="n">
        <v>0.00992600431843633</v>
      </c>
      <c r="Q155" s="112" t="n">
        <v>0.0135790210374049</v>
      </c>
      <c r="R155" s="112" t="n">
        <v>0.00818800056404416</v>
      </c>
      <c r="S155" s="112" t="n">
        <v>0.00929761342513188</v>
      </c>
      <c r="T155" s="112" t="n">
        <v>0.0202911212424498</v>
      </c>
      <c r="U155" s="112" t="n">
        <v>0.0150359098762519</v>
      </c>
      <c r="V155" s="112" t="n">
        <v>0.0161129976240686</v>
      </c>
      <c r="W155" s="112"/>
      <c r="X155" s="16"/>
    </row>
    <row r="156" customFormat="false" ht="15" hidden="false" customHeight="false" outlineLevel="0" collapsed="false">
      <c r="A156" s="111" t="s">
        <v>220</v>
      </c>
      <c r="B156" s="139" t="s">
        <v>8</v>
      </c>
      <c r="C156" s="112" t="n">
        <v>0.128088874894685</v>
      </c>
      <c r="D156" s="112" t="n">
        <v>0.12419446569792</v>
      </c>
      <c r="E156" s="112" t="n">
        <v>0.125205043756937</v>
      </c>
      <c r="F156" s="112" t="n">
        <v>0.119356912131369</v>
      </c>
      <c r="G156" s="112" t="n">
        <v>0.120168372107107</v>
      </c>
      <c r="H156" s="112" t="n">
        <v>0.12425103898165</v>
      </c>
      <c r="I156" s="112" t="n">
        <v>0.118366571778177</v>
      </c>
      <c r="J156" s="112" t="n">
        <v>0.119800888948297</v>
      </c>
      <c r="K156" s="112" t="n">
        <v>0.122626307594371</v>
      </c>
      <c r="L156" s="112" t="n">
        <v>0.120040685830254</v>
      </c>
      <c r="M156" s="112" t="n">
        <v>0.121828310429089</v>
      </c>
      <c r="N156" s="112" t="n">
        <v>0.126077448868879</v>
      </c>
      <c r="O156" s="112" t="n">
        <v>0.125891384600163</v>
      </c>
      <c r="P156" s="112" t="n">
        <v>0.122083716034732</v>
      </c>
      <c r="Q156" s="112" t="n">
        <v>0.121677224900716</v>
      </c>
      <c r="R156" s="112" t="n">
        <v>0.125309014465448</v>
      </c>
      <c r="S156" s="112" t="n">
        <v>0.124992674202291</v>
      </c>
      <c r="T156" s="112" t="n">
        <v>0.127954954985883</v>
      </c>
      <c r="U156" s="112" t="n">
        <v>0.133010343565142</v>
      </c>
      <c r="V156" s="112" t="n">
        <v>0.132184710661819</v>
      </c>
      <c r="W156" s="112"/>
      <c r="X156" s="16"/>
    </row>
    <row r="157" customFormat="false" ht="15" hidden="false" customHeight="false" outlineLevel="0" collapsed="false">
      <c r="A157" s="111" t="s">
        <v>221</v>
      </c>
      <c r="B157" s="139" t="s">
        <v>8</v>
      </c>
      <c r="C157" s="112" t="n">
        <v>-0.465543678576545</v>
      </c>
      <c r="D157" s="112" t="n">
        <v>-0.477670820243317</v>
      </c>
      <c r="E157" s="112" t="n">
        <v>-0.461346549048917</v>
      </c>
      <c r="F157" s="112" t="n">
        <v>-0.46389431444815</v>
      </c>
      <c r="G157" s="112" t="n">
        <v>-0.459488543920711</v>
      </c>
      <c r="H157" s="112" t="n">
        <v>-0.447182557172279</v>
      </c>
      <c r="I157" s="112" t="n">
        <v>-0.445085212634526</v>
      </c>
      <c r="J157" s="112" t="n">
        <v>-0.448181722408924</v>
      </c>
      <c r="K157" s="112" t="n">
        <v>-0.432643822763296</v>
      </c>
      <c r="L157" s="112" t="n">
        <v>-0.43190874162898</v>
      </c>
      <c r="M157" s="112" t="n">
        <v>-0.44834834755157</v>
      </c>
      <c r="N157" s="112" t="n">
        <v>-0.445555288303049</v>
      </c>
      <c r="O157" s="112" t="n">
        <v>-0.44797554896002</v>
      </c>
      <c r="P157" s="112" t="n">
        <v>-0.450127442304847</v>
      </c>
      <c r="Q157" s="112" t="n">
        <v>-0.433323727977033</v>
      </c>
      <c r="R157" s="112" t="n">
        <v>-0.448712219290503</v>
      </c>
      <c r="S157" s="112" t="n">
        <v>-0.449357287839071</v>
      </c>
      <c r="T157" s="112" t="n">
        <v>-0.429148700471978</v>
      </c>
      <c r="U157" s="112" t="n">
        <v>-0.422948860482658</v>
      </c>
      <c r="V157" s="112" t="n">
        <v>-0.419986716594219</v>
      </c>
      <c r="W157" s="112"/>
      <c r="X157" s="16"/>
    </row>
    <row r="158" customFormat="false" ht="15" hidden="false" customHeight="false" outlineLevel="0" collapsed="false"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</row>
    <row r="159" customFormat="false" ht="15" hidden="false" customHeight="false" outlineLevel="0" collapsed="false">
      <c r="A159" s="111" t="s">
        <v>222</v>
      </c>
      <c r="B159" s="139" t="s">
        <v>80</v>
      </c>
      <c r="C159" s="112" t="n">
        <v>0.94403359</v>
      </c>
      <c r="D159" s="112" t="n">
        <v>0.92544407</v>
      </c>
      <c r="E159" s="112" t="n">
        <v>0.96264396</v>
      </c>
      <c r="F159" s="112" t="n">
        <v>0.97404579</v>
      </c>
      <c r="G159" s="112" t="n">
        <v>1.08438764</v>
      </c>
      <c r="H159" s="112" t="n">
        <v>1.20351759</v>
      </c>
      <c r="I159" s="112" t="n">
        <v>1.19609214</v>
      </c>
      <c r="J159" s="112" t="n">
        <v>1.24529466</v>
      </c>
      <c r="K159" s="112" t="n">
        <v>1.24459098</v>
      </c>
      <c r="L159" s="112" t="n">
        <v>1.29713973</v>
      </c>
      <c r="M159" s="112" t="n">
        <v>1.34430356</v>
      </c>
      <c r="N159" s="112" t="n">
        <v>1.45837566</v>
      </c>
      <c r="O159" s="112" t="n">
        <v>1.48302204</v>
      </c>
      <c r="P159" s="112" t="n">
        <v>1.51246124</v>
      </c>
      <c r="Q159" s="112" t="n">
        <v>1.57780579</v>
      </c>
      <c r="R159" s="112" t="n">
        <v>1.82496814</v>
      </c>
      <c r="S159" s="112" t="n">
        <v>1.96140481</v>
      </c>
      <c r="T159" s="112" t="n">
        <v>2.0159874</v>
      </c>
      <c r="U159" s="112" t="n">
        <v>2.07606288</v>
      </c>
      <c r="V159" s="112" t="n">
        <v>2.11879269</v>
      </c>
      <c r="W159" s="130" t="n">
        <v>2.11879269</v>
      </c>
      <c r="X159" s="16"/>
      <c r="Z159" s="111" t="s">
        <v>223</v>
      </c>
      <c r="AA159" s="16" t="s">
        <v>8</v>
      </c>
      <c r="AB159" s="16" t="n">
        <v>0.0443634053842744</v>
      </c>
    </row>
    <row r="160" customFormat="false" ht="15" hidden="false" customHeight="false" outlineLevel="0" collapsed="false"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</row>
    <row r="161" customFormat="false" ht="15" hidden="false" customHeight="false" outlineLevel="0" collapsed="false">
      <c r="A161" s="143" t="s">
        <v>224</v>
      </c>
      <c r="B161" s="16" t="s">
        <v>80</v>
      </c>
      <c r="C161" s="112" t="n">
        <v>22.156472</v>
      </c>
      <c r="D161" s="112" t="n">
        <v>22.60307155</v>
      </c>
      <c r="E161" s="112" t="n">
        <v>23.77362555</v>
      </c>
      <c r="F161" s="112" t="n">
        <v>24.59372446</v>
      </c>
      <c r="G161" s="112" t="n">
        <v>24.10043912</v>
      </c>
      <c r="H161" s="112" t="n">
        <v>24.72790491</v>
      </c>
      <c r="I161" s="112" t="n">
        <v>25.16174025</v>
      </c>
      <c r="J161" s="112" t="n">
        <v>26.09361307</v>
      </c>
      <c r="K161" s="112" t="n">
        <v>27.61312513</v>
      </c>
      <c r="L161" s="112" t="n">
        <v>27.67487599</v>
      </c>
      <c r="M161" s="112" t="n">
        <v>28.95976941</v>
      </c>
      <c r="N161" s="112" t="n">
        <v>30.03572794</v>
      </c>
      <c r="O161" s="112" t="n">
        <v>31.33264877</v>
      </c>
      <c r="P161" s="112" t="n">
        <v>32.31393308</v>
      </c>
      <c r="Q161" s="112" t="n">
        <v>31.96168298</v>
      </c>
      <c r="R161" s="112" t="n">
        <v>33.7524422</v>
      </c>
      <c r="S161" s="112" t="n">
        <v>34.54742764</v>
      </c>
      <c r="T161" s="112" t="n">
        <v>34.46151735</v>
      </c>
      <c r="U161" s="112" t="n">
        <v>34.98460123</v>
      </c>
      <c r="V161" s="112" t="n">
        <v>34.88549666</v>
      </c>
      <c r="W161" s="112" t="n">
        <v>34.92262822</v>
      </c>
      <c r="X161" s="16"/>
    </row>
    <row r="165" customFormat="false" ht="15" hidden="false" customHeight="false" outlineLevel="0" collapsed="false">
      <c r="A165" s="144" t="s">
        <v>225</v>
      </c>
      <c r="B165" s="145" t="s">
        <v>226</v>
      </c>
      <c r="C165" s="146" t="s">
        <v>227</v>
      </c>
      <c r="D165" s="146" t="s">
        <v>228</v>
      </c>
      <c r="E165" s="146" t="s">
        <v>229</v>
      </c>
      <c r="F165" s="146" t="s">
        <v>230</v>
      </c>
      <c r="G165" s="146" t="s">
        <v>231</v>
      </c>
      <c r="H165" s="146" t="s">
        <v>232</v>
      </c>
      <c r="I165" s="146" t="s">
        <v>233</v>
      </c>
      <c r="J165" s="146" t="s">
        <v>234</v>
      </c>
      <c r="K165" s="146" t="s">
        <v>235</v>
      </c>
      <c r="L165" s="146" t="s">
        <v>236</v>
      </c>
      <c r="M165" s="146" t="s">
        <v>237</v>
      </c>
      <c r="N165" s="146" t="s">
        <v>238</v>
      </c>
      <c r="O165" s="146" t="s">
        <v>239</v>
      </c>
      <c r="P165" s="146" t="s">
        <v>240</v>
      </c>
    </row>
    <row r="166" customFormat="false" ht="15" hidden="false" customHeight="false" outlineLevel="0" collapsed="false">
      <c r="A166" s="147" t="s">
        <v>241</v>
      </c>
      <c r="B166" s="61" t="n">
        <v>0.00319497005188102</v>
      </c>
      <c r="C166" s="61" t="n">
        <v>0.0231590835963566</v>
      </c>
      <c r="D166" s="61" t="n">
        <v>0.0231590835963566</v>
      </c>
      <c r="E166" s="61" t="n">
        <v>0.0231590835963566</v>
      </c>
      <c r="F166" s="61" t="n">
        <v>0.0231590835963566</v>
      </c>
      <c r="G166" s="61" t="n">
        <v>0.0231590835963566</v>
      </c>
      <c r="H166" s="61" t="n">
        <v>0.0231590835963566</v>
      </c>
      <c r="I166" s="61" t="n">
        <v>0.0231590835963566</v>
      </c>
      <c r="J166" s="61" t="n">
        <v>0.0231590835963566</v>
      </c>
      <c r="K166" s="61" t="n">
        <v>0.0231590835963566</v>
      </c>
      <c r="L166" s="61" t="n">
        <v>0.0231590835963566</v>
      </c>
      <c r="M166" s="61" t="n">
        <v>0.0231590835963566</v>
      </c>
      <c r="N166" s="61" t="n">
        <v>0.0231590835963566</v>
      </c>
      <c r="O166" s="61" t="n">
        <v>0.0231590835963566</v>
      </c>
      <c r="P166" s="61" t="n">
        <v>0.0231590835963566</v>
      </c>
    </row>
    <row r="167" customFormat="false" ht="15" hidden="false" customHeight="false" outlineLevel="0" collapsed="false">
      <c r="A167" s="147" t="s">
        <v>242</v>
      </c>
      <c r="B167" s="61" t="n">
        <v>0.0783749483090836</v>
      </c>
      <c r="C167" s="61" t="n">
        <v>0.0722268680882931</v>
      </c>
      <c r="D167" s="61" t="n">
        <v>0.0722268680882931</v>
      </c>
      <c r="E167" s="61" t="n">
        <v>0.0722268680882931</v>
      </c>
      <c r="F167" s="61" t="n">
        <v>0.0722268680882931</v>
      </c>
      <c r="G167" s="61" t="n">
        <v>0.0722268680882931</v>
      </c>
      <c r="H167" s="61" t="n">
        <v>0.0722268680882931</v>
      </c>
      <c r="I167" s="61" t="n">
        <v>0.0722268680882931</v>
      </c>
      <c r="J167" s="61" t="n">
        <v>0.0722268680882931</v>
      </c>
      <c r="K167" s="61" t="n">
        <v>0.0722268680882931</v>
      </c>
      <c r="L167" s="61" t="n">
        <v>0.0722268680882931</v>
      </c>
      <c r="M167" s="61" t="n">
        <v>0.0722268680882931</v>
      </c>
      <c r="N167" s="61" t="n">
        <v>0.0722268680882931</v>
      </c>
      <c r="O167" s="61" t="n">
        <v>0.0722268680882931</v>
      </c>
      <c r="P167" s="61" t="n">
        <v>0.0722268680882931</v>
      </c>
    </row>
    <row r="168" customFormat="false" ht="15" hidden="false" customHeight="false" outlineLevel="0" collapsed="false">
      <c r="A168" s="147" t="s">
        <v>243</v>
      </c>
      <c r="B168" s="61" t="n">
        <v>0.00859462824392432</v>
      </c>
      <c r="C168" s="61" t="n">
        <v>0.0545276019602441</v>
      </c>
      <c r="D168" s="61" t="n">
        <v>0.0545276019602441</v>
      </c>
      <c r="E168" s="61" t="n">
        <v>0.0545276019602441</v>
      </c>
      <c r="F168" s="61" t="n">
        <v>0.0545276019602441</v>
      </c>
      <c r="G168" s="61" t="n">
        <v>0.0545276019602441</v>
      </c>
      <c r="H168" s="61" t="n">
        <v>0.0545276019602441</v>
      </c>
      <c r="I168" s="61" t="n">
        <v>0.0545276019602441</v>
      </c>
      <c r="J168" s="61" t="n">
        <v>0.0545276019602441</v>
      </c>
      <c r="K168" s="61" t="n">
        <v>0.0545276019602441</v>
      </c>
      <c r="L168" s="61" t="n">
        <v>0.0545276019602441</v>
      </c>
      <c r="M168" s="61" t="n">
        <v>0.0545276019602441</v>
      </c>
      <c r="N168" s="61" t="n">
        <v>0.0545276019602441</v>
      </c>
      <c r="O168" s="61" t="n">
        <v>0.0545276019602441</v>
      </c>
      <c r="P168" s="61" t="n">
        <v>0.0545276019602441</v>
      </c>
    </row>
    <row r="169" customFormat="false" ht="15" hidden="false" customHeight="false" outlineLevel="0" collapsed="false">
      <c r="A169" s="147" t="s">
        <v>244</v>
      </c>
      <c r="B169" s="61" t="n">
        <v>0.0194235679619079</v>
      </c>
      <c r="C169" s="61" t="n">
        <v>0.0441222078480377</v>
      </c>
      <c r="D169" s="61" t="n">
        <v>0.0441222078480377</v>
      </c>
      <c r="E169" s="61" t="n">
        <v>0.0441222078480377</v>
      </c>
      <c r="F169" s="61" t="n">
        <v>0.0441222078480377</v>
      </c>
      <c r="G169" s="61" t="n">
        <v>0.0441222078480377</v>
      </c>
      <c r="H169" s="61" t="n">
        <v>0.0441222078480377</v>
      </c>
      <c r="I169" s="61" t="n">
        <v>0.0441222078480377</v>
      </c>
      <c r="J169" s="61" t="n">
        <v>0.0441222078480377</v>
      </c>
      <c r="K169" s="61" t="n">
        <v>0.0441222078480377</v>
      </c>
      <c r="L169" s="61" t="n">
        <v>0.0441222078480377</v>
      </c>
      <c r="M169" s="61" t="n">
        <v>0.0441222078480377</v>
      </c>
      <c r="N169" s="61" t="n">
        <v>0.0441222078480377</v>
      </c>
      <c r="O169" s="61" t="n">
        <v>0.0441222078480377</v>
      </c>
      <c r="P169" s="61" t="n">
        <v>0.0441222078480377</v>
      </c>
    </row>
    <row r="170" customFormat="false" ht="15" hidden="false" customHeight="false" outlineLevel="0" collapsed="false">
      <c r="A170" s="147" t="s">
        <v>245</v>
      </c>
      <c r="B170" s="61" t="n">
        <v>0.0398738083916572</v>
      </c>
      <c r="C170" s="61" t="n">
        <v>0.0715412392401859</v>
      </c>
      <c r="D170" s="61" t="n">
        <v>0.0715412392401859</v>
      </c>
      <c r="E170" s="61" t="n">
        <v>0.0715412392401859</v>
      </c>
      <c r="F170" s="61" t="n">
        <v>0.0715412392401859</v>
      </c>
      <c r="G170" s="61" t="n">
        <v>0.0715412392401859</v>
      </c>
      <c r="H170" s="61" t="n">
        <v>0.0715412392401859</v>
      </c>
      <c r="I170" s="61" t="n">
        <v>0.0715412392401859</v>
      </c>
      <c r="J170" s="61" t="n">
        <v>0.0715412392401859</v>
      </c>
      <c r="K170" s="61" t="n">
        <v>0.0715412392401859</v>
      </c>
      <c r="L170" s="61" t="n">
        <v>0.0715412392401859</v>
      </c>
      <c r="M170" s="61" t="n">
        <v>0.0715412392401859</v>
      </c>
      <c r="N170" s="61" t="n">
        <v>0.0715412392401859</v>
      </c>
      <c r="O170" s="61" t="n">
        <v>0.0715412392401859</v>
      </c>
      <c r="P170" s="61" t="n">
        <v>0.0715412392401859</v>
      </c>
    </row>
    <row r="171" customFormat="false" ht="15" hidden="false" customHeight="false" outlineLevel="0" collapsed="false">
      <c r="A171" s="144" t="s">
        <v>246</v>
      </c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</row>
    <row r="172" customFormat="false" ht="15" hidden="false" customHeight="false" outlineLevel="0" collapsed="false">
      <c r="A172" s="148" t="s">
        <v>241</v>
      </c>
      <c r="B172" s="61" t="n">
        <v>0</v>
      </c>
      <c r="C172" s="61" t="n">
        <v>0</v>
      </c>
      <c r="D172" s="61" t="n">
        <v>0</v>
      </c>
      <c r="E172" s="61" t="n">
        <v>0</v>
      </c>
      <c r="F172" s="61" t="n">
        <v>0</v>
      </c>
      <c r="G172" s="61" t="n">
        <v>0</v>
      </c>
      <c r="H172" s="61" t="n">
        <v>0</v>
      </c>
      <c r="I172" s="61" t="n">
        <v>0</v>
      </c>
      <c r="J172" s="61" t="n">
        <v>0</v>
      </c>
      <c r="K172" s="61" t="n">
        <v>0</v>
      </c>
      <c r="L172" s="61" t="n">
        <v>0</v>
      </c>
      <c r="M172" s="61" t="n">
        <v>0</v>
      </c>
      <c r="N172" s="61" t="n">
        <v>0</v>
      </c>
      <c r="O172" s="61" t="n">
        <v>0</v>
      </c>
      <c r="P172" s="61" t="n">
        <v>0</v>
      </c>
    </row>
    <row r="173" customFormat="false" ht="15" hidden="false" customHeight="false" outlineLevel="0" collapsed="false">
      <c r="A173" s="148" t="s">
        <v>242</v>
      </c>
      <c r="B173" s="61" t="n">
        <v>0</v>
      </c>
      <c r="C173" s="61" t="n">
        <v>0</v>
      </c>
      <c r="D173" s="61" t="n">
        <v>0</v>
      </c>
      <c r="E173" s="61" t="n">
        <v>0</v>
      </c>
      <c r="F173" s="61" t="n">
        <v>0</v>
      </c>
      <c r="G173" s="61" t="n">
        <v>0</v>
      </c>
      <c r="H173" s="61" t="n">
        <v>0</v>
      </c>
      <c r="I173" s="61" t="n">
        <v>0</v>
      </c>
      <c r="J173" s="61" t="n">
        <v>0</v>
      </c>
      <c r="K173" s="61" t="n">
        <v>0</v>
      </c>
      <c r="L173" s="61" t="n">
        <v>0</v>
      </c>
      <c r="M173" s="61" t="n">
        <v>0</v>
      </c>
      <c r="N173" s="61" t="n">
        <v>0</v>
      </c>
      <c r="O173" s="61" t="n">
        <v>0</v>
      </c>
      <c r="P173" s="61" t="n">
        <v>0</v>
      </c>
    </row>
    <row r="174" customFormat="false" ht="15" hidden="false" customHeight="false" outlineLevel="0" collapsed="false">
      <c r="A174" s="148" t="s">
        <v>243</v>
      </c>
      <c r="B174" s="61" t="n">
        <v>0</v>
      </c>
      <c r="C174" s="61" t="n">
        <v>0</v>
      </c>
      <c r="D174" s="61" t="n">
        <v>0</v>
      </c>
      <c r="E174" s="61" t="n">
        <v>0</v>
      </c>
      <c r="F174" s="61" t="n">
        <v>0</v>
      </c>
      <c r="G174" s="61" t="n">
        <v>0</v>
      </c>
      <c r="H174" s="61" t="n">
        <v>0</v>
      </c>
      <c r="I174" s="61" t="n">
        <v>0</v>
      </c>
      <c r="J174" s="61" t="n">
        <v>0</v>
      </c>
      <c r="K174" s="61" t="n">
        <v>0</v>
      </c>
      <c r="L174" s="61" t="n">
        <v>0</v>
      </c>
      <c r="M174" s="61" t="n">
        <v>0</v>
      </c>
      <c r="N174" s="61" t="n">
        <v>0</v>
      </c>
      <c r="O174" s="61" t="n">
        <v>0</v>
      </c>
      <c r="P174" s="61" t="n">
        <v>0</v>
      </c>
    </row>
    <row r="175" customFormat="false" ht="15" hidden="false" customHeight="false" outlineLevel="0" collapsed="false">
      <c r="A175" s="148" t="s">
        <v>244</v>
      </c>
      <c r="B175" s="61" t="n">
        <v>0</v>
      </c>
      <c r="C175" s="61" t="n">
        <v>0</v>
      </c>
      <c r="D175" s="61" t="n">
        <v>0</v>
      </c>
      <c r="E175" s="61" t="n">
        <v>0</v>
      </c>
      <c r="F175" s="61" t="n">
        <v>0</v>
      </c>
      <c r="G175" s="61" t="n">
        <v>0</v>
      </c>
      <c r="H175" s="61" t="n">
        <v>0</v>
      </c>
      <c r="I175" s="61" t="n">
        <v>0</v>
      </c>
      <c r="J175" s="61" t="n">
        <v>0</v>
      </c>
      <c r="K175" s="61" t="n">
        <v>0</v>
      </c>
      <c r="L175" s="61" t="n">
        <v>0</v>
      </c>
      <c r="M175" s="61" t="n">
        <v>0</v>
      </c>
      <c r="N175" s="61" t="n">
        <v>0</v>
      </c>
      <c r="O175" s="61" t="n">
        <v>0</v>
      </c>
      <c r="P175" s="61" t="n">
        <v>0</v>
      </c>
    </row>
    <row r="176" customFormat="false" ht="15" hidden="false" customHeight="false" outlineLevel="0" collapsed="false">
      <c r="A176" s="148" t="s">
        <v>245</v>
      </c>
      <c r="B176" s="61" t="n">
        <v>0</v>
      </c>
      <c r="C176" s="61" t="n">
        <v>0</v>
      </c>
      <c r="D176" s="61" t="n">
        <v>0</v>
      </c>
      <c r="E176" s="61" t="n">
        <v>0</v>
      </c>
      <c r="F176" s="61" t="n">
        <v>0</v>
      </c>
      <c r="G176" s="61" t="n">
        <v>0</v>
      </c>
      <c r="H176" s="61" t="n">
        <v>0</v>
      </c>
      <c r="I176" s="61" t="n">
        <v>0</v>
      </c>
      <c r="J176" s="61" t="n">
        <v>0</v>
      </c>
      <c r="K176" s="61" t="n">
        <v>0</v>
      </c>
      <c r="L176" s="61" t="n">
        <v>0</v>
      </c>
      <c r="M176" s="61" t="n">
        <v>0</v>
      </c>
      <c r="N176" s="61" t="n">
        <v>0</v>
      </c>
      <c r="O176" s="61" t="n">
        <v>0</v>
      </c>
      <c r="P176" s="61" t="n">
        <v>0</v>
      </c>
    </row>
    <row r="177" customFormat="false" ht="15" hidden="false" customHeight="false" outlineLevel="0" collapsed="false">
      <c r="A177" s="149" t="s">
        <v>247</v>
      </c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</row>
    <row r="178" customFormat="false" ht="15" hidden="false" customHeight="false" outlineLevel="0" collapsed="false">
      <c r="A178" s="148" t="s">
        <v>241</v>
      </c>
      <c r="B178" s="61" t="n">
        <v>0.00433427061003459</v>
      </c>
      <c r="C178" s="61" t="n">
        <v>0.00978053093701589</v>
      </c>
      <c r="D178" s="61" t="n">
        <v>0.00978053093701589</v>
      </c>
      <c r="E178" s="61" t="n">
        <v>0.00978053093701589</v>
      </c>
      <c r="F178" s="61" t="n">
        <v>0.00978053093701589</v>
      </c>
      <c r="G178" s="61" t="n">
        <v>0.00978053093701589</v>
      </c>
      <c r="H178" s="61" t="n">
        <v>0.00978053093701589</v>
      </c>
      <c r="I178" s="61" t="n">
        <v>0.00978053093701589</v>
      </c>
      <c r="J178" s="61" t="n">
        <v>0.00978053093701589</v>
      </c>
      <c r="K178" s="61" t="n">
        <v>0.00978053093701589</v>
      </c>
      <c r="L178" s="61" t="n">
        <v>0.00978053093701589</v>
      </c>
      <c r="M178" s="61" t="n">
        <v>0.00978053093701589</v>
      </c>
      <c r="N178" s="61" t="n">
        <v>0.00978053093701589</v>
      </c>
      <c r="O178" s="61" t="n">
        <v>0.00978053093701589</v>
      </c>
      <c r="P178" s="61" t="n">
        <v>0.00978053093701589</v>
      </c>
    </row>
    <row r="179" customFormat="false" ht="15" hidden="false" customHeight="false" outlineLevel="0" collapsed="false">
      <c r="A179" s="148" t="s">
        <v>242</v>
      </c>
      <c r="B179" s="61" t="n">
        <v>0.0219532907799565</v>
      </c>
      <c r="C179" s="61" t="n">
        <v>0.0305457958004156</v>
      </c>
      <c r="D179" s="61" t="n">
        <v>0.0305457958004156</v>
      </c>
      <c r="E179" s="61" t="n">
        <v>0.0305457958004156</v>
      </c>
      <c r="F179" s="61" t="n">
        <v>0.0305457958004156</v>
      </c>
      <c r="G179" s="61" t="n">
        <v>0.0305457958004156</v>
      </c>
      <c r="H179" s="61" t="n">
        <v>0.0305457958004156</v>
      </c>
      <c r="I179" s="61" t="n">
        <v>0.0305457958004156</v>
      </c>
      <c r="J179" s="61" t="n">
        <v>0.0305457958004156</v>
      </c>
      <c r="K179" s="61" t="n">
        <v>0.0305457958004156</v>
      </c>
      <c r="L179" s="61" t="n">
        <v>0.0305457958004156</v>
      </c>
      <c r="M179" s="61" t="n">
        <v>0.0305457958004156</v>
      </c>
      <c r="N179" s="61" t="n">
        <v>0.0305457958004156</v>
      </c>
      <c r="O179" s="61" t="n">
        <v>0.0305457958004156</v>
      </c>
      <c r="P179" s="61" t="n">
        <v>0.0305457958004156</v>
      </c>
    </row>
    <row r="180" customFormat="false" ht="15" hidden="false" customHeight="false" outlineLevel="0" collapsed="false">
      <c r="A180" s="148" t="s">
        <v>243</v>
      </c>
      <c r="B180" s="61" t="n">
        <v>0.025375451485256</v>
      </c>
      <c r="C180" s="61" t="n">
        <v>0.015085281250837</v>
      </c>
      <c r="D180" s="61" t="n">
        <v>0.015085281250837</v>
      </c>
      <c r="E180" s="61" t="n">
        <v>0.015085281250837</v>
      </c>
      <c r="F180" s="61" t="n">
        <v>0.015085281250837</v>
      </c>
      <c r="G180" s="61" t="n">
        <v>0.015085281250837</v>
      </c>
      <c r="H180" s="61" t="n">
        <v>0.015085281250837</v>
      </c>
      <c r="I180" s="61" t="n">
        <v>0.015085281250837</v>
      </c>
      <c r="J180" s="61" t="n">
        <v>0.015085281250837</v>
      </c>
      <c r="K180" s="61" t="n">
        <v>0.015085281250837</v>
      </c>
      <c r="L180" s="61" t="n">
        <v>0.015085281250837</v>
      </c>
      <c r="M180" s="61" t="n">
        <v>0.015085281250837</v>
      </c>
      <c r="N180" s="61" t="n">
        <v>0.015085281250837</v>
      </c>
      <c r="O180" s="61" t="n">
        <v>0.015085281250837</v>
      </c>
      <c r="P180" s="61" t="n">
        <v>0.015085281250837</v>
      </c>
    </row>
    <row r="181" customFormat="false" ht="15" hidden="false" customHeight="false" outlineLevel="0" collapsed="false">
      <c r="A181" s="148" t="s">
        <v>244</v>
      </c>
      <c r="B181" s="61" t="n">
        <v>0.0108158724337356</v>
      </c>
      <c r="C181" s="61" t="n">
        <v>0.0163217659245393</v>
      </c>
      <c r="D181" s="61" t="n">
        <v>0.0163217659245393</v>
      </c>
      <c r="E181" s="61" t="n">
        <v>0.0163217659245393</v>
      </c>
      <c r="F181" s="61" t="n">
        <v>0.0163217659245393</v>
      </c>
      <c r="G181" s="61" t="n">
        <v>0.0163217659245393</v>
      </c>
      <c r="H181" s="61" t="n">
        <v>0.0163217659245393</v>
      </c>
      <c r="I181" s="61" t="n">
        <v>0.0163217659245393</v>
      </c>
      <c r="J181" s="61" t="n">
        <v>0.0163217659245393</v>
      </c>
      <c r="K181" s="61" t="n">
        <v>0.0163217659245393</v>
      </c>
      <c r="L181" s="61" t="n">
        <v>0.0163217659245393</v>
      </c>
      <c r="M181" s="61" t="n">
        <v>0.0163217659245393</v>
      </c>
      <c r="N181" s="61" t="n">
        <v>0.0163217659245393</v>
      </c>
      <c r="O181" s="61" t="n">
        <v>0.0163217659245393</v>
      </c>
      <c r="P181" s="61" t="n">
        <v>0.0163217659245393</v>
      </c>
    </row>
    <row r="182" customFormat="false" ht="15" hidden="false" customHeight="false" outlineLevel="0" collapsed="false">
      <c r="A182" s="148" t="s">
        <v>245</v>
      </c>
      <c r="B182" s="61" t="n">
        <v>0.0108909994709728</v>
      </c>
      <c r="C182" s="61" t="n">
        <v>0.0272201824669854</v>
      </c>
      <c r="D182" s="61" t="n">
        <v>0.0272201824669854</v>
      </c>
      <c r="E182" s="61" t="n">
        <v>0.0272201824669854</v>
      </c>
      <c r="F182" s="61" t="n">
        <v>0.0272201824669854</v>
      </c>
      <c r="G182" s="61" t="n">
        <v>0.0272201824669854</v>
      </c>
      <c r="H182" s="61" t="n">
        <v>0.0272201824669854</v>
      </c>
      <c r="I182" s="61" t="n">
        <v>0.0272201824669854</v>
      </c>
      <c r="J182" s="61" t="n">
        <v>0.0272201824669854</v>
      </c>
      <c r="K182" s="61" t="n">
        <v>0.0272201824669854</v>
      </c>
      <c r="L182" s="61" t="n">
        <v>0.0272201824669854</v>
      </c>
      <c r="M182" s="61" t="n">
        <v>0.0272201824669854</v>
      </c>
      <c r="N182" s="61" t="n">
        <v>0.0272201824669854</v>
      </c>
      <c r="O182" s="61" t="n">
        <v>0.0272201824669854</v>
      </c>
      <c r="P182" s="61" t="n">
        <v>0.0272201824669854</v>
      </c>
    </row>
    <row r="183" customFormat="false" ht="15" hidden="false" customHeight="false" outlineLevel="0" collapsed="false">
      <c r="A183" s="150"/>
      <c r="B183" s="150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</row>
    <row r="185" customFormat="false" ht="15" hidden="false" customHeight="false" outlineLevel="0" collapsed="false">
      <c r="A185" s="151" t="s">
        <v>248</v>
      </c>
      <c r="B185" s="152"/>
      <c r="C185" s="152"/>
      <c r="D185" s="152"/>
      <c r="E185" s="152"/>
      <c r="F185" s="152"/>
      <c r="G185" s="152"/>
    </row>
    <row r="186" customFormat="false" ht="15" hidden="false" customHeight="false" outlineLevel="0" collapsed="false">
      <c r="A186" s="153" t="s">
        <v>249</v>
      </c>
      <c r="B186" s="33" t="s">
        <v>250</v>
      </c>
      <c r="C186" s="154" t="n">
        <v>1</v>
      </c>
      <c r="D186" s="57"/>
    </row>
    <row r="187" customFormat="false" ht="15" hidden="false" customHeight="false" outlineLevel="0" collapsed="false">
      <c r="A187" s="153" t="s">
        <v>251</v>
      </c>
      <c r="B187" s="33" t="s">
        <v>193</v>
      </c>
      <c r="C187" s="154" t="n">
        <v>0.3</v>
      </c>
      <c r="D187" s="57"/>
      <c r="E187" s="57"/>
      <c r="F187" s="57"/>
    </row>
    <row r="188" customFormat="false" ht="15" hidden="false" customHeight="false" outlineLevel="0" collapsed="false">
      <c r="A188" s="153" t="s">
        <v>252</v>
      </c>
      <c r="B188" s="33" t="s">
        <v>250</v>
      </c>
      <c r="C188" s="154" t="n">
        <v>0.25</v>
      </c>
      <c r="D188" s="57"/>
      <c r="E188" s="57"/>
    </row>
    <row r="189" customFormat="false" ht="15" hidden="false" customHeight="false" outlineLevel="0" collapsed="false">
      <c r="A189" s="153" t="s">
        <v>253</v>
      </c>
      <c r="B189" s="33" t="s">
        <v>250</v>
      </c>
      <c r="C189" s="154" t="n">
        <v>0.05</v>
      </c>
      <c r="D189" s="57"/>
      <c r="E189" s="57"/>
      <c r="F189" s="57"/>
    </row>
    <row r="190" customFormat="false" ht="15" hidden="false" customHeight="false" outlineLevel="0" collapsed="false">
      <c r="A190" s="153" t="s">
        <v>254</v>
      </c>
      <c r="B190" s="33" t="s">
        <v>250</v>
      </c>
      <c r="C190" s="154" t="n">
        <v>1</v>
      </c>
      <c r="D190" s="57"/>
      <c r="E190" s="57"/>
      <c r="F190" s="57"/>
    </row>
    <row r="191" customFormat="false" ht="15" hidden="false" customHeight="false" outlineLevel="0" collapsed="false">
      <c r="A191" s="153" t="s">
        <v>255</v>
      </c>
      <c r="B191" s="33" t="s">
        <v>250</v>
      </c>
      <c r="C191" s="154" t="n">
        <v>0.25</v>
      </c>
      <c r="D191" s="57"/>
      <c r="E191" s="57"/>
      <c r="F191" s="57"/>
    </row>
    <row r="192" customFormat="false" ht="15" hidden="false" customHeight="false" outlineLevel="0" collapsed="false">
      <c r="A192" s="153" t="s">
        <v>256</v>
      </c>
      <c r="B192" s="33" t="s">
        <v>257</v>
      </c>
      <c r="C192" s="154" t="n">
        <v>100</v>
      </c>
      <c r="D192" s="57"/>
      <c r="E192" s="57"/>
      <c r="F192" s="19"/>
      <c r="G192" s="57"/>
    </row>
    <row r="193" customFormat="false" ht="15" hidden="false" customHeight="false" outlineLevel="0" collapsed="false">
      <c r="A193" s="153" t="s">
        <v>258</v>
      </c>
      <c r="B193" s="33" t="s">
        <v>80</v>
      </c>
      <c r="C193" s="154" t="n">
        <v>5</v>
      </c>
    </row>
    <row r="194" customFormat="false" ht="15" hidden="false" customHeight="false" outlineLevel="0" collapsed="false">
      <c r="A194" s="153" t="s">
        <v>259</v>
      </c>
      <c r="B194" s="55" t="s">
        <v>82</v>
      </c>
      <c r="C194" s="154" t="n">
        <v>30</v>
      </c>
    </row>
    <row r="195" customFormat="false" ht="15" hidden="false" customHeight="false" outlineLevel="0" collapsed="false">
      <c r="A195" s="153" t="s">
        <v>260</v>
      </c>
      <c r="B195" s="55" t="s">
        <v>82</v>
      </c>
      <c r="C195" s="154" t="n">
        <v>25</v>
      </c>
    </row>
    <row r="196" customFormat="false" ht="15" hidden="false" customHeight="false" outlineLevel="0" collapsed="false">
      <c r="A196" s="153" t="s">
        <v>261</v>
      </c>
      <c r="B196" s="16" t="s">
        <v>80</v>
      </c>
      <c r="C196" s="154" t="n">
        <v>4</v>
      </c>
    </row>
    <row r="197" customFormat="false" ht="15" hidden="false" customHeight="false" outlineLevel="0" collapsed="false">
      <c r="A197" s="151" t="s">
        <v>262</v>
      </c>
      <c r="B197" s="152"/>
      <c r="C197" s="152"/>
    </row>
    <row r="198" customFormat="false" ht="15" hidden="false" customHeight="false" outlineLevel="0" collapsed="false">
      <c r="A198" s="153" t="s">
        <v>263</v>
      </c>
      <c r="B198" s="33" t="s">
        <v>82</v>
      </c>
      <c r="C198" s="154" t="n">
        <v>22</v>
      </c>
    </row>
    <row r="199" customFormat="false" ht="15" hidden="false" customHeight="false" outlineLevel="0" collapsed="false">
      <c r="A199" s="153" t="s">
        <v>264</v>
      </c>
      <c r="B199" s="33" t="s">
        <v>193</v>
      </c>
      <c r="C199" s="154" t="n">
        <v>0.3</v>
      </c>
    </row>
  </sheetData>
  <mergeCells count="38">
    <mergeCell ref="A22:C22"/>
    <mergeCell ref="A23:C23"/>
    <mergeCell ref="A24:C24"/>
    <mergeCell ref="A27:C27"/>
    <mergeCell ref="E28:G28"/>
    <mergeCell ref="H28:J28"/>
    <mergeCell ref="A30:C30"/>
    <mergeCell ref="E30:G30"/>
    <mergeCell ref="E32:G32"/>
    <mergeCell ref="A36:C36"/>
    <mergeCell ref="E36:G36"/>
    <mergeCell ref="A50:A51"/>
    <mergeCell ref="B50:B51"/>
    <mergeCell ref="C50:C51"/>
    <mergeCell ref="A52:A53"/>
    <mergeCell ref="B52:B53"/>
    <mergeCell ref="C52:C53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4:A65"/>
    <mergeCell ref="B64:B65"/>
    <mergeCell ref="C64:C65"/>
    <mergeCell ref="A67:A68"/>
    <mergeCell ref="B67:B68"/>
    <mergeCell ref="C67:C68"/>
    <mergeCell ref="A71:C71"/>
    <mergeCell ref="E71:G71"/>
    <mergeCell ref="A92:B92"/>
  </mergeCells>
  <conditionalFormatting sqref="B165:P165">
    <cfRule type="cellIs" priority="2" operator="lessThan" aboveAverage="0" equalAverage="0" bottom="0" percent="0" rank="0" text="" dxfId="0">
      <formula>0</formula>
    </cfRule>
  </conditionalFormatting>
  <dataValidations count="1">
    <dataValidation allowBlank="true" error="Energy intensity for all sectors is selected" errorStyle="stop" errorTitle="Error" operator="between" showDropDown="false" showErrorMessage="true" showInputMessage="true" sqref="B166:AK170 B178:AK182" type="custom">
      <formula1>#REF!=1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2021-10-20T13:04:35Z</dcterms:created>
  <dc:creator>Roger</dc:creator>
  <dc:description/>
  <dc:language>en-US</dc:language>
  <cp:lastModifiedBy>Eneko Martin</cp:lastModifiedBy>
  <dcterms:modified xsi:type="dcterms:W3CDTF">2022-03-17T12:18:50Z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