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World" sheetId="2" state="visible" r:id="rId3"/>
    <sheet name="Quebec" sheetId="3" state="visible" r:id="rId4"/>
    <sheet name="max extraction tables" sheetId="4" state="visible" r:id="rId5"/>
  </sheets>
  <definedNames>
    <definedName function="false" hidden="false" localSheetId="0" name="balancing_cost" vbProcedure="false">Global!$B$26:$L$26</definedName>
    <definedName function="false" hidden="false" localSheetId="0" name="construction_time_nuclear" vbProcedure="false">Global!$F$13</definedName>
    <definedName function="false" hidden="false" localSheetId="0" name="construction_time_res_elec" vbProcedure="false">Global!$F$4:$F$11</definedName>
    <definedName function="false" hidden="false" localSheetId="0" name="conv_efficiency_from_npp_to_biofuels" vbProcedure="false">Global!$C$45</definedName>
    <definedName function="false" hidden="false" localSheetId="0" name="ctl_efficiency" vbProcedure="false">Global!$C$32</definedName>
    <definedName function="false" hidden="false" localSheetId="0" name="efficiency_conversion_bioe_plants_to_heat" vbProcedure="false">Global!$C$30</definedName>
    <definedName function="false" hidden="false" localSheetId="0" name="efficiency_conversion_bioe_to_elec" vbProcedure="false">Global!$C$31</definedName>
    <definedName function="false" hidden="false" localSheetId="0" name="efficiency_conversion_geot_pe_to_elec" vbProcedure="false">Global!$C$29</definedName>
    <definedName function="false" hidden="false" localSheetId="0" name="efficiency_gas_for_oil_refinery_gains" vbProcedure="false">Global!$C$34</definedName>
    <definedName function="false" hidden="false" localSheetId="0" name="efficiency_geothermal_for_heat" vbProcedure="false">Global!$C$35</definedName>
    <definedName function="false" hidden="false" localSheetId="0" name="efficiency_improvement_biofuels_third_generation" vbProcedure="false">Global!$C$37</definedName>
    <definedName function="false" hidden="false" localSheetId="0" name="efficiency_improv_gas_for_electricity" vbProcedure="false">Global!$C$36</definedName>
    <definedName function="false" hidden="false" localSheetId="0" name="efficiency_uranium_for_electricity" vbProcedure="false">Global!$C$38</definedName>
    <definedName function="false" hidden="false" localSheetId="0" name="eroi_initial_res_elec_dispatch" vbProcedure="false">Global!$B$4:$B$11</definedName>
    <definedName function="false" hidden="false" localSheetId="0" name="esoi_phs_depleted_potential" vbProcedure="false">Global!$G$30</definedName>
    <definedName function="false" hidden="false" localSheetId="0" name="grid_reinforcement_costs" vbProcedure="false">Global!$C$51</definedName>
    <definedName function="false" hidden="false" localSheetId="0" name="gtl_efficiency" vbProcedure="false">Global!$C$33</definedName>
    <definedName function="false" hidden="false" localSheetId="0" name="invest_cost_nuclear" vbProcedure="false">Global!$H$13:$S$13</definedName>
    <definedName function="false" hidden="false" localSheetId="0" name="invest_cost_res_elec" vbProcedure="false">Global!$H$4:$S$11</definedName>
    <definedName function="false" hidden="false" localSheetId="0" name="kw_per_battery_ev" vbProcedure="false">Global!$G$34</definedName>
    <definedName function="false" hidden="false" localSheetId="0" name="land_occupation_ratio_biofuels_marginal_land" vbProcedure="false">Global!$C$46</definedName>
    <definedName function="false" hidden="false" localSheetId="0" name="land_productivity_biofuels_marginal_land" vbProcedure="false">Global!$C$48</definedName>
    <definedName function="false" hidden="false" localSheetId="0" name="land_productivity_biofuels_second_generation" vbProcedure="false">Global!$C$47</definedName>
    <definedName function="false" hidden="false" localSheetId="0" name="lifetime_ctl" vbProcedure="false">Global!$C$20</definedName>
    <definedName function="false" hidden="false" localSheetId="0" name="lifetime_gtl" vbProcedure="false">Global!$C$21</definedName>
    <definedName function="false" hidden="false" localSheetId="0" name="lifetime_nuclear" vbProcedure="false">Global!$C$13</definedName>
    <definedName function="false" hidden="false" localSheetId="0" name="lifetime_res_elec" vbProcedure="false">Global!$C$4:$C$11</definedName>
    <definedName function="false" hidden="false" localSheetId="0" name="lifetime_res_for_heat" vbProcedure="false">Global!$C$15:$C$17</definedName>
    <definedName function="false" hidden="false" localSheetId="0" name="losses_solar_for_heat" vbProcedure="false">Global!$G$37</definedName>
    <definedName function="false" hidden="false" localSheetId="0" name="maximum_efficiency_gas_power_plant" vbProcedure="false">Global!$C$39</definedName>
    <definedName function="false" hidden="false" localSheetId="0" name="minimum_lifetime_ev_batteries" vbProcedure="false">Global!$C$22</definedName>
    <definedName function="false" hidden="false" localSheetId="0" name="net_stored_energy_ev_battery_over_lifetime" vbProcedure="false">Global!$G$33</definedName>
    <definedName function="false" hidden="false" localSheetId="0" name="oil_refinery_gains_share" vbProcedure="false">Global!$C$52</definedName>
    <definedName function="false" hidden="false" localSheetId="0" name="planning_time_nuclear" vbProcedure="false">Global!$G$13</definedName>
    <definedName function="false" hidden="false" localSheetId="0" name="planning_time_res_elec" vbProcedure="false">Global!$G$4:$G$11</definedName>
    <definedName function="false" hidden="false" localSheetId="0" name="power_density_res_elec" vbProcedure="false">Global!$D$4:$D$11</definedName>
    <definedName function="false" hidden="false" localSheetId="0" name="replacement_rate_nuclear" vbProcedure="false">Global!$E$13</definedName>
    <definedName function="false" hidden="false" localSheetId="0" name="replacement_rate_res_for_heat" vbProcedure="false">Global!$E$15:$E$17</definedName>
    <definedName function="false" hidden="false" localSheetId="0" name="round_trip_storage_efficiency_ev_batteries" vbProcedure="false">Global!$G$35</definedName>
    <definedName function="false" hidden="false" localSheetId="0" name="round_trip_storage_efficiency_phs" vbProcedure="false">Global!$G$31</definedName>
    <definedName function="false" hidden="false" localSheetId="0" name="sensitivity_scarcity_high" vbProcedure="false">Global!$G$45</definedName>
    <definedName function="false" hidden="false" localSheetId="0" name="sensitivity_scarcity_low" vbProcedure="false">Global!$G$47</definedName>
    <definedName function="false" hidden="false" localSheetId="0" name="sensitivity_scarcity_medium" vbProcedure="false">Global!$G$46</definedName>
    <definedName function="false" hidden="false" localSheetId="0" name="share_heat_distribution_losses" vbProcedure="false">Global!$C$53</definedName>
    <definedName function="false" hidden="false" localSheetId="0" name="share_of_variable_res" vbProcedure="false">Global!$B$25:$L$25</definedName>
    <definedName function="false" hidden="false" localSheetId="0" name="share_transm_and_distribution_elec_losses_initial" vbProcedure="false">Global!$C$42</definedName>
    <definedName function="false" hidden="false" localSheetId="0" name="Time" vbProcedure="false">Global!$H$3:$S$3</definedName>
    <definedName function="false" hidden="false" localSheetId="1" name="adjust_energy_for_transport_to_inland_transport" vbProcedure="false">World!$G$33</definedName>
    <definedName function="false" hidden="false" localSheetId="1" name="average_historic_primary_energy_supply_biogas" vbProcedure="false">World!$Y$105</definedName>
    <definedName function="false" hidden="false" localSheetId="1" name="bioe_potential_npp_marginal_lands" vbProcedure="false">World!$C$29</definedName>
    <definedName function="false" hidden="false" localSheetId="1" name="cp_initial_nuclear" vbProcedure="false">World!$C$13</definedName>
    <definedName function="false" hidden="false" localSheetId="1" name="cp_initial_res_elec" vbProcedure="false">World!$C$4:$C$11</definedName>
    <definedName function="false" hidden="false" localSheetId="1" name="cp_initial_res_heat" vbProcedure="false">World!$C$15:$C$17</definedName>
    <definedName function="false" hidden="false" localSheetId="1" name="cp_phs" vbProcedure="false">World!$G$29</definedName>
    <definedName function="false" hidden="false" localSheetId="1" name="cumulative_coal_extraction_until_1995" vbProcedure="false">World!$G$76</definedName>
    <definedName function="false" hidden="false" localSheetId="1" name="cumulative_conventional_gas_extraction_until_1995" vbProcedure="false">World!$G$74</definedName>
    <definedName function="false" hidden="false" localSheetId="1" name="cumulative_conventional_oil_extraction_until_1995" vbProcedure="false">World!$G$72</definedName>
    <definedName function="false" hidden="false" localSheetId="1" name="cumulative_unconventional_gas_extraction_until_1995" vbProcedure="false">World!$G$75</definedName>
    <definedName function="false" hidden="false" localSheetId="1" name="cumulative_unconventional_oil_extraction_until_1995" vbProcedure="false">World!$G$73</definedName>
    <definedName function="false" hidden="false" localSheetId="1" name="cumulative_uranium_extraction_until_1995" vbProcedure="false">World!$G$77</definedName>
    <definedName function="false" hidden="false" localSheetId="1" name="delta_years" vbProcedure="false">World!$B$20:$P$20</definedName>
    <definedName function="false" hidden="false" localSheetId="1" name="efficiency_biogas_for_elec_in_chp_plants" vbProcedure="false">World!$G$44</definedName>
    <definedName function="false" hidden="false" localSheetId="1" name="efficiency_biogas_for_elec_plants" vbProcedure="false">World!$G$42</definedName>
    <definedName function="false" hidden="false" localSheetId="1" name="efficiency_biogas_for_heat_chp_plants" vbProcedure="false">World!$G$43</definedName>
    <definedName function="false" hidden="false" localSheetId="1" name="efficiency_biogas_for_heat_plants" vbProcedure="false">World!$G$41</definedName>
    <definedName function="false" hidden="false" localSheetId="1" name="efficiency_coal_for_electricity" vbProcedure="false">World!$C$26</definedName>
    <definedName function="false" hidden="false" localSheetId="1" name="efficiency_liquids_for_electricity" vbProcedure="false">World!$C$25</definedName>
    <definedName function="false" hidden="false" localSheetId="1" name="efficiency_solar_panels_for_heat" vbProcedure="false">World!$G$27</definedName>
    <definedName function="false" hidden="false" localSheetId="1" name="efficiency_waste_for_elec_chp_plants" vbProcedure="false">World!$C$44</definedName>
    <definedName function="false" hidden="false" localSheetId="1" name="efficiency_waste_for_elec_plants" vbProcedure="false">World!$C$42</definedName>
    <definedName function="false" hidden="false" localSheetId="1" name="efficiency_waste_for_heat_CHP_plants" vbProcedure="false">World!$C$43</definedName>
    <definedName function="false" hidden="false" localSheetId="1" name="efficiency_waste_for_heat_plants" vbProcedure="false">World!$C$41</definedName>
    <definedName function="false" hidden="false" localSheetId="1" name="end_hist_data" vbProcedure="false">World!$C$107</definedName>
    <definedName function="false" hidden="false" localSheetId="1" name="historic_average_pes_from_waste_growth" vbProcedure="false">World!$AB$159</definedName>
    <definedName function="false" hidden="false" localSheetId="1" name="historic_ctl_production" vbProcedure="false">World!$C$115:$X$115</definedName>
    <definedName function="false" hidden="false" localSheetId="1" name="historic_efficiency_coal_heat_plants" vbProcedure="false">World!$C$96:$V$96</definedName>
    <definedName function="false" hidden="false" localSheetId="1" name="historic_efficiency_electricity_coal_chp_plants" vbProcedure="false">World!$C$97:$V$97</definedName>
    <definedName function="false" hidden="false" localSheetId="1" name="historic_efficiency_electricity_gas_chp_plants" vbProcedure="false">World!$C$94:$V$94</definedName>
    <definedName function="false" hidden="false" localSheetId="1" name="historic_efficiency_electricity_liquids_chp_plants" vbProcedure="false">World!$C$100:$V$100</definedName>
    <definedName function="false" hidden="false" localSheetId="1" name="historic_efficiency_gases_for_heat_plants" vbProcedure="false">World!$C$93:$V$93</definedName>
    <definedName function="false" hidden="false" localSheetId="1" name="historic_efficiency_gas_for_electricity" vbProcedure="false">World!$C$102:$V$102</definedName>
    <definedName function="false" hidden="false" localSheetId="1" name="historic_efficiency_heat_coal_chp_plants" vbProcedure="false">World!$C$98:$V$98</definedName>
    <definedName function="false" hidden="false" localSheetId="1" name="historic_efficiency_heat_gas_chp_plants" vbProcedure="false">World!$C$95:$V$95</definedName>
    <definedName function="false" hidden="false" localSheetId="1" name="historic_efficiency_heat_liquids_chp_plants" vbProcedure="false">World!$C$101:$V$101</definedName>
    <definedName function="false" hidden="false" localSheetId="1" name="historic_efficiency_liquids_heat_plants" vbProcedure="false">World!$C$99:$V$99</definedName>
    <definedName function="false" hidden="false" localSheetId="1" name="historic_energy_industry_own_use" vbProcedure="false">World!$C$161:$X$161</definedName>
    <definedName function="false" hidden="false" localSheetId="1" name="historic_growth_biofuels_second_generation" vbProcedure="false">World!$C$72</definedName>
    <definedName function="false" hidden="false" localSheetId="1" name="historic_growth_ctl" vbProcedure="false">World!$C$73</definedName>
    <definedName function="false" hidden="false" localSheetId="1" name="historic_growth_gtl" vbProcedure="false">World!$C$74</definedName>
    <definedName function="false" hidden="false" localSheetId="1" name="historic_growth_phs_capacity" vbProcedure="false">World!$C$75</definedName>
    <definedName function="false" hidden="false" localSheetId="1" name="historic_growth_res_for_electricity" vbProcedure="false">World!$C$76:$C$83</definedName>
    <definedName function="false" hidden="false" localSheetId="1" name="historic_growth_res_for_heat_com" vbProcedure="false">World!$C$84:$C$86</definedName>
    <definedName function="false" hidden="false" localSheetId="1" name="historic_growth_res_for_heat_nc" vbProcedure="false">World!$C$87:$C$89</definedName>
    <definedName function="false" hidden="false" localSheetId="1" name="historic_gtl_production" vbProcedure="false">World!$C$116:$X$116</definedName>
    <definedName function="false" hidden="false" localSheetId="1" name="historic_installed_capacity_phs" vbProcedure="false">World!$C$143:$X$143</definedName>
    <definedName function="false" hidden="false" localSheetId="1" name="historic_installed_capacity_res_for_electricity" vbProcedure="false">World!$C$135:$X$142</definedName>
    <definedName function="false" hidden="false" localSheetId="1" name="historic_losses_charcoal_plants" vbProcedure="false">World!$C$103:$V$103</definedName>
    <definedName function="false" hidden="false" localSheetId="1" name="historic_non_energy_use" vbProcedure="false">World!$C$145:$X$149</definedName>
    <definedName function="false" hidden="false" localSheetId="1" name="historic_nuclear_generation" vbProcedure="false">World!$C$133:$X$133</definedName>
    <definedName function="false" hidden="false" localSheetId="1" name="historic_primary_energy_supply_biogas" vbProcedure="false">World!$C$105:$V$105</definedName>
    <definedName function="false" hidden="false" localSheetId="1" name="historic_primary_energy_supply_of_waste" vbProcedure="false">World!$C$159:$X$159</definedName>
    <definedName function="false" hidden="false" localSheetId="1" name="historic_primary_energy_supply_peat" vbProcedure="false">World!$C$104:$V$104</definedName>
    <definedName function="false" hidden="false" localSheetId="1" name="historic_production_of_second_generation_biofuels" vbProcedure="false">World!$C$123:$X$123</definedName>
    <definedName function="false" hidden="false" localSheetId="1" name="historic_res_capacity_for_heat_commercial" vbProcedure="false">World!$C$129:$X$131</definedName>
    <definedName function="false" hidden="false" localSheetId="1" name="historic_res_capacity_for_heat_non_commercial" vbProcedure="false">World!$C$125:$X$127</definedName>
    <definedName function="false" hidden="false" localSheetId="1" name="historic_share_chp_plants_gas" vbProcedure="false">World!$C$110:$X$110</definedName>
    <definedName function="false" hidden="false" localSheetId="1" name="historic_share_chp_plants_oil" vbProcedure="false">World!$C$111:$X$111</definedName>
    <definedName function="false" hidden="false" localSheetId="1" name="historic_share_commercial_heat_in_chp_on_total_commercial_heat_generation" vbProcedure="false">World!$C$109:$X$109</definedName>
    <definedName function="false" hidden="false" localSheetId="1" name="historic_share_losses_over_total_extraction_gases" vbProcedure="false">World!$C$153:$X$153</definedName>
    <definedName function="false" hidden="false" localSheetId="1" name="historic_share_losses_over_total_extraction_liquids" vbProcedure="false">World!$C$152:$X$152</definedName>
    <definedName function="false" hidden="false" localSheetId="1" name="historic_share_losses_over_total_extraction_solids" vbProcedure="false">World!$C$151:$X$151</definedName>
    <definedName function="false" hidden="false" localSheetId="1" name="historic_share_of_electricity_produced_from_gas_over_electricity_produced_coal_and_gas" vbProcedure="false">World!$C$119:$X$119</definedName>
    <definedName function="false" hidden="false" localSheetId="1" name="historic_share_of_electricity_produced_from_oil_over_total_fossil_electricity" vbProcedure="false">World!$C$118:$X$118</definedName>
    <definedName function="false" hidden="false" localSheetId="1" name="historic_share_of_heat_produced_from_gas_over_electricity_produced_coal_and_gas" vbProcedure="false">World!$C$120:$X$120</definedName>
    <definedName function="false" hidden="false" localSheetId="1" name="historic_share_of_liquids_in_heat_plants" vbProcedure="false">World!$C$121:$X$121</definedName>
    <definedName function="false" hidden="false" localSheetId="1" name="historic_share_of_transformation_losses_over_total_extraction_liquids" vbProcedure="false">World!$C$155:$X$155</definedName>
    <definedName function="false" hidden="false" localSheetId="1" name="historic_share_of_transformation_losses_over_total_extraction_solids" vbProcedure="false">World!$C$156:$X$156</definedName>
    <definedName function="false" hidden="false" localSheetId="1" name="historic_unconventional_gas_extraction" vbProcedure="false">World!$C$114:$X$114</definedName>
    <definedName function="false" hidden="false" localSheetId="1" name="historic_unconventional_oil_extraction" vbProcedure="false">World!$C$113:$X$113</definedName>
    <definedName function="false" hidden="false" localSheetId="1" name="initial_ctl_production" vbProcedure="false">World!$C$115</definedName>
    <definedName function="false" hidden="false" localSheetId="1" name="initial_efficiency_gas_for_electricity" vbProcedure="false">World!$C$102</definedName>
    <definedName function="false" hidden="false" localSheetId="1" name="initial_gtl_production" vbProcedure="false">World!$C$116</definedName>
    <definedName function="false" hidden="false" localSheetId="1" name="initial_installed_capacity_phs" vbProcedure="false">World!$C$143</definedName>
    <definedName function="false" hidden="false" localSheetId="1" name="initial_installed_capacity_res_for_electricity" vbProcedure="false">World!$C$135:$C$142</definedName>
    <definedName function="false" hidden="false" localSheetId="1" name="initial_non_energy_use" vbProcedure="false">World!$C$145:$C$149</definedName>
    <definedName function="false" hidden="false" localSheetId="1" name="initial_nuclear_generation" vbProcedure="false">World!$C$133</definedName>
    <definedName function="false" hidden="false" localSheetId="1" name="initial_primary_energy_supply_from_waste" vbProcedure="false">World!$C$159</definedName>
    <definedName function="false" hidden="false" localSheetId="1" name="initial_production_of_second_generation_biofuels" vbProcedure="false">World!$C$123</definedName>
    <definedName function="false" hidden="false" localSheetId="1" name="initial_res_capacity_for_heat_commercial" vbProcedure="false">World!$C$129:$C$131</definedName>
    <definedName function="false" hidden="false" localSheetId="1" name="initial_res_capacity_for_heat_non_commercial" vbProcedure="false">World!$C$125:$C$127</definedName>
    <definedName function="false" hidden="false" localSheetId="1" name="maximum_yearly_acceleration_of_intensity_improvement" vbProcedure="false">World!$B$166:$R$170</definedName>
    <definedName function="false" hidden="false" localSheetId="1" name="max_biogases_potential" vbProcedure="false">World!$C$193</definedName>
    <definedName function="false" hidden="false" localSheetId="1" name="max_extraction_agg_gas" vbProcedure="false">World!$E$62:$AE$62</definedName>
    <definedName function="false" hidden="false" localSheetId="1" name="max_extraction_agg_oil" vbProcedure="false">World!$E$55:$AG$55</definedName>
    <definedName function="false" hidden="false" localSheetId="1" name="max_extraction_coal" vbProcedure="false">World!$E$65:$T$65</definedName>
    <definedName function="false" hidden="false" localSheetId="1" name="max_extraction_conv_gas" vbProcedure="false">World!$E$58:$P$58</definedName>
    <definedName function="false" hidden="false" localSheetId="1" name="max_extraction_conv_oil" vbProcedure="false">World!$E$51:$AH$51</definedName>
    <definedName function="false" hidden="false" localSheetId="1" name="max_extraction_unconv_gas" vbProcedure="false">World!$E$60:$AH$60</definedName>
    <definedName function="false" hidden="false" localSheetId="1" name="max_extraction_unconv_oil" vbProcedure="false">World!$E$53:$Z$53</definedName>
    <definedName function="false" hidden="false" localSheetId="1" name="max_extraction_uranium" vbProcedure="false">World!$E$68:$R$68</definedName>
    <definedName function="false" hidden="false" localSheetId="1" name="max_hydro_potential" vbProcedure="false">World!$C$186</definedName>
    <definedName function="false" hidden="false" localSheetId="1" name="max_NPP_pot_bioe_res" vbProcedure="false">World!$C$195</definedName>
    <definedName function="false" hidden="false" localSheetId="1" name="max_oceanic_potential" vbProcedure="false">World!$C$189</definedName>
    <definedName function="false" hidden="false" localSheetId="1" name="max_offshore_wind_potential" vbProcedure="false">World!$C$191</definedName>
    <definedName function="false" hidden="false" localSheetId="1" name="max_onshore_wind_potential" vbProcedure="false">World!$C$190</definedName>
    <definedName function="false" hidden="false" localSheetId="1" name="max_PE_geot_elect_potential" vbProcedure="false">World!$C$187</definedName>
    <definedName function="false" hidden="false" localSheetId="1" name="max_PHS_potential" vbProcedure="false">World!$C$188</definedName>
    <definedName function="false" hidden="false" localSheetId="1" name="max_pot_NPP_bioe_conv" vbProcedure="false">World!$C$194</definedName>
    <definedName function="false" hidden="false" localSheetId="1" name="max_solar_on_land_potential" vbProcedure="false">World!$C$192</definedName>
    <definedName function="false" hidden="false" localSheetId="1" name="max_waste_potential" vbProcedure="false">World!$C$196</definedName>
    <definedName function="false" hidden="false" localSheetId="1" name="max_yearly_change_between_sources" vbProcedure="false">World!$B$178:$R$182</definedName>
    <definedName function="false" hidden="false" localSheetId="1" name="minimum_cp_baseload_res" vbProcedure="false">World!$B$4:$B$11</definedName>
    <definedName function="false" hidden="false" localSheetId="1" name="minimum_cp_nuclear" vbProcedure="false">World!$B$13</definedName>
    <definedName function="false" hidden="false" localSheetId="1" name="minimum_fraction_source" vbProcedure="false">World!$B$172:$R$176</definedName>
    <definedName function="false" hidden="false" localSheetId="1" name="pe_consumption_trad_biomass_ref" vbProcedure="false">World!$C$28</definedName>
    <definedName function="false" hidden="false" localSheetId="1" name="ratio_gain_gas_vs_losses_solids_in_tranformation_processes" vbProcedure="false">World!$C$157:$X$157</definedName>
    <definedName function="false" hidden="false" localSheetId="1" name="RURR_agg_gas" vbProcedure="false">World!$E$61:$AE$61</definedName>
    <definedName function="false" hidden="false" localSheetId="1" name="RURR_agg_oil" vbProcedure="false">World!$E$54:$AG$54</definedName>
    <definedName function="false" hidden="false" localSheetId="1" name="RURR_coal" vbProcedure="false">World!$E$64:$T$64</definedName>
    <definedName function="false" hidden="false" localSheetId="1" name="RURR_conv_gas" vbProcedure="false">World!$E$57:$P$57</definedName>
    <definedName function="false" hidden="false" localSheetId="1" name="RURR_conv_oil" vbProcedure="false">World!$E$50:$AH$50</definedName>
    <definedName function="false" hidden="false" localSheetId="1" name="RURR_unconv_gas" vbProcedure="false">World!$E$59:$AH$59</definedName>
    <definedName function="false" hidden="false" localSheetId="1" name="RURR_unconv_oil" vbProcedure="false">World!$E$52:$Z$52</definedName>
    <definedName function="false" hidden="false" localSheetId="1" name="RURR_uranium" vbProcedure="false">World!$E$67:$R$67</definedName>
    <definedName function="false" hidden="false" localSheetId="1" name="share_feh_over_fed_coal" vbProcedure="false">World!$C$33</definedName>
    <definedName function="false" hidden="false" localSheetId="1" name="share_feh_over_fed_nat_gas" vbProcedure="false">World!$C$32</definedName>
    <definedName function="false" hidden="false" localSheetId="1" name="share_feh_over_fed_oil" vbProcedure="false">World!$C$31</definedName>
    <definedName function="false" hidden="false" localSheetId="1" name="share_feh_over_fed_solids_bioe" vbProcedure="false">World!$C$34</definedName>
    <definedName function="false" hidden="false" localSheetId="1" name="share_heat_output_vs_electricity_in_nuclear" vbProcedure="false">World!$G$31</definedName>
    <definedName function="false" hidden="false" localSheetId="1" name="share_of_electricity_produced_from_gas_over_electricity_produced_coal_and_gas_2014" vbProcedure="false">World!$V$119</definedName>
    <definedName function="false" hidden="false" localSheetId="1" name="share_of_electricity_produced_from_oil_over_total_fossil_electricity_2015" vbProcedure="false">World!$W$118</definedName>
    <definedName function="false" hidden="false" localSheetId="1" name="share_pes_biogas_for_chp_plants" vbProcedure="false">World!$G$39</definedName>
    <definedName function="false" hidden="false" localSheetId="1" name="share_pes_biogas_for_elec_plants" vbProcedure="false">World!$G$38</definedName>
    <definedName function="false" hidden="false" localSheetId="1" name="share_pes_biogas_for_heat_plants" vbProcedure="false">World!$G$37</definedName>
    <definedName function="false" hidden="false" localSheetId="1" name="share_pes_biogas_tfc" vbProcedure="false">World!$G$40</definedName>
    <definedName function="false" hidden="false" localSheetId="1" name="share_pes_waste_for_chp" vbProcedure="false">World!$C$39</definedName>
    <definedName function="false" hidden="false" localSheetId="1" name="share_pes_waste_for_elec_plants" vbProcedure="false">World!$C$38</definedName>
    <definedName function="false" hidden="false" localSheetId="1" name="share_pes_waste_for_heat_plants" vbProcedure="false">World!$C$37</definedName>
    <definedName function="false" hidden="false" localSheetId="1" name="share_pes_waste_tfc" vbProcedure="false">World!$C$40</definedName>
    <definedName function="false" hidden="false" localSheetId="1" name="share_trad_biomass_vs_solids_in_households" vbProcedure="false">World!$G$26</definedName>
    <definedName function="false" hidden="false" localSheetId="1" name="share_unconv_vs_agg_gas_in_2050" vbProcedure="false">World!$B$61</definedName>
    <definedName function="false" hidden="false" localSheetId="1" name="share_unconv_vs_agg_oil_in_2050" vbProcedure="false">World!$B$54</definedName>
    <definedName function="false" hidden="false" localSheetId="1" name="start_production_biofuels" vbProcedure="false">World!$B$21:$P$21</definedName>
    <definedName function="false" hidden="false" localSheetId="1" name="time_efficiencies" vbProcedure="false">World!$C$92:$V$92</definedName>
    <definedName function="false" hidden="false" localSheetId="1" name="time_historic_data" vbProcedure="false">World!$C$108:$X$108</definedName>
    <definedName function="false" hidden="false" localSheetId="1" name="URR_agg_gas" vbProcedure="false">World!$C$61</definedName>
    <definedName function="false" hidden="false" localSheetId="1" name="URR_agg_oil" vbProcedure="false">World!$C$54</definedName>
    <definedName function="false" hidden="false" localSheetId="1" name="URR_coal" vbProcedure="false">World!$C$64</definedName>
    <definedName function="false" hidden="false" localSheetId="1" name="URR_conv_gas" vbProcedure="false">World!$C$57</definedName>
    <definedName function="false" hidden="false" localSheetId="1" name="URR_conv_oil" vbProcedure="false">World!$C$50</definedName>
    <definedName function="false" hidden="false" localSheetId="1" name="URR_unconv_gas" vbProcedure="false">World!$C$59</definedName>
    <definedName function="false" hidden="false" localSheetId="1" name="URR_unconv_oil" vbProcedure="false">World!$C$52</definedName>
    <definedName function="false" hidden="false" localSheetId="1" name="URR_uranium" vbProcedure="false">World!$C$67</definedName>
    <definedName function="false" hidden="false" localSheetId="2" name="adjust_energy_for_transport_to_inland_transport" vbProcedure="false">Quebec!$G$33</definedName>
    <definedName function="false" hidden="false" localSheetId="2" name="annual_shift_from_second_generation_to_third_generation" vbProcedure="false">Quebec!$C$70</definedName>
    <definedName function="false" hidden="false" localSheetId="2" name="average_historic_primary_energy_supply_biogas" vbProcedure="false">Quebec!$Y$112</definedName>
    <definedName function="false" hidden="false" localSheetId="2" name="bioe_potential_npp_marginal_lands" vbProcedure="false">Quebec!$C$29</definedName>
    <definedName function="false" hidden="false" localSheetId="2" name="cell_efficiency_conversion_of_solar_pv" vbProcedure="false">Quebec!$C$75</definedName>
    <definedName function="false" hidden="false" localSheetId="2" name="cp_initial_nuclear" vbProcedure="false">Quebec!$C$13</definedName>
    <definedName function="false" hidden="false" localSheetId="2" name="cp_initial_res_elec" vbProcedure="false">Quebec!$C$4:$C$11</definedName>
    <definedName function="false" hidden="false" localSheetId="2" name="cp_initial_res_heat" vbProcedure="false">Quebec!$C$15:$C$17</definedName>
    <definedName function="false" hidden="false" localSheetId="2" name="cp_phs" vbProcedure="false">Quebec!$G$29</definedName>
    <definedName function="false" hidden="false" localSheetId="2" name="cumulative_coal_extraction_until_1995" vbProcedure="false">Quebec!$G$83</definedName>
    <definedName function="false" hidden="false" localSheetId="2" name="cumulative_conventional_gas_extraction_until_1995" vbProcedure="false">Quebec!$G$81</definedName>
    <definedName function="false" hidden="false" localSheetId="2" name="cumulative_conventional_oil_extraction_until_1995" vbProcedure="false">Quebec!$G$79</definedName>
    <definedName function="false" hidden="false" localSheetId="2" name="cumulative_unconventional_gas_extraction_until_1995" vbProcedure="false">Quebec!$G$82</definedName>
    <definedName function="false" hidden="false" localSheetId="2" name="cumulative_unconventional_oil_extraction_until_1995" vbProcedure="false">Quebec!$G$80</definedName>
    <definedName function="false" hidden="false" localSheetId="2" name="cumulative_uranium_extraction_until_1995" vbProcedure="false">Quebec!$G$84</definedName>
    <definedName function="false" hidden="false" localSheetId="2" name="delta_years" vbProcedure="false">Quebec!$B$20:$K$20</definedName>
    <definedName function="false" hidden="false" localSheetId="2" name="efficiency_biogas_for_elec_in_chp_plants" vbProcedure="false">Quebec!$G$44</definedName>
    <definedName function="false" hidden="false" localSheetId="2" name="efficiency_biogas_for_elec_plants" vbProcedure="false">Quebec!$G$42</definedName>
    <definedName function="false" hidden="false" localSheetId="2" name="efficiency_biogas_for_heat_chp_plants" vbProcedure="false">Quebec!$G$43</definedName>
    <definedName function="false" hidden="false" localSheetId="2" name="efficiency_biogas_for_heat_plants" vbProcedure="false">Quebec!$G$41</definedName>
    <definedName function="false" hidden="false" localSheetId="2" name="efficiency_coal_for_electricity" vbProcedure="false">Quebec!$C$26</definedName>
    <definedName function="false" hidden="false" localSheetId="2" name="efficiency_liquids_for_electricity" vbProcedure="false">Quebec!$C$25</definedName>
    <definedName function="false" hidden="false" localSheetId="2" name="efficiency_solar_panels_for_heat" vbProcedure="false">Quebec!$G$27</definedName>
    <definedName function="false" hidden="false" localSheetId="2" name="efficiency_waste_for_elec_chp_plants" vbProcedure="false">Quebec!$C$44</definedName>
    <definedName function="false" hidden="false" localSheetId="2" name="efficiency_waste_for_elec_plants" vbProcedure="false">Quebec!$C$42</definedName>
    <definedName function="false" hidden="false" localSheetId="2" name="efficiency_waste_for_heat_CHP_plants" vbProcedure="false">Quebec!$C$43</definedName>
    <definedName function="false" hidden="false" localSheetId="2" name="efficiency_waste_for_heat_plants" vbProcedure="false">Quebec!$C$41</definedName>
    <definedName function="false" hidden="false" localSheetId="2" name="end_hist_data" vbProcedure="false">Quebec!$C$114</definedName>
    <definedName function="false" hidden="false" localSheetId="2" name="geot_PE_potential_heat" vbProcedure="false">Quebec!$C$211</definedName>
    <definedName function="false" hidden="false" localSheetId="2" name="historic_average_domestic_uranium_extraction" vbProcedure="false">Quebec!$Z$177</definedName>
    <definedName function="false" hidden="false" localSheetId="2" name="historic_average_pes_from_waste_growth" vbProcedure="false">Quebec!$AB$168</definedName>
    <definedName function="false" hidden="false" localSheetId="2" name="historic_ctl_production" vbProcedure="false">Quebec!$C$122:$X$122</definedName>
    <definedName function="false" hidden="false" localSheetId="2" name="historic_domestic_coal_extraction" vbProcedure="false">Quebec!$C$176:$X$176</definedName>
    <definedName function="false" hidden="false" localSheetId="2" name="historic_domestic_conventional_oil_extraction" vbProcedure="false">Quebec!$C$172:$X$172</definedName>
    <definedName function="false" hidden="false" localSheetId="2" name="historic_domestic_natural_gas_extraction" vbProcedure="false">Quebec!$C$174:$X$174</definedName>
    <definedName function="false" hidden="false" localSheetId="2" name="historic_domestic_unconventional_natural_gas_extraction" vbProcedure="false">Quebec!$C$175:$X$175</definedName>
    <definedName function="false" hidden="false" localSheetId="2" name="historic_domestic_unconventional_oil_extraction" vbProcedure="false">Quebec!$C$173:$X$173</definedName>
    <definedName function="false" hidden="false" localSheetId="2" name="historic_domestic_uranium_extraction" vbProcedure="false">Quebec!$C$177:$X$177</definedName>
    <definedName function="false" hidden="false" localSheetId="2" name="historic_efficiency_coal_heat_plants" vbProcedure="false">Quebec!$C$103:$W$103</definedName>
    <definedName function="false" hidden="false" localSheetId="2" name="historic_efficiency_electricity_coal_chp_plants" vbProcedure="false">Quebec!$C$104:$W$104</definedName>
    <definedName function="false" hidden="false" localSheetId="2" name="historic_efficiency_electricity_gas_chp_plants" vbProcedure="false">Quebec!$C$101:$W$101</definedName>
    <definedName function="false" hidden="false" localSheetId="2" name="historic_efficiency_electricity_liquids_chp_plants" vbProcedure="false">Quebec!$C$107:$W$107</definedName>
    <definedName function="false" hidden="false" localSheetId="2" name="historic_efficiency_gases_for_heat_plants" vbProcedure="false">Quebec!$C$100:$W$100</definedName>
    <definedName function="false" hidden="false" localSheetId="2" name="historic_efficiency_gas_for_electricity" vbProcedure="false">Quebec!$C$109:$W$109</definedName>
    <definedName function="false" hidden="false" localSheetId="2" name="historic_efficiency_heat_coal_chp_plants" vbProcedure="false">Quebec!$C$105:$W$105</definedName>
    <definedName function="false" hidden="false" localSheetId="2" name="historic_efficiency_heat_gas_chp_plants" vbProcedure="false">Quebec!$C$102:$W$102</definedName>
    <definedName function="false" hidden="false" localSheetId="2" name="historic_efficiency_heat_liquids_chp_plants" vbProcedure="false">Quebec!$C$108:$W$108</definedName>
    <definedName function="false" hidden="false" localSheetId="2" name="historic_efficiency_liquids_heat_plants" vbProcedure="false">Quebec!$C$106:$W$106</definedName>
    <definedName function="false" hidden="false" localSheetId="2" name="historic_energy_industry_own_use" vbProcedure="false">Quebec!$C$170:$X$170</definedName>
    <definedName function="false" hidden="false" localSheetId="2" name="historic_growth_biofuels_second_generation" vbProcedure="false">Quebec!$C$79</definedName>
    <definedName function="false" hidden="false" localSheetId="2" name="historic_growth_ctl" vbProcedure="false">Quebec!$C$80</definedName>
    <definedName function="false" hidden="false" localSheetId="2" name="historic_growth_gtl" vbProcedure="false">Quebec!$C$81</definedName>
    <definedName function="false" hidden="false" localSheetId="2" name="historic_growth_phs_capacity" vbProcedure="false">Quebec!$C$82</definedName>
    <definedName function="false" hidden="false" localSheetId="2" name="historic_growth_res_for_electricity" vbProcedure="false">Quebec!$C$83:$C$90</definedName>
    <definedName function="false" hidden="false" localSheetId="2" name="historic_growth_res_for_heat_com" vbProcedure="false">Quebec!$C$91:$C$93</definedName>
    <definedName function="false" hidden="false" localSheetId="2" name="historic_growth_res_for_heat_nc" vbProcedure="false">Quebec!$C$94:$C$96</definedName>
    <definedName function="false" hidden="false" localSheetId="2" name="historic_gtl_production" vbProcedure="false">Quebec!$C$123:$X$123</definedName>
    <definedName function="false" hidden="false" localSheetId="2" name="historic_installed_capacity_phs" vbProcedure="false">Quebec!$C$152:$X$152</definedName>
    <definedName function="false" hidden="false" localSheetId="2" name="historic_installed_capacity_res_for_electricity" vbProcedure="false">Quebec!$C$144:$X$151</definedName>
    <definedName function="false" hidden="false" localSheetId="2" name="historic_losses_charcoal_plants" vbProcedure="false">Quebec!$C$110:$W$110</definedName>
    <definedName function="false" hidden="false" localSheetId="2" name="historic_non_energy_use" vbProcedure="false">Quebec!$C$154:$X$158</definedName>
    <definedName function="false" hidden="false" localSheetId="2" name="historic_nuclear_generation" vbProcedure="false">Quebec!$C$140:$X$140</definedName>
    <definedName function="false" hidden="false" localSheetId="2" name="historic_pipeline_transport" vbProcedure="false">Quebec!$C$142:$X$142</definedName>
    <definedName function="false" hidden="false" localSheetId="2" name="historic_primary_energy_supply_biogas" vbProcedure="false">Quebec!$C$112:$W$112</definedName>
    <definedName function="false" hidden="false" localSheetId="2" name="historic_primary_energy_supply_of_waste" vbProcedure="false">Quebec!$C$168:$X$168</definedName>
    <definedName function="false" hidden="false" localSheetId="2" name="historic_primary_energy_supply_peat" vbProcedure="false">Quebec!$C$111:$W$111</definedName>
    <definedName function="false" hidden="false" localSheetId="2" name="historic_production_of_second_generation_biofuels" vbProcedure="false">Quebec!$C$130:$X$130</definedName>
    <definedName function="false" hidden="false" localSheetId="2" name="historic_res_capacity_for_heat_commercial" vbProcedure="false">Quebec!$C$136:$X$138</definedName>
    <definedName function="false" hidden="false" localSheetId="2" name="historic_res_capacity_for_heat_non_commercial" vbProcedure="false">Quebec!$C$132:$X$134</definedName>
    <definedName function="false" hidden="false" localSheetId="2" name="historic_share_chp_plants_gas" vbProcedure="false">Quebec!$C$117:$X$117</definedName>
    <definedName function="false" hidden="false" localSheetId="2" name="historic_share_chp_plants_oil" vbProcedure="false">Quebec!$C$118:$X$118</definedName>
    <definedName function="false" hidden="false" localSheetId="2" name="historic_share_commercial_heat_in_chp_on_total_commercial_heat_generation" vbProcedure="false">Quebec!$C$116:$X$116</definedName>
    <definedName function="false" hidden="false" localSheetId="2" name="historic_share_losses_over_total_extraction_gases" vbProcedure="false">Quebec!$C$162:$X$162</definedName>
    <definedName function="false" hidden="false" localSheetId="2" name="historic_share_losses_over_total_extraction_liquids" vbProcedure="false">Quebec!$C$161:$X$161</definedName>
    <definedName function="false" hidden="false" localSheetId="2" name="historic_share_losses_over_total_extraction_solids" vbProcedure="false">Quebec!$C$160:$X$160</definedName>
    <definedName function="false" hidden="false" localSheetId="2" name="historic_share_of_electricity_produced_from_gas_over_electricity_produced_coal_and_gas" vbProcedure="false">Quebec!$C$126:$X$126</definedName>
    <definedName function="false" hidden="false" localSheetId="2" name="historic_share_of_electricity_produced_from_oil_over_total_fossil_electricity" vbProcedure="false">Quebec!$C$125:$X$125</definedName>
    <definedName function="false" hidden="false" localSheetId="2" name="historic_share_of_heat_produced_from_gas_over_electricity_produced_coal_and_gas" vbProcedure="false">Quebec!$C$127:$X$127</definedName>
    <definedName function="false" hidden="false" localSheetId="2" name="historic_share_of_liquids_in_heat_plants" vbProcedure="false">Quebec!$C$128:$X$128</definedName>
    <definedName function="false" hidden="false" localSheetId="2" name="historic_share_of_transformation_losses_over_total_extraction_liquids" vbProcedure="false">Quebec!$C$164:$X$164</definedName>
    <definedName function="false" hidden="false" localSheetId="2" name="historic_share_of_transformation_losses_over_total_extraction_solids" vbProcedure="false">Quebec!$C$165:$X$165</definedName>
    <definedName function="false" hidden="false" localSheetId="2" name="historic_share_of_urban_pv_over_total" vbProcedure="false">Quebec!$C$141:$X$141</definedName>
    <definedName function="false" hidden="false" localSheetId="2" name="historic_unconventional_gas_extraction" vbProcedure="false">Quebec!$C$121:$X$121</definedName>
    <definedName function="false" hidden="false" localSheetId="2" name="historic_unconventional_oil_extraction" vbProcedure="false">Quebec!$C$120:$X$120</definedName>
    <definedName function="false" hidden="false" localSheetId="2" name="initial_ctl_production" vbProcedure="false">Quebec!$C$122</definedName>
    <definedName function="false" hidden="false" localSheetId="2" name="initial_efficiency_gas_for_electricity" vbProcedure="false">Quebec!$C$109</definedName>
    <definedName function="false" hidden="false" localSheetId="2" name="initial_gtl_production" vbProcedure="false">Quebec!$C$123</definedName>
    <definedName function="false" hidden="false" localSheetId="2" name="initial_installed_capacity_phs" vbProcedure="false">Quebec!$C$152</definedName>
    <definedName function="false" hidden="false" localSheetId="2" name="initial_installed_capacity_res_for_electricity" vbProcedure="false">Quebec!$C$144:$C$151</definedName>
    <definedName function="false" hidden="false" localSheetId="2" name="initial_non_energy_use" vbProcedure="false">Quebec!$C$154:$C$158</definedName>
    <definedName function="false" hidden="false" localSheetId="2" name="initial_nuclear_generation" vbProcedure="false">Quebec!$C$140</definedName>
    <definedName function="false" hidden="false" localSheetId="2" name="initial_primary_energy_supply_from_waste" vbProcedure="false">Quebec!$C$168</definedName>
    <definedName function="false" hidden="false" localSheetId="2" name="initial_production_of_second_generation_biofuels" vbProcedure="false">Quebec!$C$130</definedName>
    <definedName function="false" hidden="false" localSheetId="2" name="initial_res_capacity_for_heat_commercial" vbProcedure="false">Quebec!$C$136:$C$138</definedName>
    <definedName function="false" hidden="false" localSheetId="2" name="initial_res_capacity_for_heat_non_commercial" vbProcedure="false">Quebec!$C$132:$C$134</definedName>
    <definedName function="false" hidden="false" localSheetId="2" name="land_occupation_ratio_of_solar_pv" vbProcedure="false">Quebec!$C$74</definedName>
    <definedName function="false" hidden="false" localSheetId="2" name="maximum_yearly_acceleration_of_intensity_improvement" vbProcedure="false">Quebec!$B$181:$R$185</definedName>
    <definedName function="false" hidden="false" localSheetId="2" name="max_extraction_agg_gas" vbProcedure="false">Quebec!$E$62:$AH$62</definedName>
    <definedName function="false" hidden="false" localSheetId="2" name="max_extraction_agg_oil" vbProcedure="false">Quebec!$E$55:$AH$55</definedName>
    <definedName function="false" hidden="false" localSheetId="2" name="max_extraction_coal" vbProcedure="false">Quebec!$E$65:$T$65</definedName>
    <definedName function="false" hidden="false" localSheetId="2" name="max_extraction_conv_gas" vbProcedure="false">Quebec!$E$58:$U$58</definedName>
    <definedName function="false" hidden="false" localSheetId="2" name="max_extraction_conv_oil" vbProcedure="false">Quebec!$E$51:$V$51</definedName>
    <definedName function="false" hidden="false" localSheetId="2" name="max_extraction_unconv_gas" vbProcedure="false">Quebec!$E$60:$X$60</definedName>
    <definedName function="false" hidden="false" localSheetId="2" name="max_extraction_unconv_oil" vbProcedure="false">Quebec!$E$53:$U$53</definedName>
    <definedName function="false" hidden="false" localSheetId="2" name="max_extraction_uranium" vbProcedure="false">Quebec!$E$68:$AH$68</definedName>
    <definedName function="false" hidden="false" localSheetId="2" name="max_hydro_potential" vbProcedure="false">Quebec!$C$201</definedName>
    <definedName function="false" hidden="false" localSheetId="2" name="max_NPP_pot_bioe_res" vbProcedure="false">Quebec!$C$209</definedName>
    <definedName function="false" hidden="false" localSheetId="2" name="max_oceanic_potential" vbProcedure="false">Quebec!$C$204</definedName>
    <definedName function="false" hidden="false" localSheetId="2" name="max_offshore_wind_potential" vbProcedure="false">Quebec!$C$206</definedName>
    <definedName function="false" hidden="false" localSheetId="2" name="max_onshore_wind_potential" vbProcedure="false">Quebec!$C$205</definedName>
    <definedName function="false" hidden="false" localSheetId="2" name="max_PE_biogas" vbProcedure="false">Quebec!$C$213</definedName>
    <definedName function="false" hidden="false" localSheetId="2" name="max_PE_geot_elec_potential" vbProcedure="false">Quebec!$C$202</definedName>
    <definedName function="false" hidden="false" localSheetId="2" name="max_PE_waste" vbProcedure="false">Quebec!$C$215</definedName>
    <definedName function="false" hidden="false" localSheetId="2" name="max_PHS_potential" vbProcedure="false">Quebec!$C$203</definedName>
    <definedName function="false" hidden="false" localSheetId="2" name="max_pot_NPP_bioe_conv" vbProcedure="false">Quebec!$C$208</definedName>
    <definedName function="false" hidden="false" localSheetId="2" name="max_solar_on_land_potential" vbProcedure="false">Quebec!$C$207</definedName>
    <definedName function="false" hidden="false" localSheetId="2" name="max_yearly_change_between_sources" vbProcedure="false">Quebec!$B$193:$R$197</definedName>
    <definedName function="false" hidden="false" localSheetId="2" name="minimum_cp_baseload_res" vbProcedure="false">Quebec!$B$4:$B$11</definedName>
    <definedName function="false" hidden="false" localSheetId="2" name="minimum_cp_nuclear" vbProcedure="false">Quebec!$B$13</definedName>
    <definedName function="false" hidden="false" localSheetId="2" name="minimum_fraction_source" vbProcedure="false">Quebec!$B$187:$R$191</definedName>
    <definedName function="false" hidden="false" localSheetId="2" name="performance_ratio_over_the_plant_lifecycle_of_solar_pv" vbProcedure="false">Quebec!$C$73</definedName>
    <definedName function="false" hidden="false" localSheetId="2" name="pe_consumption_trad_biomass_ref" vbProcedure="false">Quebec!$C$28</definedName>
    <definedName function="false" hidden="false" localSheetId="2" name="ratio_gain_gas_vs_losses_solids_in_tranformation_processes" vbProcedure="false">Quebec!$C$166:$X$166</definedName>
    <definedName function="false" hidden="false" localSheetId="2" name="RURR_agg_gas" vbProcedure="false">Quebec!$E$61:$AH$61</definedName>
    <definedName function="false" hidden="false" localSheetId="2" name="RURR_agg_oil" vbProcedure="false">Quebec!$E$54:$AH$54</definedName>
    <definedName function="false" hidden="false" localSheetId="2" name="RURR_coal" vbProcedure="false">Quebec!$E$64:$T$64</definedName>
    <definedName function="false" hidden="false" localSheetId="2" name="RURR_conv_gas" vbProcedure="false">Quebec!$E$57:$U$57</definedName>
    <definedName function="false" hidden="false" localSheetId="2" name="RURR_conv_oil" vbProcedure="false">Quebec!$E$50:$V$50</definedName>
    <definedName function="false" hidden="false" localSheetId="2" name="RURR_unconv_gas" vbProcedure="false">Quebec!$E$59:$X$59</definedName>
    <definedName function="false" hidden="false" localSheetId="2" name="RURR_unconv_oil" vbProcedure="false">Quebec!$E$52:$U$52</definedName>
    <definedName function="false" hidden="false" localSheetId="2" name="RURR_uranium" vbProcedure="false">Quebec!$E$67:$AH$67</definedName>
    <definedName function="false" hidden="false" localSheetId="2" name="share_feh_over_fed_coal" vbProcedure="false">Quebec!$C$33</definedName>
    <definedName function="false" hidden="false" localSheetId="2" name="share_feh_over_fed_nat_gas" vbProcedure="false">Quebec!$C$32</definedName>
    <definedName function="false" hidden="false" localSheetId="2" name="share_feh_over_fed_oil" vbProcedure="false">Quebec!$C$31</definedName>
    <definedName function="false" hidden="false" localSheetId="2" name="share_feh_over_fed_solids_bioe" vbProcedure="false">Quebec!$C$34</definedName>
    <definedName function="false" hidden="false" localSheetId="2" name="share_heat_output_vs_electricity_in_nuclear" vbProcedure="false">Quebec!$G$31</definedName>
    <definedName function="false" hidden="false" localSheetId="2" name="share_of_electricity_produced_from_gas_over_electricity_produced_coal_and_gas_2014" vbProcedure="false">Quebec!$V$126</definedName>
    <definedName function="false" hidden="false" localSheetId="2" name="share_of_electricity_produced_from_oil_over_total_fossil_electricity_2015" vbProcedure="false">Quebec!$W$125</definedName>
    <definedName function="false" hidden="false" localSheetId="2" name="share_pes_biogas_for_chp_plants" vbProcedure="false">Quebec!$G$39</definedName>
    <definedName function="false" hidden="false" localSheetId="2" name="share_pes_biogas_for_elec_plants" vbProcedure="false">Quebec!$G$38</definedName>
    <definedName function="false" hidden="false" localSheetId="2" name="share_pes_biogas_for_heat_plants" vbProcedure="false">Quebec!$G$37</definedName>
    <definedName function="false" hidden="false" localSheetId="2" name="share_pes_biogas_tfc" vbProcedure="false">Quebec!$G$40</definedName>
    <definedName function="false" hidden="false" localSheetId="2" name="share_pes_waste_for_chp" vbProcedure="false">Quebec!$C$39</definedName>
    <definedName function="false" hidden="false" localSheetId="2" name="share_pes_waste_for_elec_plants" vbProcedure="false">Quebec!$C$38</definedName>
    <definedName function="false" hidden="false" localSheetId="2" name="share_pes_waste_for_heat_plants" vbProcedure="false">Quebec!$C$37</definedName>
    <definedName function="false" hidden="false" localSheetId="2" name="share_pes_waste_tfc" vbProcedure="false">Quebec!$C$40</definedName>
    <definedName function="false" hidden="false" localSheetId="2" name="share_trad_biomass_vs_solids_in_households" vbProcedure="false">Quebec!$G$26</definedName>
    <definedName function="false" hidden="false" localSheetId="2" name="share_unconv_vs_agg_gas_in_2050" vbProcedure="false">Quebec!$B$61</definedName>
    <definedName function="false" hidden="false" localSheetId="2" name="share_unconv_vs_agg_oil_in_2050" vbProcedure="false">Quebec!$B$54</definedName>
    <definedName function="false" hidden="false" localSheetId="2" name="start_production_biofuels" vbProcedure="false">Quebec!$B$21:$K$21</definedName>
    <definedName function="false" hidden="false" localSheetId="2" name="time_efficiencies" vbProcedure="false">Quebec!$C$99:$W$99</definedName>
    <definedName function="false" hidden="false" localSheetId="2" name="time_historic_data" vbProcedure="false">Quebec!$C$115:$X$115</definedName>
    <definedName function="false" hidden="false" localSheetId="2" name="URR_agg_gas" vbProcedure="false">Quebec!$C$61</definedName>
    <definedName function="false" hidden="false" localSheetId="2" name="URR_agg_oil" vbProcedure="false">Quebec!$C$54</definedName>
    <definedName function="false" hidden="false" localSheetId="2" name="URR_coal" vbProcedure="false">Quebec!$C$64</definedName>
    <definedName function="false" hidden="false" localSheetId="2" name="URR_conv_gas" vbProcedure="false">Quebec!$C$57</definedName>
    <definedName function="false" hidden="false" localSheetId="2" name="URR_conv_oil" vbProcedure="false">Quebec!$C$50</definedName>
    <definedName function="false" hidden="false" localSheetId="2" name="URR_unconv_gas" vbProcedure="false">Quebec!$C$59</definedName>
    <definedName function="false" hidden="false" localSheetId="2" name="URR_unconv_oil" vbProcedure="false">Quebec!$C$52</definedName>
    <definedName function="false" hidden="false" localSheetId="2" name="URR_uranium" vbProcedure="false">Quebec!$C$67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WEO (2010) gives a 2.8% for the year 2009 and BP (2007) 2.6%. The value 2.7% is taken.</t>
        </r>
      </text>
    </commen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pendiente Carlos de enviarme las refs.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(see D4.1)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multiplico por 5 la de biofuel, habría que buscar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IPCC SRREN (2011)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(IEA balances, average 1995-2015)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EIA criteria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Denholm and Margolis, 2008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Table 8 from REN21 (2017); RENEWABLES GLOBAL
FUTURES REPORT
GREAT DEBATES TOWARDS
100 % RENEWABLE ENERGY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estimations, see comments in "Minerals" sheet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Nielsen &amp; WoLiM 1.5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RES: Teske et al (2011)
Nuclear: (Schneider and Froggatt, 2014).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al., 2008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</t>
        </r>
      </text>
    </comment>
    <comment ref="A73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estimate in the original analysis, we consider a similar ratio than Mohr12 BG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Carlos estima 0.39.. Ver "calcs-intermittence+EROI-RES elec+CCC.xlsx"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 xml:space="preserve">IRENA database</t>
        </r>
      </text>
    </comment>
    <comment ref="W105" authorId="0">
      <text>
        <r>
          <rPr>
            <sz val="11"/>
            <color rgb="FF000000"/>
            <rFont val="Calibri"/>
            <family val="2"/>
            <charset val="1"/>
          </rPr>
          <t xml:space="preserve">L: Missing value; data exist but were not collected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
average (1995-2015)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</t>
        </r>
      </text>
    </comment>
    <comment ref="A8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(2015). Last 5 years (2010-2014)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 and own estimation
Last 5 years (2010-2014)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 xml:space="preserve"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 xml:space="preserve">IdB: Industrial waste+municipal waste (renewable)+municipale waste (non-renewable) from IEA balances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(2013); De Castro &amp; Capellán-Pérez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extrapolation following EIA (2009)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(2018) Working paper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Value for the region "Temperate 1" from Capellán-Pérez et al (2017)
http://www.sciencedirect.com/science/article/pii/S1364032117304720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1990-2014 average from own calculations from IEA balances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IRENA
Average from historical data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not found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Maggio12. URR (paper) y max extraction (own elaboration from paper)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Mohr et al 2015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 xml:space="preserve">URR (paper) y max extraction (own elaboration from paper)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estimate in the original analysis, we consider a similar ratio than Mohr12 BG</t>
        </r>
      </text>
    </comment>
  </commentList>
</comments>
</file>

<file path=xl/sharedStrings.xml><?xml version="1.0" encoding="utf-8"?>
<sst xmlns="http://schemas.openxmlformats.org/spreadsheetml/2006/main" count="1132" uniqueCount="344">
  <si>
    <t xml:space="preserve">Type</t>
  </si>
  <si>
    <t xml:space="preserve">Initial EROI</t>
  </si>
  <si>
    <t xml:space="preserve">Lifetime</t>
  </si>
  <si>
    <t xml:space="preserve">Power density </t>
  </si>
  <si>
    <t xml:space="preserve">Replacement rate</t>
  </si>
  <si>
    <t xml:space="preserve">Construction time</t>
  </si>
  <si>
    <t xml:space="preserve">Planning time</t>
  </si>
  <si>
    <t xml:space="preserve">Investment cost (1995T$/TW)</t>
  </si>
  <si>
    <t xml:space="preserve">Dmnl</t>
  </si>
  <si>
    <t xml:space="preserve">years</t>
  </si>
  <si>
    <t xml:space="preserve">Twe/Mha</t>
  </si>
  <si>
    <t xml:space="preserve">Hydro</t>
  </si>
  <si>
    <t xml:space="preserve">-</t>
  </si>
  <si>
    <t xml:space="preserve">Geothermal</t>
  </si>
  <si>
    <t xml:space="preserve">Solid bioenergy for electricity</t>
  </si>
  <si>
    <t xml:space="preserve">Oceanic</t>
  </si>
  <si>
    <t xml:space="preserve">Wind onshore</t>
  </si>
  <si>
    <t xml:space="preserve">Wind offshore</t>
  </si>
  <si>
    <t xml:space="preserve">Solar PV</t>
  </si>
  <si>
    <t xml:space="preserve">CSP</t>
  </si>
  <si>
    <t xml:space="preserve">Nuclear</t>
  </si>
  <si>
    <t xml:space="preserve">solar for heat</t>
  </si>
  <si>
    <t xml:space="preserve">geothermal for heat</t>
  </si>
  <si>
    <t xml:space="preserve">Solid bioenergy for heat</t>
  </si>
  <si>
    <t xml:space="preserve">CTL</t>
  </si>
  <si>
    <t xml:space="preserve">GTL</t>
  </si>
  <si>
    <t xml:space="preserve">EV batteries (minimum)</t>
  </si>
  <si>
    <t xml:space="preserve">BALANCING COST variable electric RES</t>
  </si>
  <si>
    <t xml:space="preserve">Share of variable RES</t>
  </si>
  <si>
    <t xml:space="preserve">Balancing cost (1995$/MWh)</t>
  </si>
  <si>
    <t xml:space="preserve">Efficiencies</t>
  </si>
  <si>
    <t xml:space="preserve">Efficiency conversion geot PE to Elec</t>
  </si>
  <si>
    <t xml:space="preserve">Pumped hydro storage (PHS)</t>
  </si>
  <si>
    <t xml:space="preserve">Efficiency conversion BioE plants to heat</t>
  </si>
  <si>
    <t xml:space="preserve">ESOI PHS full potential</t>
  </si>
  <si>
    <t xml:space="preserve">Efficiency conversion bioE to Elec</t>
  </si>
  <si>
    <t xml:space="preserve">Round-trip storage efficiency PHS</t>
  </si>
  <si>
    <t xml:space="preserve">CTL efficiency</t>
  </si>
  <si>
    <t xml:space="preserve">Batteries</t>
  </si>
  <si>
    <t xml:space="preserve">GTL efficiency</t>
  </si>
  <si>
    <t xml:space="preserve">Net stored energy EV battery over lifetime</t>
  </si>
  <si>
    <t xml:space="preserve">MJ</t>
  </si>
  <si>
    <t xml:space="preserve">Efficiency gas for oil refinery gains</t>
  </si>
  <si>
    <t xml:space="preserve">KWatt per battery EV</t>
  </si>
  <si>
    <t xml:space="preserve">kW/battery</t>
  </si>
  <si>
    <t xml:space="preserve">Efficiency geothermal for heat</t>
  </si>
  <si>
    <t xml:space="preserve">Round-trip storage efficiency EV batteries</t>
  </si>
  <si>
    <t xml:space="preserve">Efficiency improv gas for electricity</t>
  </si>
  <si>
    <t xml:space="preserve">Efficiency improvement 3gen</t>
  </si>
  <si>
    <t xml:space="preserve">Losses solar for heat</t>
  </si>
  <si>
    <t xml:space="preserve">Efficiency uranium for electricity</t>
  </si>
  <si>
    <t xml:space="preserve">Max efficiency gas power plant</t>
  </si>
  <si>
    <t xml:space="preserve">Energy losses</t>
  </si>
  <si>
    <t xml:space="preserve">Prop electrical distribution losses</t>
  </si>
  <si>
    <t xml:space="preserve">Bioenergy</t>
  </si>
  <si>
    <t xml:space="preserve">Sensitivity scarcity options</t>
  </si>
  <si>
    <t xml:space="preserve">Conv efficiency from NPP to biofuels </t>
  </si>
  <si>
    <t xml:space="preserve">High</t>
  </si>
  <si>
    <t xml:space="preserve">Land occupation ratio biofuels marg land</t>
  </si>
  <si>
    <t xml:space="preserve">Mha/EJ</t>
  </si>
  <si>
    <t xml:space="preserve">Medium</t>
  </si>
  <si>
    <t xml:space="preserve">Land productivity biofuels 2nd gen EJ MHa</t>
  </si>
  <si>
    <t xml:space="preserve">EJ/Mha</t>
  </si>
  <si>
    <t xml:space="preserve">Low</t>
  </si>
  <si>
    <t xml:space="preserve">Land productivity biofuels marg EJ MHa</t>
  </si>
  <si>
    <t xml:space="preserve">Others</t>
  </si>
  <si>
    <t xml:space="preserve">Grid reinforcement costs ref</t>
  </si>
  <si>
    <t xml:space="preserve">1995$/kW</t>
  </si>
  <si>
    <t xml:space="preserve">Oil refinery gains share</t>
  </si>
  <si>
    <t xml:space="preserve">Prop heat distribution losses</t>
  </si>
  <si>
    <t xml:space="preserve">Minimum Baseload</t>
  </si>
  <si>
    <t xml:space="preserve">Cp initial</t>
  </si>
  <si>
    <t xml:space="preserve">Biofuels in marginal lands: exogenous start production scenario (mimics biofuel 2nd generation 2000-2014)</t>
  </si>
  <si>
    <t xml:space="preserve">Annual growth start production biofuels marginal lands (ktoe/yr)</t>
  </si>
  <si>
    <t xml:space="preserve">Efficiency liquids for electricity</t>
  </si>
  <si>
    <t xml:space="preserve">Efficiency coal for electricity</t>
  </si>
  <si>
    <t xml:space="preserve">share trad biomass vs solids in households</t>
  </si>
  <si>
    <t xml:space="preserve">BioEnergy</t>
  </si>
  <si>
    <t xml:space="preserve">Efficiency solar panels for heat</t>
  </si>
  <si>
    <t xml:space="preserve">PEpc consumption trad biomass ref</t>
  </si>
  <si>
    <t xml:space="preserve">EJ</t>
  </si>
  <si>
    <t xml:space="preserve">BioE potential NPP marginal lands</t>
  </si>
  <si>
    <t xml:space="preserve">EJ/Year</t>
  </si>
  <si>
    <t xml:space="preserve">Cp PHS</t>
  </si>
  <si>
    <t xml:space="preserve">Heat demand</t>
  </si>
  <si>
    <t xml:space="preserve">CHP plants</t>
  </si>
  <si>
    <t xml:space="preserve">share FEH over FED oil</t>
  </si>
  <si>
    <t xml:space="preserve">Share of Heat output vs electricity in nuclear</t>
  </si>
  <si>
    <t xml:space="preserve">share FEH over FED nat. gas</t>
  </si>
  <si>
    <t xml:space="preserve">Adjustment</t>
  </si>
  <si>
    <t xml:space="preserve">share FEH over FED coal</t>
  </si>
  <si>
    <t xml:space="preserve">adjust energy for transport to inland transport</t>
  </si>
  <si>
    <t xml:space="preserve">share FEH over FED solid bioE</t>
  </si>
  <si>
    <t xml:space="preserve">Waste</t>
  </si>
  <si>
    <t xml:space="preserve">Biogas</t>
  </si>
  <si>
    <t xml:space="preserve">share PES waste for heat plants</t>
  </si>
  <si>
    <t xml:space="preserve">share PES biogas for heat plants</t>
  </si>
  <si>
    <t xml:space="preserve">share PES waste for elec plants</t>
  </si>
  <si>
    <t xml:space="preserve">share PES biogas for elec plants</t>
  </si>
  <si>
    <t xml:space="preserve">share PES waste for CHP plants</t>
  </si>
  <si>
    <t xml:space="preserve">share PES biogas for CHP plants</t>
  </si>
  <si>
    <t xml:space="preserve">share PES waste TFC</t>
  </si>
  <si>
    <t xml:space="preserve">share PES biogas TFC</t>
  </si>
  <si>
    <t xml:space="preserve">efficiency waste for heat plants</t>
  </si>
  <si>
    <t xml:space="preserve">efficiency biogas for heat plants</t>
  </si>
  <si>
    <t xml:space="preserve">efficiency waste for elec plants</t>
  </si>
  <si>
    <t xml:space="preserve">efficiency biogas for elec plants</t>
  </si>
  <si>
    <t xml:space="preserve">efficiency waste for heat in CHP plants</t>
  </si>
  <si>
    <t xml:space="preserve">efficiency biogas for heat in CHP plants</t>
  </si>
  <si>
    <t xml:space="preserve">efficiency waste for elec in CHP plants</t>
  </si>
  <si>
    <t xml:space="preserve">efficiency biogas for elec in CHP plants</t>
  </si>
  <si>
    <t xml:space="preserve">MAX EXTRACTION TABLE</t>
  </si>
  <si>
    <t xml:space="preserve">share of unconv vs. Total extraction in 2050 (Dmnl)</t>
  </si>
  <si>
    <t xml:space="preserve">URR (EJ)</t>
  </si>
  <si>
    <t xml:space="preserve">OIL</t>
  </si>
  <si>
    <t xml:space="preserve">table max extraction conv oil</t>
  </si>
  <si>
    <t xml:space="preserve">RURR</t>
  </si>
  <si>
    <t xml:space="preserve">max extraction</t>
  </si>
  <si>
    <t xml:space="preserve">table max extraction unconv oil</t>
  </si>
  <si>
    <t xml:space="preserve">table max extraction agg oil</t>
  </si>
  <si>
    <t xml:space="preserve">GAS</t>
  </si>
  <si>
    <t xml:space="preserve">table max extraction conv gas</t>
  </si>
  <si>
    <t xml:space="preserve">table max extraction unconv gas</t>
  </si>
  <si>
    <t xml:space="preserve">table max extraction agg gas</t>
  </si>
  <si>
    <t xml:space="preserve">COAL</t>
  </si>
  <si>
    <t xml:space="preserve">table max extraction coal</t>
  </si>
  <si>
    <t xml:space="preserve">URANIUM</t>
  </si>
  <si>
    <t xml:space="preserve">table max extraction uranium</t>
  </si>
  <si>
    <t xml:space="preserve">Past growth</t>
  </si>
  <si>
    <t xml:space="preserve">Cumulated extraction 1990</t>
  </si>
  <si>
    <t xml:space="preserve">Biofuels past growth</t>
  </si>
  <si>
    <t xml:space="preserve">1/year</t>
  </si>
  <si>
    <t xml:space="preserve">cumulated conv oil extraction to 1995</t>
  </si>
  <si>
    <t xml:space="preserve">Hist growth CTL</t>
  </si>
  <si>
    <t xml:space="preserve">1/Year</t>
  </si>
  <si>
    <t xml:space="preserve">cumulated unconv oil extraction to 1995</t>
  </si>
  <si>
    <t xml:space="preserve">Hist growth GTL</t>
  </si>
  <si>
    <t xml:space="preserve">cumulated conv gas extraction to 1995</t>
  </si>
  <si>
    <t xml:space="preserve">PHS past capacity growth</t>
  </si>
  <si>
    <t xml:space="preserve">cumulated unconv gas extraction to 1995</t>
  </si>
  <si>
    <t xml:space="preserve">Hydro past capacity growth</t>
  </si>
  <si>
    <t xml:space="preserve">cumulated coal extraction to 1995</t>
  </si>
  <si>
    <t xml:space="preserve">Geothermal past capacity growth</t>
  </si>
  <si>
    <t xml:space="preserve">cumulated uranium extraction to 1995</t>
  </si>
  <si>
    <t xml:space="preserve">Solid bioE-elec</t>
  </si>
  <si>
    <t xml:space="preserve">Oceanic past capacity growth</t>
  </si>
  <si>
    <t xml:space="preserve">Wind onshore past capacity growth</t>
  </si>
  <si>
    <t xml:space="preserve">Wind offshore past capacity growth</t>
  </si>
  <si>
    <t xml:space="preserve">Solar PV past capacity growth</t>
  </si>
  <si>
    <t xml:space="preserve">CSP past capacity growth</t>
  </si>
  <si>
    <t xml:space="preserve">past solar growth for heat-com</t>
  </si>
  <si>
    <t xml:space="preserve">past geothermal growth for heat-com</t>
  </si>
  <si>
    <t xml:space="preserve">past solid bioE-heat-com</t>
  </si>
  <si>
    <t xml:space="preserve">past solar growth for heat-nc</t>
  </si>
  <si>
    <t xml:space="preserve">past geothermal growth for heat-nc</t>
  </si>
  <si>
    <t xml:space="preserve">past solid bioE-heat-nc</t>
  </si>
  <si>
    <t xml:space="preserve">Europe and country have data until 2015</t>
  </si>
  <si>
    <t xml:space="preserve">Efficiency Heat plants gas</t>
  </si>
  <si>
    <t xml:space="preserve">Efficiency elec CHP plants gas</t>
  </si>
  <si>
    <t xml:space="preserve">Efficiency heat CHP plants gas</t>
  </si>
  <si>
    <t xml:space="preserve">Efficiency Heat plants coal</t>
  </si>
  <si>
    <t xml:space="preserve">Efficiency elec CHP plants coal</t>
  </si>
  <si>
    <t xml:space="preserve">Efficiency heat CHP plants coal</t>
  </si>
  <si>
    <t xml:space="preserve">Efficiency Heat plants oil</t>
  </si>
  <si>
    <t xml:space="preserve">Efficiency elec CHP plants oil </t>
  </si>
  <si>
    <t xml:space="preserve">Efficiency heat CHP plants oil</t>
  </si>
  <si>
    <t xml:space="preserve">Efficiency gas for electricity</t>
  </si>
  <si>
    <t xml:space="preserve">%</t>
  </si>
  <si>
    <t xml:space="preserve">Losses in Charcoal plants EJ</t>
  </si>
  <si>
    <t xml:space="preserve">Peat EJ</t>
  </si>
  <si>
    <t xml:space="preserve">Biogases EJ</t>
  </si>
  <si>
    <t xml:space="preserve">Average</t>
  </si>
  <si>
    <t xml:space="preserve">This is not calculated from the data on the left</t>
  </si>
  <si>
    <t xml:space="preserve">If they had done it as in Austria, the value would be this one</t>
  </si>
  <si>
    <t xml:space="preserve">end historical data</t>
  </si>
  <si>
    <t xml:space="preserve">Year</t>
  </si>
  <si>
    <t xml:space="preserve">HISTORIC VALUES</t>
  </si>
  <si>
    <t xml:space="preserve">pct CHP plants vs total heat output</t>
  </si>
  <si>
    <t xml:space="preserve">Pct gas in fossil CHP plants</t>
  </si>
  <si>
    <t xml:space="preserve">Pct liquids in fossil CHP plants</t>
  </si>
  <si>
    <t xml:space="preserve">resource extraction</t>
  </si>
  <si>
    <t xml:space="preserve">Historical unconv oil</t>
  </si>
  <si>
    <t xml:space="preserve">Historical unconv gas</t>
  </si>
  <si>
    <t xml:space="preserve">Historic CTL</t>
  </si>
  <si>
    <t xml:space="preserve">Historic GTL</t>
  </si>
  <si>
    <t xml:space="preserve">share resources</t>
  </si>
  <si>
    <t xml:space="preserve">Hist share oil Elec</t>
  </si>
  <si>
    <t xml:space="preserve">Hist share gas vs (coal+gas) Elec</t>
  </si>
  <si>
    <t xml:space="preserve">Hist share gas vs (coal+gas) heat</t>
  </si>
  <si>
    <t xml:space="preserve">Hist share liquids in Heat plants</t>
  </si>
  <si>
    <t xml:space="preserve">Annual generation liquids RES</t>
  </si>
  <si>
    <t xml:space="preserve">Biofuels</t>
  </si>
  <si>
    <t xml:space="preserve">ktoe/Year</t>
  </si>
  <si>
    <t xml:space="preserve">Capacity installed RES for non-commercial heat</t>
  </si>
  <si>
    <t xml:space="preserve">Historic solar for heat</t>
  </si>
  <si>
    <t xml:space="preserve">TWth</t>
  </si>
  <si>
    <t xml:space="preserve">Historic geothermal for heat</t>
  </si>
  <si>
    <t xml:space="preserve">Historic solid bioE-heat</t>
  </si>
  <si>
    <t xml:space="preserve">Capacity installed RES for commercial heat</t>
  </si>
  <si>
    <t xml:space="preserve">Other</t>
  </si>
  <si>
    <t xml:space="preserve">historic nuclear generation TWh</t>
  </si>
  <si>
    <t xml:space="preserve">TWh</t>
  </si>
  <si>
    <t xml:space="preserve">Installed capacities</t>
  </si>
  <si>
    <t xml:space="preserve">Hydroelectricity (withouth PHS)</t>
  </si>
  <si>
    <t xml:space="preserve">TW</t>
  </si>
  <si>
    <t xml:space="preserve">solid bioenergy for electricity</t>
  </si>
  <si>
    <t xml:space="preserve">Offshore wind</t>
  </si>
  <si>
    <t xml:space="preserve">Solar CSP</t>
  </si>
  <si>
    <t xml:space="preserve">PHS</t>
  </si>
  <si>
    <t xml:space="preserve">Non-energetic uses</t>
  </si>
  <si>
    <t xml:space="preserve">ELECTRICITY</t>
  </si>
  <si>
    <t xml:space="preserve">extrapolated, to avoid floating point overflow in vensim</t>
  </si>
  <si>
    <t xml:space="preserve">HEAT</t>
  </si>
  <si>
    <t xml:space="preserve">LIQUIDS</t>
  </si>
  <si>
    <t xml:space="preserve">GASES</t>
  </si>
  <si>
    <t xml:space="preserve">SOLIDS</t>
  </si>
  <si>
    <t xml:space="preserve">Share Losses over total extraction</t>
  </si>
  <si>
    <t xml:space="preserve">COAL pct losses</t>
  </si>
  <si>
    <t xml:space="preserve">OIL pct losses</t>
  </si>
  <si>
    <t xml:space="preserve">NAT GAS pct losses</t>
  </si>
  <si>
    <t xml:space="preserve">Transfer losses</t>
  </si>
  <si>
    <t xml:space="preserve">pc losses transformation vs extraction oil</t>
  </si>
  <si>
    <t xml:space="preserve">pc losses transformation vs extraction coal</t>
  </si>
  <si>
    <t xml:space="preserve">Ratio gain gas vs lose solids in tranf processes</t>
  </si>
  <si>
    <t xml:space="preserve">PES from Waste</t>
  </si>
  <si>
    <t xml:space="preserve">Past growth PES waste</t>
  </si>
  <si>
    <t xml:space="preserve">Energy industry own-use</t>
  </si>
  <si>
    <t xml:space="preserve">Maximun yearly acceleration of intensity improvement</t>
  </si>
  <si>
    <t xml:space="preserve">Households</t>
  </si>
  <si>
    <t xml:space="preserve">Sector1</t>
  </si>
  <si>
    <t xml:space="preserve">Sector2</t>
  </si>
  <si>
    <t xml:space="preserve">Sector3</t>
  </si>
  <si>
    <t xml:space="preserve">Sector4</t>
  </si>
  <si>
    <t xml:space="preserve">Sector5</t>
  </si>
  <si>
    <t xml:space="preserve">Sector6</t>
  </si>
  <si>
    <t xml:space="preserve">Sector7</t>
  </si>
  <si>
    <t xml:space="preserve">Sector8</t>
  </si>
  <si>
    <t xml:space="preserve">Sector9</t>
  </si>
  <si>
    <t xml:space="preserve">Sector10</t>
  </si>
  <si>
    <t xml:space="preserve">Sector11</t>
  </si>
  <si>
    <t xml:space="preserve">Sector12</t>
  </si>
  <si>
    <t xml:space="preserve">Sector13</t>
  </si>
  <si>
    <t xml:space="preserve">Sector14</t>
  </si>
  <si>
    <t xml:space="preserve">Sector15</t>
  </si>
  <si>
    <t xml:space="preserve">Sector16</t>
  </si>
  <si>
    <t xml:space="preserve">Electricity</t>
  </si>
  <si>
    <t xml:space="preserve">Heat</t>
  </si>
  <si>
    <t xml:space="preserve">Liquids</t>
  </si>
  <si>
    <t xml:space="preserve">Gases</t>
  </si>
  <si>
    <t xml:space="preserve">Solids</t>
  </si>
  <si>
    <t xml:space="preserve">minimum fraction source</t>
  </si>
  <si>
    <t xml:space="preserve">max yearly change between sources</t>
  </si>
  <si>
    <t xml:space="preserve">Techno-ecological potential electric RES</t>
  </si>
  <si>
    <t xml:space="preserve">max hydro </t>
  </si>
  <si>
    <t xml:space="preserve">TWe</t>
  </si>
  <si>
    <t xml:space="preserve">max PE geot-elec</t>
  </si>
  <si>
    <t xml:space="preserve">max potential PHS</t>
  </si>
  <si>
    <t xml:space="preserve">max oceanic </t>
  </si>
  <si>
    <t xml:space="preserve">max onshore wind </t>
  </si>
  <si>
    <t xml:space="preserve">max offshore wind </t>
  </si>
  <si>
    <t xml:space="preserve">max solar on land (PV and CSP)</t>
  </si>
  <si>
    <t xml:space="preserve">Mha</t>
  </si>
  <si>
    <t xml:space="preserve">Max biogases</t>
  </si>
  <si>
    <t xml:space="preserve">Max potential NPP bioE conventional for heat+elec</t>
  </si>
  <si>
    <t xml:space="preserve">Max NPP potential BioE residues</t>
  </si>
  <si>
    <t xml:space="preserve">max waste</t>
  </si>
  <si>
    <t xml:space="preserve">Techno-ecological potential RES for heat</t>
  </si>
  <si>
    <t xml:space="preserve">FE solar thermal potential</t>
  </si>
  <si>
    <t xml:space="preserve">Geot PE potential for heat TWth</t>
  </si>
  <si>
    <t xml:space="preserve">Annual shift from 2gen to 3gen biofuels land compet</t>
  </si>
  <si>
    <t xml:space="preserve">in the world module this parameter is placed in the scenario</t>
  </si>
  <si>
    <t xml:space="preserve">Solar </t>
  </si>
  <si>
    <t xml:space="preserve">Performance ratio over park's lifetime (f2)</t>
  </si>
  <si>
    <t xml:space="preserve">Land occupation ratio (f3)</t>
  </si>
  <si>
    <t xml:space="preserve">Cell efficiency conversion of solar PV.</t>
  </si>
  <si>
    <t xml:space="preserve">These 3 are not present in the world model?</t>
  </si>
  <si>
    <r>
      <rPr>
        <sz val="11"/>
        <color rgb="FF000000"/>
        <rFont val="Calibri"/>
        <family val="2"/>
        <charset val="1"/>
      </rPr>
      <t xml:space="preserve">historic share installed PV urban vs tot PV</t>
    </r>
    <r>
      <rPr>
        <sz val="11"/>
        <color rgb="FFFF0000"/>
        <rFont val="Calibri"/>
        <family val="2"/>
        <charset val="1"/>
      </rPr>
      <t xml:space="preserve"> (only EU and country. Same values)</t>
    </r>
  </si>
  <si>
    <t xml:space="preserve">Pipeline transport</t>
  </si>
  <si>
    <t xml:space="preserve">same as world</t>
  </si>
  <si>
    <t xml:space="preserve">Historic domestic EU extraction from NRE</t>
  </si>
  <si>
    <t xml:space="preserve">Conventional oil domestic extracted EU</t>
  </si>
  <si>
    <t xml:space="preserve">Unconventional oil domestic extracted EU</t>
  </si>
  <si>
    <t xml:space="preserve">Conventional gas domestic extracted EU</t>
  </si>
  <si>
    <t xml:space="preserve">Unconventional gas domestic extracted EU</t>
  </si>
  <si>
    <t xml:space="preserve">Coal domestic extracted EU</t>
  </si>
  <si>
    <t xml:space="preserve">2010-2015 average extraction</t>
  </si>
  <si>
    <t xml:space="preserve">Uranium domestic extracted EU</t>
  </si>
  <si>
    <t xml:space="preserve">tonnes</t>
  </si>
  <si>
    <t xml:space="preserve">Max PE biogas</t>
  </si>
  <si>
    <t xml:space="preserve">max PE waste</t>
  </si>
  <si>
    <t xml:space="preserve">WORLD</t>
  </si>
  <si>
    <t xml:space="preserve">Maggio12 low conv oil</t>
  </si>
  <si>
    <t xml:space="preserve">Maggio12 middle conv oil</t>
  </si>
  <si>
    <t xml:space="preserve">Maggio12 high conv oil</t>
  </si>
  <si>
    <t xml:space="preserve">BG mohr15 unconv oil</t>
  </si>
  <si>
    <t xml:space="preserve">High mohr15 unconv oil</t>
  </si>
  <si>
    <t xml:space="preserve">Low mohr15 unconv oil</t>
  </si>
  <si>
    <t xml:space="preserve">Laherrère 2006 total oil</t>
  </si>
  <si>
    <t xml:space="preserve">Low Mohr2015 conv gas </t>
  </si>
  <si>
    <t xml:space="preserve">High Mohr2015 conv gas </t>
  </si>
  <si>
    <t xml:space="preserve">BG Mohr2015 conv gas</t>
  </si>
  <si>
    <t xml:space="preserve">BG Mohr15 unconv gas</t>
  </si>
  <si>
    <t xml:space="preserve">High Mohr15 unconv gas</t>
  </si>
  <si>
    <t xml:space="preserve">Low Mohr15 unconv gas</t>
  </si>
  <si>
    <t xml:space="preserve">Laherrère10 total gas</t>
  </si>
  <si>
    <t xml:space="preserve">Mohr12 BG total gas</t>
  </si>
  <si>
    <t xml:space="preserve">mohr12 coal</t>
  </si>
  <si>
    <t xml:space="preserve">Low Mohr2015 coal</t>
  </si>
  <si>
    <t xml:space="preserve">BG Mohr2015 coal</t>
  </si>
  <si>
    <t xml:space="preserve">High Mohr2015 coal</t>
  </si>
  <si>
    <t xml:space="preserve">Zittel12 uranium</t>
  </si>
  <si>
    <t xml:space="preserve">EWG13 Uranium </t>
  </si>
  <si>
    <t xml:space="preserve">EUROPE</t>
  </si>
  <si>
    <t xml:space="preserve">Low-EU mohr15 conv oil</t>
  </si>
  <si>
    <t xml:space="preserve">BG-EU mohr15 conv oil</t>
  </si>
  <si>
    <t xml:space="preserve">High-EU mohr15 conv oil</t>
  </si>
  <si>
    <t xml:space="preserve">Low-EU mohr15 unconv oil</t>
  </si>
  <si>
    <t xml:space="preserve">BG-EU mohr15 unconv oil</t>
  </si>
  <si>
    <t xml:space="preserve">High-EU mohr15 unconv oil</t>
  </si>
  <si>
    <t xml:space="preserve">Low-EU Mohr2015 conv gas </t>
  </si>
  <si>
    <t xml:space="preserve">BG-EU Mohr2015 conv gas </t>
  </si>
  <si>
    <t xml:space="preserve">High-EU Mohr2015 conv gas</t>
  </si>
  <si>
    <t xml:space="preserve">Low-EU Mohr15 unconv gas</t>
  </si>
  <si>
    <t xml:space="preserve">BG-EU Mohr15 unconv gas</t>
  </si>
  <si>
    <t xml:space="preserve">High-EU Mohr15 unconv gas</t>
  </si>
  <si>
    <t xml:space="preserve">Low-EU Mohr2015 coal</t>
  </si>
  <si>
    <t xml:space="preserve">BG-EU Mohr2015 coal</t>
  </si>
  <si>
    <t xml:space="preserve">High-EU Mohr2015 coal</t>
  </si>
  <si>
    <t xml:space="preserve">AUSTRIA</t>
  </si>
  <si>
    <t xml:space="preserve">Low-AUT mohr15 conv oil</t>
  </si>
  <si>
    <t xml:space="preserve">BG-AUT mohr15 conv oil</t>
  </si>
  <si>
    <t xml:space="preserve">High-AUTmohr15 conv oil</t>
  </si>
  <si>
    <t xml:space="preserve">Low-AUT mohr15 unconv oil</t>
  </si>
  <si>
    <t xml:space="preserve">BG-AUT mohr15 unconv oil</t>
  </si>
  <si>
    <t xml:space="preserve">High-AUT mohr15 unconv oil</t>
  </si>
  <si>
    <t xml:space="preserve">Low-AUT Mohr2015 conv gas </t>
  </si>
  <si>
    <t xml:space="preserve">BG-AUT Mohr2015 conv gas </t>
  </si>
  <si>
    <t xml:space="preserve">High-AUT Mohr2015 conv gas</t>
  </si>
  <si>
    <t xml:space="preserve">Low-AUT Mohr15 unconv gas</t>
  </si>
  <si>
    <t xml:space="preserve">BG-AUT Mohr15 unconv gas</t>
  </si>
  <si>
    <t xml:space="preserve">High-AUT Mohr15 unconv gas</t>
  </si>
  <si>
    <t xml:space="preserve">Low-AUT Mohr2015 coal</t>
  </si>
  <si>
    <t xml:space="preserve">BG-AUT Mohr2015 coal</t>
  </si>
  <si>
    <t xml:space="preserve">High-AUT Mohr2015 coal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</si>
</sst>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0.000000"/>
    <numFmt numFmtId="168" formatCode="0"/>
    <numFmt numFmtId="169" formatCode="General"/>
    <numFmt numFmtId="170" formatCode="0%"/>
    <numFmt numFmtId="171" formatCode="#,##0.000"/>
    <numFmt numFmtId="172" formatCode="0.0%"/>
    <numFmt numFmtId="173" formatCode="0.00E+00"/>
    <numFmt numFmtId="174" formatCode="0.0"/>
    <numFmt numFmtId="175" formatCode="0.00000"/>
    <numFmt numFmtId="176" formatCode="0.00%"/>
    <numFmt numFmtId="177" formatCode="0.0000000"/>
    <numFmt numFmtId="178" formatCode="0.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Arial"/>
      <family val="2"/>
      <charset val="1"/>
    </font>
    <font>
      <b val="true"/>
      <sz val="1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name val="Calibri"/>
      <family val="2"/>
      <charset val="1"/>
    </font>
    <font>
      <b val="true"/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B4C7E7"/>
        <bgColor rgb="FF9DC3E6"/>
      </patternFill>
    </fill>
    <fill>
      <patternFill patternType="solid">
        <fgColor rgb="FF0070C0"/>
        <bgColor rgb="FF0072C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FFFCC"/>
      </patternFill>
    </fill>
    <fill>
      <patternFill patternType="solid">
        <fgColor rgb="FF92D050"/>
        <bgColor rgb="FF66FF33"/>
      </patternFill>
    </fill>
    <fill>
      <patternFill patternType="solid">
        <fgColor rgb="FF00B050"/>
        <bgColor rgb="FF008080"/>
      </patternFill>
    </fill>
    <fill>
      <patternFill patternType="solid">
        <fgColor rgb="FF66FF33"/>
        <bgColor rgb="FF92D05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0072C6"/>
        <bgColor rgb="FF0070C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Excel Built-in Bad" xfId="2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2C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B4C7E7"/>
      <rgbColor rgb="FFFFC7CE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5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J37" activeCellId="1" sqref="B180:R197 J37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44.99"/>
    <col collapsed="false" customWidth="true" hidden="false" outlineLevel="0" max="2" min="2" style="0" width="14.86"/>
    <col collapsed="false" customWidth="true" hidden="false" outlineLevel="0" max="4" min="4" style="0" width="14.15"/>
    <col collapsed="false" customWidth="true" hidden="false" outlineLevel="0" max="5" min="5" style="0" width="26.71"/>
    <col collapsed="false" customWidth="true" hidden="false" outlineLevel="0" max="6" min="6" style="0" width="24.71"/>
    <col collapsed="false" customWidth="true" hidden="false" outlineLevel="0" max="7" min="7" style="0" width="16.87"/>
    <col collapsed="false" customWidth="true" hidden="false" outlineLevel="0" max="10" min="10" style="0" width="19.57"/>
  </cols>
  <sheetData>
    <row r="2" customFormat="false" ht="1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" hidden="false" customHeight="false" outlineLevel="0" collapsed="false">
      <c r="A3" s="1"/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9</v>
      </c>
      <c r="H3" s="1" t="n">
        <v>1995</v>
      </c>
      <c r="I3" s="1" t="n">
        <v>2007</v>
      </c>
      <c r="J3" s="1" t="n">
        <v>2015</v>
      </c>
      <c r="K3" s="1" t="n">
        <v>2020</v>
      </c>
      <c r="L3" s="1" t="n">
        <v>2030</v>
      </c>
      <c r="M3" s="1" t="n">
        <v>2040</v>
      </c>
      <c r="N3" s="1" t="n">
        <v>2050</v>
      </c>
      <c r="O3" s="1" t="n">
        <v>2060</v>
      </c>
      <c r="P3" s="1" t="n">
        <v>2070</v>
      </c>
      <c r="Q3" s="1" t="n">
        <v>2080</v>
      </c>
      <c r="R3" s="1" t="n">
        <v>2090</v>
      </c>
      <c r="S3" s="1" t="n">
        <v>2100</v>
      </c>
    </row>
    <row r="4" customFormat="false" ht="15" hidden="false" customHeight="false" outlineLevel="0" collapsed="false">
      <c r="A4" s="2" t="s">
        <v>11</v>
      </c>
      <c r="B4" s="3" t="n">
        <v>50</v>
      </c>
      <c r="C4" s="4" t="n">
        <v>80</v>
      </c>
      <c r="D4" s="4" t="n">
        <v>0.04</v>
      </c>
      <c r="E4" s="4" t="s">
        <v>12</v>
      </c>
      <c r="F4" s="3" t="n">
        <v>2</v>
      </c>
      <c r="G4" s="3" t="n">
        <v>2</v>
      </c>
      <c r="H4" s="5" t="n">
        <f aca="false">I4</f>
        <v>2.21481247961735</v>
      </c>
      <c r="I4" s="5" t="n">
        <v>2.21481247961735</v>
      </c>
      <c r="J4" s="5" t="n">
        <v>2.34499923904772</v>
      </c>
      <c r="K4" s="5" t="n">
        <v>2.41705228829221</v>
      </c>
      <c r="L4" s="5" t="n">
        <v>2.52595064680944</v>
      </c>
      <c r="M4" s="5" t="n">
        <v>2.61683574301554</v>
      </c>
      <c r="N4" s="5" t="n">
        <v>2.69707663876508</v>
      </c>
      <c r="O4" s="5" t="n">
        <f aca="false">N4</f>
        <v>2.69707663876508</v>
      </c>
      <c r="P4" s="5" t="n">
        <f aca="false">O4</f>
        <v>2.69707663876508</v>
      </c>
      <c r="Q4" s="5" t="n">
        <f aca="false">P4</f>
        <v>2.69707663876508</v>
      </c>
      <c r="R4" s="5" t="n">
        <f aca="false">Q4</f>
        <v>2.69707663876508</v>
      </c>
      <c r="S4" s="5" t="n">
        <f aca="false">R4</f>
        <v>2.69707663876508</v>
      </c>
    </row>
    <row r="5" customFormat="false" ht="15" hidden="false" customHeight="false" outlineLevel="0" collapsed="false">
      <c r="A5" s="6" t="s">
        <v>13</v>
      </c>
      <c r="B5" s="4" t="n">
        <v>7</v>
      </c>
      <c r="C5" s="4" t="n">
        <v>30</v>
      </c>
      <c r="D5" s="4" t="n">
        <v>0.5</v>
      </c>
      <c r="E5" s="4" t="s">
        <v>12</v>
      </c>
      <c r="F5" s="4" t="n">
        <v>2</v>
      </c>
      <c r="G5" s="4" t="n">
        <v>3.5</v>
      </c>
      <c r="H5" s="5" t="n">
        <f aca="false">I5*2</f>
        <v>20.3811875203826</v>
      </c>
      <c r="I5" s="5" t="n">
        <v>10.1905937601913</v>
      </c>
      <c r="J5" s="5" t="n">
        <v>8.9042830742472</v>
      </c>
      <c r="K5" s="5" t="n">
        <v>7.51971823024242</v>
      </c>
      <c r="L5" s="5" t="n">
        <v>5.9361887161648</v>
      </c>
      <c r="M5" s="5" t="n">
        <v>4.94709685835417</v>
      </c>
      <c r="N5" s="5" t="n">
        <v>4.25440504402653</v>
      </c>
      <c r="O5" s="5" t="n">
        <f aca="false">N5</f>
        <v>4.25440504402653</v>
      </c>
      <c r="P5" s="5" t="n">
        <f aca="false">O5</f>
        <v>4.25440504402653</v>
      </c>
      <c r="Q5" s="5" t="n">
        <f aca="false">P5</f>
        <v>4.25440504402653</v>
      </c>
      <c r="R5" s="5" t="n">
        <f aca="false">Q5</f>
        <v>4.25440504402653</v>
      </c>
      <c r="S5" s="5" t="n">
        <f aca="false">R5</f>
        <v>4.25440504402653</v>
      </c>
    </row>
    <row r="6" customFormat="false" ht="15" hidden="false" customHeight="false" outlineLevel="0" collapsed="false">
      <c r="A6" s="6" t="s">
        <v>14</v>
      </c>
      <c r="B6" s="4" t="n">
        <v>1.5</v>
      </c>
      <c r="C6" s="4" t="n">
        <v>30</v>
      </c>
      <c r="D6" s="4" t="n">
        <v>0</v>
      </c>
      <c r="E6" s="4" t="s">
        <v>12</v>
      </c>
      <c r="F6" s="4" t="n">
        <v>2</v>
      </c>
      <c r="G6" s="4" t="n">
        <v>0.5</v>
      </c>
      <c r="H6" s="5" t="n">
        <f aca="false">I6*2</f>
        <v>4.61467029024894</v>
      </c>
      <c r="I6" s="5" t="n">
        <v>2.30733514512447</v>
      </c>
      <c r="J6" s="5" t="n">
        <v>2.00765996303946</v>
      </c>
      <c r="K6" s="5" t="n">
        <v>1.99374062398087</v>
      </c>
      <c r="L6" s="5" t="n">
        <v>1.94625111425155</v>
      </c>
      <c r="M6" s="5" t="n">
        <v>1.9233251440374</v>
      </c>
      <c r="N6" s="5" t="n">
        <v>1.90449309707577</v>
      </c>
      <c r="O6" s="5" t="n">
        <f aca="false">N6</f>
        <v>1.90449309707577</v>
      </c>
      <c r="P6" s="5" t="n">
        <f aca="false">O6</f>
        <v>1.90449309707577</v>
      </c>
      <c r="Q6" s="5" t="n">
        <f aca="false">P6</f>
        <v>1.90449309707577</v>
      </c>
      <c r="R6" s="5" t="n">
        <f aca="false">Q6</f>
        <v>1.90449309707577</v>
      </c>
      <c r="S6" s="5" t="n">
        <f aca="false">R6</f>
        <v>1.90449309707577</v>
      </c>
    </row>
    <row r="7" customFormat="false" ht="15" hidden="false" customHeight="false" outlineLevel="0" collapsed="false">
      <c r="A7" s="6" t="s">
        <v>15</v>
      </c>
      <c r="B7" s="4" t="n">
        <v>3.25</v>
      </c>
      <c r="C7" s="4" t="n">
        <v>40</v>
      </c>
      <c r="D7" s="4" t="n">
        <v>0</v>
      </c>
      <c r="E7" s="4" t="s">
        <v>12</v>
      </c>
      <c r="F7" s="4" t="n">
        <v>2</v>
      </c>
      <c r="G7" s="4" t="n">
        <v>0.5</v>
      </c>
      <c r="H7" s="5" t="n">
        <f aca="false">I7*2</f>
        <v>11.8167000760952</v>
      </c>
      <c r="I7" s="5" t="n">
        <v>5.90835003804761</v>
      </c>
      <c r="J7" s="5" t="n">
        <v>3.18670985976737</v>
      </c>
      <c r="K7" s="5" t="n">
        <v>2.2975097293184</v>
      </c>
      <c r="L7" s="5" t="n">
        <v>1.76693727579085</v>
      </c>
      <c r="M7" s="5" t="n">
        <v>1.47544994021089</v>
      </c>
      <c r="N7" s="5" t="n">
        <v>1.31414936406131</v>
      </c>
      <c r="O7" s="5" t="n">
        <f aca="false">N7</f>
        <v>1.31414936406131</v>
      </c>
      <c r="P7" s="5" t="n">
        <f aca="false">O7</f>
        <v>1.31414936406131</v>
      </c>
      <c r="Q7" s="5" t="n">
        <f aca="false">P7</f>
        <v>1.31414936406131</v>
      </c>
      <c r="R7" s="5" t="n">
        <f aca="false">Q7</f>
        <v>1.31414936406131</v>
      </c>
      <c r="S7" s="5" t="n">
        <f aca="false">R7</f>
        <v>1.31414936406131</v>
      </c>
    </row>
    <row r="8" customFormat="false" ht="15" hidden="false" customHeight="false" outlineLevel="0" collapsed="false">
      <c r="A8" s="6" t="s">
        <v>16</v>
      </c>
      <c r="B8" s="4" t="n">
        <v>0</v>
      </c>
      <c r="C8" s="4" t="n">
        <v>20</v>
      </c>
      <c r="D8" s="4" t="n">
        <v>0.025</v>
      </c>
      <c r="E8" s="4" t="s">
        <v>12</v>
      </c>
      <c r="F8" s="4" t="n">
        <v>2</v>
      </c>
      <c r="G8" s="4" t="n">
        <v>1</v>
      </c>
      <c r="H8" s="5" t="n">
        <f aca="false">I8*2</f>
        <v>2.47272964452658</v>
      </c>
      <c r="I8" s="5" t="n">
        <v>1.23636482226329</v>
      </c>
      <c r="J8" s="5" t="n">
        <v>1.02757473638439</v>
      </c>
      <c r="K8" s="5" t="n">
        <v>0.817147081204479</v>
      </c>
      <c r="L8" s="5" t="n">
        <v>0.779482987281226</v>
      </c>
      <c r="M8" s="5" t="n">
        <v>0.741818893357973</v>
      </c>
      <c r="N8" s="5" t="n">
        <v>0.731993477551908</v>
      </c>
      <c r="O8" s="5" t="n">
        <f aca="false">N8</f>
        <v>0.731993477551908</v>
      </c>
      <c r="P8" s="5" t="n">
        <f aca="false">O8</f>
        <v>0.731993477551908</v>
      </c>
      <c r="Q8" s="5" t="n">
        <f aca="false">P8</f>
        <v>0.731993477551908</v>
      </c>
      <c r="R8" s="5" t="n">
        <f aca="false">Q8</f>
        <v>0.731993477551908</v>
      </c>
      <c r="S8" s="5" t="n">
        <f aca="false">R8</f>
        <v>0.731993477551908</v>
      </c>
    </row>
    <row r="9" customFormat="false" ht="15" hidden="false" customHeight="false" outlineLevel="0" collapsed="false">
      <c r="A9" s="6" t="s">
        <v>17</v>
      </c>
      <c r="B9" s="4" t="n">
        <v>0</v>
      </c>
      <c r="C9" s="4" t="n">
        <v>20</v>
      </c>
      <c r="D9" s="4" t="n">
        <v>0.01</v>
      </c>
      <c r="E9" s="4" t="s">
        <v>12</v>
      </c>
      <c r="F9" s="4" t="n">
        <v>4</v>
      </c>
      <c r="G9" s="4" t="n">
        <v>0.5</v>
      </c>
      <c r="H9" s="5" t="n">
        <f aca="false">I9*2</f>
        <v>4.74895097293184</v>
      </c>
      <c r="I9" s="5" t="n">
        <v>2.37447548646592</v>
      </c>
      <c r="J9" s="5" t="n">
        <v>1.80132623111208</v>
      </c>
      <c r="K9" s="5" t="n">
        <v>1.26092836177845</v>
      </c>
      <c r="L9" s="5" t="n">
        <v>1.19542558973801</v>
      </c>
      <c r="M9" s="5" t="n">
        <v>1.0889835851723</v>
      </c>
      <c r="N9" s="5" t="n">
        <v>1.06851396890966</v>
      </c>
      <c r="O9" s="5" t="n">
        <f aca="false">N9</f>
        <v>1.06851396890966</v>
      </c>
      <c r="P9" s="5" t="n">
        <f aca="false">O9</f>
        <v>1.06851396890966</v>
      </c>
      <c r="Q9" s="5" t="n">
        <f aca="false">P9</f>
        <v>1.06851396890966</v>
      </c>
      <c r="R9" s="5" t="n">
        <f aca="false">Q9</f>
        <v>1.06851396890966</v>
      </c>
      <c r="S9" s="5" t="n">
        <f aca="false">R9</f>
        <v>1.06851396890966</v>
      </c>
    </row>
    <row r="10" customFormat="false" ht="15" hidden="false" customHeight="false" outlineLevel="0" collapsed="false">
      <c r="A10" s="6" t="s">
        <v>18</v>
      </c>
      <c r="B10" s="4" t="n">
        <v>0</v>
      </c>
      <c r="C10" s="4" t="n">
        <v>25</v>
      </c>
      <c r="D10" s="4" t="n">
        <v>0.033</v>
      </c>
      <c r="E10" s="4" t="s">
        <v>12</v>
      </c>
      <c r="F10" s="4" t="n">
        <v>1</v>
      </c>
      <c r="G10" s="7" t="n">
        <v>0.5</v>
      </c>
      <c r="H10" s="5" t="n">
        <f aca="false">I10*2</f>
        <v>6.13433460158712</v>
      </c>
      <c r="I10" s="5" t="n">
        <v>3.06716730079356</v>
      </c>
      <c r="J10" s="5" t="n">
        <v>2.13702793781933</v>
      </c>
      <c r="K10" s="5" t="n">
        <v>1.45416153929775</v>
      </c>
      <c r="L10" s="5" t="n">
        <v>0.840891836069138</v>
      </c>
      <c r="M10" s="5" t="n">
        <v>0.642745950646809</v>
      </c>
      <c r="N10" s="5" t="n">
        <v>0.623095119034678</v>
      </c>
      <c r="O10" s="5" t="n">
        <f aca="false">N10</f>
        <v>0.623095119034678</v>
      </c>
      <c r="P10" s="5" t="n">
        <f aca="false">O10</f>
        <v>0.623095119034678</v>
      </c>
      <c r="Q10" s="5" t="n">
        <f aca="false">P10</f>
        <v>0.623095119034678</v>
      </c>
      <c r="R10" s="5" t="n">
        <f aca="false">Q10</f>
        <v>0.623095119034678</v>
      </c>
      <c r="S10" s="5" t="n">
        <f aca="false">R10</f>
        <v>0.623095119034678</v>
      </c>
    </row>
    <row r="11" customFormat="false" ht="15" hidden="false" customHeight="false" outlineLevel="0" collapsed="false">
      <c r="A11" s="6" t="s">
        <v>19</v>
      </c>
      <c r="B11" s="4" t="n">
        <v>0</v>
      </c>
      <c r="C11" s="4" t="n">
        <v>25</v>
      </c>
      <c r="D11" s="4" t="n">
        <f aca="false">+D10</f>
        <v>0.033</v>
      </c>
      <c r="E11" s="4" t="s">
        <v>12</v>
      </c>
      <c r="F11" s="4" t="n">
        <v>2</v>
      </c>
      <c r="G11" s="4" t="n">
        <v>0.5</v>
      </c>
      <c r="H11" s="5" t="n">
        <f aca="false">2*I11</f>
        <v>11.8723774323296</v>
      </c>
      <c r="I11" s="5" t="n">
        <v>5.9361887161648</v>
      </c>
      <c r="J11" s="5" t="n">
        <v>4.56554321121861</v>
      </c>
      <c r="K11" s="5" t="n">
        <v>4.12994977714969</v>
      </c>
      <c r="L11" s="5" t="n">
        <v>3.4904789651049</v>
      </c>
      <c r="M11" s="5" t="n">
        <v>3.43889553212306</v>
      </c>
      <c r="N11" s="5" t="n">
        <v>3.40614414610284</v>
      </c>
      <c r="O11" s="5" t="n">
        <f aca="false">N11</f>
        <v>3.40614414610284</v>
      </c>
      <c r="P11" s="5" t="n">
        <f aca="false">O11</f>
        <v>3.40614414610284</v>
      </c>
      <c r="Q11" s="5" t="n">
        <f aca="false">P11</f>
        <v>3.40614414610284</v>
      </c>
      <c r="R11" s="5" t="n">
        <f aca="false">Q11</f>
        <v>3.40614414610284</v>
      </c>
      <c r="S11" s="5" t="n">
        <f aca="false">R11</f>
        <v>3.40614414610284</v>
      </c>
    </row>
    <row r="12" customFormat="false" ht="15" hidden="false" customHeight="false" outlineLevel="0" collapsed="false">
      <c r="A12" s="8"/>
      <c r="B12" s="9"/>
      <c r="H12" s="10"/>
    </row>
    <row r="13" customFormat="false" ht="15" hidden="false" customHeight="false" outlineLevel="0" collapsed="false">
      <c r="A13" s="6" t="s">
        <v>20</v>
      </c>
      <c r="B13" s="4" t="s">
        <v>12</v>
      </c>
      <c r="C13" s="4" t="n">
        <v>40</v>
      </c>
      <c r="D13" s="4"/>
      <c r="E13" s="4" t="n">
        <v>1</v>
      </c>
      <c r="F13" s="4" t="n">
        <v>8</v>
      </c>
      <c r="G13" s="4" t="n">
        <v>1</v>
      </c>
      <c r="H13" s="5" t="n">
        <f aca="false">I13</f>
        <v>5.53670862813562</v>
      </c>
      <c r="I13" s="5" t="n">
        <f aca="false">J13</f>
        <v>5.53670862813562</v>
      </c>
      <c r="J13" s="11" t="n">
        <v>5.53670862813562</v>
      </c>
      <c r="K13" s="11" t="n">
        <f aca="false">+J13</f>
        <v>5.53670862813562</v>
      </c>
      <c r="L13" s="5" t="n">
        <f aca="false">+K13</f>
        <v>5.53670862813562</v>
      </c>
      <c r="M13" s="5" t="n">
        <f aca="false">+L13</f>
        <v>5.53670862813562</v>
      </c>
      <c r="N13" s="5" t="n">
        <f aca="false">+M13</f>
        <v>5.53670862813562</v>
      </c>
      <c r="O13" s="5" t="n">
        <f aca="false">+N13</f>
        <v>5.53670862813562</v>
      </c>
      <c r="P13" s="5" t="n">
        <f aca="false">+O13</f>
        <v>5.53670862813562</v>
      </c>
      <c r="Q13" s="5" t="n">
        <f aca="false">+P13</f>
        <v>5.53670862813562</v>
      </c>
      <c r="R13" s="5" t="n">
        <f aca="false">+Q13</f>
        <v>5.53670862813562</v>
      </c>
      <c r="S13" s="5" t="n">
        <f aca="false">+R13</f>
        <v>5.53670862813562</v>
      </c>
    </row>
    <row r="14" customFormat="false" ht="15" hidden="false" customHeight="false" outlineLevel="0" collapsed="false">
      <c r="A14" s="12"/>
      <c r="B14" s="12"/>
      <c r="C14" s="12"/>
      <c r="E14" s="13"/>
    </row>
    <row r="15" customFormat="false" ht="15" hidden="false" customHeight="false" outlineLevel="0" collapsed="false">
      <c r="A15" s="14" t="s">
        <v>21</v>
      </c>
      <c r="B15" s="4" t="s">
        <v>12</v>
      </c>
      <c r="C15" s="4" t="n">
        <v>25</v>
      </c>
      <c r="D15" s="4"/>
      <c r="E15" s="15" t="n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customFormat="false" ht="15" hidden="false" customHeight="false" outlineLevel="0" collapsed="false">
      <c r="A16" s="17" t="s">
        <v>22</v>
      </c>
      <c r="B16" s="4" t="s">
        <v>12</v>
      </c>
      <c r="C16" s="18" t="n">
        <v>25</v>
      </c>
      <c r="D16" s="4"/>
      <c r="E16" s="15" t="n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customFormat="false" ht="15" hidden="false" customHeight="false" outlineLevel="0" collapsed="false">
      <c r="A17" s="17" t="s">
        <v>23</v>
      </c>
      <c r="B17" s="4" t="s">
        <v>12</v>
      </c>
      <c r="C17" s="4" t="n">
        <v>30</v>
      </c>
      <c r="D17" s="4"/>
      <c r="E17" s="15" t="n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9" customFormat="false" ht="15" hidden="false" customHeight="false" outlineLevel="0" collapsed="false">
      <c r="A19" s="8"/>
      <c r="B19" s="10"/>
      <c r="C19" s="10"/>
      <c r="D19" s="10"/>
    </row>
    <row r="20" customFormat="false" ht="15" hidden="false" customHeight="false" outlineLevel="0" collapsed="false">
      <c r="A20" s="6" t="s">
        <v>24</v>
      </c>
      <c r="B20" s="16"/>
      <c r="C20" s="15" t="n">
        <v>40</v>
      </c>
      <c r="D20" s="10"/>
    </row>
    <row r="21" customFormat="false" ht="15" hidden="false" customHeight="false" outlineLevel="0" collapsed="false">
      <c r="A21" s="6" t="s">
        <v>25</v>
      </c>
      <c r="B21" s="16"/>
      <c r="C21" s="15" t="n">
        <v>40</v>
      </c>
    </row>
    <row r="22" customFormat="false" ht="15" hidden="false" customHeight="false" outlineLevel="0" collapsed="false">
      <c r="A22" s="6" t="s">
        <v>26</v>
      </c>
      <c r="B22" s="16"/>
      <c r="C22" s="19" t="n">
        <v>5</v>
      </c>
    </row>
    <row r="23" s="10" customFormat="true" ht="15" hidden="false" customHeight="false" outlineLevel="0" collapsed="false">
      <c r="A23" s="8"/>
      <c r="C23" s="20"/>
    </row>
    <row r="24" customFormat="false" ht="15" hidden="false" customHeight="false" outlineLevel="0" collapsed="false">
      <c r="A24" s="21" t="s">
        <v>27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customFormat="false" ht="15" hidden="false" customHeight="false" outlineLevel="0" collapsed="false">
      <c r="A25" s="6" t="s">
        <v>28</v>
      </c>
      <c r="B25" s="15" t="n">
        <v>0</v>
      </c>
      <c r="C25" s="15" t="n">
        <v>0.1</v>
      </c>
      <c r="D25" s="15" t="n">
        <v>0.2</v>
      </c>
      <c r="E25" s="15" t="n">
        <v>0.3</v>
      </c>
      <c r="F25" s="15" t="n">
        <v>0.4</v>
      </c>
      <c r="G25" s="15" t="n">
        <v>0.5</v>
      </c>
      <c r="H25" s="15" t="n">
        <v>0.6</v>
      </c>
      <c r="I25" s="15" t="n">
        <v>0.7</v>
      </c>
      <c r="J25" s="15" t="n">
        <v>0.8</v>
      </c>
      <c r="K25" s="15" t="n">
        <v>0.9</v>
      </c>
      <c r="L25" s="15" t="n">
        <v>1</v>
      </c>
    </row>
    <row r="26" customFormat="false" ht="15" hidden="false" customHeight="false" outlineLevel="0" collapsed="false">
      <c r="A26" s="6" t="s">
        <v>29</v>
      </c>
      <c r="B26" s="23" t="n">
        <v>0</v>
      </c>
      <c r="C26" s="23" t="n">
        <v>1.51646113638564</v>
      </c>
      <c r="D26" s="23" t="n">
        <v>3.03292227277127</v>
      </c>
      <c r="E26" s="23" t="n">
        <v>4.54938340915691</v>
      </c>
      <c r="F26" s="23" t="n">
        <v>4.54938340915691</v>
      </c>
      <c r="G26" s="23" t="n">
        <v>4.54938340915691</v>
      </c>
      <c r="H26" s="23" t="n">
        <v>4.54938340915691</v>
      </c>
      <c r="I26" s="23" t="n">
        <v>4.54938340915691</v>
      </c>
      <c r="J26" s="23" t="n">
        <v>4.54938340915691</v>
      </c>
      <c r="K26" s="23" t="n">
        <v>4.54938340915691</v>
      </c>
      <c r="L26" s="23" t="n">
        <v>4.54938340915691</v>
      </c>
    </row>
    <row r="28" customFormat="false" ht="15" hidden="false" customHeight="false" outlineLevel="0" collapsed="false">
      <c r="A28" s="24" t="s">
        <v>30</v>
      </c>
    </row>
    <row r="29" customFormat="false" ht="15" hidden="false" customHeight="false" outlineLevel="0" collapsed="false">
      <c r="A29" s="6" t="s">
        <v>31</v>
      </c>
      <c r="B29" s="16" t="s">
        <v>8</v>
      </c>
      <c r="C29" s="11" t="n">
        <f aca="false">1/3</f>
        <v>0.333333333333333</v>
      </c>
      <c r="E29" s="21" t="s">
        <v>32</v>
      </c>
    </row>
    <row r="30" customFormat="false" ht="15" hidden="false" customHeight="false" outlineLevel="0" collapsed="false">
      <c r="A30" s="6" t="s">
        <v>33</v>
      </c>
      <c r="B30" s="16" t="s">
        <v>8</v>
      </c>
      <c r="C30" s="16" t="n">
        <v>0.55</v>
      </c>
      <c r="E30" s="6" t="s">
        <v>34</v>
      </c>
      <c r="F30" s="16" t="s">
        <v>8</v>
      </c>
      <c r="G30" s="19" t="n">
        <v>5</v>
      </c>
      <c r="H30" s="25"/>
    </row>
    <row r="31" customFormat="false" ht="15" hidden="false" customHeight="false" outlineLevel="0" collapsed="false">
      <c r="A31" s="6" t="s">
        <v>35</v>
      </c>
      <c r="B31" s="16" t="s">
        <v>8</v>
      </c>
      <c r="C31" s="16" t="n">
        <v>0.35</v>
      </c>
      <c r="E31" s="6" t="s">
        <v>36</v>
      </c>
      <c r="F31" s="16" t="s">
        <v>8</v>
      </c>
      <c r="G31" s="19" t="n">
        <v>0.75</v>
      </c>
    </row>
    <row r="32" customFormat="false" ht="15" hidden="false" customHeight="false" outlineLevel="0" collapsed="false">
      <c r="A32" s="6" t="s">
        <v>37</v>
      </c>
      <c r="B32" s="16" t="s">
        <v>8</v>
      </c>
      <c r="C32" s="16" t="n">
        <v>0.31</v>
      </c>
      <c r="E32" s="21" t="s">
        <v>38</v>
      </c>
    </row>
    <row r="33" customFormat="false" ht="15" hidden="false" customHeight="false" outlineLevel="0" collapsed="false">
      <c r="A33" s="6" t="s">
        <v>39</v>
      </c>
      <c r="B33" s="16" t="s">
        <v>8</v>
      </c>
      <c r="C33" s="16" t="n">
        <v>0.52</v>
      </c>
      <c r="E33" s="6" t="s">
        <v>40</v>
      </c>
      <c r="F33" s="16" t="s">
        <v>41</v>
      </c>
      <c r="G33" s="26" t="n">
        <v>138024</v>
      </c>
    </row>
    <row r="34" customFormat="false" ht="15" hidden="false" customHeight="false" outlineLevel="0" collapsed="false">
      <c r="A34" s="6" t="s">
        <v>42</v>
      </c>
      <c r="B34" s="16" t="s">
        <v>8</v>
      </c>
      <c r="C34" s="16" t="n">
        <v>1</v>
      </c>
      <c r="E34" s="6" t="s">
        <v>43</v>
      </c>
      <c r="F34" s="16" t="s">
        <v>44</v>
      </c>
      <c r="G34" s="19" t="n">
        <v>80</v>
      </c>
    </row>
    <row r="35" customFormat="false" ht="15" hidden="false" customHeight="false" outlineLevel="0" collapsed="false">
      <c r="A35" s="6" t="s">
        <v>45</v>
      </c>
      <c r="B35" s="16" t="s">
        <v>8</v>
      </c>
      <c r="C35" s="27" t="n">
        <v>0.696056101771617</v>
      </c>
      <c r="E35" s="6" t="s">
        <v>46</v>
      </c>
      <c r="F35" s="16" t="s">
        <v>8</v>
      </c>
      <c r="G35" s="19" t="n">
        <v>0.9</v>
      </c>
    </row>
    <row r="36" customFormat="false" ht="15" hidden="false" customHeight="false" outlineLevel="0" collapsed="false">
      <c r="A36" s="6" t="s">
        <v>47</v>
      </c>
      <c r="B36" s="16" t="s">
        <v>8</v>
      </c>
      <c r="C36" s="16" t="n">
        <v>0.05</v>
      </c>
    </row>
    <row r="37" customFormat="false" ht="15" hidden="false" customHeight="false" outlineLevel="0" collapsed="false">
      <c r="A37" s="6" t="s">
        <v>48</v>
      </c>
      <c r="B37" s="16" t="s">
        <v>8</v>
      </c>
      <c r="C37" s="16" t="n">
        <v>0.15</v>
      </c>
      <c r="E37" s="6" t="s">
        <v>49</v>
      </c>
      <c r="F37" s="16" t="s">
        <v>8</v>
      </c>
      <c r="G37" s="19" t="n">
        <f aca="false">0.15+0.22</f>
        <v>0.37</v>
      </c>
    </row>
    <row r="38" customFormat="false" ht="15" hidden="false" customHeight="false" outlineLevel="0" collapsed="false">
      <c r="A38" s="6" t="s">
        <v>50</v>
      </c>
      <c r="B38" s="16" t="s">
        <v>8</v>
      </c>
      <c r="C38" s="19" t="n">
        <v>0.3333333333</v>
      </c>
    </row>
    <row r="39" customFormat="false" ht="15" hidden="false" customHeight="false" outlineLevel="0" collapsed="false">
      <c r="A39" s="6" t="s">
        <v>51</v>
      </c>
      <c r="B39" s="16" t="s">
        <v>8</v>
      </c>
      <c r="C39" s="16" t="n">
        <v>0.6</v>
      </c>
    </row>
    <row r="40" customFormat="false" ht="15" hidden="false" customHeight="false" outlineLevel="0" collapsed="false">
      <c r="A40" s="8"/>
      <c r="B40" s="10"/>
      <c r="C40" s="10"/>
    </row>
    <row r="41" customFormat="false" ht="15" hidden="false" customHeight="false" outlineLevel="0" collapsed="false">
      <c r="A41" s="24" t="s">
        <v>52</v>
      </c>
      <c r="B41" s="10"/>
      <c r="C41" s="10"/>
    </row>
    <row r="42" customFormat="false" ht="15" hidden="false" customHeight="false" outlineLevel="0" collapsed="false">
      <c r="A42" s="17" t="s">
        <v>53</v>
      </c>
      <c r="B42" s="16" t="s">
        <v>8</v>
      </c>
      <c r="C42" s="16" t="n">
        <v>0.095</v>
      </c>
    </row>
    <row r="43" customFormat="false" ht="15" hidden="false" customHeight="false" outlineLevel="0" collapsed="false">
      <c r="A43" s="8"/>
      <c r="B43" s="10"/>
      <c r="C43" s="10"/>
    </row>
    <row r="44" customFormat="false" ht="15" hidden="false" customHeight="false" outlineLevel="0" collapsed="false">
      <c r="A44" s="21" t="s">
        <v>54</v>
      </c>
      <c r="E44" s="28" t="s">
        <v>55</v>
      </c>
      <c r="F44" s="28"/>
      <c r="G44" s="28"/>
    </row>
    <row r="45" customFormat="false" ht="15" hidden="false" customHeight="false" outlineLevel="0" collapsed="false">
      <c r="A45" s="6" t="s">
        <v>56</v>
      </c>
      <c r="B45" s="16" t="s">
        <v>8</v>
      </c>
      <c r="C45" s="16" t="n">
        <v>0.15</v>
      </c>
      <c r="E45" s="6" t="s">
        <v>57</v>
      </c>
      <c r="F45" s="16" t="s">
        <v>8</v>
      </c>
      <c r="G45" s="16" t="n">
        <v>75</v>
      </c>
    </row>
    <row r="46" customFormat="false" ht="15" hidden="false" customHeight="false" outlineLevel="0" collapsed="false">
      <c r="A46" s="6" t="s">
        <v>58</v>
      </c>
      <c r="B46" s="16" t="s">
        <v>59</v>
      </c>
      <c r="C46" s="16" t="n">
        <v>14.3</v>
      </c>
      <c r="E46" s="6" t="s">
        <v>60</v>
      </c>
      <c r="F46" s="16" t="s">
        <v>8</v>
      </c>
      <c r="G46" s="16" t="n">
        <v>15</v>
      </c>
    </row>
    <row r="47" customFormat="false" ht="15" hidden="false" customHeight="false" outlineLevel="0" collapsed="false">
      <c r="A47" s="6" t="s">
        <v>61</v>
      </c>
      <c r="B47" s="16" t="s">
        <v>62</v>
      </c>
      <c r="C47" s="16" t="n">
        <v>0.049</v>
      </c>
      <c r="E47" s="6" t="s">
        <v>63</v>
      </c>
      <c r="F47" s="29" t="s">
        <v>8</v>
      </c>
      <c r="G47" s="16" t="n">
        <v>5</v>
      </c>
    </row>
    <row r="48" customFormat="false" ht="15" hidden="false" customHeight="false" outlineLevel="0" collapsed="false">
      <c r="A48" s="6" t="s">
        <v>64</v>
      </c>
      <c r="B48" s="16" t="s">
        <v>62</v>
      </c>
      <c r="C48" s="16" t="n">
        <v>0.0106</v>
      </c>
    </row>
    <row r="50" customFormat="false" ht="15" hidden="false" customHeight="false" outlineLevel="0" collapsed="false">
      <c r="A50" s="24" t="s">
        <v>65</v>
      </c>
    </row>
    <row r="51" customFormat="false" ht="15" hidden="false" customHeight="false" outlineLevel="0" collapsed="false">
      <c r="A51" s="6" t="s">
        <v>66</v>
      </c>
      <c r="B51" s="16" t="s">
        <v>67</v>
      </c>
      <c r="C51" s="16" t="n">
        <v>238.329290159266</v>
      </c>
    </row>
    <row r="52" customFormat="false" ht="15" hidden="false" customHeight="false" outlineLevel="0" collapsed="false">
      <c r="A52" s="6" t="s">
        <v>68</v>
      </c>
      <c r="B52" s="29" t="s">
        <v>8</v>
      </c>
      <c r="C52" s="16" t="n">
        <v>0.027</v>
      </c>
    </row>
    <row r="53" customFormat="false" ht="15" hidden="false" customHeight="false" outlineLevel="0" collapsed="false">
      <c r="A53" s="6" t="s">
        <v>69</v>
      </c>
      <c r="B53" s="16" t="s">
        <v>8</v>
      </c>
      <c r="C53" s="16" t="n">
        <v>0.0615</v>
      </c>
    </row>
  </sheetData>
  <mergeCells count="2">
    <mergeCell ref="H2:S2"/>
    <mergeCell ref="E44:G4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199"/>
  <sheetViews>
    <sheetView showFormulas="false" showGridLines="true" showRowColHeaders="true" showZeros="true" rightToLeft="false" tabSelected="false" showOutlineSymbols="true" defaultGridColor="true" view="normal" topLeftCell="G152" colorId="64" zoomScale="70" zoomScaleNormal="70" zoomScalePageLayoutView="100" workbookViewId="0">
      <selection pane="topLeft" activeCell="B166" activeCellId="1" sqref="B180:R197 B16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44.58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17" min="10" style="0" width="14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4" min="24" style="0" width="11.86"/>
    <col collapsed="false" customWidth="true" hidden="false" outlineLevel="0" max="26" min="26" style="0" width="21.86"/>
  </cols>
  <sheetData>
    <row r="2" customFormat="false" ht="15" hidden="false" customHeight="false" outlineLevel="0" collapsed="false">
      <c r="A2" s="24" t="s">
        <v>0</v>
      </c>
      <c r="B2" s="1" t="s">
        <v>70</v>
      </c>
      <c r="C2" s="1" t="s">
        <v>71</v>
      </c>
      <c r="E2" s="30"/>
      <c r="F2" s="10"/>
      <c r="S2" s="10"/>
      <c r="T2" s="10"/>
      <c r="U2" s="30"/>
      <c r="V2" s="30"/>
      <c r="W2" s="10"/>
      <c r="X2" s="30"/>
    </row>
    <row r="3" customFormat="false" ht="15" hidden="false" customHeight="false" outlineLevel="0" collapsed="false">
      <c r="A3" s="1"/>
      <c r="B3" s="31" t="s">
        <v>8</v>
      </c>
      <c r="C3" s="31" t="s">
        <v>8</v>
      </c>
      <c r="E3" s="30"/>
      <c r="F3" s="10"/>
      <c r="S3" s="10"/>
      <c r="T3" s="10"/>
      <c r="U3" s="30"/>
      <c r="V3" s="30"/>
      <c r="W3" s="10"/>
      <c r="X3" s="30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32" t="n">
        <v>0.423023606150865</v>
      </c>
      <c r="E4" s="9"/>
      <c r="F4" s="10"/>
      <c r="S4" s="10"/>
      <c r="T4" s="10"/>
      <c r="U4" s="33"/>
      <c r="W4" s="10"/>
      <c r="X4" s="34"/>
    </row>
    <row r="5" customFormat="false" ht="15" hidden="false" customHeight="false" outlineLevel="0" collapsed="false">
      <c r="A5" s="6" t="s">
        <v>13</v>
      </c>
      <c r="B5" s="4" t="n">
        <v>0.15</v>
      </c>
      <c r="C5" s="35" t="n">
        <v>0.65</v>
      </c>
      <c r="E5" s="9"/>
      <c r="F5" s="36"/>
      <c r="S5" s="10"/>
      <c r="T5" s="10"/>
      <c r="U5" s="9"/>
      <c r="W5" s="10"/>
      <c r="X5" s="37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35" t="n">
        <v>0.5</v>
      </c>
      <c r="E6" s="9"/>
      <c r="F6" s="10"/>
      <c r="S6" s="10"/>
      <c r="T6" s="10"/>
      <c r="U6" s="9"/>
      <c r="W6" s="10"/>
      <c r="X6" s="37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35" t="n">
        <v>0.2</v>
      </c>
      <c r="E7" s="9"/>
      <c r="F7" s="10"/>
      <c r="S7" s="10"/>
      <c r="T7" s="10"/>
      <c r="U7" s="9"/>
      <c r="W7" s="10"/>
      <c r="X7" s="37"/>
    </row>
    <row r="8" customFormat="false" ht="15" hidden="false" customHeight="false" outlineLevel="0" collapsed="false">
      <c r="A8" s="6" t="s">
        <v>16</v>
      </c>
      <c r="B8" s="4" t="n">
        <f aca="false">C8/4</f>
        <v>0.0525</v>
      </c>
      <c r="C8" s="35" t="n">
        <v>0.21</v>
      </c>
      <c r="E8" s="9"/>
      <c r="F8" s="10"/>
      <c r="S8" s="10"/>
      <c r="T8" s="10"/>
      <c r="U8" s="9"/>
      <c r="W8" s="10"/>
      <c r="X8" s="37"/>
    </row>
    <row r="9" customFormat="false" ht="15" hidden="false" customHeight="false" outlineLevel="0" collapsed="false">
      <c r="A9" s="6" t="s">
        <v>17</v>
      </c>
      <c r="B9" s="4" t="n">
        <f aca="false">C9/4</f>
        <v>0.07875</v>
      </c>
      <c r="C9" s="35" t="n">
        <v>0.315</v>
      </c>
      <c r="E9" s="9"/>
      <c r="F9" s="10"/>
      <c r="S9" s="10"/>
      <c r="T9" s="10"/>
      <c r="U9" s="9"/>
      <c r="W9" s="10"/>
      <c r="X9" s="37"/>
    </row>
    <row r="10" customFormat="false" ht="15" hidden="false" customHeight="false" outlineLevel="0" collapsed="false">
      <c r="A10" s="6" t="s">
        <v>18</v>
      </c>
      <c r="B10" s="4" t="n">
        <f aca="false">C10/4</f>
        <v>0.0375</v>
      </c>
      <c r="C10" s="35" t="n">
        <v>0.15</v>
      </c>
      <c r="E10" s="9"/>
      <c r="F10" s="10"/>
      <c r="S10" s="10"/>
      <c r="T10" s="10"/>
      <c r="U10" s="9"/>
      <c r="W10" s="10"/>
      <c r="X10" s="37"/>
    </row>
    <row r="11" customFormat="false" ht="15" hidden="false" customHeight="false" outlineLevel="0" collapsed="false">
      <c r="A11" s="6" t="s">
        <v>19</v>
      </c>
      <c r="B11" s="38" t="n">
        <f aca="false">C11/4</f>
        <v>0.0625</v>
      </c>
      <c r="C11" s="39" t="n">
        <v>0.25</v>
      </c>
      <c r="E11" s="9"/>
      <c r="F11" s="10"/>
      <c r="S11" s="10"/>
      <c r="T11" s="10"/>
      <c r="U11" s="9"/>
      <c r="W11" s="10"/>
      <c r="X11" s="37"/>
    </row>
    <row r="12" customFormat="false" ht="15" hidden="false" customHeight="false" outlineLevel="0" collapsed="false">
      <c r="A12" s="40"/>
      <c r="B12" s="41"/>
      <c r="C12" s="41"/>
      <c r="E12" s="9"/>
      <c r="F12" s="10"/>
      <c r="S12" s="10"/>
      <c r="T12" s="10"/>
      <c r="U12" s="9"/>
      <c r="W12" s="10"/>
      <c r="X12" s="37"/>
    </row>
    <row r="13" customFormat="false" ht="15" hidden="false" customHeight="false" outlineLevel="0" collapsed="false">
      <c r="A13" s="42" t="s">
        <v>20</v>
      </c>
      <c r="B13" s="43" t="n">
        <v>0.6</v>
      </c>
      <c r="C13" s="44" t="n">
        <v>0.7652</v>
      </c>
      <c r="D13" s="9"/>
      <c r="E13" s="9"/>
      <c r="F13" s="10"/>
      <c r="S13" s="10"/>
      <c r="T13" s="10"/>
      <c r="U13" s="9"/>
      <c r="W13" s="10"/>
      <c r="X13" s="37"/>
    </row>
    <row r="14" s="12" customFormat="true" ht="12.75" hidden="false" customHeight="false" outlineLevel="0" collapsed="false">
      <c r="A14" s="45"/>
      <c r="B14" s="45"/>
      <c r="C14" s="45"/>
      <c r="D14" s="46"/>
      <c r="E14" s="46"/>
      <c r="F14" s="46"/>
      <c r="S14" s="46"/>
      <c r="T14" s="46"/>
      <c r="U14" s="46"/>
      <c r="V14" s="46"/>
      <c r="W14" s="46"/>
      <c r="X14" s="46"/>
    </row>
    <row r="15" s="10" customFormat="true" ht="15" hidden="false" customHeight="false" outlineLevel="0" collapsed="false">
      <c r="A15" s="47" t="s">
        <v>21</v>
      </c>
      <c r="B15" s="48"/>
      <c r="C15" s="4" t="n">
        <v>1</v>
      </c>
      <c r="D15" s="9"/>
      <c r="E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9"/>
      <c r="T15" s="9"/>
      <c r="U15" s="49"/>
      <c r="V15" s="49"/>
      <c r="X15" s="49"/>
    </row>
    <row r="16" customFormat="false" ht="15" hidden="false" customHeight="false" outlineLevel="0" collapsed="false">
      <c r="A16" s="14" t="s">
        <v>22</v>
      </c>
      <c r="B16" s="48"/>
      <c r="C16" s="4" t="n">
        <v>0.265</v>
      </c>
      <c r="D16" s="9"/>
      <c r="E16" s="49"/>
      <c r="F16" s="1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9"/>
      <c r="T16" s="9"/>
      <c r="U16" s="49"/>
      <c r="V16" s="49"/>
      <c r="W16" s="10"/>
      <c r="X16" s="4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customFormat="false" ht="15" hidden="false" customHeight="false" outlineLevel="0" collapsed="false">
      <c r="A17" s="14" t="s">
        <v>23</v>
      </c>
      <c r="B17" s="48"/>
      <c r="C17" s="4" t="n">
        <v>0.5</v>
      </c>
      <c r="D17" s="9"/>
      <c r="E17" s="49"/>
      <c r="F17" s="1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9"/>
      <c r="T17" s="9"/>
      <c r="U17" s="49"/>
      <c r="V17" s="49"/>
      <c r="W17" s="10"/>
      <c r="X17" s="4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customFormat="false" ht="15" hidden="false" customHeight="false" outlineLevel="0" collapsed="false">
      <c r="B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customFormat="false" ht="15" hidden="false" customHeight="false" outlineLevel="0" collapsed="false">
      <c r="A19" s="10"/>
    </row>
    <row r="20" customFormat="false" ht="15" hidden="false" customHeight="false" outlineLevel="0" collapsed="false">
      <c r="A20" s="24" t="s">
        <v>72</v>
      </c>
      <c r="B20" s="16" t="n">
        <v>0</v>
      </c>
      <c r="C20" s="16" t="n">
        <f aca="false">1+B20</f>
        <v>1</v>
      </c>
      <c r="D20" s="16" t="n">
        <f aca="false">1+C20</f>
        <v>2</v>
      </c>
      <c r="E20" s="16" t="n">
        <f aca="false">1+D20</f>
        <v>3</v>
      </c>
      <c r="F20" s="16" t="n">
        <f aca="false">1+E20</f>
        <v>4</v>
      </c>
      <c r="G20" s="16" t="n">
        <f aca="false">1+F20</f>
        <v>5</v>
      </c>
      <c r="H20" s="16" t="n">
        <f aca="false">1+G20</f>
        <v>6</v>
      </c>
      <c r="I20" s="16" t="n">
        <f aca="false">1+H20</f>
        <v>7</v>
      </c>
      <c r="J20" s="16" t="n">
        <f aca="false">1+I20</f>
        <v>8</v>
      </c>
      <c r="K20" s="16" t="n">
        <f aca="false">1+J20</f>
        <v>9</v>
      </c>
      <c r="L20" s="16" t="n">
        <f aca="false">1+K20</f>
        <v>10</v>
      </c>
      <c r="M20" s="16" t="n">
        <f aca="false">1+L20</f>
        <v>11</v>
      </c>
      <c r="N20" s="16" t="n">
        <f aca="false">1+M20</f>
        <v>12</v>
      </c>
      <c r="O20" s="16" t="n">
        <f aca="false">1+N20</f>
        <v>13</v>
      </c>
      <c r="P20" s="16" t="n">
        <v>14</v>
      </c>
    </row>
    <row r="21" customFormat="false" ht="15" hidden="false" customHeight="false" outlineLevel="0" collapsed="false">
      <c r="A21" s="6" t="s">
        <v>73</v>
      </c>
      <c r="B21" s="29" t="n">
        <v>846.582594487147</v>
      </c>
      <c r="C21" s="29" t="n">
        <v>1810.30396849195</v>
      </c>
      <c r="D21" s="29" t="n">
        <v>2851.45794782365</v>
      </c>
      <c r="E21" s="29" t="n">
        <v>1759.0104688962</v>
      </c>
      <c r="F21" s="29" t="n">
        <v>3204.99375588207</v>
      </c>
      <c r="G21" s="29" t="n">
        <v>6015.64185276907</v>
      </c>
      <c r="H21" s="29" t="n">
        <v>9035.17835844833</v>
      </c>
      <c r="I21" s="29" t="n">
        <v>11752.6029211075</v>
      </c>
      <c r="J21" s="29" t="n">
        <v>5450.94157715125</v>
      </c>
      <c r="K21" s="29" t="n">
        <v>7699.61140699833</v>
      </c>
      <c r="L21" s="29" t="n">
        <v>1558.11223064383</v>
      </c>
      <c r="M21" s="29" t="n">
        <v>1115.66695523594</v>
      </c>
      <c r="N21" s="29" t="n">
        <v>4982.00282341525</v>
      </c>
      <c r="O21" s="29" t="n">
        <v>6947.04216402197</v>
      </c>
      <c r="P21" s="16" t="n">
        <v>0</v>
      </c>
    </row>
    <row r="22" customFormat="false" ht="15" hidden="false" customHeight="false" outlineLevel="0" collapsed="false">
      <c r="A22" s="30"/>
      <c r="B22" s="30"/>
      <c r="C22" s="30"/>
      <c r="D22" s="50"/>
    </row>
    <row r="23" customFormat="false" ht="15" hidden="false" customHeight="false" outlineLevel="0" collapsed="false">
      <c r="A23" s="51"/>
      <c r="B23" s="51"/>
      <c r="C23" s="51"/>
      <c r="D23" s="50"/>
    </row>
    <row r="24" customFormat="false" ht="15" hidden="false" customHeight="false" outlineLevel="0" collapsed="false">
      <c r="A24" s="52" t="s">
        <v>30</v>
      </c>
      <c r="B24" s="52"/>
      <c r="C24" s="52"/>
      <c r="D24" s="10"/>
      <c r="H24" s="10"/>
      <c r="L24" s="53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16" t="s">
        <v>8</v>
      </c>
      <c r="C25" s="16" t="n">
        <v>0.361</v>
      </c>
      <c r="D25" s="10"/>
      <c r="L25" s="53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16" t="s">
        <v>8</v>
      </c>
      <c r="C26" s="16" t="n">
        <v>0.353</v>
      </c>
      <c r="D26" s="50"/>
      <c r="E26" s="6" t="s">
        <v>76</v>
      </c>
      <c r="F26" s="16" t="s">
        <v>8</v>
      </c>
      <c r="G26" s="19" t="n">
        <v>0.9</v>
      </c>
      <c r="L26" s="53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1" t="s">
        <v>77</v>
      </c>
      <c r="B27" s="21"/>
      <c r="C27" s="21"/>
      <c r="D27" s="10"/>
      <c r="E27" s="6" t="s">
        <v>78</v>
      </c>
      <c r="F27" s="16" t="s">
        <v>8</v>
      </c>
      <c r="G27" s="19" t="n">
        <v>0.095</v>
      </c>
      <c r="H27" s="10"/>
      <c r="I27" s="10"/>
      <c r="J27" s="10"/>
      <c r="L27" s="54"/>
    </row>
    <row r="28" customFormat="false" ht="15" hidden="false" customHeight="false" outlineLevel="0" collapsed="false">
      <c r="A28" s="6" t="s">
        <v>79</v>
      </c>
      <c r="B28" s="16" t="s">
        <v>80</v>
      </c>
      <c r="C28" s="16" t="n">
        <v>39.626</v>
      </c>
      <c r="D28" s="50"/>
      <c r="E28" s="21" t="s">
        <v>32</v>
      </c>
      <c r="F28" s="21"/>
      <c r="G28" s="21"/>
      <c r="H28" s="55"/>
      <c r="I28" s="55"/>
      <c r="J28" s="55"/>
      <c r="L28" s="54"/>
    </row>
    <row r="29" customFormat="false" ht="15" hidden="false" customHeight="false" outlineLevel="0" collapsed="false">
      <c r="A29" s="6" t="s">
        <v>81</v>
      </c>
      <c r="B29" s="16" t="s">
        <v>82</v>
      </c>
      <c r="C29" s="16" t="n">
        <v>27</v>
      </c>
      <c r="D29" s="10"/>
      <c r="E29" s="6" t="s">
        <v>83</v>
      </c>
      <c r="F29" s="16" t="s">
        <v>8</v>
      </c>
      <c r="G29" s="19" t="n">
        <v>0.1</v>
      </c>
    </row>
    <row r="30" customFormat="false" ht="15" hidden="false" customHeight="false" outlineLevel="0" collapsed="false">
      <c r="A30" s="21" t="s">
        <v>84</v>
      </c>
      <c r="B30" s="21"/>
      <c r="C30" s="21"/>
      <c r="D30" s="10"/>
      <c r="E30" s="21" t="s">
        <v>85</v>
      </c>
      <c r="F30" s="21"/>
      <c r="G30" s="21"/>
      <c r="H30" s="10"/>
    </row>
    <row r="31" customFormat="false" ht="15" hidden="false" customHeight="false" outlineLevel="0" collapsed="false">
      <c r="A31" s="6" t="s">
        <v>86</v>
      </c>
      <c r="B31" s="16" t="s">
        <v>8</v>
      </c>
      <c r="C31" s="48" t="n">
        <v>0.244478293983244</v>
      </c>
      <c r="D31" s="10"/>
      <c r="E31" s="6" t="s">
        <v>87</v>
      </c>
      <c r="F31" s="16" t="s">
        <v>8</v>
      </c>
      <c r="G31" s="19" t="n">
        <v>9.15084447538022E-006</v>
      </c>
      <c r="H31" s="10"/>
    </row>
    <row r="32" customFormat="false" ht="15" hidden="false" customHeight="false" outlineLevel="0" collapsed="false">
      <c r="A32" s="6" t="s">
        <v>88</v>
      </c>
      <c r="B32" s="16" t="s">
        <v>8</v>
      </c>
      <c r="C32" s="48" t="n">
        <v>0.768348623853211</v>
      </c>
      <c r="E32" s="21" t="s">
        <v>89</v>
      </c>
      <c r="F32" s="21"/>
      <c r="G32" s="21"/>
      <c r="L32" s="51"/>
    </row>
    <row r="33" customFormat="false" ht="15" hidden="false" customHeight="false" outlineLevel="0" collapsed="false">
      <c r="A33" s="6" t="s">
        <v>90</v>
      </c>
      <c r="B33" s="16" t="s">
        <v>8</v>
      </c>
      <c r="C33" s="48" t="n">
        <v>0.392710023717389</v>
      </c>
      <c r="E33" s="6" t="s">
        <v>91</v>
      </c>
      <c r="F33" s="16" t="s">
        <v>8</v>
      </c>
      <c r="G33" s="19" t="n">
        <v>0.3767</v>
      </c>
      <c r="L33" s="51"/>
    </row>
    <row r="34" customFormat="false" ht="15" hidden="false" customHeight="false" outlineLevel="0" collapsed="false">
      <c r="A34" s="6" t="s">
        <v>92</v>
      </c>
      <c r="B34" s="29" t="s">
        <v>8</v>
      </c>
      <c r="C34" s="48" t="n">
        <v>0.134802147047809</v>
      </c>
      <c r="L34" s="51"/>
    </row>
    <row r="35" customFormat="false" ht="15" hidden="false" customHeight="false" outlineLevel="0" collapsed="false">
      <c r="A35" s="8"/>
      <c r="B35" s="8"/>
      <c r="C35" s="49"/>
      <c r="L35" s="51"/>
    </row>
    <row r="36" customFormat="false" ht="15" hidden="false" customHeight="false" outlineLevel="0" collapsed="false">
      <c r="A36" s="21" t="s">
        <v>93</v>
      </c>
      <c r="B36" s="21"/>
      <c r="C36" s="21"/>
      <c r="E36" s="56" t="s">
        <v>94</v>
      </c>
      <c r="F36" s="56"/>
      <c r="G36" s="56"/>
    </row>
    <row r="37" customFormat="false" ht="15" hidden="false" customHeight="false" outlineLevel="0" collapsed="false">
      <c r="A37" s="6" t="s">
        <v>95</v>
      </c>
      <c r="B37" s="16" t="s">
        <v>8</v>
      </c>
      <c r="C37" s="16" t="n">
        <v>0.090505873210582</v>
      </c>
      <c r="E37" s="6" t="s">
        <v>96</v>
      </c>
      <c r="F37" s="16" t="s">
        <v>8</v>
      </c>
      <c r="G37" s="16" t="n">
        <v>0.00738451981456141</v>
      </c>
    </row>
    <row r="38" customFormat="false" ht="15" hidden="false" customHeight="false" outlineLevel="0" collapsed="false">
      <c r="A38" s="6" t="s">
        <v>97</v>
      </c>
      <c r="B38" s="16" t="s">
        <v>8</v>
      </c>
      <c r="C38" s="16" t="n">
        <v>0.39937684180875</v>
      </c>
      <c r="E38" s="6" t="s">
        <v>98</v>
      </c>
      <c r="F38" s="16" t="s">
        <v>8</v>
      </c>
      <c r="G38" s="16" t="n">
        <v>0.349323373402957</v>
      </c>
    </row>
    <row r="39" customFormat="false" ht="15" hidden="false" customHeight="false" outlineLevel="0" collapsed="false">
      <c r="A39" s="6" t="s">
        <v>99</v>
      </c>
      <c r="B39" s="16" t="s">
        <v>8</v>
      </c>
      <c r="C39" s="16" t="n">
        <v>0.318587248559607</v>
      </c>
      <c r="E39" s="6" t="s">
        <v>100</v>
      </c>
      <c r="F39" s="16" t="s">
        <v>8</v>
      </c>
      <c r="G39" s="16" t="n">
        <v>0.233469080544582</v>
      </c>
    </row>
    <row r="40" customFormat="false" ht="15" hidden="false" customHeight="false" outlineLevel="0" collapsed="false">
      <c r="A40" s="6" t="s">
        <v>101</v>
      </c>
      <c r="B40" s="16" t="s">
        <v>8</v>
      </c>
      <c r="C40" s="16" t="n">
        <v>0.191530036421062</v>
      </c>
      <c r="E40" s="6" t="s">
        <v>102</v>
      </c>
      <c r="F40" s="16" t="s">
        <v>8</v>
      </c>
      <c r="G40" s="16" t="n">
        <v>0.4098230262379</v>
      </c>
    </row>
    <row r="41" customFormat="false" ht="15" hidden="false" customHeight="false" outlineLevel="0" collapsed="false">
      <c r="A41" s="6" t="s">
        <v>103</v>
      </c>
      <c r="B41" s="16" t="s">
        <v>8</v>
      </c>
      <c r="C41" s="16" t="n">
        <v>0.706666088126809</v>
      </c>
      <c r="E41" s="6" t="s">
        <v>104</v>
      </c>
      <c r="F41" s="16" t="s">
        <v>8</v>
      </c>
      <c r="G41" s="16" t="n">
        <v>0.735701652314577</v>
      </c>
    </row>
    <row r="42" customFormat="false" ht="15" hidden="false" customHeight="false" outlineLevel="0" collapsed="false">
      <c r="A42" s="6" t="s">
        <v>105</v>
      </c>
      <c r="B42" s="16" t="s">
        <v>8</v>
      </c>
      <c r="C42" s="16" t="n">
        <v>0.244696729994109</v>
      </c>
      <c r="E42" s="6" t="s">
        <v>106</v>
      </c>
      <c r="F42" s="16" t="s">
        <v>8</v>
      </c>
      <c r="G42" s="57" t="n">
        <v>0.29585066538417</v>
      </c>
      <c r="Y42" s="58"/>
    </row>
    <row r="43" customFormat="false" ht="15" hidden="false" customHeight="false" outlineLevel="0" collapsed="false">
      <c r="A43" s="6" t="s">
        <v>107</v>
      </c>
      <c r="B43" s="16" t="s">
        <v>8</v>
      </c>
      <c r="C43" s="16" t="n">
        <v>0.335927926684228</v>
      </c>
      <c r="E43" s="6" t="s">
        <v>108</v>
      </c>
      <c r="F43" s="16" t="s">
        <v>8</v>
      </c>
      <c r="G43" s="16" t="n">
        <v>0.0795507632752795</v>
      </c>
      <c r="Z43" s="59"/>
    </row>
    <row r="44" customFormat="false" ht="15" hidden="false" customHeight="false" outlineLevel="0" collapsed="false">
      <c r="A44" s="6" t="s">
        <v>109</v>
      </c>
      <c r="B44" s="29" t="s">
        <v>8</v>
      </c>
      <c r="C44" s="16" t="n">
        <v>0.171498292350937</v>
      </c>
      <c r="E44" s="6" t="s">
        <v>110</v>
      </c>
      <c r="F44" s="29" t="s">
        <v>8</v>
      </c>
      <c r="G44" s="16" t="n">
        <v>0.390137279304436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60" t="s">
        <v>111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</row>
    <row r="48" customFormat="false" ht="30" hidden="false" customHeight="false" outlineLevel="0" collapsed="false">
      <c r="A48" s="62" t="s">
        <v>0</v>
      </c>
      <c r="B48" s="63" t="s">
        <v>112</v>
      </c>
      <c r="C48" s="64" t="s">
        <v>113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  <c r="V48" s="65"/>
      <c r="W48" s="65"/>
      <c r="X48" s="65"/>
      <c r="Y48" s="65"/>
      <c r="Z48" s="65"/>
      <c r="AA48" s="66"/>
      <c r="AB48" s="65"/>
      <c r="AC48" s="65"/>
      <c r="AD48" s="65"/>
      <c r="AE48" s="65"/>
      <c r="AF48" s="65"/>
      <c r="AG48" s="65"/>
      <c r="AH48" s="65"/>
    </row>
    <row r="49" customFormat="false" ht="15.75" hidden="false" customHeight="false" outlineLevel="0" collapsed="false">
      <c r="A49" s="21" t="s">
        <v>114</v>
      </c>
      <c r="B49" s="67"/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70"/>
      <c r="AE49" s="70"/>
      <c r="AF49" s="70"/>
      <c r="AG49" s="70"/>
      <c r="AH49" s="70"/>
    </row>
    <row r="50" customFormat="false" ht="15.75" hidden="false" customHeight="false" outlineLevel="0" collapsed="false">
      <c r="A50" s="71" t="s">
        <v>115</v>
      </c>
      <c r="B50" s="72" t="s">
        <v>12</v>
      </c>
      <c r="C50" s="73" t="n">
        <v>14500</v>
      </c>
      <c r="D50" s="74" t="s">
        <v>116</v>
      </c>
      <c r="E50" s="75" t="n">
        <v>0</v>
      </c>
      <c r="F50" s="75" t="n">
        <v>500</v>
      </c>
      <c r="G50" s="75" t="n">
        <v>1000</v>
      </c>
      <c r="H50" s="75" t="n">
        <v>1500</v>
      </c>
      <c r="I50" s="75" t="n">
        <v>2000</v>
      </c>
      <c r="J50" s="75" t="n">
        <v>2500</v>
      </c>
      <c r="K50" s="75" t="n">
        <v>3000</v>
      </c>
      <c r="L50" s="75" t="n">
        <v>3500</v>
      </c>
      <c r="M50" s="75" t="n">
        <v>4000</v>
      </c>
      <c r="N50" s="75" t="n">
        <v>4500</v>
      </c>
      <c r="O50" s="75" t="n">
        <v>5000</v>
      </c>
      <c r="P50" s="75" t="n">
        <v>5500</v>
      </c>
      <c r="Q50" s="75" t="n">
        <v>6000</v>
      </c>
      <c r="R50" s="75" t="n">
        <v>6500</v>
      </c>
      <c r="S50" s="75" t="n">
        <v>7000</v>
      </c>
      <c r="T50" s="75" t="n">
        <v>7500</v>
      </c>
      <c r="U50" s="75" t="n">
        <v>8000</v>
      </c>
      <c r="V50" s="75" t="n">
        <v>8500</v>
      </c>
      <c r="W50" s="75" t="n">
        <v>9000</v>
      </c>
      <c r="X50" s="75" t="n">
        <v>9500</v>
      </c>
      <c r="Y50" s="75" t="n">
        <v>10000</v>
      </c>
      <c r="Z50" s="75" t="n">
        <v>10500</v>
      </c>
      <c r="AA50" s="76" t="n">
        <v>11000</v>
      </c>
      <c r="AB50" s="75" t="n">
        <v>11500</v>
      </c>
      <c r="AC50" s="75" t="n">
        <v>12000</v>
      </c>
      <c r="AD50" s="75" t="n">
        <v>12500</v>
      </c>
      <c r="AE50" s="75" t="n">
        <v>13000</v>
      </c>
      <c r="AF50" s="75" t="n">
        <v>13500</v>
      </c>
      <c r="AG50" s="75" t="n">
        <v>14000</v>
      </c>
      <c r="AH50" s="76" t="n">
        <v>14500</v>
      </c>
    </row>
    <row r="51" customFormat="false" ht="15.75" hidden="false" customHeight="false" outlineLevel="0" collapsed="false">
      <c r="A51" s="71"/>
      <c r="B51" s="71"/>
      <c r="C51" s="73"/>
      <c r="D51" s="74" t="s">
        <v>117</v>
      </c>
      <c r="E51" s="77" t="n">
        <v>0</v>
      </c>
      <c r="F51" s="78" t="n">
        <v>29.4861</v>
      </c>
      <c r="G51" s="78" t="n">
        <v>56.0597</v>
      </c>
      <c r="H51" s="78" t="n">
        <v>77</v>
      </c>
      <c r="I51" s="78" t="n">
        <v>94.7098</v>
      </c>
      <c r="J51" s="78" t="n">
        <v>111.198</v>
      </c>
      <c r="K51" s="78" t="n">
        <v>124.131</v>
      </c>
      <c r="L51" s="78" t="n">
        <v>136.26</v>
      </c>
      <c r="M51" s="78" t="n">
        <v>147.073</v>
      </c>
      <c r="N51" s="78" t="n">
        <v>154.041</v>
      </c>
      <c r="O51" s="78" t="n">
        <v>160.5</v>
      </c>
      <c r="P51" s="78" t="n">
        <v>165.566</v>
      </c>
      <c r="Q51" s="78" t="n">
        <v>167.496</v>
      </c>
      <c r="R51" s="78" t="n">
        <v>169.176</v>
      </c>
      <c r="S51" s="78" t="n">
        <v>169.474</v>
      </c>
      <c r="T51" s="78" t="n">
        <v>169.474</v>
      </c>
      <c r="U51" s="78" t="n">
        <v>169.474</v>
      </c>
      <c r="V51" s="78" t="n">
        <v>169.474</v>
      </c>
      <c r="W51" s="78" t="n">
        <v>169.474</v>
      </c>
      <c r="X51" s="78" t="n">
        <v>169.474</v>
      </c>
      <c r="Y51" s="78" t="n">
        <v>169.474</v>
      </c>
      <c r="Z51" s="78" t="n">
        <v>169.474</v>
      </c>
      <c r="AA51" s="79" t="n">
        <v>169.474</v>
      </c>
      <c r="AB51" s="78" t="n">
        <v>169.474</v>
      </c>
      <c r="AC51" s="78" t="n">
        <v>169.474</v>
      </c>
      <c r="AD51" s="78" t="n">
        <v>169.474</v>
      </c>
      <c r="AE51" s="78" t="n">
        <v>169.474</v>
      </c>
      <c r="AF51" s="78" t="n">
        <v>169.474</v>
      </c>
      <c r="AG51" s="78" t="n">
        <v>169.474</v>
      </c>
      <c r="AH51" s="79" t="n">
        <v>169.474</v>
      </c>
    </row>
    <row r="52" customFormat="false" ht="15.75" hidden="false" customHeight="false" outlineLevel="0" collapsed="false">
      <c r="A52" s="80" t="s">
        <v>118</v>
      </c>
      <c r="B52" s="72" t="s">
        <v>12</v>
      </c>
      <c r="C52" s="81" t="n">
        <v>10500</v>
      </c>
      <c r="D52" s="74" t="s">
        <v>116</v>
      </c>
      <c r="E52" s="82" t="n">
        <v>0</v>
      </c>
      <c r="F52" s="82" t="n">
        <v>500</v>
      </c>
      <c r="G52" s="82" t="n">
        <v>1000</v>
      </c>
      <c r="H52" s="82" t="n">
        <v>1500</v>
      </c>
      <c r="I52" s="82" t="n">
        <v>2000</v>
      </c>
      <c r="J52" s="82" t="n">
        <v>2500</v>
      </c>
      <c r="K52" s="82" t="n">
        <v>3000</v>
      </c>
      <c r="L52" s="82" t="n">
        <v>3500</v>
      </c>
      <c r="M52" s="82" t="n">
        <v>4000</v>
      </c>
      <c r="N52" s="82" t="n">
        <v>4500</v>
      </c>
      <c r="O52" s="82" t="n">
        <v>5000</v>
      </c>
      <c r="P52" s="82" t="n">
        <v>5500</v>
      </c>
      <c r="Q52" s="82" t="n">
        <v>6000</v>
      </c>
      <c r="R52" s="82" t="n">
        <v>6500</v>
      </c>
      <c r="S52" s="82" t="n">
        <v>7000</v>
      </c>
      <c r="T52" s="82" t="n">
        <v>7500</v>
      </c>
      <c r="U52" s="82" t="n">
        <v>8000</v>
      </c>
      <c r="V52" s="82" t="n">
        <v>8500</v>
      </c>
      <c r="W52" s="82" t="n">
        <v>9000</v>
      </c>
      <c r="X52" s="82" t="n">
        <v>9500</v>
      </c>
      <c r="Y52" s="82" t="n">
        <v>10000</v>
      </c>
      <c r="Z52" s="82" t="n">
        <v>10500</v>
      </c>
      <c r="AA52" s="82"/>
      <c r="AB52" s="82"/>
      <c r="AC52" s="82"/>
      <c r="AD52" s="82"/>
      <c r="AE52" s="82"/>
      <c r="AF52" s="83"/>
      <c r="AG52" s="83"/>
      <c r="AH52" s="83"/>
    </row>
    <row r="53" customFormat="false" ht="15.75" hidden="false" customHeight="false" outlineLevel="0" collapsed="false">
      <c r="A53" s="80"/>
      <c r="B53" s="72"/>
      <c r="C53" s="81"/>
      <c r="D53" s="74" t="s">
        <v>117</v>
      </c>
      <c r="E53" s="84" t="n">
        <v>0</v>
      </c>
      <c r="F53" s="85" t="n">
        <v>11.1694</v>
      </c>
      <c r="G53" s="85" t="n">
        <v>20.7262</v>
      </c>
      <c r="H53" s="85" t="n">
        <v>46.1364</v>
      </c>
      <c r="I53" s="85" t="n">
        <v>67.4689</v>
      </c>
      <c r="J53" s="85" t="n">
        <v>93.0394</v>
      </c>
      <c r="K53" s="85" t="n">
        <v>111.958</v>
      </c>
      <c r="L53" s="85" t="n">
        <v>122.983</v>
      </c>
      <c r="M53" s="85" t="n">
        <v>129.802</v>
      </c>
      <c r="N53" s="85" t="n">
        <v>134.906</v>
      </c>
      <c r="O53" s="85" t="n">
        <v>138.735</v>
      </c>
      <c r="P53" s="85" t="n">
        <v>138.735</v>
      </c>
      <c r="Q53" s="85" t="n">
        <v>138.735</v>
      </c>
      <c r="R53" s="85" t="n">
        <v>138.735</v>
      </c>
      <c r="S53" s="85" t="n">
        <v>138.735</v>
      </c>
      <c r="T53" s="85" t="n">
        <v>138.735</v>
      </c>
      <c r="U53" s="85" t="n">
        <v>138.735</v>
      </c>
      <c r="V53" s="85" t="n">
        <v>138.735</v>
      </c>
      <c r="W53" s="85" t="n">
        <v>138.735</v>
      </c>
      <c r="X53" s="85" t="n">
        <v>138.735</v>
      </c>
      <c r="Y53" s="85" t="n">
        <v>138.735</v>
      </c>
      <c r="Z53" s="85" t="n">
        <v>138.735</v>
      </c>
      <c r="AA53" s="85"/>
      <c r="AB53" s="85"/>
      <c r="AC53" s="85"/>
      <c r="AD53" s="85"/>
      <c r="AE53" s="85"/>
      <c r="AF53" s="86"/>
      <c r="AG53" s="86"/>
      <c r="AH53" s="86"/>
    </row>
    <row r="54" customFormat="false" ht="15.75" hidden="false" customHeight="false" outlineLevel="0" collapsed="false">
      <c r="A54" s="72" t="s">
        <v>119</v>
      </c>
      <c r="B54" s="87" t="n">
        <v>0.5</v>
      </c>
      <c r="C54" s="88" t="n">
        <v>16800</v>
      </c>
      <c r="D54" s="74" t="s">
        <v>116</v>
      </c>
      <c r="E54" s="82" t="n">
        <v>0</v>
      </c>
      <c r="F54" s="82" t="n">
        <v>600</v>
      </c>
      <c r="G54" s="82" t="n">
        <v>1200</v>
      </c>
      <c r="H54" s="82" t="n">
        <v>1800</v>
      </c>
      <c r="I54" s="82" t="n">
        <v>2400</v>
      </c>
      <c r="J54" s="82" t="n">
        <v>3000</v>
      </c>
      <c r="K54" s="82" t="n">
        <v>3600</v>
      </c>
      <c r="L54" s="82" t="n">
        <v>4200</v>
      </c>
      <c r="M54" s="82" t="n">
        <v>4800</v>
      </c>
      <c r="N54" s="82" t="n">
        <v>5400</v>
      </c>
      <c r="O54" s="82" t="n">
        <v>6000</v>
      </c>
      <c r="P54" s="82" t="n">
        <v>6600</v>
      </c>
      <c r="Q54" s="82" t="n">
        <v>7200</v>
      </c>
      <c r="R54" s="82" t="n">
        <v>7800</v>
      </c>
      <c r="S54" s="82" t="n">
        <v>8400</v>
      </c>
      <c r="T54" s="83" t="n">
        <v>9000</v>
      </c>
      <c r="U54" s="83" t="n">
        <v>9600</v>
      </c>
      <c r="V54" s="83" t="n">
        <v>10200</v>
      </c>
      <c r="W54" s="83" t="n">
        <v>10800</v>
      </c>
      <c r="X54" s="83" t="n">
        <v>11400</v>
      </c>
      <c r="Y54" s="83" t="n">
        <v>12000</v>
      </c>
      <c r="Z54" s="83" t="n">
        <v>12600</v>
      </c>
      <c r="AA54" s="83" t="n">
        <v>13200</v>
      </c>
      <c r="AB54" s="83" t="n">
        <v>13800</v>
      </c>
      <c r="AC54" s="83" t="n">
        <v>14400</v>
      </c>
      <c r="AD54" s="83" t="n">
        <v>15000</v>
      </c>
      <c r="AE54" s="83" t="n">
        <v>15600</v>
      </c>
      <c r="AF54" s="83" t="n">
        <v>16200</v>
      </c>
      <c r="AG54" s="83" t="n">
        <v>16800</v>
      </c>
      <c r="AH54" s="83"/>
    </row>
    <row r="55" customFormat="false" ht="15.75" hidden="false" customHeight="false" outlineLevel="0" collapsed="false">
      <c r="A55" s="72"/>
      <c r="B55" s="87"/>
      <c r="C55" s="87"/>
      <c r="D55" s="74" t="s">
        <v>117</v>
      </c>
      <c r="E55" s="77" t="n">
        <v>0</v>
      </c>
      <c r="F55" s="78" t="n">
        <v>54.326237263</v>
      </c>
      <c r="G55" s="78" t="n">
        <v>77.924362752</v>
      </c>
      <c r="H55" s="78" t="n">
        <v>98.78275612</v>
      </c>
      <c r="I55" s="78" t="n">
        <v>115.249672866</v>
      </c>
      <c r="J55" s="78" t="n">
        <v>130.069327457</v>
      </c>
      <c r="K55" s="78" t="n">
        <v>140.497709169</v>
      </c>
      <c r="L55" s="78" t="n">
        <v>151.475382009</v>
      </c>
      <c r="M55" s="78" t="n">
        <v>163.45282175</v>
      </c>
      <c r="N55" s="78" t="n">
        <v>171</v>
      </c>
      <c r="O55" s="78" t="n">
        <v>177.460153</v>
      </c>
      <c r="P55" s="78" t="n">
        <v>182.146242</v>
      </c>
      <c r="Q55" s="78" t="n">
        <v>187.686421656</v>
      </c>
      <c r="R55" s="78" t="n">
        <v>189.073504</v>
      </c>
      <c r="S55" s="78" t="n">
        <v>189.324922862</v>
      </c>
      <c r="T55" s="89" t="n">
        <v>189.324922862</v>
      </c>
      <c r="U55" s="89" t="n">
        <v>189.324922862</v>
      </c>
      <c r="V55" s="89" t="n">
        <v>189.324922862</v>
      </c>
      <c r="W55" s="89" t="n">
        <v>189.324922862</v>
      </c>
      <c r="X55" s="89" t="n">
        <v>189.324922862</v>
      </c>
      <c r="Y55" s="89" t="n">
        <v>189.324922862</v>
      </c>
      <c r="Z55" s="89" t="n">
        <v>189.324922862</v>
      </c>
      <c r="AA55" s="89" t="n">
        <v>189.324922862</v>
      </c>
      <c r="AB55" s="89" t="n">
        <v>189.324922862</v>
      </c>
      <c r="AC55" s="89" t="n">
        <v>189.324922862</v>
      </c>
      <c r="AD55" s="89" t="n">
        <v>189.324922862</v>
      </c>
      <c r="AE55" s="89" t="n">
        <v>189.324922862</v>
      </c>
      <c r="AF55" s="89" t="n">
        <v>189.324922862</v>
      </c>
      <c r="AG55" s="89" t="n">
        <v>189.324922862</v>
      </c>
      <c r="AH55" s="89"/>
    </row>
    <row r="56" customFormat="false" ht="15.75" hidden="false" customHeight="false" outlineLevel="0" collapsed="false">
      <c r="A56" s="21" t="s">
        <v>120</v>
      </c>
      <c r="B56" s="68"/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70"/>
      <c r="AE56" s="70"/>
      <c r="AF56" s="70"/>
      <c r="AG56" s="70"/>
      <c r="AH56" s="70"/>
    </row>
    <row r="57" customFormat="false" ht="15.75" hidden="false" customHeight="false" outlineLevel="0" collapsed="false">
      <c r="A57" s="72" t="s">
        <v>121</v>
      </c>
      <c r="B57" s="72" t="s">
        <v>12</v>
      </c>
      <c r="C57" s="88" t="n">
        <v>13200</v>
      </c>
      <c r="D57" s="74" t="s">
        <v>116</v>
      </c>
      <c r="E57" s="82" t="n">
        <v>0</v>
      </c>
      <c r="F57" s="82" t="n">
        <v>1200</v>
      </c>
      <c r="G57" s="82" t="n">
        <v>2400</v>
      </c>
      <c r="H57" s="82" t="n">
        <v>3600</v>
      </c>
      <c r="I57" s="82" t="n">
        <v>4800</v>
      </c>
      <c r="J57" s="82" t="n">
        <v>6000</v>
      </c>
      <c r="K57" s="82" t="n">
        <v>7200</v>
      </c>
      <c r="L57" s="82" t="n">
        <v>8400</v>
      </c>
      <c r="M57" s="82" t="n">
        <v>9600</v>
      </c>
      <c r="N57" s="82" t="n">
        <v>10800</v>
      </c>
      <c r="O57" s="82" t="n">
        <v>12000</v>
      </c>
      <c r="P57" s="82" t="n">
        <v>13200</v>
      </c>
      <c r="Q57" s="82"/>
      <c r="R57" s="82"/>
      <c r="S57" s="82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</row>
    <row r="58" customFormat="false" ht="15.75" hidden="false" customHeight="false" outlineLevel="0" collapsed="false">
      <c r="A58" s="72"/>
      <c r="B58" s="72"/>
      <c r="C58" s="88"/>
      <c r="D58" s="74" t="s">
        <v>117</v>
      </c>
      <c r="E58" s="77" t="n">
        <v>0</v>
      </c>
      <c r="F58" s="78" t="n">
        <v>53.7105</v>
      </c>
      <c r="G58" s="78" t="n">
        <v>94.1488</v>
      </c>
      <c r="H58" s="78" t="n">
        <v>124.386</v>
      </c>
      <c r="I58" s="78" t="n">
        <v>132.465</v>
      </c>
      <c r="J58" s="78" t="n">
        <v>134.77</v>
      </c>
      <c r="K58" s="78" t="n">
        <v>134.77</v>
      </c>
      <c r="L58" s="78" t="n">
        <v>134.77</v>
      </c>
      <c r="M58" s="78" t="n">
        <v>134.77</v>
      </c>
      <c r="N58" s="78" t="n">
        <v>134.77</v>
      </c>
      <c r="O58" s="78" t="n">
        <v>134.77</v>
      </c>
      <c r="P58" s="78" t="n">
        <v>134.77</v>
      </c>
      <c r="Q58" s="78"/>
      <c r="R58" s="78"/>
      <c r="S58" s="78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</row>
    <row r="59" customFormat="false" ht="15.75" hidden="false" customHeight="false" outlineLevel="0" collapsed="false">
      <c r="A59" s="80" t="s">
        <v>122</v>
      </c>
      <c r="B59" s="72" t="s">
        <v>12</v>
      </c>
      <c r="C59" s="88" t="n">
        <v>14500</v>
      </c>
      <c r="D59" s="74" t="s">
        <v>116</v>
      </c>
      <c r="E59" s="82" t="n">
        <v>0</v>
      </c>
      <c r="F59" s="82" t="n">
        <v>500</v>
      </c>
      <c r="G59" s="82" t="n">
        <v>1000</v>
      </c>
      <c r="H59" s="82" t="n">
        <v>1500</v>
      </c>
      <c r="I59" s="82" t="n">
        <v>2000</v>
      </c>
      <c r="J59" s="82" t="n">
        <v>2500</v>
      </c>
      <c r="K59" s="82" t="n">
        <v>3000</v>
      </c>
      <c r="L59" s="82" t="n">
        <v>3500</v>
      </c>
      <c r="M59" s="82" t="n">
        <v>4000</v>
      </c>
      <c r="N59" s="82" t="n">
        <v>4500</v>
      </c>
      <c r="O59" s="82" t="n">
        <v>5000</v>
      </c>
      <c r="P59" s="82" t="n">
        <v>5500</v>
      </c>
      <c r="Q59" s="82" t="n">
        <v>6000</v>
      </c>
      <c r="R59" s="82" t="n">
        <v>6500</v>
      </c>
      <c r="S59" s="82" t="n">
        <v>7000</v>
      </c>
      <c r="T59" s="83" t="n">
        <v>7500</v>
      </c>
      <c r="U59" s="83" t="n">
        <v>8000</v>
      </c>
      <c r="V59" s="83" t="n">
        <v>8500</v>
      </c>
      <c r="W59" s="83" t="n">
        <v>9000</v>
      </c>
      <c r="X59" s="83" t="n">
        <v>9500</v>
      </c>
      <c r="Y59" s="83" t="n">
        <v>10000</v>
      </c>
      <c r="Z59" s="83" t="n">
        <v>10500</v>
      </c>
      <c r="AA59" s="83" t="n">
        <v>11000</v>
      </c>
      <c r="AB59" s="83" t="n">
        <v>11500</v>
      </c>
      <c r="AC59" s="83" t="n">
        <v>12000</v>
      </c>
      <c r="AD59" s="83" t="n">
        <v>12500</v>
      </c>
      <c r="AE59" s="83" t="n">
        <v>13000</v>
      </c>
      <c r="AF59" s="83" t="n">
        <v>13500</v>
      </c>
      <c r="AG59" s="83" t="n">
        <v>14000</v>
      </c>
      <c r="AH59" s="83" t="n">
        <v>14500</v>
      </c>
    </row>
    <row r="60" customFormat="false" ht="15.75" hidden="false" customHeight="false" outlineLevel="0" collapsed="false">
      <c r="A60" s="80"/>
      <c r="B60" s="72"/>
      <c r="C60" s="88"/>
      <c r="D60" s="74" t="s">
        <v>117</v>
      </c>
      <c r="E60" s="77" t="n">
        <v>0</v>
      </c>
      <c r="F60" s="78" t="n">
        <v>36.281</v>
      </c>
      <c r="G60" s="78" t="n">
        <v>59.2482</v>
      </c>
      <c r="H60" s="78" t="n">
        <v>79.7156</v>
      </c>
      <c r="I60" s="78" t="n">
        <v>92.6562</v>
      </c>
      <c r="J60" s="78" t="n">
        <v>104.84</v>
      </c>
      <c r="K60" s="78" t="n">
        <v>114.916</v>
      </c>
      <c r="L60" s="78" t="n">
        <v>121.97</v>
      </c>
      <c r="M60" s="78" t="n">
        <v>128.037</v>
      </c>
      <c r="N60" s="78" t="n">
        <v>132.221</v>
      </c>
      <c r="O60" s="78" t="n">
        <v>134.519</v>
      </c>
      <c r="P60" s="78" t="n">
        <v>134.974</v>
      </c>
      <c r="Q60" s="78" t="n">
        <v>134.974</v>
      </c>
      <c r="R60" s="78" t="n">
        <v>134.974</v>
      </c>
      <c r="S60" s="78" t="n">
        <v>134.974</v>
      </c>
      <c r="T60" s="89" t="n">
        <v>134.974</v>
      </c>
      <c r="U60" s="89" t="n">
        <v>134.974</v>
      </c>
      <c r="V60" s="89" t="n">
        <v>134.974</v>
      </c>
      <c r="W60" s="89" t="n">
        <v>134.974</v>
      </c>
      <c r="X60" s="89" t="n">
        <v>134.974</v>
      </c>
      <c r="Y60" s="89" t="n">
        <v>134.974</v>
      </c>
      <c r="Z60" s="89" t="n">
        <v>134.974</v>
      </c>
      <c r="AA60" s="89" t="n">
        <v>134.974</v>
      </c>
      <c r="AB60" s="89" t="n">
        <v>134.974</v>
      </c>
      <c r="AC60" s="89" t="n">
        <v>134.974</v>
      </c>
      <c r="AD60" s="89" t="n">
        <v>134.974</v>
      </c>
      <c r="AE60" s="89" t="n">
        <v>134.974</v>
      </c>
      <c r="AF60" s="89" t="n">
        <v>134.974</v>
      </c>
      <c r="AG60" s="89" t="n">
        <v>134.974</v>
      </c>
      <c r="AH60" s="89" t="n">
        <v>134.974</v>
      </c>
    </row>
    <row r="61" customFormat="false" ht="15.75" hidden="false" customHeight="false" outlineLevel="0" collapsed="false">
      <c r="A61" s="72" t="s">
        <v>123</v>
      </c>
      <c r="B61" s="87" t="n">
        <v>0.25</v>
      </c>
      <c r="C61" s="88" t="n">
        <v>13000</v>
      </c>
      <c r="D61" s="74" t="s">
        <v>116</v>
      </c>
      <c r="E61" s="82" t="n">
        <v>0</v>
      </c>
      <c r="F61" s="82" t="n">
        <v>500</v>
      </c>
      <c r="G61" s="82" t="n">
        <v>1000</v>
      </c>
      <c r="H61" s="82" t="n">
        <v>1500</v>
      </c>
      <c r="I61" s="82" t="n">
        <v>2000</v>
      </c>
      <c r="J61" s="82" t="n">
        <v>2500</v>
      </c>
      <c r="K61" s="82" t="n">
        <v>3000</v>
      </c>
      <c r="L61" s="82" t="n">
        <v>3500</v>
      </c>
      <c r="M61" s="82" t="n">
        <v>4000</v>
      </c>
      <c r="N61" s="82" t="n">
        <v>4500</v>
      </c>
      <c r="O61" s="82" t="n">
        <v>5000</v>
      </c>
      <c r="P61" s="82" t="n">
        <v>5500</v>
      </c>
      <c r="Q61" s="82" t="n">
        <v>6000</v>
      </c>
      <c r="R61" s="82" t="n">
        <v>6500</v>
      </c>
      <c r="S61" s="82" t="n">
        <v>7000</v>
      </c>
      <c r="T61" s="83" t="n">
        <v>7500</v>
      </c>
      <c r="U61" s="83" t="n">
        <v>8000</v>
      </c>
      <c r="V61" s="83" t="n">
        <v>8500</v>
      </c>
      <c r="W61" s="83" t="n">
        <v>9000</v>
      </c>
      <c r="X61" s="83" t="n">
        <v>9500</v>
      </c>
      <c r="Y61" s="83" t="n">
        <v>10000</v>
      </c>
      <c r="Z61" s="83" t="n">
        <v>10500</v>
      </c>
      <c r="AA61" s="83" t="n">
        <v>11000</v>
      </c>
      <c r="AB61" s="83" t="n">
        <v>11500</v>
      </c>
      <c r="AC61" s="83" t="n">
        <v>12000</v>
      </c>
      <c r="AD61" s="83" t="n">
        <v>12500</v>
      </c>
      <c r="AE61" s="83" t="n">
        <v>13000</v>
      </c>
      <c r="AF61" s="83"/>
      <c r="AG61" s="83"/>
      <c r="AH61" s="83"/>
    </row>
    <row r="62" customFormat="false" ht="15.75" hidden="false" customHeight="false" outlineLevel="0" collapsed="false">
      <c r="A62" s="72"/>
      <c r="B62" s="87"/>
      <c r="C62" s="87"/>
      <c r="D62" s="74" t="s">
        <v>117</v>
      </c>
      <c r="E62" s="77" t="n">
        <v>0</v>
      </c>
      <c r="F62" s="78" t="n">
        <v>23.86208767023</v>
      </c>
      <c r="G62" s="78" t="n">
        <v>44.63101020582</v>
      </c>
      <c r="H62" s="78" t="n">
        <v>62.30666199474</v>
      </c>
      <c r="I62" s="78" t="n">
        <v>77.77291011606</v>
      </c>
      <c r="J62" s="78" t="n">
        <v>93.88909467</v>
      </c>
      <c r="K62" s="78" t="n">
        <v>107.8214336676</v>
      </c>
      <c r="L62" s="78" t="n">
        <v>119.7524246967</v>
      </c>
      <c r="M62" s="78" t="n">
        <v>129.0325537728</v>
      </c>
      <c r="N62" s="78" t="n">
        <v>137.8701684432</v>
      </c>
      <c r="O62" s="78" t="n">
        <v>144.16042095</v>
      </c>
      <c r="P62" s="78" t="n">
        <v>148.9171867812</v>
      </c>
      <c r="Q62" s="78" t="n">
        <v>151.7803289145</v>
      </c>
      <c r="R62" s="78" t="n">
        <v>152.894535831</v>
      </c>
      <c r="S62" s="78" t="n">
        <v>152.894535831</v>
      </c>
      <c r="T62" s="89" t="n">
        <v>152.894535831</v>
      </c>
      <c r="U62" s="89" t="n">
        <v>152.894535831</v>
      </c>
      <c r="V62" s="89" t="n">
        <v>152.894535831</v>
      </c>
      <c r="W62" s="89" t="n">
        <v>152.894535831</v>
      </c>
      <c r="X62" s="89" t="n">
        <v>152.894535831</v>
      </c>
      <c r="Y62" s="89" t="n">
        <v>152.894535831</v>
      </c>
      <c r="Z62" s="89" t="n">
        <v>152.894535831</v>
      </c>
      <c r="AA62" s="89" t="n">
        <v>152.894535831</v>
      </c>
      <c r="AB62" s="89" t="n">
        <v>152.894535831</v>
      </c>
      <c r="AC62" s="89" t="n">
        <v>152.894535831</v>
      </c>
      <c r="AD62" s="89" t="n">
        <v>152.894535831</v>
      </c>
      <c r="AE62" s="89" t="n">
        <v>152.894535831</v>
      </c>
      <c r="AF62" s="89"/>
      <c r="AG62" s="89"/>
      <c r="AH62" s="89"/>
    </row>
    <row r="63" customFormat="false" ht="15.75" hidden="false" customHeight="false" outlineLevel="0" collapsed="false">
      <c r="A63" s="21" t="s">
        <v>124</v>
      </c>
      <c r="B63" s="68"/>
      <c r="C63" s="68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70"/>
      <c r="AE63" s="70"/>
      <c r="AF63" s="70"/>
      <c r="AG63" s="70"/>
      <c r="AH63" s="70"/>
    </row>
    <row r="64" customFormat="false" ht="15.75" hidden="false" customHeight="false" outlineLevel="0" collapsed="false">
      <c r="A64" s="72" t="s">
        <v>125</v>
      </c>
      <c r="B64" s="80" t="s">
        <v>12</v>
      </c>
      <c r="C64" s="88" t="n">
        <v>22500</v>
      </c>
      <c r="D64" s="74" t="s">
        <v>116</v>
      </c>
      <c r="E64" s="82" t="n">
        <v>0</v>
      </c>
      <c r="F64" s="82" t="n">
        <v>1500</v>
      </c>
      <c r="G64" s="82" t="n">
        <v>3000</v>
      </c>
      <c r="H64" s="82" t="n">
        <v>4500</v>
      </c>
      <c r="I64" s="82" t="n">
        <v>6000</v>
      </c>
      <c r="J64" s="82" t="n">
        <v>7500</v>
      </c>
      <c r="K64" s="82" t="n">
        <v>9000</v>
      </c>
      <c r="L64" s="82" t="n">
        <v>10500</v>
      </c>
      <c r="M64" s="82" t="n">
        <v>12000</v>
      </c>
      <c r="N64" s="82" t="n">
        <v>13500</v>
      </c>
      <c r="O64" s="82" t="n">
        <v>15000</v>
      </c>
      <c r="P64" s="82" t="n">
        <v>16500</v>
      </c>
      <c r="Q64" s="82" t="n">
        <v>18000</v>
      </c>
      <c r="R64" s="82" t="n">
        <v>19500</v>
      </c>
      <c r="S64" s="82" t="n">
        <v>21000</v>
      </c>
      <c r="T64" s="83" t="n">
        <v>22500</v>
      </c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</row>
    <row r="65" customFormat="false" ht="15.75" hidden="false" customHeight="false" outlineLevel="0" collapsed="false">
      <c r="A65" s="72"/>
      <c r="B65" s="80"/>
      <c r="C65" s="88"/>
      <c r="D65" s="74" t="s">
        <v>117</v>
      </c>
      <c r="E65" s="77" t="n">
        <v>0</v>
      </c>
      <c r="F65" s="78" t="n">
        <v>45.8067598</v>
      </c>
      <c r="G65" s="78" t="n">
        <v>101.4572198</v>
      </c>
      <c r="H65" s="78" t="n">
        <v>129.918137083</v>
      </c>
      <c r="I65" s="78" t="n">
        <v>129.918137083</v>
      </c>
      <c r="J65" s="78" t="n">
        <v>129.918137083</v>
      </c>
      <c r="K65" s="78" t="n">
        <v>140.66041523</v>
      </c>
      <c r="L65" s="78" t="n">
        <v>172.6552888138</v>
      </c>
      <c r="M65" s="78" t="n">
        <v>210.75409943</v>
      </c>
      <c r="N65" s="78" t="n">
        <v>245.9417183</v>
      </c>
      <c r="O65" s="78" t="n">
        <v>245.9417183</v>
      </c>
      <c r="P65" s="78" t="n">
        <v>245.9417183</v>
      </c>
      <c r="Q65" s="78" t="n">
        <v>245.9417183</v>
      </c>
      <c r="R65" s="78" t="n">
        <v>245.9417183</v>
      </c>
      <c r="S65" s="78" t="n">
        <v>245.9417183</v>
      </c>
      <c r="T65" s="89" t="n">
        <v>245.9417183</v>
      </c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</row>
    <row r="66" customFormat="false" ht="15.75" hidden="false" customHeight="false" outlineLevel="0" collapsed="false">
      <c r="A66" s="21" t="s">
        <v>126</v>
      </c>
      <c r="B66" s="68"/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70"/>
      <c r="AE66" s="70"/>
      <c r="AF66" s="70"/>
      <c r="AG66" s="70"/>
      <c r="AH66" s="70"/>
    </row>
    <row r="67" customFormat="false" ht="15.75" hidden="false" customHeight="false" outlineLevel="0" collapsed="false">
      <c r="A67" s="72" t="s">
        <v>127</v>
      </c>
      <c r="B67" s="72" t="s">
        <v>12</v>
      </c>
      <c r="C67" s="88" t="n">
        <v>3700</v>
      </c>
      <c r="D67" s="74" t="s">
        <v>116</v>
      </c>
      <c r="E67" s="82" t="n">
        <v>0</v>
      </c>
      <c r="F67" s="82" t="n">
        <v>300</v>
      </c>
      <c r="G67" s="82" t="n">
        <v>600</v>
      </c>
      <c r="H67" s="82" t="n">
        <v>900</v>
      </c>
      <c r="I67" s="82" t="n">
        <v>1200</v>
      </c>
      <c r="J67" s="82" t="n">
        <v>1500</v>
      </c>
      <c r="K67" s="82" t="n">
        <v>1800</v>
      </c>
      <c r="L67" s="82" t="n">
        <v>2100</v>
      </c>
      <c r="M67" s="82" t="n">
        <v>2400</v>
      </c>
      <c r="N67" s="82" t="n">
        <v>2700</v>
      </c>
      <c r="O67" s="82" t="n">
        <v>3000</v>
      </c>
      <c r="P67" s="82" t="n">
        <v>3300</v>
      </c>
      <c r="Q67" s="82" t="n">
        <v>3600</v>
      </c>
      <c r="R67" s="82" t="n">
        <v>3900</v>
      </c>
      <c r="S67" s="82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</row>
    <row r="68" customFormat="false" ht="15.75" hidden="false" customHeight="false" outlineLevel="0" collapsed="false">
      <c r="A68" s="72"/>
      <c r="B68" s="72"/>
      <c r="C68" s="88"/>
      <c r="D68" s="74" t="s">
        <v>117</v>
      </c>
      <c r="E68" s="77" t="n">
        <v>0</v>
      </c>
      <c r="F68" s="78" t="n">
        <v>10.03061064</v>
      </c>
      <c r="G68" s="78" t="n">
        <v>23.76488412</v>
      </c>
      <c r="H68" s="78" t="n">
        <v>33.48686316</v>
      </c>
      <c r="I68" s="78" t="n">
        <v>39.9682104</v>
      </c>
      <c r="J68" s="78" t="n">
        <v>44</v>
      </c>
      <c r="K68" s="78" t="n">
        <v>44</v>
      </c>
      <c r="L68" s="78" t="n">
        <v>44</v>
      </c>
      <c r="M68" s="78" t="n">
        <v>44</v>
      </c>
      <c r="N68" s="78" t="n">
        <v>44</v>
      </c>
      <c r="O68" s="78" t="n">
        <v>44</v>
      </c>
      <c r="P68" s="78" t="n">
        <v>44</v>
      </c>
      <c r="Q68" s="78" t="n">
        <v>44</v>
      </c>
      <c r="R68" s="78" t="n">
        <v>44</v>
      </c>
      <c r="S68" s="78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</row>
    <row r="71" customFormat="false" ht="15" hidden="false" customHeight="false" outlineLevel="0" collapsed="false">
      <c r="A71" s="67" t="s">
        <v>128</v>
      </c>
      <c r="B71" s="67"/>
      <c r="C71" s="67"/>
      <c r="E71" s="90" t="s">
        <v>129</v>
      </c>
      <c r="F71" s="90"/>
      <c r="G71" s="90"/>
    </row>
    <row r="72" customFormat="false" ht="15" hidden="false" customHeight="false" outlineLevel="0" collapsed="false">
      <c r="A72" s="74" t="s">
        <v>130</v>
      </c>
      <c r="B72" s="91" t="s">
        <v>131</v>
      </c>
      <c r="C72" s="92" t="n">
        <v>0.111397905905382</v>
      </c>
      <c r="E72" s="74" t="s">
        <v>132</v>
      </c>
      <c r="F72" s="93" t="s">
        <v>80</v>
      </c>
      <c r="G72" s="94" t="n">
        <v>4636</v>
      </c>
    </row>
    <row r="73" customFormat="false" ht="15" hidden="false" customHeight="false" outlineLevel="0" collapsed="false">
      <c r="A73" s="74" t="s">
        <v>133</v>
      </c>
      <c r="B73" s="91" t="s">
        <v>134</v>
      </c>
      <c r="C73" s="92" t="n">
        <v>0.021</v>
      </c>
      <c r="E73" s="74" t="s">
        <v>135</v>
      </c>
      <c r="F73" s="93" t="s">
        <v>80</v>
      </c>
      <c r="G73" s="94" t="n">
        <v>13.5</v>
      </c>
    </row>
    <row r="74" customFormat="false" ht="15" hidden="false" customHeight="false" outlineLevel="0" collapsed="false">
      <c r="A74" s="74" t="s">
        <v>136</v>
      </c>
      <c r="B74" s="91" t="s">
        <v>134</v>
      </c>
      <c r="C74" s="92" t="n">
        <v>0.163</v>
      </c>
      <c r="E74" s="74" t="s">
        <v>137</v>
      </c>
      <c r="F74" s="93" t="s">
        <v>80</v>
      </c>
      <c r="G74" s="23" t="n">
        <v>2001.40206683304</v>
      </c>
    </row>
    <row r="75" customFormat="false" ht="15" hidden="false" customHeight="false" outlineLevel="0" collapsed="false">
      <c r="A75" s="95" t="s">
        <v>138</v>
      </c>
      <c r="B75" s="18" t="s">
        <v>134</v>
      </c>
      <c r="C75" s="96" t="n">
        <v>0.023</v>
      </c>
      <c r="E75" s="74" t="s">
        <v>139</v>
      </c>
      <c r="F75" s="93" t="s">
        <v>80</v>
      </c>
      <c r="G75" s="23" t="n">
        <v>6.69755593268118</v>
      </c>
    </row>
    <row r="76" customFormat="false" ht="15" hidden="false" customHeight="false" outlineLevel="0" collapsed="false">
      <c r="A76" s="74" t="s">
        <v>140</v>
      </c>
      <c r="B76" s="91" t="s">
        <v>131</v>
      </c>
      <c r="C76" s="92" t="n">
        <v>0.0281605637945495</v>
      </c>
      <c r="E76" s="74" t="s">
        <v>141</v>
      </c>
      <c r="F76" s="93" t="s">
        <v>80</v>
      </c>
      <c r="G76" s="94" t="n">
        <v>5018</v>
      </c>
    </row>
    <row r="77" customFormat="false" ht="15" hidden="false" customHeight="false" outlineLevel="0" collapsed="false">
      <c r="A77" s="74" t="s">
        <v>142</v>
      </c>
      <c r="B77" s="91" t="s">
        <v>131</v>
      </c>
      <c r="C77" s="92" t="n">
        <v>0.0239191442553424</v>
      </c>
      <c r="E77" s="74" t="s">
        <v>143</v>
      </c>
      <c r="F77" s="93" t="s">
        <v>80</v>
      </c>
      <c r="G77" s="94" t="n">
        <v>814</v>
      </c>
    </row>
    <row r="78" customFormat="false" ht="15" hidden="false" customHeight="false" outlineLevel="0" collapsed="false">
      <c r="A78" s="74" t="s">
        <v>144</v>
      </c>
      <c r="B78" s="91" t="s">
        <v>131</v>
      </c>
      <c r="C78" s="92" t="n">
        <v>0.0724152430252474</v>
      </c>
    </row>
    <row r="79" customFormat="false" ht="15" hidden="false" customHeight="false" outlineLevel="0" collapsed="false">
      <c r="A79" s="74" t="s">
        <v>145</v>
      </c>
      <c r="B79" s="91" t="s">
        <v>131</v>
      </c>
      <c r="C79" s="92" t="n">
        <v>0.0477143338774066</v>
      </c>
    </row>
    <row r="80" customFormat="false" ht="15" hidden="false" customHeight="false" outlineLevel="0" collapsed="false">
      <c r="A80" s="74" t="s">
        <v>146</v>
      </c>
      <c r="B80" s="91" t="s">
        <v>131</v>
      </c>
      <c r="C80" s="92" t="n">
        <v>0.251315805770273</v>
      </c>
    </row>
    <row r="81" customFormat="false" ht="15" hidden="false" customHeight="false" outlineLevel="0" collapsed="false">
      <c r="A81" s="74" t="s">
        <v>147</v>
      </c>
      <c r="B81" s="91" t="s">
        <v>131</v>
      </c>
      <c r="C81" s="92" t="n">
        <v>0.41031784894532</v>
      </c>
    </row>
    <row r="82" customFormat="false" ht="15" hidden="false" customHeight="false" outlineLevel="0" collapsed="false">
      <c r="A82" s="74" t="s">
        <v>148</v>
      </c>
      <c r="B82" s="91" t="s">
        <v>131</v>
      </c>
      <c r="C82" s="92" t="n">
        <v>0.453423773980373</v>
      </c>
    </row>
    <row r="83" customFormat="false" ht="15" hidden="false" customHeight="false" outlineLevel="0" collapsed="false">
      <c r="A83" s="74" t="s">
        <v>149</v>
      </c>
      <c r="B83" s="91" t="s">
        <v>131</v>
      </c>
      <c r="C83" s="97" t="n">
        <v>0.295</v>
      </c>
    </row>
    <row r="84" customFormat="false" ht="15" hidden="false" customHeight="false" outlineLevel="0" collapsed="false">
      <c r="A84" s="74" t="s">
        <v>150</v>
      </c>
      <c r="B84" s="93" t="s">
        <v>134</v>
      </c>
      <c r="C84" s="92" t="n">
        <v>0.277122596346197</v>
      </c>
    </row>
    <row r="85" customFormat="false" ht="15" hidden="false" customHeight="false" outlineLevel="0" collapsed="false">
      <c r="A85" s="74" t="s">
        <v>151</v>
      </c>
      <c r="B85" s="93" t="s">
        <v>134</v>
      </c>
      <c r="C85" s="92" t="n">
        <v>0.0357155639845654</v>
      </c>
    </row>
    <row r="86" customFormat="false" ht="15" hidden="false" customHeight="false" outlineLevel="0" collapsed="false">
      <c r="A86" s="74" t="s">
        <v>152</v>
      </c>
      <c r="B86" s="93" t="s">
        <v>134</v>
      </c>
      <c r="C86" s="92" t="n">
        <v>0.0627866705898934</v>
      </c>
    </row>
    <row r="87" customFormat="false" ht="15" hidden="false" customHeight="false" outlineLevel="0" collapsed="false">
      <c r="A87" s="74" t="s">
        <v>153</v>
      </c>
      <c r="B87" s="93" t="s">
        <v>134</v>
      </c>
      <c r="C87" s="92" t="n">
        <v>0.144127981776225</v>
      </c>
    </row>
    <row r="88" customFormat="false" ht="15" hidden="false" customHeight="false" outlineLevel="0" collapsed="false">
      <c r="A88" s="74" t="s">
        <v>154</v>
      </c>
      <c r="B88" s="93" t="s">
        <v>134</v>
      </c>
      <c r="C88" s="92" t="n">
        <v>0.077</v>
      </c>
    </row>
    <row r="89" customFormat="false" ht="15" hidden="false" customHeight="false" outlineLevel="0" collapsed="false">
      <c r="A89" s="74" t="s">
        <v>155</v>
      </c>
      <c r="B89" s="93" t="s">
        <v>134</v>
      </c>
      <c r="C89" s="92" t="n">
        <v>0.0353499151494598</v>
      </c>
    </row>
    <row r="92" customFormat="false" ht="15" hidden="false" customHeight="false" outlineLevel="0" collapsed="false">
      <c r="A92" s="67" t="s">
        <v>30</v>
      </c>
      <c r="B92" s="67"/>
      <c r="C92" s="98" t="n">
        <v>1995</v>
      </c>
      <c r="D92" s="98" t="n">
        <v>1996</v>
      </c>
      <c r="E92" s="98" t="n">
        <v>1997</v>
      </c>
      <c r="F92" s="98" t="n">
        <v>1998</v>
      </c>
      <c r="G92" s="98" t="n">
        <v>1999</v>
      </c>
      <c r="H92" s="98" t="n">
        <v>2000</v>
      </c>
      <c r="I92" s="98" t="n">
        <v>2001</v>
      </c>
      <c r="J92" s="98" t="n">
        <v>2002</v>
      </c>
      <c r="K92" s="98" t="n">
        <v>2003</v>
      </c>
      <c r="L92" s="98" t="n">
        <v>2004</v>
      </c>
      <c r="M92" s="98" t="n">
        <v>2005</v>
      </c>
      <c r="N92" s="98" t="n">
        <v>2006</v>
      </c>
      <c r="O92" s="98" t="n">
        <v>2007</v>
      </c>
      <c r="P92" s="98" t="n">
        <v>2008</v>
      </c>
      <c r="Q92" s="98" t="n">
        <v>2009</v>
      </c>
      <c r="R92" s="98" t="n">
        <v>2010</v>
      </c>
      <c r="S92" s="98" t="n">
        <v>2011</v>
      </c>
      <c r="T92" s="98" t="n">
        <v>2012</v>
      </c>
      <c r="U92" s="98" t="n">
        <v>2013</v>
      </c>
      <c r="V92" s="98" t="n">
        <v>2014</v>
      </c>
      <c r="W92" s="99" t="s">
        <v>156</v>
      </c>
    </row>
    <row r="93" customFormat="false" ht="15" hidden="false" customHeight="false" outlineLevel="0" collapsed="false">
      <c r="A93" s="100" t="s">
        <v>157</v>
      </c>
      <c r="B93" s="15" t="s">
        <v>8</v>
      </c>
      <c r="C93" s="101" t="n">
        <v>0.900270516570427</v>
      </c>
      <c r="D93" s="101" t="n">
        <v>0.798015478374507</v>
      </c>
      <c r="E93" s="101" t="n">
        <v>0.826550852451789</v>
      </c>
      <c r="F93" s="101" t="n">
        <v>0.851385180989329</v>
      </c>
      <c r="G93" s="101" t="n">
        <v>0.836629251028414</v>
      </c>
      <c r="H93" s="101" t="n">
        <v>0.807160691649273</v>
      </c>
      <c r="I93" s="101" t="n">
        <v>0.807526024185822</v>
      </c>
      <c r="J93" s="101" t="n">
        <v>0.811667110041359</v>
      </c>
      <c r="K93" s="101" t="n">
        <v>0.780372990458528</v>
      </c>
      <c r="L93" s="101" t="n">
        <v>0.829114020101108</v>
      </c>
      <c r="M93" s="101" t="n">
        <v>0.83313086009772</v>
      </c>
      <c r="N93" s="101" t="n">
        <v>0.858148764137162</v>
      </c>
      <c r="O93" s="101" t="n">
        <v>0.86386471082451</v>
      </c>
      <c r="P93" s="101" t="n">
        <v>0.865263030594303</v>
      </c>
      <c r="Q93" s="101" t="n">
        <v>0.847037901586076</v>
      </c>
      <c r="R93" s="101" t="n">
        <v>0.835422085490345</v>
      </c>
      <c r="S93" s="101" t="n">
        <v>0.823572228992517</v>
      </c>
      <c r="T93" s="101" t="n">
        <v>0.799264932321295</v>
      </c>
      <c r="U93" s="101" t="n">
        <v>0.73498574117652</v>
      </c>
      <c r="V93" s="101" t="n">
        <v>0.730283815745323</v>
      </c>
      <c r="W93" s="102"/>
      <c r="X93" s="103"/>
      <c r="Y93" s="103"/>
    </row>
    <row r="94" customFormat="false" ht="15" hidden="false" customHeight="false" outlineLevel="0" collapsed="false">
      <c r="A94" s="100" t="s">
        <v>158</v>
      </c>
      <c r="B94" s="15" t="s">
        <v>8</v>
      </c>
      <c r="C94" s="101" t="n">
        <v>0.267822959448243</v>
      </c>
      <c r="D94" s="101" t="n">
        <v>0.266657224173188</v>
      </c>
      <c r="E94" s="101" t="n">
        <v>0.268303207591734</v>
      </c>
      <c r="F94" s="101" t="n">
        <v>0.273813186352114</v>
      </c>
      <c r="G94" s="101" t="n">
        <v>0.278019647116071</v>
      </c>
      <c r="H94" s="101" t="n">
        <v>0.305520588293144</v>
      </c>
      <c r="I94" s="101" t="n">
        <v>0.308451013227255</v>
      </c>
      <c r="J94" s="101" t="n">
        <v>0.308693363648303</v>
      </c>
      <c r="K94" s="101" t="n">
        <v>0.316047593938253</v>
      </c>
      <c r="L94" s="101" t="n">
        <v>0.317605713045424</v>
      </c>
      <c r="M94" s="101" t="n">
        <v>0.317053529040691</v>
      </c>
      <c r="N94" s="101" t="n">
        <v>0.324002623213085</v>
      </c>
      <c r="O94" s="101" t="n">
        <v>0.327964216086545</v>
      </c>
      <c r="P94" s="101" t="n">
        <v>0.328628348981199</v>
      </c>
      <c r="Q94" s="101" t="n">
        <v>0.333609759020697</v>
      </c>
      <c r="R94" s="101" t="n">
        <v>0.335151567714732</v>
      </c>
      <c r="S94" s="101" t="n">
        <v>0.32433564394116</v>
      </c>
      <c r="T94" s="101" t="n">
        <v>0.324760427464401</v>
      </c>
      <c r="U94" s="101" t="n">
        <v>0.317976434988148</v>
      </c>
      <c r="V94" s="101" t="n">
        <v>0.33154405356432</v>
      </c>
      <c r="W94" s="102"/>
      <c r="X94" s="103"/>
      <c r="Y94" s="103"/>
    </row>
    <row r="95" customFormat="false" ht="15" hidden="false" customHeight="false" outlineLevel="0" collapsed="false">
      <c r="A95" s="100" t="s">
        <v>159</v>
      </c>
      <c r="B95" s="15" t="s">
        <v>8</v>
      </c>
      <c r="C95" s="101" t="n">
        <v>0.348181978120297</v>
      </c>
      <c r="D95" s="101" t="n">
        <v>0.306583705888761</v>
      </c>
      <c r="E95" s="101" t="n">
        <v>0.29071150494279</v>
      </c>
      <c r="F95" s="101" t="n">
        <v>0.279923880786341</v>
      </c>
      <c r="G95" s="101" t="n">
        <v>0.268932131619495</v>
      </c>
      <c r="H95" s="101" t="n">
        <v>0.291626133243512</v>
      </c>
      <c r="I95" s="101" t="n">
        <v>0.2924295541748</v>
      </c>
      <c r="J95" s="101" t="n">
        <v>0.289381470807263</v>
      </c>
      <c r="K95" s="101" t="n">
        <v>0.281427377450335</v>
      </c>
      <c r="L95" s="101" t="n">
        <v>0.274952377773967</v>
      </c>
      <c r="M95" s="101" t="n">
        <v>0.269801062646732</v>
      </c>
      <c r="N95" s="101" t="n">
        <v>0.287185575920221</v>
      </c>
      <c r="O95" s="101" t="n">
        <v>0.279657356558731</v>
      </c>
      <c r="P95" s="101" t="n">
        <v>0.271115782065209</v>
      </c>
      <c r="Q95" s="101" t="n">
        <v>0.268529776909613</v>
      </c>
      <c r="R95" s="101" t="n">
        <v>0.268538643641454</v>
      </c>
      <c r="S95" s="101" t="n">
        <v>0.269365527818462</v>
      </c>
      <c r="T95" s="101" t="n">
        <v>0.268974308489549</v>
      </c>
      <c r="U95" s="101" t="n">
        <v>0.270046461418983</v>
      </c>
      <c r="V95" s="101" t="n">
        <v>0.284372634863961</v>
      </c>
      <c r="W95" s="102"/>
      <c r="X95" s="103"/>
      <c r="Y95" s="103"/>
    </row>
    <row r="96" customFormat="false" ht="15" hidden="false" customHeight="false" outlineLevel="0" collapsed="false">
      <c r="A96" s="100" t="s">
        <v>160</v>
      </c>
      <c r="B96" s="15" t="s">
        <v>8</v>
      </c>
      <c r="C96" s="101" t="n">
        <v>0.834727619501853</v>
      </c>
      <c r="D96" s="101" t="n">
        <v>0.793917040884697</v>
      </c>
      <c r="E96" s="101" t="n">
        <v>0.807532965704074</v>
      </c>
      <c r="F96" s="101" t="n">
        <v>0.798564942190479</v>
      </c>
      <c r="G96" s="101" t="n">
        <v>0.805365754137704</v>
      </c>
      <c r="H96" s="101" t="n">
        <v>0.733731426164544</v>
      </c>
      <c r="I96" s="101" t="n">
        <v>0.753583936878236</v>
      </c>
      <c r="J96" s="101" t="n">
        <v>0.779986011694837</v>
      </c>
      <c r="K96" s="101" t="n">
        <v>0.69841143160776</v>
      </c>
      <c r="L96" s="101" t="n">
        <v>0.705197695727833</v>
      </c>
      <c r="M96" s="101" t="n">
        <v>0.722778167578692</v>
      </c>
      <c r="N96" s="101" t="n">
        <v>0.719506158069298</v>
      </c>
      <c r="O96" s="101" t="n">
        <v>0.729395927317997</v>
      </c>
      <c r="P96" s="101" t="n">
        <v>0.737884106328435</v>
      </c>
      <c r="Q96" s="101" t="n">
        <v>0.736442343739629</v>
      </c>
      <c r="R96" s="101" t="n">
        <v>0.700493776267522</v>
      </c>
      <c r="S96" s="101" t="n">
        <v>0.711291892082727</v>
      </c>
      <c r="T96" s="101" t="n">
        <v>0.665985886065352</v>
      </c>
      <c r="U96" s="101" t="n">
        <v>0.707917814575079</v>
      </c>
      <c r="V96" s="101" t="n">
        <v>0.714548539260649</v>
      </c>
      <c r="W96" s="102"/>
      <c r="X96" s="103"/>
      <c r="Y96" s="103"/>
    </row>
    <row r="97" customFormat="false" ht="15" hidden="false" customHeight="false" outlineLevel="0" collapsed="false">
      <c r="A97" s="100" t="s">
        <v>161</v>
      </c>
      <c r="B97" s="15" t="s">
        <v>8</v>
      </c>
      <c r="C97" s="101" t="n">
        <v>0.272034999994526</v>
      </c>
      <c r="D97" s="101" t="n">
        <v>0.263068885184641</v>
      </c>
      <c r="E97" s="101" t="n">
        <v>0.275458840976476</v>
      </c>
      <c r="F97" s="101" t="n">
        <v>0.278910768279707</v>
      </c>
      <c r="G97" s="101" t="n">
        <v>0.277891504328421</v>
      </c>
      <c r="H97" s="101" t="n">
        <v>0.278811500741454</v>
      </c>
      <c r="I97" s="101" t="n">
        <v>0.275296537042929</v>
      </c>
      <c r="J97" s="101" t="n">
        <v>0.275189606451786</v>
      </c>
      <c r="K97" s="101" t="n">
        <v>0.282779160692678</v>
      </c>
      <c r="L97" s="101" t="n">
        <v>0.283221676849404</v>
      </c>
      <c r="M97" s="101" t="n">
        <v>0.284268602828312</v>
      </c>
      <c r="N97" s="101" t="n">
        <v>0.280688495592404</v>
      </c>
      <c r="O97" s="101" t="n">
        <v>0.289152719432207</v>
      </c>
      <c r="P97" s="101" t="n">
        <v>0.302415063183883</v>
      </c>
      <c r="Q97" s="101" t="n">
        <v>0.301675360090267</v>
      </c>
      <c r="R97" s="101" t="n">
        <v>0.297934868613484</v>
      </c>
      <c r="S97" s="101" t="n">
        <v>0.292662626221701</v>
      </c>
      <c r="T97" s="101" t="n">
        <v>0.292786592437063</v>
      </c>
      <c r="U97" s="101" t="n">
        <v>0.298293009857082</v>
      </c>
      <c r="V97" s="101" t="n">
        <v>0.307617728409869</v>
      </c>
      <c r="W97" s="102"/>
      <c r="X97" s="103"/>
      <c r="Y97" s="103"/>
    </row>
    <row r="98" customFormat="false" ht="15" hidden="false" customHeight="false" outlineLevel="0" collapsed="false">
      <c r="A98" s="100" t="s">
        <v>162</v>
      </c>
      <c r="B98" s="15" t="s">
        <v>8</v>
      </c>
      <c r="C98" s="101" t="n">
        <v>0.311107482230051</v>
      </c>
      <c r="D98" s="101" t="n">
        <v>0.271460685849314</v>
      </c>
      <c r="E98" s="101" t="n">
        <v>0.280050107044975</v>
      </c>
      <c r="F98" s="101" t="n">
        <v>0.290812658632493</v>
      </c>
      <c r="G98" s="101" t="n">
        <v>0.283129749234608</v>
      </c>
      <c r="H98" s="101" t="n">
        <v>0.308522715048716</v>
      </c>
      <c r="I98" s="101" t="n">
        <v>0.306299582793375</v>
      </c>
      <c r="J98" s="101" t="n">
        <v>0.29925130651813</v>
      </c>
      <c r="K98" s="101" t="n">
        <v>0.27807426360937</v>
      </c>
      <c r="L98" s="101" t="n">
        <v>0.282968129085469</v>
      </c>
      <c r="M98" s="101" t="n">
        <v>0.245666503062807</v>
      </c>
      <c r="N98" s="101" t="n">
        <v>0.240604512760748</v>
      </c>
      <c r="O98" s="101" t="n">
        <v>0.243869617853627</v>
      </c>
      <c r="P98" s="101" t="n">
        <v>0.251228469606585</v>
      </c>
      <c r="Q98" s="101" t="n">
        <v>0.268930683589488</v>
      </c>
      <c r="R98" s="101" t="n">
        <v>0.272123070034031</v>
      </c>
      <c r="S98" s="101" t="n">
        <v>0.267531895237109</v>
      </c>
      <c r="T98" s="101" t="n">
        <v>0.264572005757855</v>
      </c>
      <c r="U98" s="101" t="n">
        <v>0.249243634611712</v>
      </c>
      <c r="V98" s="101" t="n">
        <v>0.256922987209799</v>
      </c>
      <c r="W98" s="102"/>
      <c r="X98" s="103"/>
      <c r="Y98" s="103"/>
    </row>
    <row r="99" s="106" customFormat="true" ht="15" hidden="false" customHeight="false" outlineLevel="0" collapsed="false">
      <c r="A99" s="100" t="s">
        <v>163</v>
      </c>
      <c r="B99" s="15" t="s">
        <v>8</v>
      </c>
      <c r="C99" s="104" t="n">
        <v>0.923745042449277</v>
      </c>
      <c r="D99" s="104" t="n">
        <v>0.8363533334993</v>
      </c>
      <c r="E99" s="104" t="n">
        <v>0.831853339215645</v>
      </c>
      <c r="F99" s="104" t="n">
        <v>0.834377509764449</v>
      </c>
      <c r="G99" s="104" t="n">
        <v>0.844903748778581</v>
      </c>
      <c r="H99" s="104" t="n">
        <v>0.813470034841526</v>
      </c>
      <c r="I99" s="104" t="n">
        <v>0.831509105817559</v>
      </c>
      <c r="J99" s="104" t="n">
        <v>0.803647747331666</v>
      </c>
      <c r="K99" s="104" t="n">
        <v>0.819962615666313</v>
      </c>
      <c r="L99" s="104" t="n">
        <v>0.820139147176331</v>
      </c>
      <c r="M99" s="104" t="n">
        <v>0.830453125951232</v>
      </c>
      <c r="N99" s="104" t="n">
        <v>0.851003057511386</v>
      </c>
      <c r="O99" s="104" t="n">
        <v>0.853431370054322</v>
      </c>
      <c r="P99" s="104" t="n">
        <v>0.852711429830994</v>
      </c>
      <c r="Q99" s="104" t="n">
        <v>0.830820308601832</v>
      </c>
      <c r="R99" s="104" t="n">
        <v>0.83128874514197</v>
      </c>
      <c r="S99" s="104" t="n">
        <v>0.831416361961128</v>
      </c>
      <c r="T99" s="104" t="n">
        <v>0.837191826274311</v>
      </c>
      <c r="U99" s="104" t="n">
        <v>0.817724862789283</v>
      </c>
      <c r="V99" s="104" t="n">
        <v>0.786697064222465</v>
      </c>
      <c r="W99" s="105"/>
      <c r="Y99" s="107"/>
    </row>
    <row r="100" customFormat="false" ht="15" hidden="false" customHeight="false" outlineLevel="0" collapsed="false">
      <c r="A100" s="100" t="s">
        <v>164</v>
      </c>
      <c r="B100" s="15" t="s">
        <v>8</v>
      </c>
      <c r="C100" s="101" t="n">
        <v>0.360592673880641</v>
      </c>
      <c r="D100" s="101" t="n">
        <v>0.334833361028878</v>
      </c>
      <c r="E100" s="101" t="n">
        <v>0.346647649830434</v>
      </c>
      <c r="F100" s="101" t="n">
        <v>0.353129933958738</v>
      </c>
      <c r="G100" s="101" t="n">
        <v>0.297373989345462</v>
      </c>
      <c r="H100" s="101" t="n">
        <v>0.310125805121567</v>
      </c>
      <c r="I100" s="101" t="n">
        <v>0.325131621714573</v>
      </c>
      <c r="J100" s="101" t="n">
        <v>0.341842450415395</v>
      </c>
      <c r="K100" s="101" t="n">
        <v>0.328376263547037</v>
      </c>
      <c r="L100" s="101" t="n">
        <v>0.311728477312847</v>
      </c>
      <c r="M100" s="101" t="n">
        <v>0.304386532240804</v>
      </c>
      <c r="N100" s="101" t="n">
        <v>0.297678188287975</v>
      </c>
      <c r="O100" s="101" t="n">
        <v>0.29991121932367</v>
      </c>
      <c r="P100" s="101" t="n">
        <v>0.299376483122945</v>
      </c>
      <c r="Q100" s="101" t="n">
        <v>0.300032598019261</v>
      </c>
      <c r="R100" s="101" t="n">
        <v>0.292425279828906</v>
      </c>
      <c r="S100" s="101" t="n">
        <v>0.289357900439485</v>
      </c>
      <c r="T100" s="101" t="n">
        <v>0.297584055326795</v>
      </c>
      <c r="U100" s="101" t="n">
        <v>0.310728810722925</v>
      </c>
      <c r="V100" s="101" t="n">
        <v>0.329932769511044</v>
      </c>
      <c r="W100" s="105"/>
      <c r="X100" s="103"/>
      <c r="Y100" s="103"/>
    </row>
    <row r="101" customFormat="false" ht="15" hidden="false" customHeight="false" outlineLevel="0" collapsed="false">
      <c r="A101" s="100" t="s">
        <v>165</v>
      </c>
      <c r="B101" s="15" t="s">
        <v>8</v>
      </c>
      <c r="C101" s="101" t="n">
        <v>0.358341687358052</v>
      </c>
      <c r="D101" s="101" t="n">
        <v>0.386460432200838</v>
      </c>
      <c r="E101" s="101" t="n">
        <v>0.34270011314286</v>
      </c>
      <c r="F101" s="101" t="n">
        <v>0.342609242505381</v>
      </c>
      <c r="G101" s="101" t="n">
        <v>0.255998536273348</v>
      </c>
      <c r="H101" s="101" t="n">
        <v>0.271890872455274</v>
      </c>
      <c r="I101" s="101" t="n">
        <v>0.30978899425881</v>
      </c>
      <c r="J101" s="101" t="n">
        <v>0.262242788546297</v>
      </c>
      <c r="K101" s="101" t="n">
        <v>0.24249576844589</v>
      </c>
      <c r="L101" s="101" t="n">
        <v>0.2814351729756</v>
      </c>
      <c r="M101" s="101" t="n">
        <v>0.293509797363358</v>
      </c>
      <c r="N101" s="101" t="n">
        <v>0.316961734347077</v>
      </c>
      <c r="O101" s="101" t="n">
        <v>0.3231319029553</v>
      </c>
      <c r="P101" s="101" t="n">
        <v>0.327329425091025</v>
      </c>
      <c r="Q101" s="101" t="n">
        <v>0.352006939293158</v>
      </c>
      <c r="R101" s="101" t="n">
        <v>0.311660794252164</v>
      </c>
      <c r="S101" s="101" t="n">
        <v>0.279117940886137</v>
      </c>
      <c r="T101" s="101" t="n">
        <v>0.266131743597885</v>
      </c>
      <c r="U101" s="101" t="n">
        <v>0.271970800238437</v>
      </c>
      <c r="V101" s="101" t="n">
        <v>0.258052946344372</v>
      </c>
      <c r="W101" s="105"/>
      <c r="X101" s="103"/>
      <c r="Y101" s="103"/>
    </row>
    <row r="102" customFormat="false" ht="15" hidden="false" customHeight="false" outlineLevel="0" collapsed="false">
      <c r="A102" s="74" t="s">
        <v>166</v>
      </c>
      <c r="B102" s="98" t="s">
        <v>167</v>
      </c>
      <c r="C102" s="101" t="n">
        <v>37.813</v>
      </c>
      <c r="D102" s="101" t="n">
        <v>38.008</v>
      </c>
      <c r="E102" s="101" t="n">
        <v>38.708</v>
      </c>
      <c r="F102" s="101" t="n">
        <v>38.843</v>
      </c>
      <c r="G102" s="101" t="n">
        <v>39.84</v>
      </c>
      <c r="H102" s="101" t="n">
        <v>39.903</v>
      </c>
      <c r="I102" s="101" t="n">
        <v>39.938</v>
      </c>
      <c r="J102" s="101" t="n">
        <v>40.541</v>
      </c>
      <c r="K102" s="101" t="n">
        <v>41.535</v>
      </c>
      <c r="L102" s="101" t="n">
        <v>41.946</v>
      </c>
      <c r="M102" s="101" t="n">
        <v>42.082</v>
      </c>
      <c r="N102" s="101" t="n">
        <v>42.187</v>
      </c>
      <c r="O102" s="101" t="n">
        <v>42.885</v>
      </c>
      <c r="P102" s="101" t="n">
        <v>43.196</v>
      </c>
      <c r="Q102" s="101" t="n">
        <v>43.382</v>
      </c>
      <c r="R102" s="101" t="n">
        <v>43.393</v>
      </c>
      <c r="S102" s="101" t="n">
        <v>43.951</v>
      </c>
      <c r="T102" s="101" t="n">
        <v>43.855</v>
      </c>
      <c r="U102" s="101" t="n">
        <v>44.466</v>
      </c>
      <c r="V102" s="108" t="n">
        <v>44.268</v>
      </c>
      <c r="W102" s="109"/>
      <c r="X102" s="103"/>
      <c r="Y102" s="103"/>
    </row>
    <row r="103" customFormat="false" ht="15" hidden="false" customHeight="false" outlineLevel="0" collapsed="false">
      <c r="A103" s="100" t="s">
        <v>168</v>
      </c>
      <c r="B103" s="15" t="s">
        <v>8</v>
      </c>
      <c r="C103" s="101" t="n">
        <v>2.12276424</v>
      </c>
      <c r="D103" s="101" t="n">
        <v>2.12623104</v>
      </c>
      <c r="E103" s="101" t="n">
        <v>2.12310647</v>
      </c>
      <c r="F103" s="101" t="n">
        <v>2.11304673</v>
      </c>
      <c r="G103" s="101" t="n">
        <v>2.1735678</v>
      </c>
      <c r="H103" s="101" t="n">
        <v>2.18822825</v>
      </c>
      <c r="I103" s="101" t="n">
        <v>2.2560478</v>
      </c>
      <c r="J103" s="101" t="n">
        <v>2.34037271</v>
      </c>
      <c r="K103" s="101" t="n">
        <v>2.42010212</v>
      </c>
      <c r="L103" s="101" t="n">
        <v>2.54406673</v>
      </c>
      <c r="M103" s="101" t="n">
        <v>2.6353136</v>
      </c>
      <c r="N103" s="101" t="n">
        <v>2.70162356</v>
      </c>
      <c r="O103" s="101" t="n">
        <v>2.83974232</v>
      </c>
      <c r="P103" s="101" t="n">
        <v>2.86682404</v>
      </c>
      <c r="Q103" s="101" t="n">
        <v>2.78902384</v>
      </c>
      <c r="R103" s="101" t="n">
        <v>2.92604662</v>
      </c>
      <c r="S103" s="101" t="n">
        <v>3.07038743</v>
      </c>
      <c r="T103" s="101" t="n">
        <v>3.52329243</v>
      </c>
      <c r="U103" s="101" t="n">
        <v>3.47369669</v>
      </c>
      <c r="V103" s="101" t="n">
        <v>3.47031463</v>
      </c>
    </row>
    <row r="104" customFormat="false" ht="15" hidden="false" customHeight="false" outlineLevel="0" collapsed="false">
      <c r="A104" s="100" t="s">
        <v>169</v>
      </c>
      <c r="B104" s="15" t="s">
        <v>8</v>
      </c>
      <c r="C104" s="101" t="n">
        <v>0.2210679</v>
      </c>
      <c r="D104" s="101" t="n">
        <v>0.23877886</v>
      </c>
      <c r="E104" s="101" t="n">
        <v>0.22058298</v>
      </c>
      <c r="F104" s="101" t="n">
        <v>0.19908862</v>
      </c>
      <c r="G104" s="101" t="n">
        <v>0.17753217</v>
      </c>
      <c r="H104" s="101" t="n">
        <v>0.16850551</v>
      </c>
      <c r="I104" s="101" t="n">
        <v>0.1837108</v>
      </c>
      <c r="J104" s="101" t="n">
        <v>0.19475629</v>
      </c>
      <c r="K104" s="101" t="n">
        <v>0.19557075</v>
      </c>
      <c r="L104" s="101" t="n">
        <v>0.17127541</v>
      </c>
      <c r="M104" s="101" t="n">
        <v>0.15939893</v>
      </c>
      <c r="N104" s="101" t="n">
        <v>0.1805923</v>
      </c>
      <c r="O104" s="101" t="n">
        <v>0.18713522</v>
      </c>
      <c r="P104" s="101" t="n">
        <v>0.17082508</v>
      </c>
      <c r="Q104" s="101" t="n">
        <v>0.15967739</v>
      </c>
      <c r="R104" s="101" t="n">
        <v>0.1799199</v>
      </c>
      <c r="S104" s="101" t="n">
        <v>0.1704865</v>
      </c>
      <c r="T104" s="101" t="n">
        <v>0.15029599</v>
      </c>
      <c r="U104" s="101" t="n">
        <v>0.13919226</v>
      </c>
      <c r="V104" s="101" t="n">
        <v>0.13753596</v>
      </c>
    </row>
    <row r="105" customFormat="false" ht="15" hidden="false" customHeight="false" outlineLevel="0" collapsed="false">
      <c r="A105" s="100" t="s">
        <v>170</v>
      </c>
      <c r="B105" s="15" t="s">
        <v>8</v>
      </c>
      <c r="C105" s="101" t="n">
        <v>0.13135264</v>
      </c>
      <c r="D105" s="101" t="n">
        <v>0.14522502</v>
      </c>
      <c r="E105" s="101" t="n">
        <v>0.16244876</v>
      </c>
      <c r="F105" s="101" t="n">
        <v>0.17106013</v>
      </c>
      <c r="G105" s="101" t="n">
        <v>0.25641764</v>
      </c>
      <c r="H105" s="101" t="n">
        <v>0.28492731</v>
      </c>
      <c r="I105" s="101" t="n">
        <v>0.33951272</v>
      </c>
      <c r="J105" s="101" t="n">
        <v>0.39872446</v>
      </c>
      <c r="K105" s="101" t="n">
        <v>0.41243782</v>
      </c>
      <c r="L105" s="101" t="n">
        <v>0.45342303</v>
      </c>
      <c r="M105" s="101" t="n">
        <v>0.49843029</v>
      </c>
      <c r="N105" s="101" t="n">
        <v>0.53353154</v>
      </c>
      <c r="O105" s="101" t="n">
        <v>0.69003844</v>
      </c>
      <c r="P105" s="101" t="n">
        <v>0.79629398</v>
      </c>
      <c r="Q105" s="101" t="n">
        <v>0.90816046</v>
      </c>
      <c r="R105" s="101" t="n">
        <v>0.83673123</v>
      </c>
      <c r="S105" s="101" t="n">
        <v>0.98802405</v>
      </c>
      <c r="T105" s="101" t="n">
        <v>1.0866051</v>
      </c>
      <c r="U105" s="101" t="n">
        <v>1.19932464</v>
      </c>
      <c r="V105" s="101" t="n">
        <v>1.26714942</v>
      </c>
      <c r="X105" s="40" t="s">
        <v>171</v>
      </c>
      <c r="Y105" s="16" t="n">
        <v>0.131940151273466</v>
      </c>
      <c r="Z105" s="53" t="s">
        <v>172</v>
      </c>
    </row>
    <row r="106" customFormat="false" ht="15" hidden="false" customHeight="false" outlineLevel="0" collapsed="false">
      <c r="Y106" s="16" t="n">
        <f aca="false">-1+(V105/C105)^(1/(V92-C92))</f>
        <v>0.126704291728103</v>
      </c>
      <c r="Z106" s="53" t="s">
        <v>173</v>
      </c>
    </row>
    <row r="107" customFormat="false" ht="15" hidden="false" customHeight="false" outlineLevel="0" collapsed="false">
      <c r="A107" s="110" t="s">
        <v>174</v>
      </c>
      <c r="B107" s="30" t="s">
        <v>175</v>
      </c>
      <c r="C107" s="0" t="n">
        <v>2015</v>
      </c>
    </row>
    <row r="108" customFormat="false" ht="15" hidden="false" customHeight="false" outlineLevel="0" collapsed="false">
      <c r="A108" s="111" t="s">
        <v>176</v>
      </c>
      <c r="B108" s="112"/>
      <c r="C108" s="113" t="n">
        <v>1995</v>
      </c>
      <c r="D108" s="113" t="n">
        <v>1996</v>
      </c>
      <c r="E108" s="113" t="n">
        <v>1997</v>
      </c>
      <c r="F108" s="113" t="n">
        <v>1998</v>
      </c>
      <c r="G108" s="113" t="n">
        <v>1999</v>
      </c>
      <c r="H108" s="113" t="n">
        <v>2000</v>
      </c>
      <c r="I108" s="113" t="n">
        <v>2001</v>
      </c>
      <c r="J108" s="113" t="n">
        <v>2002</v>
      </c>
      <c r="K108" s="113" t="n">
        <v>2003</v>
      </c>
      <c r="L108" s="113" t="n">
        <v>2004</v>
      </c>
      <c r="M108" s="113" t="n">
        <v>2005</v>
      </c>
      <c r="N108" s="113" t="n">
        <v>2006</v>
      </c>
      <c r="O108" s="113" t="n">
        <v>2007</v>
      </c>
      <c r="P108" s="113" t="n">
        <v>2008</v>
      </c>
      <c r="Q108" s="113" t="n">
        <v>2009</v>
      </c>
      <c r="R108" s="113" t="n">
        <v>2010</v>
      </c>
      <c r="S108" s="113" t="n">
        <v>2011</v>
      </c>
      <c r="T108" s="113" t="n">
        <v>2012</v>
      </c>
      <c r="U108" s="113" t="n">
        <v>2013</v>
      </c>
      <c r="V108" s="113" t="n">
        <v>2014</v>
      </c>
      <c r="W108" s="113" t="n">
        <v>2015</v>
      </c>
      <c r="X108" s="113" t="n">
        <v>2016</v>
      </c>
    </row>
    <row r="109" customFormat="false" ht="15" hidden="false" customHeight="false" outlineLevel="0" collapsed="false">
      <c r="A109" s="74" t="s">
        <v>177</v>
      </c>
      <c r="B109" s="98" t="s">
        <v>8</v>
      </c>
      <c r="C109" s="101" t="n">
        <v>0.474940352359937</v>
      </c>
      <c r="D109" s="101" t="n">
        <v>0.487844843379851</v>
      </c>
      <c r="E109" s="101" t="n">
        <v>0.483194537320107</v>
      </c>
      <c r="F109" s="101" t="n">
        <v>0.468913862136665</v>
      </c>
      <c r="G109" s="101" t="n">
        <v>0.455048982041073</v>
      </c>
      <c r="H109" s="101" t="n">
        <v>0.478762208059985</v>
      </c>
      <c r="I109" s="101" t="n">
        <v>0.476786961857114</v>
      </c>
      <c r="J109" s="101" t="n">
        <v>0.478748938883545</v>
      </c>
      <c r="K109" s="101" t="n">
        <v>0.475297035037781</v>
      </c>
      <c r="L109" s="101" t="n">
        <v>0.477544401524363</v>
      </c>
      <c r="M109" s="101" t="n">
        <v>0.459983805762324</v>
      </c>
      <c r="N109" s="101" t="n">
        <v>0.465921742864513</v>
      </c>
      <c r="O109" s="101" t="n">
        <v>0.465548853199924</v>
      </c>
      <c r="P109" s="101" t="n">
        <v>0.468237809557702</v>
      </c>
      <c r="Q109" s="101" t="n">
        <v>0.460025470107388</v>
      </c>
      <c r="R109" s="101" t="n">
        <v>0.454745764564967</v>
      </c>
      <c r="S109" s="101" t="n">
        <v>0.448875679481842</v>
      </c>
      <c r="T109" s="101" t="n">
        <v>0.441034692132567</v>
      </c>
      <c r="U109" s="101" t="n">
        <v>0.449947348943944</v>
      </c>
      <c r="V109" s="108" t="n">
        <v>0.454766260391919</v>
      </c>
      <c r="W109" s="101"/>
      <c r="X109" s="16"/>
    </row>
    <row r="110" customFormat="false" ht="15" hidden="false" customHeight="false" outlineLevel="0" collapsed="false">
      <c r="A110" s="74" t="s">
        <v>178</v>
      </c>
      <c r="B110" s="98" t="s">
        <v>8</v>
      </c>
      <c r="C110" s="101" t="n">
        <v>0.542607444618554</v>
      </c>
      <c r="D110" s="101" t="n">
        <v>0.526931319378519</v>
      </c>
      <c r="E110" s="101" t="n">
        <v>0.538253258320047</v>
      </c>
      <c r="F110" s="101" t="n">
        <v>0.529724947866515</v>
      </c>
      <c r="G110" s="101" t="n">
        <v>0.546082757376879</v>
      </c>
      <c r="H110" s="101" t="n">
        <v>0.522406168880309</v>
      </c>
      <c r="I110" s="101" t="n">
        <v>0.5411877199764</v>
      </c>
      <c r="J110" s="101" t="n">
        <v>0.557707004131959</v>
      </c>
      <c r="K110" s="101" t="n">
        <v>0.562342979935354</v>
      </c>
      <c r="L110" s="101" t="n">
        <v>0.56137058257141</v>
      </c>
      <c r="M110" s="101" t="n">
        <v>0.585704030037335</v>
      </c>
      <c r="N110" s="101" t="n">
        <v>0.589002679324873</v>
      </c>
      <c r="O110" s="101" t="n">
        <v>0.598320171708027</v>
      </c>
      <c r="P110" s="101" t="n">
        <v>0.590068853290598</v>
      </c>
      <c r="Q110" s="101" t="n">
        <v>0.581602626301889</v>
      </c>
      <c r="R110" s="101" t="n">
        <v>0.596950531537819</v>
      </c>
      <c r="S110" s="101" t="n">
        <v>0.60592468896185</v>
      </c>
      <c r="T110" s="101" t="n">
        <v>0.619139415941978</v>
      </c>
      <c r="U110" s="101" t="n">
        <v>0.646841579808275</v>
      </c>
      <c r="V110" s="108" t="n">
        <v>0.651895947448494</v>
      </c>
      <c r="W110" s="101"/>
      <c r="X110" s="16"/>
    </row>
    <row r="111" customFormat="false" ht="15" hidden="false" customHeight="false" outlineLevel="0" collapsed="false">
      <c r="A111" s="74" t="s">
        <v>179</v>
      </c>
      <c r="B111" s="98" t="s">
        <v>8</v>
      </c>
      <c r="C111" s="114" t="n">
        <v>0.0986292824837932</v>
      </c>
      <c r="D111" s="114" t="n">
        <v>0.117877015644449</v>
      </c>
      <c r="E111" s="114" t="n">
        <v>0.106082529065398</v>
      </c>
      <c r="F111" s="114" t="n">
        <v>0.108580905852538</v>
      </c>
      <c r="G111" s="114" t="n">
        <v>0.0888223053338509</v>
      </c>
      <c r="H111" s="114" t="n">
        <v>0.0756262190263781</v>
      </c>
      <c r="I111" s="114" t="n">
        <v>0.0734600656866448</v>
      </c>
      <c r="J111" s="114" t="n">
        <v>0.065068565933511</v>
      </c>
      <c r="K111" s="114" t="n">
        <v>0.0632993788080286</v>
      </c>
      <c r="L111" s="114" t="n">
        <v>0.0712763831911319</v>
      </c>
      <c r="M111" s="114" t="n">
        <v>0.073902312307246</v>
      </c>
      <c r="N111" s="114" t="n">
        <v>0.0758258341451228</v>
      </c>
      <c r="O111" s="114" t="n">
        <v>0.0681957538557425</v>
      </c>
      <c r="P111" s="114" t="n">
        <v>0.0626660165412924</v>
      </c>
      <c r="Q111" s="114" t="n">
        <v>0.069989058289789</v>
      </c>
      <c r="R111" s="114" t="n">
        <v>0.0507370468171974</v>
      </c>
      <c r="S111" s="114" t="n">
        <v>0.0515744604690076</v>
      </c>
      <c r="T111" s="114" t="n">
        <v>0.0486108482979166</v>
      </c>
      <c r="U111" s="101" t="n">
        <v>0.033462519012298</v>
      </c>
      <c r="V111" s="108" t="n">
        <v>0.0328448692577429</v>
      </c>
      <c r="W111" s="101"/>
      <c r="X111" s="16"/>
    </row>
    <row r="112" customFormat="false" ht="15" hidden="false" customHeight="false" outlineLevel="0" collapsed="false">
      <c r="A112" s="115" t="s">
        <v>180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</row>
    <row r="113" customFormat="false" ht="15" hidden="false" customHeight="false" outlineLevel="0" collapsed="false">
      <c r="A113" s="74" t="s">
        <v>181</v>
      </c>
      <c r="B113" s="98" t="s">
        <v>82</v>
      </c>
      <c r="C113" s="101" t="n">
        <v>1.06025750753415</v>
      </c>
      <c r="D113" s="101" t="n">
        <v>1.10567767886327</v>
      </c>
      <c r="E113" s="101" t="n">
        <v>1.29034633011514</v>
      </c>
      <c r="F113" s="101" t="n">
        <v>1.41720253374382</v>
      </c>
      <c r="G113" s="101" t="n">
        <v>1.47370166144214</v>
      </c>
      <c r="H113" s="101" t="n">
        <v>2.64598434513657</v>
      </c>
      <c r="I113" s="101" t="n">
        <v>2.70487178253135</v>
      </c>
      <c r="J113" s="101" t="n">
        <v>3.12967154501024</v>
      </c>
      <c r="K113" s="101" t="n">
        <v>3.46972009092055</v>
      </c>
      <c r="L113" s="101" t="n">
        <v>3.95551429572872</v>
      </c>
      <c r="M113" s="101" t="n">
        <v>3.95608901769963</v>
      </c>
      <c r="N113" s="101" t="n">
        <v>4.20068133468548</v>
      </c>
      <c r="O113" s="101" t="n">
        <v>4.56821728979392</v>
      </c>
      <c r="P113" s="101" t="n">
        <v>5.21275859819613</v>
      </c>
      <c r="Q113" s="101" t="n">
        <v>5.55787898821948</v>
      </c>
      <c r="R113" s="101" t="n">
        <v>6.38397124441011</v>
      </c>
      <c r="S113" s="101" t="n">
        <v>7.88266125405807</v>
      </c>
      <c r="T113" s="101" t="n">
        <v>10.1050379815777</v>
      </c>
      <c r="U113" s="101"/>
      <c r="V113" s="108"/>
      <c r="W113" s="101"/>
      <c r="X113" s="16"/>
    </row>
    <row r="114" customFormat="false" ht="15" hidden="false" customHeight="false" outlineLevel="0" collapsed="false">
      <c r="A114" s="74" t="s">
        <v>182</v>
      </c>
      <c r="B114" s="98" t="s">
        <v>82</v>
      </c>
      <c r="C114" s="101" t="n">
        <v>1.27793447001597</v>
      </c>
      <c r="D114" s="101" t="n">
        <v>1.35481123058316</v>
      </c>
      <c r="E114" s="101" t="n">
        <v>1.45978234285733</v>
      </c>
      <c r="F114" s="101" t="n">
        <v>1.64096979632273</v>
      </c>
      <c r="G114" s="101" t="n">
        <v>1.68691194036657</v>
      </c>
      <c r="H114" s="101" t="n">
        <v>1.74277309743226</v>
      </c>
      <c r="I114" s="101" t="n">
        <v>1.96576128586242</v>
      </c>
      <c r="J114" s="101" t="n">
        <v>2.07605547764454</v>
      </c>
      <c r="K114" s="101" t="n">
        <v>2.21135885141116</v>
      </c>
      <c r="L114" s="101" t="n">
        <v>2.4489847531921</v>
      </c>
      <c r="M114" s="101" t="n">
        <v>2.64100489176207</v>
      </c>
      <c r="N114" s="101" t="n">
        <v>3.01159352331812</v>
      </c>
      <c r="O114" s="101" t="n">
        <v>3.67283111496106</v>
      </c>
      <c r="P114" s="101" t="n">
        <v>4.89386165470702</v>
      </c>
      <c r="Q114" s="101" t="n">
        <v>5.97996379964727</v>
      </c>
      <c r="R114" s="101" t="n">
        <v>8.60198980349074</v>
      </c>
      <c r="S114" s="101" t="n">
        <v>11.3356827932973</v>
      </c>
      <c r="T114" s="101" t="n">
        <v>13.4612870018156</v>
      </c>
      <c r="U114" s="101"/>
      <c r="V114" s="108"/>
      <c r="W114" s="101"/>
      <c r="X114" s="16"/>
    </row>
    <row r="115" customFormat="false" ht="15" hidden="false" customHeight="false" outlineLevel="0" collapsed="false">
      <c r="A115" s="74" t="s">
        <v>183</v>
      </c>
      <c r="B115" s="98" t="s">
        <v>82</v>
      </c>
      <c r="C115" s="101" t="n">
        <v>0.26293196</v>
      </c>
      <c r="D115" s="101" t="n">
        <v>0.27309483</v>
      </c>
      <c r="E115" s="101" t="n">
        <v>0.27772338</v>
      </c>
      <c r="F115" s="101" t="n">
        <v>0.26207404</v>
      </c>
      <c r="G115" s="101" t="n">
        <v>0.26722632</v>
      </c>
      <c r="H115" s="101" t="n">
        <v>0.30062304</v>
      </c>
      <c r="I115" s="101" t="n">
        <v>0.15679415</v>
      </c>
      <c r="J115" s="101" t="n">
        <v>0.16186449</v>
      </c>
      <c r="K115" s="101" t="n">
        <v>0.1653938</v>
      </c>
      <c r="L115" s="101" t="n">
        <v>0.13935132</v>
      </c>
      <c r="M115" s="101" t="n">
        <v>0.10021173</v>
      </c>
      <c r="N115" s="101" t="n">
        <v>0.14281665</v>
      </c>
      <c r="O115" s="101" t="n">
        <v>0.11917676</v>
      </c>
      <c r="P115" s="101" t="n">
        <v>0.09999644</v>
      </c>
      <c r="Q115" s="101" t="n">
        <v>0.11247093</v>
      </c>
      <c r="R115" s="101" t="n">
        <v>0.14480621</v>
      </c>
      <c r="S115" s="101" t="n">
        <v>0.2200387</v>
      </c>
      <c r="T115" s="101" t="n">
        <v>0.22243912</v>
      </c>
      <c r="U115" s="101" t="n">
        <v>0.2406164</v>
      </c>
      <c r="V115" s="108" t="n">
        <v>0.27127102</v>
      </c>
      <c r="W115" s="117" t="n">
        <v>0</v>
      </c>
      <c r="X115" s="16"/>
    </row>
    <row r="116" customFormat="false" ht="15" hidden="false" customHeight="false" outlineLevel="0" collapsed="false">
      <c r="A116" s="74" t="s">
        <v>184</v>
      </c>
      <c r="B116" s="98" t="s">
        <v>82</v>
      </c>
      <c r="C116" s="101" t="n">
        <v>0.064206</v>
      </c>
      <c r="D116" s="101" t="n">
        <v>0.05606117</v>
      </c>
      <c r="E116" s="101" t="n">
        <v>0.04747241</v>
      </c>
      <c r="F116" s="101" t="n">
        <v>0.02589226</v>
      </c>
      <c r="G116" s="101" t="n">
        <v>0.03387473</v>
      </c>
      <c r="H116" s="101" t="n">
        <v>0.03802368</v>
      </c>
      <c r="I116" s="101" t="n">
        <v>0.06179034</v>
      </c>
      <c r="J116" s="101" t="n">
        <v>0.05862554</v>
      </c>
      <c r="K116" s="101" t="n">
        <v>0.04249702</v>
      </c>
      <c r="L116" s="101" t="n">
        <v>0.08330459</v>
      </c>
      <c r="M116" s="101" t="n">
        <v>0.10185614</v>
      </c>
      <c r="N116" s="101" t="n">
        <v>0.10121208</v>
      </c>
      <c r="O116" s="101" t="n">
        <v>0.13211313</v>
      </c>
      <c r="P116" s="101" t="n">
        <v>0.15293263</v>
      </c>
      <c r="Q116" s="101" t="n">
        <v>0.14861202</v>
      </c>
      <c r="R116" s="101" t="n">
        <v>0.15202329</v>
      </c>
      <c r="S116" s="101" t="n">
        <v>0.14950447</v>
      </c>
      <c r="T116" s="101" t="n">
        <v>0.24690301</v>
      </c>
      <c r="U116" s="101" t="n">
        <v>0.29162875</v>
      </c>
      <c r="V116" s="101" t="n">
        <v>0.31618224</v>
      </c>
      <c r="W116" s="101" t="n">
        <v>0</v>
      </c>
      <c r="X116" s="16"/>
    </row>
    <row r="117" customFormat="false" ht="15" hidden="false" customHeight="false" outlineLevel="0" collapsed="false">
      <c r="A117" s="115" t="s">
        <v>185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</row>
    <row r="118" customFormat="false" ht="15" hidden="false" customHeight="false" outlineLevel="0" collapsed="false">
      <c r="A118" s="118" t="s">
        <v>186</v>
      </c>
      <c r="B118" s="98" t="s">
        <v>8</v>
      </c>
      <c r="C118" s="101" t="n">
        <v>0.153480103845584</v>
      </c>
      <c r="D118" s="101" t="n">
        <v>0.145495916397155</v>
      </c>
      <c r="E118" s="101" t="n">
        <v>0.141828928357431</v>
      </c>
      <c r="F118" s="101" t="n">
        <v>0.142965792324854</v>
      </c>
      <c r="G118" s="101" t="n">
        <v>0.134859725742174</v>
      </c>
      <c r="H118" s="101" t="n">
        <v>0.124046817435077</v>
      </c>
      <c r="I118" s="101" t="n">
        <v>0.120816882141525</v>
      </c>
      <c r="J118" s="101" t="n">
        <v>0.114315425212118</v>
      </c>
      <c r="K118" s="101" t="n">
        <v>0.108844595878695</v>
      </c>
      <c r="L118" s="101" t="n">
        <v>0.104144144207317</v>
      </c>
      <c r="M118" s="101" t="n">
        <v>0.0968102122015486</v>
      </c>
      <c r="N118" s="101" t="n">
        <v>0.0851794884578831</v>
      </c>
      <c r="O118" s="101" t="n">
        <v>0.080043448952709</v>
      </c>
      <c r="P118" s="101" t="n">
        <v>0.0764270064846535</v>
      </c>
      <c r="Q118" s="101" t="n">
        <v>0.0707422772696409</v>
      </c>
      <c r="R118" s="101" t="n">
        <v>0.0636235339350285</v>
      </c>
      <c r="S118" s="101" t="n">
        <v>0.0625207091745013</v>
      </c>
      <c r="T118" s="101" t="n">
        <v>0.0617488735571886</v>
      </c>
      <c r="U118" s="101" t="n">
        <v>0.0618813666699774</v>
      </c>
      <c r="V118" s="101" t="n">
        <v>0.0617382727853097</v>
      </c>
      <c r="W118" s="101" t="n">
        <v>0.0617361357747936</v>
      </c>
      <c r="X118" s="16"/>
    </row>
    <row r="119" customFormat="false" ht="15" hidden="false" customHeight="false" outlineLevel="0" collapsed="false">
      <c r="A119" s="118" t="s">
        <v>187</v>
      </c>
      <c r="B119" s="98" t="s">
        <v>8</v>
      </c>
      <c r="C119" s="114" t="n">
        <v>0.224130238242949</v>
      </c>
      <c r="D119" s="114" t="n">
        <v>0.221725112045769</v>
      </c>
      <c r="E119" s="114" t="n">
        <v>0.233865234012977</v>
      </c>
      <c r="F119" s="114" t="n">
        <v>0.244951460406512</v>
      </c>
      <c r="G119" s="114" t="n">
        <v>0.258081129615076</v>
      </c>
      <c r="H119" s="114" t="n">
        <v>0.258953368066222</v>
      </c>
      <c r="I119" s="114" t="n">
        <v>0.268392799282379</v>
      </c>
      <c r="J119" s="114" t="n">
        <v>0.273425944496372</v>
      </c>
      <c r="K119" s="114" t="n">
        <v>0.269620436339103</v>
      </c>
      <c r="L119" s="114" t="n">
        <v>0.278831017112522</v>
      </c>
      <c r="M119" s="114" t="n">
        <v>0.280838482580375</v>
      </c>
      <c r="N119" s="114" t="n">
        <v>0.283736068631891</v>
      </c>
      <c r="O119" s="114" t="n">
        <v>0.289376323190058</v>
      </c>
      <c r="P119" s="114" t="n">
        <v>0.299165260107698</v>
      </c>
      <c r="Q119" s="114" t="n">
        <v>0.307297970466335</v>
      </c>
      <c r="R119" s="114" t="n">
        <v>0.310463954355078</v>
      </c>
      <c r="S119" s="114" t="n">
        <v>0.302041084956131</v>
      </c>
      <c r="T119" s="114" t="n">
        <v>0.31079123544643</v>
      </c>
      <c r="U119" s="114" t="n">
        <v>0.2980520456012</v>
      </c>
      <c r="V119" s="114" t="n">
        <v>0.303267427114612</v>
      </c>
      <c r="W119" s="101"/>
      <c r="X119" s="16"/>
    </row>
    <row r="120" customFormat="false" ht="15" hidden="false" customHeight="false" outlineLevel="0" collapsed="false">
      <c r="A120" s="74" t="s">
        <v>188</v>
      </c>
      <c r="B120" s="98" t="s">
        <v>8</v>
      </c>
      <c r="C120" s="114" t="n">
        <v>0.640007840304573</v>
      </c>
      <c r="D120" s="114" t="n">
        <v>0.625494609565936</v>
      </c>
      <c r="E120" s="114" t="n">
        <v>0.633011936961359</v>
      </c>
      <c r="F120" s="114" t="n">
        <v>0.648692292375088</v>
      </c>
      <c r="G120" s="114" t="n">
        <v>0.646927646221071</v>
      </c>
      <c r="H120" s="114" t="n">
        <v>0.613809773720901</v>
      </c>
      <c r="I120" s="114" t="n">
        <v>0.606109214138782</v>
      </c>
      <c r="J120" s="114" t="n">
        <v>0.598617524263442</v>
      </c>
      <c r="K120" s="114" t="n">
        <v>0.595281391596198</v>
      </c>
      <c r="L120" s="114" t="n">
        <v>0.586586261482702</v>
      </c>
      <c r="M120" s="114" t="n">
        <v>0.544711292128048</v>
      </c>
      <c r="N120" s="114" t="n">
        <v>0.52717673519315</v>
      </c>
      <c r="O120" s="114" t="n">
        <v>0.503220198279027</v>
      </c>
      <c r="P120" s="114" t="n">
        <v>0.496681455458395</v>
      </c>
      <c r="Q120" s="114" t="n">
        <v>0.486681974741676</v>
      </c>
      <c r="R120" s="114" t="n">
        <v>0.477503009626951</v>
      </c>
      <c r="S120" s="114" t="n">
        <v>0.470706446650436</v>
      </c>
      <c r="T120" s="114" t="n">
        <v>0.449952029838136</v>
      </c>
      <c r="U120" s="114" t="n">
        <v>0.390367418403273</v>
      </c>
      <c r="V120" s="114" t="n">
        <v>0.382003505923756</v>
      </c>
      <c r="W120" s="101"/>
      <c r="X120" s="16"/>
    </row>
    <row r="121" customFormat="false" ht="15" hidden="false" customHeight="false" outlineLevel="0" collapsed="false">
      <c r="A121" s="74" t="s">
        <v>189</v>
      </c>
      <c r="B121" s="98" t="s">
        <v>8</v>
      </c>
      <c r="C121" s="114" t="n">
        <v>0.18497727967086</v>
      </c>
      <c r="D121" s="114" t="n">
        <v>0.17191646447571</v>
      </c>
      <c r="E121" s="114" t="n">
        <v>0.133053276456918</v>
      </c>
      <c r="F121" s="114" t="n">
        <v>0.151617810880008</v>
      </c>
      <c r="G121" s="114" t="n">
        <v>0.135318422278974</v>
      </c>
      <c r="H121" s="114" t="n">
        <v>0.120238913303252</v>
      </c>
      <c r="I121" s="114" t="n">
        <v>0.120107330481079</v>
      </c>
      <c r="J121" s="114" t="n">
        <v>0.104996880746153</v>
      </c>
      <c r="K121" s="114" t="n">
        <v>0.101701681377713</v>
      </c>
      <c r="L121" s="114" t="n">
        <v>0.0890975785831662</v>
      </c>
      <c r="M121" s="114" t="n">
        <v>0.0821132092427629</v>
      </c>
      <c r="N121" s="114" t="n">
        <v>0.0754661557793015</v>
      </c>
      <c r="O121" s="114" t="n">
        <v>0.0713523795122002</v>
      </c>
      <c r="P121" s="114" t="n">
        <v>0.0693784192402958</v>
      </c>
      <c r="Q121" s="114" t="n">
        <v>0.0721343411264538</v>
      </c>
      <c r="R121" s="114" t="n">
        <v>0.0777580199214938</v>
      </c>
      <c r="S121" s="114" t="n">
        <v>0.0690230307184838</v>
      </c>
      <c r="T121" s="114" t="n">
        <v>0.0649803266225146</v>
      </c>
      <c r="U121" s="114" t="n">
        <v>0.0647807815538639</v>
      </c>
      <c r="V121" s="114" t="n">
        <v>0.0675295475026646</v>
      </c>
      <c r="W121" s="114"/>
      <c r="X121" s="16"/>
    </row>
    <row r="122" customFormat="false" ht="15" hidden="false" customHeight="false" outlineLevel="0" collapsed="false">
      <c r="A122" s="21" t="s">
        <v>190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</row>
    <row r="123" customFormat="false" ht="15" hidden="false" customHeight="false" outlineLevel="0" collapsed="false">
      <c r="A123" s="74" t="s">
        <v>191</v>
      </c>
      <c r="B123" s="98" t="s">
        <v>192</v>
      </c>
      <c r="C123" s="101" t="n">
        <v>9052.84410840505</v>
      </c>
      <c r="D123" s="101" t="n">
        <v>9171.92731178861</v>
      </c>
      <c r="E123" s="101" t="n">
        <v>10472.8825985455</v>
      </c>
      <c r="F123" s="101" t="n">
        <v>9937.08737060958</v>
      </c>
      <c r="G123" s="101" t="n">
        <v>9619.47725246089</v>
      </c>
      <c r="H123" s="101" t="n">
        <v>9178.36595626787</v>
      </c>
      <c r="I123" s="101" t="n">
        <v>10024.948550755</v>
      </c>
      <c r="J123" s="101" t="n">
        <v>11835.252519247</v>
      </c>
      <c r="K123" s="101" t="n">
        <v>14686.7104670706</v>
      </c>
      <c r="L123" s="101" t="n">
        <v>16445.7209359668</v>
      </c>
      <c r="M123" s="101" t="n">
        <v>19650.7146918489</v>
      </c>
      <c r="N123" s="101" t="n">
        <v>25666.356544618</v>
      </c>
      <c r="O123" s="101" t="n">
        <v>34701.5349030663</v>
      </c>
      <c r="P123" s="101" t="n">
        <v>46454.1378241738</v>
      </c>
      <c r="Q123" s="101" t="n">
        <v>51905.079401325</v>
      </c>
      <c r="R123" s="101" t="n">
        <v>59604.6908083234</v>
      </c>
      <c r="S123" s="101" t="n">
        <v>61162.8030389672</v>
      </c>
      <c r="T123" s="101" t="n">
        <v>62278.4699942031</v>
      </c>
      <c r="U123" s="101" t="n">
        <v>67260.4728176184</v>
      </c>
      <c r="V123" s="101" t="n">
        <v>74207.5149816404</v>
      </c>
      <c r="W123" s="101" t="n">
        <v>74847.3665935301</v>
      </c>
      <c r="X123" s="16"/>
    </row>
    <row r="124" customFormat="false" ht="15" hidden="false" customHeight="false" outlineLevel="0" collapsed="false">
      <c r="A124" s="119" t="s">
        <v>193</v>
      </c>
      <c r="B124" s="120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0"/>
    </row>
    <row r="125" customFormat="false" ht="15" hidden="false" customHeight="false" outlineLevel="0" collapsed="false">
      <c r="A125" s="74" t="s">
        <v>194</v>
      </c>
      <c r="B125" s="98" t="s">
        <v>195</v>
      </c>
      <c r="C125" s="104" t="n">
        <v>0.0325205511452249</v>
      </c>
      <c r="D125" s="104" t="n">
        <v>0.0370300406619379</v>
      </c>
      <c r="E125" s="104" t="n">
        <v>0.0421648423269761</v>
      </c>
      <c r="F125" s="104" t="n">
        <v>0.0480116655741668</v>
      </c>
      <c r="G125" s="104" t="n">
        <v>0.0546692434737475</v>
      </c>
      <c r="H125" s="104" t="n">
        <v>0.06225</v>
      </c>
      <c r="I125" s="104" t="n">
        <v>0.0685</v>
      </c>
      <c r="J125" s="104" t="n">
        <v>0.0756</v>
      </c>
      <c r="K125" s="104" t="n">
        <v>0.0849</v>
      </c>
      <c r="L125" s="104" t="n">
        <v>0.0956</v>
      </c>
      <c r="M125" s="104" t="n">
        <v>0.1094</v>
      </c>
      <c r="N125" s="104" t="n">
        <v>0.1246</v>
      </c>
      <c r="O125" s="104" t="n">
        <v>0.1454</v>
      </c>
      <c r="P125" s="104" t="n">
        <v>0.1707</v>
      </c>
      <c r="Q125" s="104" t="n">
        <v>0.2036</v>
      </c>
      <c r="R125" s="104" t="n">
        <v>0.2423</v>
      </c>
      <c r="S125" s="104" t="n">
        <v>0.2863</v>
      </c>
      <c r="T125" s="104" t="n">
        <v>0.3308</v>
      </c>
      <c r="U125" s="104" t="n">
        <v>0.3757</v>
      </c>
      <c r="V125" s="104" t="n">
        <v>0.41</v>
      </c>
      <c r="W125" s="104"/>
      <c r="X125" s="16"/>
    </row>
    <row r="126" customFormat="false" ht="15" hidden="false" customHeight="false" outlineLevel="0" collapsed="false">
      <c r="A126" s="74" t="s">
        <v>196</v>
      </c>
      <c r="B126" s="98" t="s">
        <v>195</v>
      </c>
      <c r="C126" s="101" t="n">
        <v>0.0171805111069092</v>
      </c>
      <c r="D126" s="101" t="n">
        <v>0.0185034104621412</v>
      </c>
      <c r="E126" s="101" t="n">
        <v>0.0199281730677261</v>
      </c>
      <c r="F126" s="101" t="n">
        <v>0.021462642393941</v>
      </c>
      <c r="G126" s="101" t="n">
        <v>0.0231152658582744</v>
      </c>
      <c r="H126" s="101" t="n">
        <v>0.0248951413293616</v>
      </c>
      <c r="I126" s="101" t="n">
        <v>0.0268120672117224</v>
      </c>
      <c r="J126" s="101" t="n">
        <v>0.028876596387025</v>
      </c>
      <c r="K126" s="101" t="n">
        <v>0.031100094308826</v>
      </c>
      <c r="L126" s="101" t="n">
        <v>0.0334948015706056</v>
      </c>
      <c r="M126" s="101" t="n">
        <v>0.0360739012915422</v>
      </c>
      <c r="N126" s="101" t="n">
        <v>0.0388515916909909</v>
      </c>
      <c r="O126" s="101" t="n">
        <v>0.0418431642511972</v>
      </c>
      <c r="P126" s="101" t="n">
        <v>0.0450650878985394</v>
      </c>
      <c r="Q126" s="101" t="n">
        <v>0.0485350996667269</v>
      </c>
      <c r="R126" s="101" t="n">
        <v>0.0522723023410649</v>
      </c>
      <c r="S126" s="101" t="n">
        <v>0.0562972696213269</v>
      </c>
      <c r="T126" s="101" t="n">
        <v>0.0606321593821691</v>
      </c>
      <c r="U126" s="101" t="n">
        <v>0.0653008356545961</v>
      </c>
      <c r="V126" s="101" t="n">
        <v>0.070329</v>
      </c>
      <c r="W126" s="117"/>
      <c r="X126" s="16"/>
    </row>
    <row r="127" customFormat="false" ht="15" hidden="false" customHeight="false" outlineLevel="0" collapsed="false">
      <c r="A127" s="95" t="s">
        <v>197</v>
      </c>
      <c r="B127" s="4" t="s">
        <v>195</v>
      </c>
      <c r="C127" s="104" t="n">
        <v>0.373153988121963</v>
      </c>
      <c r="D127" s="104" t="n">
        <v>0.388240441471007</v>
      </c>
      <c r="E127" s="104" t="n">
        <v>0.403936833563567</v>
      </c>
      <c r="F127" s="104" t="n">
        <v>0.420267823957607</v>
      </c>
      <c r="G127" s="104" t="n">
        <v>0.437259069186289</v>
      </c>
      <c r="H127" s="104" t="n">
        <v>0.454937263065244</v>
      </c>
      <c r="I127" s="104" t="n">
        <v>0.473330178629454</v>
      </c>
      <c r="J127" s="104" t="n">
        <v>0.492466711765619</v>
      </c>
      <c r="K127" s="104" t="n">
        <v>0.512376926608562</v>
      </c>
      <c r="L127" s="104" t="n">
        <v>0.533092102772994</v>
      </c>
      <c r="M127" s="104" t="n">
        <v>0.554644784494836</v>
      </c>
      <c r="N127" s="104" t="n">
        <v>0.577068831759305</v>
      </c>
      <c r="O127" s="104" t="n">
        <v>0.600399473496085</v>
      </c>
      <c r="P127" s="104" t="n">
        <v>0.624673362925156</v>
      </c>
      <c r="Q127" s="104" t="n">
        <v>0.649928635140231</v>
      </c>
      <c r="R127" s="104" t="n">
        <v>0.676204967020266</v>
      </c>
      <c r="S127" s="104" t="n">
        <v>0.703543639563165</v>
      </c>
      <c r="T127" s="104" t="n">
        <v>0.731987602739615</v>
      </c>
      <c r="U127" s="104" t="n">
        <v>0.761581542968924</v>
      </c>
      <c r="V127" s="104" t="n">
        <v>0.792371953322889</v>
      </c>
      <c r="W127" s="101"/>
      <c r="X127" s="16"/>
    </row>
    <row r="128" customFormat="false" ht="15" hidden="false" customHeight="false" outlineLevel="0" collapsed="false">
      <c r="A128" s="119" t="s">
        <v>198</v>
      </c>
      <c r="B128" s="120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0"/>
    </row>
    <row r="129" customFormat="false" ht="15" hidden="false" customHeight="false" outlineLevel="0" collapsed="false">
      <c r="A129" s="74" t="s">
        <v>194</v>
      </c>
      <c r="B129" s="98" t="s">
        <v>195</v>
      </c>
      <c r="C129" s="101" t="n">
        <v>2.03033268264188E-006</v>
      </c>
      <c r="D129" s="101" t="n">
        <v>2.03033268264188E-006</v>
      </c>
      <c r="E129" s="101" t="n">
        <v>6.42938682836595E-006</v>
      </c>
      <c r="F129" s="101" t="n">
        <v>5.41422048704501E-006</v>
      </c>
      <c r="G129" s="101" t="n">
        <v>7.7829419501272E-006</v>
      </c>
      <c r="H129" s="101" t="n">
        <v>8.12133073056751E-006</v>
      </c>
      <c r="I129" s="101" t="n">
        <v>9.13649707188845E-006</v>
      </c>
      <c r="J129" s="101" t="n">
        <v>1.25203848762916E-005</v>
      </c>
      <c r="K129" s="101" t="n">
        <v>1.7257827802456E-005</v>
      </c>
      <c r="L129" s="101" t="n">
        <v>1.7257827802456E-005</v>
      </c>
      <c r="M129" s="101" t="n">
        <v>1.86113829242172E-005</v>
      </c>
      <c r="N129" s="101" t="n">
        <v>1.65810502415753E-005</v>
      </c>
      <c r="O129" s="101" t="n">
        <v>2.09801043872994E-005</v>
      </c>
      <c r="P129" s="101" t="n">
        <v>2.33488258503816E-005</v>
      </c>
      <c r="Q129" s="101" t="n">
        <v>4.70360404812035E-005</v>
      </c>
      <c r="R129" s="101" t="n">
        <v>6.49706458445401E-005</v>
      </c>
      <c r="S129" s="101" t="n">
        <v>9.33953034015264E-005</v>
      </c>
      <c r="T129" s="101" t="n">
        <v>0.000142461676565372</v>
      </c>
      <c r="U129" s="101" t="n">
        <v>0.000181376386316008</v>
      </c>
      <c r="V129" s="101" t="n">
        <v>0.000249392531184511</v>
      </c>
      <c r="W129" s="101"/>
      <c r="X129" s="16"/>
    </row>
    <row r="130" customFormat="false" ht="15" hidden="false" customHeight="false" outlineLevel="0" collapsed="false">
      <c r="A130" s="74" t="s">
        <v>196</v>
      </c>
      <c r="B130" s="98" t="s">
        <v>195</v>
      </c>
      <c r="C130" s="101" t="n">
        <v>0.00199927247127768</v>
      </c>
      <c r="D130" s="101" t="n">
        <v>0.00193334003581718</v>
      </c>
      <c r="E130" s="101" t="n">
        <v>0.00195751127349961</v>
      </c>
      <c r="F130" s="101" t="n">
        <v>0.00196564812578875</v>
      </c>
      <c r="G130" s="101" t="n">
        <v>0.00207956405783665</v>
      </c>
      <c r="H130" s="101" t="n">
        <v>0.00219144577681227</v>
      </c>
      <c r="I130" s="101" t="n">
        <v>0.00227113906540881</v>
      </c>
      <c r="J130" s="101" t="n">
        <v>0.00233635354331438</v>
      </c>
      <c r="K130" s="101" t="n">
        <v>0.00230919081581976</v>
      </c>
      <c r="L130" s="101" t="n">
        <v>0.00236076410018179</v>
      </c>
      <c r="M130" s="101" t="n">
        <v>0.00284921455671491</v>
      </c>
      <c r="N130" s="101" t="n">
        <v>0.00285328298285948</v>
      </c>
      <c r="O130" s="101" t="n">
        <v>0.00294470291151977</v>
      </c>
      <c r="P130" s="101" t="n">
        <v>0.00304868709739123</v>
      </c>
      <c r="Q130" s="101" t="n">
        <v>0.00302319960419144</v>
      </c>
      <c r="R130" s="101" t="n">
        <v>0.00312455127902817</v>
      </c>
      <c r="S130" s="101" t="n">
        <v>0.00307214037751874</v>
      </c>
      <c r="T130" s="101" t="n">
        <v>0.00330619454042388</v>
      </c>
      <c r="U130" s="101" t="n">
        <v>0.00342023013206427</v>
      </c>
      <c r="V130" s="101" t="n">
        <v>0.00358177058192212</v>
      </c>
      <c r="W130" s="101"/>
      <c r="X130" s="16"/>
    </row>
    <row r="131" customFormat="false" ht="15" hidden="false" customHeight="false" outlineLevel="0" collapsed="false">
      <c r="A131" s="95" t="s">
        <v>197</v>
      </c>
      <c r="B131" s="4" t="s">
        <v>195</v>
      </c>
      <c r="C131" s="104" t="n">
        <v>0.011673642830242</v>
      </c>
      <c r="D131" s="104" t="n">
        <v>0.0149632166532694</v>
      </c>
      <c r="E131" s="104" t="n">
        <v>0.0140757864141018</v>
      </c>
      <c r="F131" s="104" t="n">
        <v>0.0141119989965763</v>
      </c>
      <c r="G131" s="104" t="n">
        <v>0.0133065068599603</v>
      </c>
      <c r="H131" s="104" t="n">
        <v>0.0132543759618973</v>
      </c>
      <c r="I131" s="104" t="n">
        <v>0.0141368594735114</v>
      </c>
      <c r="J131" s="104" t="n">
        <v>0.0148777270540128</v>
      </c>
      <c r="K131" s="104" t="n">
        <v>0.0167758117840954</v>
      </c>
      <c r="L131" s="104" t="n">
        <v>0.0172623034130995</v>
      </c>
      <c r="M131" s="104" t="n">
        <v>0.0180646879900986</v>
      </c>
      <c r="N131" s="104" t="n">
        <v>0.0198161466419311</v>
      </c>
      <c r="O131" s="104" t="n">
        <v>0.020802194334247</v>
      </c>
      <c r="P131" s="104" t="n">
        <v>0.021475583477353</v>
      </c>
      <c r="Q131" s="104" t="n">
        <v>0.0228057458325521</v>
      </c>
      <c r="R131" s="104" t="n">
        <v>0.0270888508588096</v>
      </c>
      <c r="S131" s="104" t="n">
        <v>0.0262413115379895</v>
      </c>
      <c r="T131" s="104" t="n">
        <v>0.0298976408153945</v>
      </c>
      <c r="U131" s="104" t="n">
        <v>0.030840372931826</v>
      </c>
      <c r="V131" s="104" t="n">
        <v>0.0310888508620096</v>
      </c>
      <c r="W131" s="104"/>
      <c r="X131" s="16"/>
    </row>
    <row r="132" customFormat="false" ht="15" hidden="false" customHeight="false" outlineLevel="0" collapsed="false">
      <c r="A132" s="119" t="s">
        <v>199</v>
      </c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</row>
    <row r="133" customFormat="false" ht="15" hidden="false" customHeight="false" outlineLevel="0" collapsed="false">
      <c r="A133" s="74" t="s">
        <v>200</v>
      </c>
      <c r="B133" s="98" t="s">
        <v>201</v>
      </c>
      <c r="C133" s="101" t="n">
        <v>2210</v>
      </c>
      <c r="D133" s="101" t="n">
        <v>2291</v>
      </c>
      <c r="E133" s="101" t="n">
        <v>2271</v>
      </c>
      <c r="F133" s="101" t="n">
        <v>2316</v>
      </c>
      <c r="G133" s="101" t="n">
        <v>2393</v>
      </c>
      <c r="H133" s="101" t="n">
        <v>2449</v>
      </c>
      <c r="I133" s="101" t="n">
        <v>2516</v>
      </c>
      <c r="J133" s="101" t="n">
        <v>2545</v>
      </c>
      <c r="K133" s="101" t="n">
        <v>2517</v>
      </c>
      <c r="L133" s="101" t="n">
        <v>2617</v>
      </c>
      <c r="M133" s="101" t="n">
        <v>2639</v>
      </c>
      <c r="N133" s="101" t="n">
        <v>2659</v>
      </c>
      <c r="O133" s="101" t="n">
        <v>2597</v>
      </c>
      <c r="P133" s="101" t="n">
        <v>2602</v>
      </c>
      <c r="Q133" s="101" t="n">
        <v>2568</v>
      </c>
      <c r="R133" s="101" t="n">
        <v>2620</v>
      </c>
      <c r="S133" s="101" t="n">
        <v>2507</v>
      </c>
      <c r="T133" s="101" t="n">
        <v>2345</v>
      </c>
      <c r="U133" s="101" t="n">
        <v>2364</v>
      </c>
      <c r="V133" s="101" t="n">
        <v>2408</v>
      </c>
      <c r="W133" s="101" t="n">
        <v>0</v>
      </c>
      <c r="X133" s="16"/>
    </row>
    <row r="134" customFormat="false" ht="15" hidden="false" customHeight="false" outlineLevel="0" collapsed="false">
      <c r="A134" s="119" t="s">
        <v>202</v>
      </c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</row>
    <row r="135" customFormat="false" ht="15" hidden="false" customHeight="false" outlineLevel="0" collapsed="false">
      <c r="A135" s="100" t="s">
        <v>203</v>
      </c>
      <c r="B135" s="4" t="s">
        <v>204</v>
      </c>
      <c r="C135" s="104" t="n">
        <v>0.624490030142469</v>
      </c>
      <c r="D135" s="104" t="n">
        <v>0.634070032104449</v>
      </c>
      <c r="E135" s="104" t="n">
        <v>0.648500038817058</v>
      </c>
      <c r="F135" s="104" t="n">
        <v>0.657040027472228</v>
      </c>
      <c r="G135" s="104" t="n">
        <v>0.674990036363238</v>
      </c>
      <c r="H135" s="104" t="n">
        <v>0.688220036952962</v>
      </c>
      <c r="I135" s="104" t="n">
        <v>0.698510036448025</v>
      </c>
      <c r="J135" s="104" t="n">
        <v>0.71313002660836</v>
      </c>
      <c r="K135" s="104" t="n">
        <v>0.731790042351271</v>
      </c>
      <c r="L135" s="104" t="n">
        <v>0.750370028846775</v>
      </c>
      <c r="M135" s="104" t="n">
        <v>0.770490041148841</v>
      </c>
      <c r="N135" s="104" t="n">
        <v>0.792870048368696</v>
      </c>
      <c r="O135" s="104" t="n">
        <v>0.82019003092096</v>
      </c>
      <c r="P135" s="104" t="n">
        <v>0.852160046683773</v>
      </c>
      <c r="Q135" s="104" t="n">
        <v>0.8859300529104</v>
      </c>
      <c r="R135" s="104" t="n">
        <v>0.919750045926543</v>
      </c>
      <c r="S135" s="104" t="n">
        <v>0.946530044441139</v>
      </c>
      <c r="T135" s="104" t="n">
        <v>0.976190046399544</v>
      </c>
      <c r="U135" s="104" t="n">
        <v>1.0204726</v>
      </c>
      <c r="V135" s="104" t="n">
        <v>1.0567436</v>
      </c>
      <c r="W135" s="104" t="n">
        <v>1.0915964</v>
      </c>
      <c r="X135" s="16"/>
    </row>
    <row r="136" customFormat="false" ht="15" hidden="false" customHeight="false" outlineLevel="0" collapsed="false">
      <c r="A136" s="74" t="s">
        <v>13</v>
      </c>
      <c r="B136" s="4" t="s">
        <v>204</v>
      </c>
      <c r="C136" s="104" t="n">
        <v>0.00738461941992632</v>
      </c>
      <c r="D136" s="104" t="n">
        <v>0.00756446013122481</v>
      </c>
      <c r="E136" s="104" t="n">
        <v>0.00774868057824171</v>
      </c>
      <c r="F136" s="104" t="n">
        <v>0.00793738742250447</v>
      </c>
      <c r="G136" s="104" t="n">
        <v>0.0081306899231131</v>
      </c>
      <c r="H136" s="104" t="n">
        <v>0.0083287</v>
      </c>
      <c r="I136" s="104" t="n">
        <v>0.0080097</v>
      </c>
      <c r="J136" s="101" t="n">
        <v>0.0082019</v>
      </c>
      <c r="K136" s="101" t="n">
        <v>0.0083578</v>
      </c>
      <c r="L136" s="101" t="n">
        <v>0.0083085</v>
      </c>
      <c r="M136" s="101" t="n">
        <v>0.0086897</v>
      </c>
      <c r="N136" s="101" t="n">
        <v>0.0089218</v>
      </c>
      <c r="O136" s="101" t="n">
        <v>0.0091435</v>
      </c>
      <c r="P136" s="101" t="n">
        <v>0.0094635</v>
      </c>
      <c r="Q136" s="101" t="n">
        <v>0.0099034</v>
      </c>
      <c r="R136" s="101" t="n">
        <v>0.0101248</v>
      </c>
      <c r="S136" s="101" t="n">
        <v>0.0100154</v>
      </c>
      <c r="T136" s="101" t="n">
        <v>0.010482</v>
      </c>
      <c r="U136" s="101" t="n">
        <v>0.010787</v>
      </c>
      <c r="V136" s="114" t="n">
        <v>0.0114575</v>
      </c>
      <c r="W136" s="101" t="n">
        <v>0.0118479</v>
      </c>
      <c r="X136" s="16"/>
    </row>
    <row r="137" customFormat="false" ht="15" hidden="false" customHeight="false" outlineLevel="0" collapsed="false">
      <c r="A137" s="74" t="s">
        <v>205</v>
      </c>
      <c r="B137" s="98" t="s">
        <v>204</v>
      </c>
      <c r="C137" s="101" t="n">
        <v>0.0207555613024276</v>
      </c>
      <c r="D137" s="101" t="n">
        <v>0.0223432483273934</v>
      </c>
      <c r="E137" s="101" t="n">
        <v>0.0240523847341667</v>
      </c>
      <c r="F137" s="101" t="n">
        <v>0.0258922607368194</v>
      </c>
      <c r="G137" s="101" t="n">
        <v>0.0278728772000356</v>
      </c>
      <c r="H137" s="101" t="n">
        <v>0.030005</v>
      </c>
      <c r="I137" s="101" t="n">
        <v>0.0318786</v>
      </c>
      <c r="J137" s="101" t="n">
        <v>0.0337443</v>
      </c>
      <c r="K137" s="101" t="n">
        <v>0.0367185</v>
      </c>
      <c r="L137" s="101" t="n">
        <v>0.0392421</v>
      </c>
      <c r="M137" s="101" t="n">
        <v>0.0394749</v>
      </c>
      <c r="N137" s="101" t="n">
        <v>0.0430149</v>
      </c>
      <c r="O137" s="101" t="n">
        <v>0.0451547</v>
      </c>
      <c r="P137" s="101" t="n">
        <v>0.0488584</v>
      </c>
      <c r="Q137" s="101" t="n">
        <v>0.054362</v>
      </c>
      <c r="R137" s="101" t="n">
        <v>0.0588526</v>
      </c>
      <c r="S137" s="101" t="n">
        <v>0.0624697</v>
      </c>
      <c r="T137" s="101" t="n">
        <v>0.0671546</v>
      </c>
      <c r="U137" s="101" t="n">
        <v>0.0737874</v>
      </c>
      <c r="V137" s="101" t="n">
        <v>0.078254</v>
      </c>
      <c r="W137" s="101" t="n">
        <v>0.0840222</v>
      </c>
      <c r="X137" s="16"/>
    </row>
    <row r="138" customFormat="false" ht="15" hidden="false" customHeight="false" outlineLevel="0" collapsed="false">
      <c r="A138" s="6" t="s">
        <v>15</v>
      </c>
      <c r="B138" s="15" t="s">
        <v>204</v>
      </c>
      <c r="C138" s="101" t="n">
        <v>0.000207608898606131</v>
      </c>
      <c r="D138" s="101" t="n">
        <v>0.000218011155677108</v>
      </c>
      <c r="E138" s="101" t="n">
        <v>0.000228934618500329</v>
      </c>
      <c r="F138" s="101" t="n">
        <v>0.000240405402123166</v>
      </c>
      <c r="G138" s="101" t="n">
        <v>0.0002524509300891</v>
      </c>
      <c r="H138" s="101" t="n">
        <v>0.0002651</v>
      </c>
      <c r="I138" s="101" t="n">
        <v>0.0002651</v>
      </c>
      <c r="J138" s="101" t="n">
        <v>0.0002651</v>
      </c>
      <c r="K138" s="101" t="n">
        <v>0.0002651</v>
      </c>
      <c r="L138" s="101" t="n">
        <v>0.0002651</v>
      </c>
      <c r="M138" s="101" t="n">
        <v>0.0002651</v>
      </c>
      <c r="N138" s="101" t="n">
        <v>0.0002651</v>
      </c>
      <c r="O138" s="101" t="n">
        <v>0.0002674</v>
      </c>
      <c r="P138" s="101" t="n">
        <v>0.0002674</v>
      </c>
      <c r="Q138" s="101" t="n">
        <v>0.0002691</v>
      </c>
      <c r="R138" s="101" t="n">
        <v>0.0002707</v>
      </c>
      <c r="S138" s="101" t="n">
        <v>0.0005251</v>
      </c>
      <c r="T138" s="101" t="n">
        <v>0.0005277</v>
      </c>
      <c r="U138" s="101" t="n">
        <v>0.0005265</v>
      </c>
      <c r="V138" s="101" t="n">
        <v>0.0005273</v>
      </c>
      <c r="W138" s="101" t="n">
        <v>0.0005334</v>
      </c>
      <c r="X138" s="16"/>
    </row>
    <row r="139" customFormat="false" ht="15" hidden="false" customHeight="false" outlineLevel="0" collapsed="false">
      <c r="A139" s="6" t="s">
        <v>16</v>
      </c>
      <c r="B139" s="15" t="s">
        <v>204</v>
      </c>
      <c r="C139" s="101" t="n">
        <v>0.00455706227539308</v>
      </c>
      <c r="D139" s="101" t="n">
        <v>0.00594797606635118</v>
      </c>
      <c r="E139" s="101" t="n">
        <v>0.00776342677538563</v>
      </c>
      <c r="F139" s="101" t="n">
        <v>0.0101329922354156</v>
      </c>
      <c r="G139" s="101" t="n">
        <v>0.0132258002314826</v>
      </c>
      <c r="H139" s="101" t="n">
        <v>0.0172626</v>
      </c>
      <c r="I139" s="101" t="n">
        <v>0.0238921</v>
      </c>
      <c r="J139" s="101" t="n">
        <v>0.0306214</v>
      </c>
      <c r="K139" s="101" t="n">
        <v>0.0381606</v>
      </c>
      <c r="L139" s="101" t="n">
        <v>0.0465177</v>
      </c>
      <c r="M139" s="101" t="n">
        <v>0.057833</v>
      </c>
      <c r="N139" s="101" t="n">
        <v>0.0723973</v>
      </c>
      <c r="O139" s="101" t="n">
        <v>0.0924588</v>
      </c>
      <c r="P139" s="101" t="n">
        <v>0.1182237</v>
      </c>
      <c r="Q139" s="101" t="n">
        <v>0.147983</v>
      </c>
      <c r="R139" s="101" t="n">
        <v>0.1795401</v>
      </c>
      <c r="S139" s="101" t="n">
        <v>0.2182619</v>
      </c>
      <c r="T139" s="101" t="n">
        <v>0.2663396</v>
      </c>
      <c r="U139" s="101" t="n">
        <v>0.2961245</v>
      </c>
      <c r="V139" s="101" t="n">
        <v>0.341731</v>
      </c>
      <c r="W139" s="101" t="n">
        <v>0.4036673</v>
      </c>
      <c r="X139" s="16"/>
    </row>
    <row r="140" customFormat="false" ht="15" hidden="false" customHeight="false" outlineLevel="0" collapsed="false">
      <c r="A140" s="6" t="s">
        <v>206</v>
      </c>
      <c r="B140" s="15" t="s">
        <v>204</v>
      </c>
      <c r="C140" s="101" t="n">
        <v>4.77710420476937E-006</v>
      </c>
      <c r="D140" s="101" t="n">
        <v>8.10115109678196E-006</v>
      </c>
      <c r="E140" s="101" t="n">
        <v>1.37381656919623E-005</v>
      </c>
      <c r="F140" s="101" t="n">
        <v>2.32975776312558E-005</v>
      </c>
      <c r="G140" s="101" t="n">
        <v>3.95087041206636E-005</v>
      </c>
      <c r="H140" s="101" t="n">
        <v>6.7E-005</v>
      </c>
      <c r="I140" s="101" t="n">
        <v>7.7E-005</v>
      </c>
      <c r="J140" s="101" t="n">
        <v>0.000237</v>
      </c>
      <c r="K140" s="101" t="n">
        <v>0.0005072</v>
      </c>
      <c r="L140" s="101" t="n">
        <v>0.0005974</v>
      </c>
      <c r="M140" s="101" t="n">
        <v>0.0006844</v>
      </c>
      <c r="N140" s="101" t="n">
        <v>0.0008834</v>
      </c>
      <c r="O140" s="101" t="n">
        <v>0.0010939</v>
      </c>
      <c r="P140" s="101" t="n">
        <v>0.0014419</v>
      </c>
      <c r="Q140" s="101" t="n">
        <v>0.0021587</v>
      </c>
      <c r="R140" s="101" t="n">
        <v>0.0031435</v>
      </c>
      <c r="S140" s="101" t="n">
        <v>0.0037905</v>
      </c>
      <c r="T140" s="101" t="n">
        <v>0.0053741</v>
      </c>
      <c r="U140" s="101" t="n">
        <v>0.0075502</v>
      </c>
      <c r="V140" s="101" t="n">
        <v>0.0084937</v>
      </c>
      <c r="W140" s="101" t="n">
        <v>0.0116367</v>
      </c>
      <c r="X140" s="16"/>
    </row>
    <row r="141" customFormat="false" ht="15" hidden="false" customHeight="false" outlineLevel="0" collapsed="false">
      <c r="A141" s="6" t="s">
        <v>18</v>
      </c>
      <c r="B141" s="15" t="s">
        <v>204</v>
      </c>
      <c r="C141" s="101" t="n">
        <v>3.92104376674876E-005</v>
      </c>
      <c r="D141" s="101" t="n">
        <v>7.17382787631154E-005</v>
      </c>
      <c r="E141" s="101" t="n">
        <v>0.000131250272785446</v>
      </c>
      <c r="F141" s="101" t="n">
        <v>0.000240131689849116</v>
      </c>
      <c r="G141" s="101" t="n">
        <v>0.000439337970474576</v>
      </c>
      <c r="H141" s="101" t="n">
        <v>0.0008038</v>
      </c>
      <c r="I141" s="101" t="n">
        <v>0.0010863</v>
      </c>
      <c r="J141" s="101" t="n">
        <v>0.0014352</v>
      </c>
      <c r="K141" s="101" t="n">
        <v>0.0019645</v>
      </c>
      <c r="L141" s="101" t="n">
        <v>0.0030528</v>
      </c>
      <c r="M141" s="101" t="n">
        <v>0.0045056</v>
      </c>
      <c r="N141" s="101" t="n">
        <v>0.0060834</v>
      </c>
      <c r="O141" s="101" t="n">
        <v>0.0086421</v>
      </c>
      <c r="P141" s="101" t="n">
        <v>0.0145796</v>
      </c>
      <c r="Q141" s="101" t="n">
        <v>0.0224319</v>
      </c>
      <c r="R141" s="101" t="n">
        <v>0.0387925</v>
      </c>
      <c r="S141" s="101" t="n">
        <v>0.0693767</v>
      </c>
      <c r="T141" s="101" t="n">
        <v>0.098947</v>
      </c>
      <c r="U141" s="101" t="n">
        <v>0.1353989</v>
      </c>
      <c r="V141" s="101" t="n">
        <v>0.1718955</v>
      </c>
      <c r="W141" s="101" t="n">
        <v>0.2192966</v>
      </c>
      <c r="X141" s="16"/>
    </row>
    <row r="142" customFormat="false" ht="15" hidden="false" customHeight="false" outlineLevel="0" collapsed="false">
      <c r="A142" s="6" t="s">
        <v>207</v>
      </c>
      <c r="B142" s="15" t="s">
        <v>204</v>
      </c>
      <c r="C142" s="101" t="n">
        <v>0.0003538</v>
      </c>
      <c r="D142" s="101" t="n">
        <v>0.0003538</v>
      </c>
      <c r="E142" s="101" t="n">
        <v>0.0003538</v>
      </c>
      <c r="F142" s="101" t="n">
        <v>0.0003538</v>
      </c>
      <c r="G142" s="101" t="n">
        <v>0.0003538</v>
      </c>
      <c r="H142" s="101" t="n">
        <v>0.0003538</v>
      </c>
      <c r="I142" s="101" t="n">
        <v>0.0003538</v>
      </c>
      <c r="J142" s="101" t="n">
        <v>0.0003538</v>
      </c>
      <c r="K142" s="101" t="n">
        <v>0.0003538</v>
      </c>
      <c r="L142" s="101" t="n">
        <v>0.0003538</v>
      </c>
      <c r="M142" s="101" t="n">
        <v>0.0003538</v>
      </c>
      <c r="N142" s="101" t="n">
        <v>0.000341</v>
      </c>
      <c r="O142" s="101" t="n">
        <v>0.000424</v>
      </c>
      <c r="P142" s="101" t="n">
        <v>0.0004804</v>
      </c>
      <c r="Q142" s="101" t="n">
        <v>0.0008077</v>
      </c>
      <c r="R142" s="101" t="n">
        <v>0.00116082</v>
      </c>
      <c r="S142" s="101" t="n">
        <v>0.00167582</v>
      </c>
      <c r="T142" s="101" t="n">
        <v>0.00253307</v>
      </c>
      <c r="U142" s="101" t="n">
        <v>0.00328092</v>
      </c>
      <c r="V142" s="101" t="n">
        <v>0.00433802</v>
      </c>
      <c r="W142" s="101" t="n">
        <v>0.00469302</v>
      </c>
      <c r="X142" s="16"/>
    </row>
    <row r="143" customFormat="false" ht="15" hidden="false" customHeight="false" outlineLevel="0" collapsed="false">
      <c r="A143" s="122" t="s">
        <v>208</v>
      </c>
      <c r="B143" s="4" t="s">
        <v>204</v>
      </c>
      <c r="C143" s="104" t="n">
        <v>0.0916300043623243</v>
      </c>
      <c r="D143" s="104" t="n">
        <v>0.0933800056375377</v>
      </c>
      <c r="E143" s="104" t="n">
        <v>0.0915700044762995</v>
      </c>
      <c r="F143" s="104" t="n">
        <v>0.095060004532393</v>
      </c>
      <c r="G143" s="104" t="n">
        <v>0.0963800032561458</v>
      </c>
      <c r="H143" s="104" t="n">
        <v>0.0979700041995104</v>
      </c>
      <c r="I143" s="104" t="n">
        <v>0.099380003724601</v>
      </c>
      <c r="J143" s="104" t="n">
        <v>0.0988500056353863</v>
      </c>
      <c r="K143" s="104" t="n">
        <v>0.0984100053188484</v>
      </c>
      <c r="L143" s="104" t="n">
        <v>0.102080005003214</v>
      </c>
      <c r="M143" s="104" t="n">
        <v>0.103850004442362</v>
      </c>
      <c r="N143" s="104" t="n">
        <v>0.10771000355781</v>
      </c>
      <c r="O143" s="104" t="n">
        <v>0.112910003772387</v>
      </c>
      <c r="P143" s="104" t="n">
        <v>0.117070004867921</v>
      </c>
      <c r="Q143" s="104" t="n">
        <v>0.12167000599687</v>
      </c>
      <c r="R143" s="104" t="n">
        <v>0.123550007094676</v>
      </c>
      <c r="S143" s="104" t="n">
        <v>0.130110007937634</v>
      </c>
      <c r="T143" s="104" t="n">
        <v>0.132230006731795</v>
      </c>
      <c r="U143" s="104" t="n">
        <v>0.133279260942596</v>
      </c>
      <c r="V143" s="104" t="n">
        <v>0.134555220531522</v>
      </c>
      <c r="W143" s="104" t="n">
        <v>0.137989035499675</v>
      </c>
      <c r="X143" s="16"/>
    </row>
    <row r="144" customFormat="false" ht="15" hidden="false" customHeight="false" outlineLevel="0" collapsed="false">
      <c r="A144" s="119" t="s">
        <v>209</v>
      </c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</row>
    <row r="145" customFormat="false" ht="15" hidden="false" customHeight="false" outlineLevel="0" collapsed="false">
      <c r="A145" s="100" t="s">
        <v>210</v>
      </c>
      <c r="B145" s="4" t="s">
        <v>80</v>
      </c>
      <c r="C145" s="104" t="n">
        <v>0</v>
      </c>
      <c r="D145" s="123" t="n">
        <f aca="false">D141/1000000</f>
        <v>7.17382787631154E-011</v>
      </c>
      <c r="E145" s="123" t="n">
        <f aca="false">E141/1000000</f>
        <v>1.31250272785446E-010</v>
      </c>
      <c r="F145" s="123" t="n">
        <f aca="false">F141/1000000</f>
        <v>2.40131689849116E-010</v>
      </c>
      <c r="G145" s="123" t="n">
        <f aca="false">G141/1000000</f>
        <v>4.39337970474576E-010</v>
      </c>
      <c r="H145" s="123" t="n">
        <f aca="false">H141/1000000</f>
        <v>8.038E-010</v>
      </c>
      <c r="I145" s="123" t="n">
        <f aca="false">I141/1000000</f>
        <v>1.0863E-009</v>
      </c>
      <c r="J145" s="123" t="n">
        <f aca="false">J141/1000000</f>
        <v>1.4352E-009</v>
      </c>
      <c r="K145" s="123" t="n">
        <f aca="false">K141/1000000</f>
        <v>1.9645E-009</v>
      </c>
      <c r="L145" s="123" t="n">
        <f aca="false">L141/1000000</f>
        <v>3.0528E-009</v>
      </c>
      <c r="M145" s="123" t="n">
        <f aca="false">M141/1000000</f>
        <v>4.5056E-009</v>
      </c>
      <c r="N145" s="123" t="n">
        <f aca="false">N141/1000000</f>
        <v>6.0834E-009</v>
      </c>
      <c r="O145" s="123" t="n">
        <f aca="false">O141/1000000</f>
        <v>8.6421E-009</v>
      </c>
      <c r="P145" s="123" t="n">
        <f aca="false">P141/1000000</f>
        <v>1.45796E-008</v>
      </c>
      <c r="Q145" s="123" t="n">
        <f aca="false">Q141/1000000</f>
        <v>2.24319E-008</v>
      </c>
      <c r="R145" s="124" t="n">
        <f aca="false">R141/1000000</f>
        <v>3.87925E-008</v>
      </c>
      <c r="S145" s="124" t="n">
        <f aca="false">S141/1000000</f>
        <v>6.93767E-008</v>
      </c>
      <c r="T145" s="124" t="n">
        <f aca="false">T141/1000000</f>
        <v>9.8947E-008</v>
      </c>
      <c r="U145" s="124" t="n">
        <f aca="false">U141/1000000</f>
        <v>1.353989E-007</v>
      </c>
      <c r="V145" s="124" t="n">
        <f aca="false">V141/1000000</f>
        <v>1.718955E-007</v>
      </c>
      <c r="W145" s="124" t="n">
        <f aca="false">W141/1000000</f>
        <v>2.192966E-007</v>
      </c>
      <c r="X145" s="125"/>
      <c r="Y145" s="53" t="s">
        <v>211</v>
      </c>
    </row>
    <row r="146" customFormat="false" ht="15" hidden="false" customHeight="false" outlineLevel="0" collapsed="false">
      <c r="A146" s="100" t="s">
        <v>212</v>
      </c>
      <c r="B146" s="4" t="s">
        <v>80</v>
      </c>
      <c r="C146" s="104" t="n">
        <v>0</v>
      </c>
      <c r="D146" s="123" t="n">
        <f aca="false">D142/1000000</f>
        <v>3.538E-010</v>
      </c>
      <c r="E146" s="123" t="n">
        <f aca="false">E142/1000000</f>
        <v>3.538E-010</v>
      </c>
      <c r="F146" s="123" t="n">
        <f aca="false">F142/1000000</f>
        <v>3.538E-010</v>
      </c>
      <c r="G146" s="123" t="n">
        <f aca="false">G142/1000000</f>
        <v>3.538E-010</v>
      </c>
      <c r="H146" s="123" t="n">
        <f aca="false">H142/1000000</f>
        <v>3.538E-010</v>
      </c>
      <c r="I146" s="123" t="n">
        <f aca="false">I142/1000000</f>
        <v>3.538E-010</v>
      </c>
      <c r="J146" s="123" t="n">
        <f aca="false">J142/1000000</f>
        <v>3.538E-010</v>
      </c>
      <c r="K146" s="123" t="n">
        <f aca="false">K142/1000000</f>
        <v>3.538E-010</v>
      </c>
      <c r="L146" s="123" t="n">
        <f aca="false">L142/1000000</f>
        <v>3.538E-010</v>
      </c>
      <c r="M146" s="123" t="n">
        <f aca="false">M142/1000000</f>
        <v>3.538E-010</v>
      </c>
      <c r="N146" s="123" t="n">
        <f aca="false">N142/1000000</f>
        <v>3.41E-010</v>
      </c>
      <c r="O146" s="123" t="n">
        <f aca="false">O142/1000000</f>
        <v>4.24E-010</v>
      </c>
      <c r="P146" s="123" t="n">
        <f aca="false">P142/1000000</f>
        <v>4.804E-010</v>
      </c>
      <c r="Q146" s="123" t="n">
        <f aca="false">Q142/1000000</f>
        <v>8.077E-010</v>
      </c>
      <c r="R146" s="124" t="n">
        <f aca="false">R142/1000000</f>
        <v>1.16082E-009</v>
      </c>
      <c r="S146" s="124" t="n">
        <f aca="false">S142/1000000</f>
        <v>1.67582E-009</v>
      </c>
      <c r="T146" s="124" t="n">
        <f aca="false">T142/1000000</f>
        <v>2.53307E-009</v>
      </c>
      <c r="U146" s="124" t="n">
        <f aca="false">U142/1000000</f>
        <v>3.28092E-009</v>
      </c>
      <c r="V146" s="124" t="n">
        <f aca="false">V142/1000000</f>
        <v>4.33802E-009</v>
      </c>
      <c r="W146" s="124" t="n">
        <f aca="false">W142/1000000</f>
        <v>4.69302E-009</v>
      </c>
      <c r="X146" s="125"/>
    </row>
    <row r="147" customFormat="false" ht="15" hidden="false" customHeight="false" outlineLevel="0" collapsed="false">
      <c r="A147" s="100" t="s">
        <v>213</v>
      </c>
      <c r="B147" s="4" t="s">
        <v>80</v>
      </c>
      <c r="C147" s="104" t="n">
        <v>17.86474451</v>
      </c>
      <c r="D147" s="123" t="n">
        <v>18.6422161</v>
      </c>
      <c r="E147" s="123" t="n">
        <v>19.66927951</v>
      </c>
      <c r="F147" s="123" t="n">
        <v>19.48217217</v>
      </c>
      <c r="G147" s="123" t="n">
        <v>20.12592009</v>
      </c>
      <c r="H147" s="123" t="n">
        <v>20.30939492</v>
      </c>
      <c r="I147" s="123" t="n">
        <v>20.61944433</v>
      </c>
      <c r="J147" s="123" t="n">
        <v>21.34137057</v>
      </c>
      <c r="K147" s="123" t="n">
        <v>22.0610557</v>
      </c>
      <c r="L147" s="123" t="n">
        <v>23.32966305</v>
      </c>
      <c r="M147" s="123" t="n">
        <v>23.3553376</v>
      </c>
      <c r="N147" s="123" t="n">
        <v>24.13715367</v>
      </c>
      <c r="O147" s="123" t="n">
        <v>24.6164453</v>
      </c>
      <c r="P147" s="123" t="n">
        <v>23.63162834</v>
      </c>
      <c r="Q147" s="123" t="n">
        <v>23.83996154</v>
      </c>
      <c r="R147" s="124" t="n">
        <v>23.83996154</v>
      </c>
      <c r="S147" s="124" t="n">
        <v>23.83996154</v>
      </c>
      <c r="T147" s="124" t="n">
        <v>23.83996154</v>
      </c>
      <c r="U147" s="124" t="n">
        <v>23.83996154</v>
      </c>
      <c r="V147" s="124" t="n">
        <v>23.83996154</v>
      </c>
      <c r="W147" s="124" t="n">
        <v>23.83996154</v>
      </c>
      <c r="X147" s="125"/>
    </row>
    <row r="148" customFormat="false" ht="15" hidden="false" customHeight="false" outlineLevel="0" collapsed="false">
      <c r="A148" s="100" t="s">
        <v>214</v>
      </c>
      <c r="B148" s="4" t="s">
        <v>80</v>
      </c>
      <c r="C148" s="104" t="n">
        <v>3.74572862</v>
      </c>
      <c r="D148" s="123" t="n">
        <v>3.75295893</v>
      </c>
      <c r="E148" s="123" t="n">
        <v>4.03143292</v>
      </c>
      <c r="F148" s="123" t="n">
        <v>4.05466539</v>
      </c>
      <c r="G148" s="123" t="n">
        <v>4.17667242</v>
      </c>
      <c r="H148" s="123" t="n">
        <v>4.47201851</v>
      </c>
      <c r="I148" s="123" t="n">
        <v>4.34202092</v>
      </c>
      <c r="J148" s="123" t="n">
        <v>4.37565947</v>
      </c>
      <c r="K148" s="123" t="n">
        <v>4.45160149</v>
      </c>
      <c r="L148" s="123" t="n">
        <v>4.78613611</v>
      </c>
      <c r="M148" s="123" t="n">
        <v>5.14473235</v>
      </c>
      <c r="N148" s="123" t="n">
        <v>5.00779145</v>
      </c>
      <c r="O148" s="123" t="n">
        <v>5.30633709</v>
      </c>
      <c r="P148" s="123" t="n">
        <v>5.33853706</v>
      </c>
      <c r="Q148" s="123" t="n">
        <v>5.4843512</v>
      </c>
      <c r="R148" s="124" t="n">
        <v>5.4843512</v>
      </c>
      <c r="S148" s="124" t="n">
        <v>5.4843512</v>
      </c>
      <c r="T148" s="124" t="n">
        <v>5.4843512</v>
      </c>
      <c r="U148" s="124" t="n">
        <v>5.4843512</v>
      </c>
      <c r="V148" s="124" t="n">
        <v>5.4843512</v>
      </c>
      <c r="W148" s="124" t="n">
        <v>5.4843512</v>
      </c>
      <c r="X148" s="125"/>
    </row>
    <row r="149" customFormat="false" ht="15" hidden="false" customHeight="false" outlineLevel="0" collapsed="false">
      <c r="A149" s="100" t="s">
        <v>215</v>
      </c>
      <c r="B149" s="4" t="s">
        <v>80</v>
      </c>
      <c r="C149" s="104" t="n">
        <v>0.86732782</v>
      </c>
      <c r="D149" s="123" t="n">
        <v>0.90335096</v>
      </c>
      <c r="E149" s="123" t="n">
        <v>0.81759914</v>
      </c>
      <c r="F149" s="123" t="n">
        <v>0.74229678</v>
      </c>
      <c r="G149" s="123" t="n">
        <v>0.68570774</v>
      </c>
      <c r="H149" s="123" t="n">
        <v>1.03101072</v>
      </c>
      <c r="I149" s="123" t="n">
        <v>1.01775427</v>
      </c>
      <c r="J149" s="123" t="n">
        <v>1.08015287</v>
      </c>
      <c r="K149" s="123" t="n">
        <v>1.18593028</v>
      </c>
      <c r="L149" s="123" t="n">
        <v>1.29226541</v>
      </c>
      <c r="M149" s="123" t="n">
        <v>1.43640994</v>
      </c>
      <c r="N149" s="123" t="n">
        <v>1.67269744</v>
      </c>
      <c r="O149" s="123" t="n">
        <v>1.73066628</v>
      </c>
      <c r="P149" s="123" t="n">
        <v>1.74080181</v>
      </c>
      <c r="Q149" s="123" t="n">
        <v>1.78348197</v>
      </c>
      <c r="R149" s="124" t="n">
        <v>1.78348197</v>
      </c>
      <c r="S149" s="124" t="n">
        <v>1.78348197</v>
      </c>
      <c r="T149" s="124" t="n">
        <v>1.78348197</v>
      </c>
      <c r="U149" s="124" t="n">
        <v>1.78348197</v>
      </c>
      <c r="V149" s="124" t="n">
        <v>1.78348197</v>
      </c>
      <c r="W149" s="124" t="n">
        <v>1.78348197</v>
      </c>
      <c r="X149" s="125"/>
    </row>
    <row r="150" customFormat="false" ht="15" hidden="false" customHeight="false" outlineLevel="0" collapsed="false">
      <c r="A150" s="119" t="s">
        <v>216</v>
      </c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</row>
    <row r="151" customFormat="false" ht="15" hidden="false" customHeight="false" outlineLevel="0" collapsed="false">
      <c r="A151" s="100" t="s">
        <v>217</v>
      </c>
      <c r="B151" s="4" t="s">
        <v>8</v>
      </c>
      <c r="C151" s="126" t="n">
        <v>0.00384368747660765</v>
      </c>
      <c r="D151" s="126" t="n">
        <v>0.00348974253378776</v>
      </c>
      <c r="E151" s="126" t="n">
        <v>0.00272252608735789</v>
      </c>
      <c r="F151" s="126" t="n">
        <v>0.00260495211853966</v>
      </c>
      <c r="G151" s="126" t="n">
        <v>0.00263627126966927</v>
      </c>
      <c r="H151" s="126" t="n">
        <v>0.00109858576919988</v>
      </c>
      <c r="I151" s="126" t="n">
        <v>0.00069809688898707</v>
      </c>
      <c r="J151" s="126" t="n">
        <v>0.000673720034528424</v>
      </c>
      <c r="K151" s="126" t="n">
        <v>0.000858388224581635</v>
      </c>
      <c r="L151" s="126" t="n">
        <v>0.000902367212794475</v>
      </c>
      <c r="M151" s="126" t="n">
        <v>0.000956815333406847</v>
      </c>
      <c r="N151" s="126" t="n">
        <v>0.000895509784215912</v>
      </c>
      <c r="O151" s="126" t="n">
        <v>0.0010495767208806</v>
      </c>
      <c r="P151" s="126" t="n">
        <v>0.000810843959983943</v>
      </c>
      <c r="Q151" s="126" t="n">
        <v>0.000634272550504035</v>
      </c>
      <c r="R151" s="127" t="n">
        <v>0.000634272550504035</v>
      </c>
      <c r="S151" s="127" t="n">
        <v>0.000634272550504035</v>
      </c>
      <c r="T151" s="127" t="n">
        <v>0.000634272550504035</v>
      </c>
      <c r="U151" s="127" t="n">
        <v>0.000634272550504035</v>
      </c>
      <c r="V151" s="127" t="n">
        <v>0.000634272550504035</v>
      </c>
      <c r="W151" s="127" t="n">
        <v>0.000634272550504035</v>
      </c>
      <c r="X151" s="128"/>
      <c r="Y151" s="53" t="s">
        <v>211</v>
      </c>
    </row>
    <row r="152" customFormat="false" ht="15" hidden="false" customHeight="false" outlineLevel="0" collapsed="false">
      <c r="A152" s="100" t="s">
        <v>218</v>
      </c>
      <c r="B152" s="4" t="s">
        <v>8</v>
      </c>
      <c r="C152" s="126" t="n">
        <v>0.00127397893739262</v>
      </c>
      <c r="D152" s="126" t="n">
        <v>0.00174868000260214</v>
      </c>
      <c r="E152" s="126" t="n">
        <v>0.0013106160395248</v>
      </c>
      <c r="F152" s="126" t="n">
        <v>0.00150079934998105</v>
      </c>
      <c r="G152" s="126" t="n">
        <v>0.00154488797297071</v>
      </c>
      <c r="H152" s="126" t="n">
        <v>0.00172100045876935</v>
      </c>
      <c r="I152" s="126" t="n">
        <v>0.00160506512098829</v>
      </c>
      <c r="J152" s="126" t="n">
        <v>0.00160846280712765</v>
      </c>
      <c r="K152" s="126" t="n">
        <v>0.00166440102895181</v>
      </c>
      <c r="L152" s="126" t="n">
        <v>0.00160838659542131</v>
      </c>
      <c r="M152" s="126" t="n">
        <v>0.00170998818298061</v>
      </c>
      <c r="N152" s="126" t="n">
        <v>0.00182556976739782</v>
      </c>
      <c r="O152" s="126" t="n">
        <v>0.00156853553025941</v>
      </c>
      <c r="P152" s="126" t="n">
        <v>0.00189912165206224</v>
      </c>
      <c r="Q152" s="126" t="n">
        <v>0.00175002632244064</v>
      </c>
      <c r="R152" s="127" t="n">
        <v>0.00175002632244064</v>
      </c>
      <c r="S152" s="127" t="n">
        <v>0.00175002632244064</v>
      </c>
      <c r="T152" s="127" t="n">
        <v>0.00175002632244064</v>
      </c>
      <c r="U152" s="127" t="n">
        <v>0.00175002632244064</v>
      </c>
      <c r="V152" s="127" t="n">
        <v>0.00175002632244064</v>
      </c>
      <c r="W152" s="127" t="n">
        <v>0.00175002632244064</v>
      </c>
      <c r="X152" s="128"/>
    </row>
    <row r="153" customFormat="false" ht="15" hidden="false" customHeight="false" outlineLevel="0" collapsed="false">
      <c r="A153" s="100" t="s">
        <v>219</v>
      </c>
      <c r="B153" s="4" t="s">
        <v>8</v>
      </c>
      <c r="C153" s="126" t="n">
        <v>0.00942289625678341</v>
      </c>
      <c r="D153" s="126" t="n">
        <v>0.010421118505311</v>
      </c>
      <c r="E153" s="126" t="n">
        <v>0.00894416304656127</v>
      </c>
      <c r="F153" s="126" t="n">
        <v>0.00894741443866646</v>
      </c>
      <c r="G153" s="126" t="n">
        <v>0.00867059272698045</v>
      </c>
      <c r="H153" s="126" t="n">
        <v>0.00890485507510092</v>
      </c>
      <c r="I153" s="126" t="n">
        <v>0.00784551657425409</v>
      </c>
      <c r="J153" s="126" t="n">
        <v>0.00708586607023572</v>
      </c>
      <c r="K153" s="126" t="n">
        <v>0.00663962498104315</v>
      </c>
      <c r="L153" s="126" t="n">
        <v>0.00705250226386318</v>
      </c>
      <c r="M153" s="126" t="n">
        <v>0.00934137005114715</v>
      </c>
      <c r="N153" s="126" t="n">
        <v>0.00948711924823303</v>
      </c>
      <c r="O153" s="126" t="n">
        <v>0.00768965017405592</v>
      </c>
      <c r="P153" s="126" t="n">
        <v>0.00805866292693945</v>
      </c>
      <c r="Q153" s="126" t="n">
        <v>0.00782622365239204</v>
      </c>
      <c r="R153" s="127" t="n">
        <v>0.00782622365239204</v>
      </c>
      <c r="S153" s="127" t="n">
        <v>0.00782622365239204</v>
      </c>
      <c r="T153" s="127" t="n">
        <v>0.00782622365239204</v>
      </c>
      <c r="U153" s="127" t="n">
        <v>0.00782622365239204</v>
      </c>
      <c r="V153" s="127" t="n">
        <v>0.00782622365239204</v>
      </c>
      <c r="W153" s="127" t="n">
        <v>0.00782622365239204</v>
      </c>
      <c r="X153" s="128"/>
    </row>
    <row r="154" customFormat="false" ht="15" hidden="false" customHeight="false" outlineLevel="0" collapsed="false">
      <c r="A154" s="119" t="s">
        <v>220</v>
      </c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</row>
    <row r="155" customFormat="false" ht="15" hidden="false" customHeight="false" outlineLevel="0" collapsed="false">
      <c r="A155" s="100" t="s">
        <v>221</v>
      </c>
      <c r="B155" s="4" t="s">
        <v>8</v>
      </c>
      <c r="C155" s="101" t="n">
        <v>0.0160570638698708</v>
      </c>
      <c r="D155" s="101" t="n">
        <v>0.0133757045674027</v>
      </c>
      <c r="E155" s="101" t="n">
        <v>0.0112937994935383</v>
      </c>
      <c r="F155" s="101" t="n">
        <v>0.0101434284829458</v>
      </c>
      <c r="G155" s="101" t="n">
        <v>0.0114903512867601</v>
      </c>
      <c r="H155" s="101" t="n">
        <v>0.00994463011363541</v>
      </c>
      <c r="I155" s="101" t="n">
        <v>0.00910545751507495</v>
      </c>
      <c r="J155" s="101" t="n">
        <v>0.0105024191672058</v>
      </c>
      <c r="K155" s="101" t="n">
        <v>0.0105480365242741</v>
      </c>
      <c r="L155" s="101" t="n">
        <v>0.009593662119669</v>
      </c>
      <c r="M155" s="101" t="n">
        <v>0.0101253995338254</v>
      </c>
      <c r="N155" s="101" t="n">
        <v>0.0114054486847949</v>
      </c>
      <c r="O155" s="101" t="n">
        <v>0.00847617284058109</v>
      </c>
      <c r="P155" s="101" t="n">
        <v>0.00992600431843633</v>
      </c>
      <c r="Q155" s="101" t="n">
        <v>0.0135790210374049</v>
      </c>
      <c r="R155" s="101" t="n">
        <v>0.00818800056404416</v>
      </c>
      <c r="S155" s="101" t="n">
        <v>0.00929761342513188</v>
      </c>
      <c r="T155" s="101" t="n">
        <v>0.0202911212424498</v>
      </c>
      <c r="U155" s="101" t="n">
        <v>0.0150359098762519</v>
      </c>
      <c r="V155" s="101" t="n">
        <v>0.0161129976240686</v>
      </c>
      <c r="W155" s="101"/>
      <c r="X155" s="16"/>
    </row>
    <row r="156" customFormat="false" ht="15" hidden="false" customHeight="false" outlineLevel="0" collapsed="false">
      <c r="A156" s="100" t="s">
        <v>222</v>
      </c>
      <c r="B156" s="4" t="s">
        <v>8</v>
      </c>
      <c r="C156" s="101" t="n">
        <v>0.128088874894685</v>
      </c>
      <c r="D156" s="101" t="n">
        <v>0.12419446569792</v>
      </c>
      <c r="E156" s="101" t="n">
        <v>0.125205043756937</v>
      </c>
      <c r="F156" s="101" t="n">
        <v>0.119356912131369</v>
      </c>
      <c r="G156" s="101" t="n">
        <v>0.120168372107107</v>
      </c>
      <c r="H156" s="101" t="n">
        <v>0.12425103898165</v>
      </c>
      <c r="I156" s="101" t="n">
        <v>0.118366571778177</v>
      </c>
      <c r="J156" s="101" t="n">
        <v>0.119800888948297</v>
      </c>
      <c r="K156" s="101" t="n">
        <v>0.122626307594371</v>
      </c>
      <c r="L156" s="101" t="n">
        <v>0.120040685830254</v>
      </c>
      <c r="M156" s="101" t="n">
        <v>0.121828310429089</v>
      </c>
      <c r="N156" s="101" t="n">
        <v>0.126077448868879</v>
      </c>
      <c r="O156" s="101" t="n">
        <v>0.125891384600163</v>
      </c>
      <c r="P156" s="101" t="n">
        <v>0.122083716034732</v>
      </c>
      <c r="Q156" s="101" t="n">
        <v>0.121677224900716</v>
      </c>
      <c r="R156" s="101" t="n">
        <v>0.125309014465448</v>
      </c>
      <c r="S156" s="101" t="n">
        <v>0.124992674202291</v>
      </c>
      <c r="T156" s="101" t="n">
        <v>0.127954954985883</v>
      </c>
      <c r="U156" s="101" t="n">
        <v>0.133010343565142</v>
      </c>
      <c r="V156" s="101" t="n">
        <v>0.132184710661819</v>
      </c>
      <c r="W156" s="101"/>
      <c r="X156" s="16"/>
    </row>
    <row r="157" customFormat="false" ht="15" hidden="false" customHeight="false" outlineLevel="0" collapsed="false">
      <c r="A157" s="100" t="s">
        <v>223</v>
      </c>
      <c r="B157" s="4" t="s">
        <v>8</v>
      </c>
      <c r="C157" s="101" t="n">
        <v>-0.465543678576545</v>
      </c>
      <c r="D157" s="101" t="n">
        <v>-0.477670820243317</v>
      </c>
      <c r="E157" s="101" t="n">
        <v>-0.461346549048917</v>
      </c>
      <c r="F157" s="101" t="n">
        <v>-0.46389431444815</v>
      </c>
      <c r="G157" s="101" t="n">
        <v>-0.459488543920711</v>
      </c>
      <c r="H157" s="101" t="n">
        <v>-0.447182557172279</v>
      </c>
      <c r="I157" s="101" t="n">
        <v>-0.445085212634526</v>
      </c>
      <c r="J157" s="101" t="n">
        <v>-0.448181722408924</v>
      </c>
      <c r="K157" s="101" t="n">
        <v>-0.432643822763296</v>
      </c>
      <c r="L157" s="101" t="n">
        <v>-0.43190874162898</v>
      </c>
      <c r="M157" s="101" t="n">
        <v>-0.44834834755157</v>
      </c>
      <c r="N157" s="101" t="n">
        <v>-0.445555288303049</v>
      </c>
      <c r="O157" s="101" t="n">
        <v>-0.44797554896002</v>
      </c>
      <c r="P157" s="101" t="n">
        <v>-0.450127442304847</v>
      </c>
      <c r="Q157" s="101" t="n">
        <v>-0.433323727977033</v>
      </c>
      <c r="R157" s="101" t="n">
        <v>-0.448712219290503</v>
      </c>
      <c r="S157" s="101" t="n">
        <v>-0.449357287839071</v>
      </c>
      <c r="T157" s="101" t="n">
        <v>-0.429148700471978</v>
      </c>
      <c r="U157" s="101" t="n">
        <v>-0.422948860482658</v>
      </c>
      <c r="V157" s="101" t="n">
        <v>-0.419986716594219</v>
      </c>
      <c r="W157" s="101"/>
      <c r="X157" s="16"/>
    </row>
    <row r="158" customFormat="false" ht="15" hidden="false" customHeight="false" outlineLevel="0" collapsed="false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</row>
    <row r="159" customFormat="false" ht="15" hidden="false" customHeight="false" outlineLevel="0" collapsed="false">
      <c r="A159" s="100" t="s">
        <v>224</v>
      </c>
      <c r="B159" s="4" t="s">
        <v>80</v>
      </c>
      <c r="C159" s="101" t="n">
        <v>0.94403359</v>
      </c>
      <c r="D159" s="101" t="n">
        <v>0.92544407</v>
      </c>
      <c r="E159" s="101" t="n">
        <v>0.96264396</v>
      </c>
      <c r="F159" s="101" t="n">
        <v>0.97404579</v>
      </c>
      <c r="G159" s="101" t="n">
        <v>1.08438764</v>
      </c>
      <c r="H159" s="101" t="n">
        <v>1.20351759</v>
      </c>
      <c r="I159" s="101" t="n">
        <v>1.19609214</v>
      </c>
      <c r="J159" s="101" t="n">
        <v>1.24529466</v>
      </c>
      <c r="K159" s="101" t="n">
        <v>1.24459098</v>
      </c>
      <c r="L159" s="101" t="n">
        <v>1.29713973</v>
      </c>
      <c r="M159" s="101" t="n">
        <v>1.34430356</v>
      </c>
      <c r="N159" s="101" t="n">
        <v>1.45837566</v>
      </c>
      <c r="O159" s="101" t="n">
        <v>1.48302204</v>
      </c>
      <c r="P159" s="101" t="n">
        <v>1.51246124</v>
      </c>
      <c r="Q159" s="101" t="n">
        <v>1.57780579</v>
      </c>
      <c r="R159" s="101" t="n">
        <v>1.82496814</v>
      </c>
      <c r="S159" s="101" t="n">
        <v>1.96140481</v>
      </c>
      <c r="T159" s="101" t="n">
        <v>2.0159874</v>
      </c>
      <c r="U159" s="101" t="n">
        <v>2.07606288</v>
      </c>
      <c r="V159" s="101" t="n">
        <v>2.11879269</v>
      </c>
      <c r="W159" s="117" t="n">
        <v>2.11879269</v>
      </c>
      <c r="X159" s="16"/>
      <c r="Z159" s="100" t="s">
        <v>225</v>
      </c>
      <c r="AA159" s="16" t="s">
        <v>8</v>
      </c>
      <c r="AB159" s="16" t="n">
        <v>0.0443634053842744</v>
      </c>
    </row>
    <row r="160" customFormat="false" ht="15" hidden="false" customHeight="false" outlineLevel="0" collapsed="false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</row>
    <row r="161" customFormat="false" ht="15" hidden="false" customHeight="false" outlineLevel="0" collapsed="false">
      <c r="A161" s="129" t="s">
        <v>226</v>
      </c>
      <c r="B161" s="16" t="s">
        <v>80</v>
      </c>
      <c r="C161" s="101" t="n">
        <v>22.156472</v>
      </c>
      <c r="D161" s="101" t="n">
        <v>22.60307155</v>
      </c>
      <c r="E161" s="101" t="n">
        <v>23.77362555</v>
      </c>
      <c r="F161" s="101" t="n">
        <v>24.59372446</v>
      </c>
      <c r="G161" s="101" t="n">
        <v>24.10043912</v>
      </c>
      <c r="H161" s="101" t="n">
        <v>24.72790491</v>
      </c>
      <c r="I161" s="101" t="n">
        <v>25.16174025</v>
      </c>
      <c r="J161" s="101" t="n">
        <v>26.09361307</v>
      </c>
      <c r="K161" s="101" t="n">
        <v>27.61312513</v>
      </c>
      <c r="L161" s="101" t="n">
        <v>27.67487599</v>
      </c>
      <c r="M161" s="101" t="n">
        <v>28.95976941</v>
      </c>
      <c r="N161" s="101" t="n">
        <v>30.03572794</v>
      </c>
      <c r="O161" s="101" t="n">
        <v>31.33264877</v>
      </c>
      <c r="P161" s="101" t="n">
        <v>32.31393308</v>
      </c>
      <c r="Q161" s="101" t="n">
        <v>31.96168298</v>
      </c>
      <c r="R161" s="101" t="n">
        <v>33.7524422</v>
      </c>
      <c r="S161" s="101" t="n">
        <v>34.54742764</v>
      </c>
      <c r="T161" s="101" t="n">
        <v>34.46151735</v>
      </c>
      <c r="U161" s="101" t="n">
        <v>34.98460123</v>
      </c>
      <c r="V161" s="101" t="n">
        <v>34.88549666</v>
      </c>
      <c r="W161" s="101" t="n">
        <v>34.92262822</v>
      </c>
      <c r="X161" s="16"/>
    </row>
    <row r="165" customFormat="false" ht="13.8" hidden="false" customHeight="false" outlineLevel="0" collapsed="false">
      <c r="A165" s="130" t="s">
        <v>227</v>
      </c>
      <c r="B165" s="131" t="s">
        <v>228</v>
      </c>
      <c r="C165" s="132" t="s">
        <v>229</v>
      </c>
      <c r="D165" s="132" t="s">
        <v>230</v>
      </c>
      <c r="E165" s="132" t="s">
        <v>231</v>
      </c>
      <c r="F165" s="132" t="s">
        <v>232</v>
      </c>
      <c r="G165" s="132" t="s">
        <v>233</v>
      </c>
      <c r="H165" s="132" t="s">
        <v>234</v>
      </c>
      <c r="I165" s="132" t="s">
        <v>235</v>
      </c>
      <c r="J165" s="132" t="s">
        <v>236</v>
      </c>
      <c r="K165" s="132" t="s">
        <v>237</v>
      </c>
      <c r="L165" s="132" t="s">
        <v>238</v>
      </c>
      <c r="M165" s="132" t="s">
        <v>239</v>
      </c>
      <c r="N165" s="132" t="s">
        <v>240</v>
      </c>
      <c r="O165" s="132" t="s">
        <v>241</v>
      </c>
      <c r="P165" s="132" t="s">
        <v>242</v>
      </c>
      <c r="Q165" s="132" t="s">
        <v>243</v>
      </c>
      <c r="R165" s="132" t="s">
        <v>244</v>
      </c>
    </row>
    <row r="166" customFormat="false" ht="13.8" hidden="false" customHeight="false" outlineLevel="0" collapsed="false">
      <c r="A166" s="133" t="s">
        <v>245</v>
      </c>
      <c r="B166" s="53" t="n">
        <v>0.00319497005188102</v>
      </c>
      <c r="C166" s="53" t="n">
        <v>0.0231590835963566</v>
      </c>
      <c r="D166" s="53" t="n">
        <v>0.0231590835963566</v>
      </c>
      <c r="E166" s="53" t="n">
        <v>0</v>
      </c>
      <c r="F166" s="53" t="n">
        <v>0</v>
      </c>
      <c r="G166" s="53" t="n">
        <v>0.0231590835963566</v>
      </c>
      <c r="H166" s="53" t="n">
        <v>0.0231590835963566</v>
      </c>
      <c r="I166" s="53" t="n">
        <v>0.0231590835963566</v>
      </c>
      <c r="J166" s="53" t="n">
        <v>0.0231590835963566</v>
      </c>
      <c r="K166" s="53" t="n">
        <v>0.0231590835963566</v>
      </c>
      <c r="L166" s="53" t="n">
        <v>0.0231590835963566</v>
      </c>
      <c r="M166" s="53" t="n">
        <v>0.0231590835963566</v>
      </c>
      <c r="N166" s="53" t="n">
        <v>0.0231590835963566</v>
      </c>
      <c r="O166" s="53" t="n">
        <v>0.0231590835963566</v>
      </c>
      <c r="P166" s="53" t="n">
        <v>0.0231590835963566</v>
      </c>
      <c r="Q166" s="53" t="n">
        <v>0.0231590835963566</v>
      </c>
      <c r="R166" s="53" t="n">
        <v>0.0231590835963566</v>
      </c>
    </row>
    <row r="167" customFormat="false" ht="13.8" hidden="false" customHeight="false" outlineLevel="0" collapsed="false">
      <c r="A167" s="133" t="s">
        <v>246</v>
      </c>
      <c r="B167" s="53" t="n">
        <v>0.0783749483090836</v>
      </c>
      <c r="C167" s="53" t="n">
        <v>0.0722268680882931</v>
      </c>
      <c r="D167" s="53" t="n">
        <v>0.0722268680882931</v>
      </c>
      <c r="E167" s="53" t="n">
        <v>0</v>
      </c>
      <c r="F167" s="53" t="n">
        <v>0</v>
      </c>
      <c r="G167" s="53" t="n">
        <v>0.0722268680882931</v>
      </c>
      <c r="H167" s="53" t="n">
        <v>0.0722268680882931</v>
      </c>
      <c r="I167" s="53" t="n">
        <v>0.0722268680882931</v>
      </c>
      <c r="J167" s="53" t="n">
        <v>0.0722268680882931</v>
      </c>
      <c r="K167" s="53" t="n">
        <v>0.0722268680882931</v>
      </c>
      <c r="L167" s="53" t="n">
        <v>0.0722268680882931</v>
      </c>
      <c r="M167" s="53" t="n">
        <v>0.0722268680882931</v>
      </c>
      <c r="N167" s="53" t="n">
        <v>0.0722268680882931</v>
      </c>
      <c r="O167" s="53" t="n">
        <v>0.0722268680882931</v>
      </c>
      <c r="P167" s="53" t="n">
        <v>0.0722268680882931</v>
      </c>
      <c r="Q167" s="53" t="n">
        <v>0.0722268680882931</v>
      </c>
      <c r="R167" s="53" t="n">
        <v>0.0722268680882931</v>
      </c>
    </row>
    <row r="168" customFormat="false" ht="13.8" hidden="false" customHeight="false" outlineLevel="0" collapsed="false">
      <c r="A168" s="133" t="s">
        <v>247</v>
      </c>
      <c r="B168" s="53" t="n">
        <v>0.00859462824392432</v>
      </c>
      <c r="C168" s="53" t="n">
        <v>0.0545276019602441</v>
      </c>
      <c r="D168" s="53" t="n">
        <v>0.0545276019602441</v>
      </c>
      <c r="E168" s="53" t="n">
        <v>0</v>
      </c>
      <c r="F168" s="53" t="n">
        <v>0</v>
      </c>
      <c r="G168" s="53" t="n">
        <v>0.0545276019602441</v>
      </c>
      <c r="H168" s="53" t="n">
        <v>0.0545276019602441</v>
      </c>
      <c r="I168" s="53" t="n">
        <v>0.0545276019602441</v>
      </c>
      <c r="J168" s="53" t="n">
        <v>0.0545276019602441</v>
      </c>
      <c r="K168" s="53" t="n">
        <v>0.0545276019602441</v>
      </c>
      <c r="L168" s="53" t="n">
        <v>0.0545276019602441</v>
      </c>
      <c r="M168" s="53" t="n">
        <v>0.0545276019602441</v>
      </c>
      <c r="N168" s="53" t="n">
        <v>0.0545276019602441</v>
      </c>
      <c r="O168" s="53" t="n">
        <v>0.0545276019602441</v>
      </c>
      <c r="P168" s="53" t="n">
        <v>0.0545276019602441</v>
      </c>
      <c r="Q168" s="53" t="n">
        <v>0.0545276019602441</v>
      </c>
      <c r="R168" s="53" t="n">
        <v>0.0545276019602441</v>
      </c>
    </row>
    <row r="169" customFormat="false" ht="13.8" hidden="false" customHeight="false" outlineLevel="0" collapsed="false">
      <c r="A169" s="133" t="s">
        <v>248</v>
      </c>
      <c r="B169" s="53" t="n">
        <v>0.0194235679619079</v>
      </c>
      <c r="C169" s="53" t="n">
        <v>0.0441222078480377</v>
      </c>
      <c r="D169" s="53" t="n">
        <v>0.0441222078480377</v>
      </c>
      <c r="E169" s="53" t="n">
        <v>0</v>
      </c>
      <c r="F169" s="53" t="n">
        <v>0</v>
      </c>
      <c r="G169" s="53" t="n">
        <v>0.0441222078480377</v>
      </c>
      <c r="H169" s="53" t="n">
        <v>0.0441222078480377</v>
      </c>
      <c r="I169" s="53" t="n">
        <v>0.0441222078480377</v>
      </c>
      <c r="J169" s="53" t="n">
        <v>0.0441222078480377</v>
      </c>
      <c r="K169" s="53" t="n">
        <v>0.0441222078480377</v>
      </c>
      <c r="L169" s="53" t="n">
        <v>0.0441222078480377</v>
      </c>
      <c r="M169" s="53" t="n">
        <v>0.0441222078480377</v>
      </c>
      <c r="N169" s="53" t="n">
        <v>0.0441222078480377</v>
      </c>
      <c r="O169" s="53" t="n">
        <v>0.0441222078480377</v>
      </c>
      <c r="P169" s="53" t="n">
        <v>0.0441222078480377</v>
      </c>
      <c r="Q169" s="53" t="n">
        <v>0.0441222078480377</v>
      </c>
      <c r="R169" s="53" t="n">
        <v>0.0441222078480377</v>
      </c>
    </row>
    <row r="170" customFormat="false" ht="13.8" hidden="false" customHeight="false" outlineLevel="0" collapsed="false">
      <c r="A170" s="133" t="s">
        <v>249</v>
      </c>
      <c r="B170" s="53" t="n">
        <v>0.0398738083916572</v>
      </c>
      <c r="C170" s="53" t="n">
        <v>0.0715412392401859</v>
      </c>
      <c r="D170" s="53" t="n">
        <v>0.0715412392401859</v>
      </c>
      <c r="E170" s="53" t="n">
        <v>0</v>
      </c>
      <c r="F170" s="53" t="n">
        <v>0</v>
      </c>
      <c r="G170" s="53" t="n">
        <v>0.0715412392401859</v>
      </c>
      <c r="H170" s="53" t="n">
        <v>0.0715412392401859</v>
      </c>
      <c r="I170" s="53" t="n">
        <v>0.0715412392401859</v>
      </c>
      <c r="J170" s="53" t="n">
        <v>0.0715412392401859</v>
      </c>
      <c r="K170" s="53" t="n">
        <v>0.0715412392401859</v>
      </c>
      <c r="L170" s="53" t="n">
        <v>0.0715412392401859</v>
      </c>
      <c r="M170" s="53" t="n">
        <v>0.0715412392401859</v>
      </c>
      <c r="N170" s="53" t="n">
        <v>0.0715412392401859</v>
      </c>
      <c r="O170" s="53" t="n">
        <v>0.0715412392401859</v>
      </c>
      <c r="P170" s="53" t="n">
        <v>0.0715412392401859</v>
      </c>
      <c r="Q170" s="53" t="n">
        <v>0.0715412392401859</v>
      </c>
      <c r="R170" s="53" t="n">
        <v>0.0715412392401859</v>
      </c>
    </row>
    <row r="171" customFormat="false" ht="13.8" hidden="false" customHeight="false" outlineLevel="0" collapsed="false">
      <c r="A171" s="130" t="s">
        <v>250</v>
      </c>
      <c r="B171" s="53"/>
      <c r="C171" s="53"/>
      <c r="D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</row>
    <row r="172" customFormat="false" ht="13.8" hidden="false" customHeight="false" outlineLevel="0" collapsed="false">
      <c r="A172" s="134" t="s">
        <v>245</v>
      </c>
      <c r="B172" s="53" t="n">
        <v>0</v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0</v>
      </c>
      <c r="K172" s="53" t="n">
        <v>0</v>
      </c>
      <c r="L172" s="53" t="n">
        <v>0</v>
      </c>
      <c r="M172" s="53" t="n">
        <v>0</v>
      </c>
      <c r="N172" s="53" t="n">
        <v>0</v>
      </c>
      <c r="O172" s="53" t="n">
        <v>0</v>
      </c>
      <c r="P172" s="53" t="n">
        <v>0</v>
      </c>
      <c r="Q172" s="53" t="n">
        <v>0</v>
      </c>
      <c r="R172" s="53" t="n">
        <v>0</v>
      </c>
    </row>
    <row r="173" customFormat="false" ht="13.8" hidden="false" customHeight="false" outlineLevel="0" collapsed="false">
      <c r="A173" s="134" t="s">
        <v>246</v>
      </c>
      <c r="B173" s="53" t="n">
        <v>0</v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0</v>
      </c>
      <c r="L173" s="53" t="n">
        <v>0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0</v>
      </c>
      <c r="R173" s="53" t="n">
        <v>0</v>
      </c>
    </row>
    <row r="174" customFormat="false" ht="13.8" hidden="false" customHeight="false" outlineLevel="0" collapsed="false">
      <c r="A174" s="134" t="s">
        <v>247</v>
      </c>
      <c r="B174" s="53" t="n">
        <v>0</v>
      </c>
      <c r="C174" s="53" t="n">
        <v>0</v>
      </c>
      <c r="D174" s="53" t="n">
        <v>0</v>
      </c>
      <c r="E174" s="53" t="n">
        <v>0</v>
      </c>
      <c r="F174" s="53" t="n">
        <v>0</v>
      </c>
      <c r="G174" s="53" t="n">
        <v>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0</v>
      </c>
      <c r="P174" s="53" t="n">
        <v>0</v>
      </c>
      <c r="Q174" s="53" t="n">
        <v>0</v>
      </c>
      <c r="R174" s="53" t="n">
        <v>0</v>
      </c>
    </row>
    <row r="175" customFormat="false" ht="13.8" hidden="false" customHeight="false" outlineLevel="0" collapsed="false">
      <c r="A175" s="134" t="s">
        <v>248</v>
      </c>
      <c r="B175" s="53" t="n">
        <v>0</v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0</v>
      </c>
      <c r="R175" s="53" t="n">
        <v>0</v>
      </c>
    </row>
    <row r="176" customFormat="false" ht="13.8" hidden="false" customHeight="false" outlineLevel="0" collapsed="false">
      <c r="A176" s="134" t="s">
        <v>249</v>
      </c>
      <c r="B176" s="53" t="n">
        <v>0</v>
      </c>
      <c r="C176" s="53" t="n">
        <v>0</v>
      </c>
      <c r="D176" s="53" t="n">
        <v>0</v>
      </c>
      <c r="E176" s="53" t="n">
        <v>0</v>
      </c>
      <c r="F176" s="53" t="n">
        <v>0</v>
      </c>
      <c r="G176" s="53" t="n">
        <v>0</v>
      </c>
      <c r="H176" s="53" t="n">
        <v>0</v>
      </c>
      <c r="I176" s="53" t="n">
        <v>0</v>
      </c>
      <c r="J176" s="53" t="n">
        <v>0</v>
      </c>
      <c r="K176" s="53" t="n">
        <v>0</v>
      </c>
      <c r="L176" s="53" t="n">
        <v>0</v>
      </c>
      <c r="M176" s="53" t="n">
        <v>0</v>
      </c>
      <c r="N176" s="53" t="n">
        <v>0</v>
      </c>
      <c r="O176" s="53" t="n">
        <v>0</v>
      </c>
      <c r="P176" s="53" t="n">
        <v>0</v>
      </c>
      <c r="Q176" s="53" t="n">
        <v>0</v>
      </c>
      <c r="R176" s="53" t="n">
        <v>0</v>
      </c>
    </row>
    <row r="177" customFormat="false" ht="13.8" hidden="false" customHeight="false" outlineLevel="0" collapsed="false">
      <c r="A177" s="135" t="s">
        <v>251</v>
      </c>
      <c r="B177" s="53"/>
      <c r="C177" s="53"/>
      <c r="D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</row>
    <row r="178" customFormat="false" ht="13.8" hidden="false" customHeight="false" outlineLevel="0" collapsed="false">
      <c r="A178" s="134" t="s">
        <v>245</v>
      </c>
      <c r="B178" s="53" t="n">
        <v>0.00433427061003459</v>
      </c>
      <c r="C178" s="53" t="n">
        <v>0.00978053093701589</v>
      </c>
      <c r="D178" s="53" t="n">
        <v>0.00978053093701589</v>
      </c>
      <c r="E178" s="53" t="n">
        <v>0</v>
      </c>
      <c r="F178" s="53" t="n">
        <v>0</v>
      </c>
      <c r="G178" s="53" t="n">
        <v>0.00978053093701589</v>
      </c>
      <c r="H178" s="53" t="n">
        <v>0.00978053093701589</v>
      </c>
      <c r="I178" s="53" t="n">
        <v>0.00978053093701589</v>
      </c>
      <c r="J178" s="53" t="n">
        <v>0.00978053093701589</v>
      </c>
      <c r="K178" s="53" t="n">
        <v>0.00978053093701589</v>
      </c>
      <c r="L178" s="53" t="n">
        <v>0.00978053093701589</v>
      </c>
      <c r="M178" s="53" t="n">
        <v>0.00978053093701589</v>
      </c>
      <c r="N178" s="53" t="n">
        <v>0.00978053093701589</v>
      </c>
      <c r="O178" s="53" t="n">
        <v>0.00978053093701589</v>
      </c>
      <c r="P178" s="53" t="n">
        <v>0.00978053093701589</v>
      </c>
      <c r="Q178" s="53" t="n">
        <v>0.00978053093701589</v>
      </c>
      <c r="R178" s="53" t="n">
        <v>0.00978053093701589</v>
      </c>
    </row>
    <row r="179" customFormat="false" ht="13.8" hidden="false" customHeight="false" outlineLevel="0" collapsed="false">
      <c r="A179" s="134" t="s">
        <v>246</v>
      </c>
      <c r="B179" s="53" t="n">
        <v>0.0219532907799565</v>
      </c>
      <c r="C179" s="53" t="n">
        <v>0.0305457958004156</v>
      </c>
      <c r="D179" s="53" t="n">
        <v>0.0305457958004156</v>
      </c>
      <c r="E179" s="53" t="n">
        <v>0</v>
      </c>
      <c r="F179" s="53" t="n">
        <v>0</v>
      </c>
      <c r="G179" s="53" t="n">
        <v>0.0305457958004156</v>
      </c>
      <c r="H179" s="53" t="n">
        <v>0.0305457958004156</v>
      </c>
      <c r="I179" s="53" t="n">
        <v>0.0305457958004156</v>
      </c>
      <c r="J179" s="53" t="n">
        <v>0.0305457958004156</v>
      </c>
      <c r="K179" s="53" t="n">
        <v>0.0305457958004156</v>
      </c>
      <c r="L179" s="53" t="n">
        <v>0.0305457958004156</v>
      </c>
      <c r="M179" s="53" t="n">
        <v>0.0305457958004156</v>
      </c>
      <c r="N179" s="53" t="n">
        <v>0.0305457958004156</v>
      </c>
      <c r="O179" s="53" t="n">
        <v>0.0305457958004156</v>
      </c>
      <c r="P179" s="53" t="n">
        <v>0.0305457958004156</v>
      </c>
      <c r="Q179" s="53" t="n">
        <v>0.0305457958004156</v>
      </c>
      <c r="R179" s="53" t="n">
        <v>0.0305457958004156</v>
      </c>
    </row>
    <row r="180" customFormat="false" ht="13.8" hidden="false" customHeight="false" outlineLevel="0" collapsed="false">
      <c r="A180" s="134" t="s">
        <v>247</v>
      </c>
      <c r="B180" s="53" t="n">
        <v>0.025375451485256</v>
      </c>
      <c r="C180" s="53" t="n">
        <v>0.015085281250837</v>
      </c>
      <c r="D180" s="53" t="n">
        <v>0.015085281250837</v>
      </c>
      <c r="E180" s="53" t="n">
        <v>0</v>
      </c>
      <c r="F180" s="53" t="n">
        <v>0</v>
      </c>
      <c r="G180" s="53" t="n">
        <v>0.015085281250837</v>
      </c>
      <c r="H180" s="53" t="n">
        <v>0.015085281250837</v>
      </c>
      <c r="I180" s="53" t="n">
        <v>0.015085281250837</v>
      </c>
      <c r="J180" s="53" t="n">
        <v>0.015085281250837</v>
      </c>
      <c r="K180" s="53" t="n">
        <v>0.015085281250837</v>
      </c>
      <c r="L180" s="53" t="n">
        <v>0.015085281250837</v>
      </c>
      <c r="M180" s="53" t="n">
        <v>0.015085281250837</v>
      </c>
      <c r="N180" s="53" t="n">
        <v>0.015085281250837</v>
      </c>
      <c r="O180" s="53" t="n">
        <v>0.015085281250837</v>
      </c>
      <c r="P180" s="53" t="n">
        <v>0.015085281250837</v>
      </c>
      <c r="Q180" s="53" t="n">
        <v>0.015085281250837</v>
      </c>
      <c r="R180" s="53" t="n">
        <v>0.015085281250837</v>
      </c>
    </row>
    <row r="181" customFormat="false" ht="13.8" hidden="false" customHeight="false" outlineLevel="0" collapsed="false">
      <c r="A181" s="134" t="s">
        <v>248</v>
      </c>
      <c r="B181" s="53" t="n">
        <v>0.0108158724337356</v>
      </c>
      <c r="C181" s="53" t="n">
        <v>0.0163217659245393</v>
      </c>
      <c r="D181" s="53" t="n">
        <v>0.0163217659245393</v>
      </c>
      <c r="E181" s="53" t="n">
        <v>0</v>
      </c>
      <c r="F181" s="53" t="n">
        <v>0</v>
      </c>
      <c r="G181" s="53" t="n">
        <v>0.0163217659245393</v>
      </c>
      <c r="H181" s="53" t="n">
        <v>0.0163217659245393</v>
      </c>
      <c r="I181" s="53" t="n">
        <v>0.0163217659245393</v>
      </c>
      <c r="J181" s="53" t="n">
        <v>0.0163217659245393</v>
      </c>
      <c r="K181" s="53" t="n">
        <v>0.0163217659245393</v>
      </c>
      <c r="L181" s="53" t="n">
        <v>0.0163217659245393</v>
      </c>
      <c r="M181" s="53" t="n">
        <v>0.0163217659245393</v>
      </c>
      <c r="N181" s="53" t="n">
        <v>0.0163217659245393</v>
      </c>
      <c r="O181" s="53" t="n">
        <v>0.0163217659245393</v>
      </c>
      <c r="P181" s="53" t="n">
        <v>0.0163217659245393</v>
      </c>
      <c r="Q181" s="53" t="n">
        <v>0.0163217659245393</v>
      </c>
      <c r="R181" s="53" t="n">
        <v>0.0163217659245393</v>
      </c>
    </row>
    <row r="182" customFormat="false" ht="13.8" hidden="false" customHeight="false" outlineLevel="0" collapsed="false">
      <c r="A182" s="134" t="s">
        <v>249</v>
      </c>
      <c r="B182" s="53" t="n">
        <v>0.0108909994709728</v>
      </c>
      <c r="C182" s="53" t="n">
        <v>0.0272201824669854</v>
      </c>
      <c r="D182" s="53" t="n">
        <v>0.0272201824669854</v>
      </c>
      <c r="E182" s="53" t="n">
        <v>0</v>
      </c>
      <c r="F182" s="53" t="n">
        <v>0</v>
      </c>
      <c r="G182" s="53" t="n">
        <v>0.0272201824669854</v>
      </c>
      <c r="H182" s="53" t="n">
        <v>0.0272201824669854</v>
      </c>
      <c r="I182" s="53" t="n">
        <v>0.0272201824669854</v>
      </c>
      <c r="J182" s="53" t="n">
        <v>0.0272201824669854</v>
      </c>
      <c r="K182" s="53" t="n">
        <v>0.0272201824669854</v>
      </c>
      <c r="L182" s="53" t="n">
        <v>0.0272201824669854</v>
      </c>
      <c r="M182" s="53" t="n">
        <v>0.0272201824669854</v>
      </c>
      <c r="N182" s="53" t="n">
        <v>0.0272201824669854</v>
      </c>
      <c r="O182" s="53" t="n">
        <v>0.0272201824669854</v>
      </c>
      <c r="P182" s="53" t="n">
        <v>0.0272201824669854</v>
      </c>
      <c r="Q182" s="53" t="n">
        <v>0.0272201824669854</v>
      </c>
      <c r="R182" s="53" t="n">
        <v>0.0272201824669854</v>
      </c>
    </row>
    <row r="183" customFormat="false" ht="15" hidden="false" customHeight="false" outlineLevel="0" collapsed="false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</row>
    <row r="185" customFormat="false" ht="15" hidden="false" customHeight="false" outlineLevel="0" collapsed="false">
      <c r="A185" s="136" t="s">
        <v>252</v>
      </c>
      <c r="B185" s="137"/>
      <c r="C185" s="137"/>
      <c r="D185" s="137"/>
      <c r="E185" s="137"/>
      <c r="F185" s="137"/>
      <c r="G185" s="137"/>
    </row>
    <row r="186" customFormat="false" ht="15" hidden="false" customHeight="false" outlineLevel="0" collapsed="false">
      <c r="A186" s="138" t="s">
        <v>253</v>
      </c>
      <c r="B186" s="29" t="s">
        <v>254</v>
      </c>
      <c r="C186" s="139" t="n">
        <v>1.2</v>
      </c>
      <c r="D186" s="49"/>
    </row>
    <row r="187" customFormat="false" ht="15" hidden="false" customHeight="false" outlineLevel="0" collapsed="false">
      <c r="A187" s="138" t="s">
        <v>255</v>
      </c>
      <c r="B187" s="29" t="s">
        <v>195</v>
      </c>
      <c r="C187" s="139" t="n">
        <v>0.88</v>
      </c>
      <c r="D187" s="49"/>
      <c r="E187" s="49"/>
      <c r="F187" s="49"/>
    </row>
    <row r="188" customFormat="false" ht="15" hidden="false" customHeight="false" outlineLevel="0" collapsed="false">
      <c r="A188" s="138" t="s">
        <v>256</v>
      </c>
      <c r="B188" s="29" t="s">
        <v>254</v>
      </c>
      <c r="C188" s="139" t="n">
        <v>0.6</v>
      </c>
      <c r="D188" s="49"/>
      <c r="E188" s="49"/>
    </row>
    <row r="189" customFormat="false" ht="15" hidden="false" customHeight="false" outlineLevel="0" collapsed="false">
      <c r="A189" s="138" t="s">
        <v>257</v>
      </c>
      <c r="B189" s="29" t="s">
        <v>254</v>
      </c>
      <c r="C189" s="139" t="n">
        <v>0.95</v>
      </c>
      <c r="D189" s="49"/>
      <c r="E189" s="49"/>
      <c r="F189" s="49"/>
    </row>
    <row r="190" customFormat="false" ht="15" hidden="false" customHeight="false" outlineLevel="0" collapsed="false">
      <c r="A190" s="138" t="s">
        <v>258</v>
      </c>
      <c r="B190" s="29" t="s">
        <v>254</v>
      </c>
      <c r="C190" s="139" t="n">
        <v>3.36</v>
      </c>
      <c r="D190" s="49"/>
      <c r="E190" s="49"/>
      <c r="F190" s="49"/>
    </row>
    <row r="191" customFormat="false" ht="15" hidden="false" customHeight="false" outlineLevel="0" collapsed="false">
      <c r="A191" s="138" t="s">
        <v>259</v>
      </c>
      <c r="B191" s="29" t="s">
        <v>254</v>
      </c>
      <c r="C191" s="139" t="n">
        <v>13.46</v>
      </c>
      <c r="D191" s="49"/>
      <c r="E191" s="49"/>
      <c r="F191" s="49"/>
    </row>
    <row r="192" customFormat="false" ht="15" hidden="false" customHeight="false" outlineLevel="0" collapsed="false">
      <c r="A192" s="138" t="s">
        <v>260</v>
      </c>
      <c r="B192" s="29" t="s">
        <v>261</v>
      </c>
      <c r="C192" s="139" t="n">
        <v>325</v>
      </c>
      <c r="D192" s="49"/>
      <c r="E192" s="49"/>
      <c r="F192" s="10"/>
      <c r="G192" s="49"/>
    </row>
    <row r="193" customFormat="false" ht="15" hidden="false" customHeight="false" outlineLevel="0" collapsed="false">
      <c r="A193" s="138" t="s">
        <v>262</v>
      </c>
      <c r="B193" s="29" t="s">
        <v>80</v>
      </c>
      <c r="C193" s="139" t="n">
        <v>5</v>
      </c>
    </row>
    <row r="194" customFormat="false" ht="15" hidden="false" customHeight="false" outlineLevel="0" collapsed="false">
      <c r="A194" s="138" t="s">
        <v>263</v>
      </c>
      <c r="B194" s="48" t="s">
        <v>82</v>
      </c>
      <c r="C194" s="139" t="n">
        <v>47</v>
      </c>
    </row>
    <row r="195" customFormat="false" ht="15" hidden="false" customHeight="false" outlineLevel="0" collapsed="false">
      <c r="A195" s="138" t="s">
        <v>264</v>
      </c>
      <c r="B195" s="48" t="s">
        <v>82</v>
      </c>
      <c r="C195" s="139" t="n">
        <v>25</v>
      </c>
    </row>
    <row r="196" customFormat="false" ht="15" hidden="false" customHeight="false" outlineLevel="0" collapsed="false">
      <c r="A196" s="138" t="s">
        <v>265</v>
      </c>
      <c r="B196" s="16" t="s">
        <v>80</v>
      </c>
      <c r="C196" s="139" t="n">
        <v>8</v>
      </c>
    </row>
    <row r="197" customFormat="false" ht="15" hidden="false" customHeight="false" outlineLevel="0" collapsed="false">
      <c r="A197" s="136" t="s">
        <v>266</v>
      </c>
      <c r="B197" s="137"/>
      <c r="C197" s="137"/>
    </row>
    <row r="198" customFormat="false" ht="15" hidden="false" customHeight="false" outlineLevel="0" collapsed="false">
      <c r="A198" s="138" t="s">
        <v>267</v>
      </c>
      <c r="B198" s="29" t="s">
        <v>82</v>
      </c>
      <c r="C198" s="139" t="n">
        <v>22</v>
      </c>
    </row>
    <row r="199" customFormat="false" ht="15" hidden="false" customHeight="false" outlineLevel="0" collapsed="false">
      <c r="A199" s="138" t="s">
        <v>268</v>
      </c>
      <c r="B199" s="29" t="s">
        <v>195</v>
      </c>
      <c r="C199" s="139" t="n">
        <v>0.3</v>
      </c>
    </row>
  </sheetData>
  <mergeCells count="38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1:C71"/>
    <mergeCell ref="E71:G71"/>
    <mergeCell ref="A92:B92"/>
  </mergeCells>
  <conditionalFormatting sqref="B165">
    <cfRule type="cellIs" priority="2" operator="lessThan" aboveAverage="0" equalAverage="0" bottom="0" percent="0" rank="0" text="" dxfId="0">
      <formula>0</formula>
    </cfRule>
  </conditionalFormatting>
  <conditionalFormatting sqref="C165:R165">
    <cfRule type="cellIs" priority="3" operator="lessThan" aboveAverage="0" equalAverage="0" bottom="0" percent="0" rank="0" text="" dxfId="1">
      <formula>0</formula>
    </cfRule>
  </conditionalFormatting>
  <dataValidations count="2">
    <dataValidation allowBlank="true" error="Energy intensity for all sectors is selected" errorStyle="stop" errorTitle="Error" operator="between" showDropDown="false" showErrorMessage="true" showInputMessage="true" sqref="S166:AK170 S178:AK182" type="custom">
      <formula1>#REF!=1</formula1>
      <formula2>0</formula2>
    </dataValidation>
    <dataValidation allowBlank="true" error="Energy intensity for all sectors is selected" errorStyle="stop" errorTitle="Error" operator="between" showDropDown="false" showErrorMessage="true" showInputMessage="true" sqref="B166:D170 G166:R170 B178:D182 G178:R182" type="custom">
      <formula1>$A$370=1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T215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selection pane="topLeft" activeCell="B180" activeCellId="0" sqref="B180:R197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54.57"/>
    <col collapsed="false" customWidth="true" hidden="false" outlineLevel="0" max="2" min="2" style="0" width="32.57"/>
    <col collapsed="false" customWidth="true" hidden="false" outlineLevel="0" max="3" min="3" style="0" width="11.99"/>
    <col collapsed="false" customWidth="true" hidden="false" outlineLevel="0" max="4" min="4" style="0" width="15.57"/>
    <col collapsed="false" customWidth="true" hidden="false" outlineLevel="0" max="5" min="5" style="0" width="39.7"/>
    <col collapsed="false" customWidth="true" hidden="false" outlineLevel="0" max="6" min="6" style="0" width="24.29"/>
    <col collapsed="false" customWidth="true" hidden="false" outlineLevel="0" max="7" min="7" style="0" width="25.71"/>
    <col collapsed="false" customWidth="true" hidden="false" outlineLevel="0" max="8" min="8" style="0" width="13.7"/>
    <col collapsed="false" customWidth="true" hidden="false" outlineLevel="0" max="9" min="9" style="0" width="13.57"/>
    <col collapsed="false" customWidth="true" hidden="false" outlineLevel="0" max="20" min="19" style="0" width="17.71"/>
    <col collapsed="false" customWidth="true" hidden="false" outlineLevel="0" max="21" min="21" style="0" width="16.71"/>
    <col collapsed="false" customWidth="true" hidden="false" outlineLevel="0" max="23" min="22" style="0" width="13.43"/>
    <col collapsed="false" customWidth="true" hidden="false" outlineLevel="0" max="26" min="26" style="0" width="21.29"/>
  </cols>
  <sheetData>
    <row r="2" customFormat="false" ht="15" hidden="false" customHeight="false" outlineLevel="0" collapsed="false">
      <c r="A2" s="24" t="s">
        <v>0</v>
      </c>
      <c r="B2" s="1" t="s">
        <v>70</v>
      </c>
      <c r="C2" s="1" t="s">
        <v>71</v>
      </c>
      <c r="E2" s="30"/>
      <c r="F2" s="10"/>
      <c r="S2" s="10"/>
      <c r="T2" s="10"/>
      <c r="U2" s="30"/>
      <c r="V2" s="30"/>
      <c r="W2" s="10"/>
      <c r="X2" s="30"/>
    </row>
    <row r="3" customFormat="false" ht="15" hidden="false" customHeight="false" outlineLevel="0" collapsed="false">
      <c r="A3" s="1"/>
      <c r="B3" s="31" t="s">
        <v>8</v>
      </c>
      <c r="C3" s="31" t="s">
        <v>8</v>
      </c>
      <c r="E3" s="30"/>
      <c r="F3" s="10"/>
      <c r="S3" s="10"/>
      <c r="T3" s="10"/>
      <c r="U3" s="30"/>
      <c r="V3" s="30"/>
      <c r="W3" s="10"/>
      <c r="X3" s="30"/>
    </row>
    <row r="4" customFormat="false" ht="15" hidden="false" customHeight="false" outlineLevel="0" collapsed="false">
      <c r="A4" s="2" t="s">
        <v>11</v>
      </c>
      <c r="B4" s="3" t="n">
        <f aca="false">B5</f>
        <v>0.15</v>
      </c>
      <c r="C4" s="23" t="n">
        <v>0.323</v>
      </c>
      <c r="E4" s="9"/>
      <c r="F4" s="10"/>
      <c r="S4" s="10"/>
      <c r="T4" s="10"/>
      <c r="U4" s="33"/>
      <c r="W4" s="10"/>
      <c r="X4" s="34"/>
    </row>
    <row r="5" customFormat="false" ht="15" hidden="false" customHeight="false" outlineLevel="0" collapsed="false">
      <c r="A5" s="6" t="s">
        <v>13</v>
      </c>
      <c r="B5" s="4" t="n">
        <v>0.15</v>
      </c>
      <c r="C5" s="23" t="n">
        <v>0.875057858330125</v>
      </c>
      <c r="E5" s="9"/>
      <c r="F5" s="36"/>
      <c r="S5" s="10"/>
      <c r="T5" s="10"/>
      <c r="U5" s="9"/>
      <c r="W5" s="10"/>
      <c r="X5" s="37"/>
    </row>
    <row r="6" customFormat="false" ht="15" hidden="false" customHeight="false" outlineLevel="0" collapsed="false">
      <c r="A6" s="6" t="s">
        <v>14</v>
      </c>
      <c r="B6" s="4" t="n">
        <f aca="false">B5</f>
        <v>0.15</v>
      </c>
      <c r="C6" s="5" t="n">
        <v>0.568173045881932</v>
      </c>
      <c r="E6" s="9"/>
      <c r="F6" s="10"/>
      <c r="S6" s="10"/>
      <c r="T6" s="10"/>
      <c r="U6" s="9"/>
      <c r="W6" s="10"/>
      <c r="X6" s="37"/>
    </row>
    <row r="7" customFormat="false" ht="15" hidden="false" customHeight="false" outlineLevel="0" collapsed="false">
      <c r="A7" s="6" t="s">
        <v>15</v>
      </c>
      <c r="B7" s="4" t="n">
        <f aca="false">B6</f>
        <v>0.15</v>
      </c>
      <c r="C7" s="5" t="n">
        <v>0.218125647741333</v>
      </c>
      <c r="E7" s="9"/>
      <c r="F7" s="10"/>
      <c r="S7" s="10"/>
      <c r="T7" s="10"/>
      <c r="U7" s="9"/>
      <c r="W7" s="10"/>
      <c r="X7" s="37"/>
    </row>
    <row r="8" customFormat="false" ht="15" hidden="false" customHeight="false" outlineLevel="0" collapsed="false">
      <c r="A8" s="6" t="s">
        <v>16</v>
      </c>
      <c r="B8" s="4" t="n">
        <f aca="false">C8/4</f>
        <v>0.0552302570975543</v>
      </c>
      <c r="C8" s="5" t="n">
        <v>0.220921028390217</v>
      </c>
      <c r="E8" s="9"/>
      <c r="F8" s="10"/>
      <c r="S8" s="10"/>
      <c r="T8" s="10"/>
      <c r="U8" s="9"/>
      <c r="W8" s="10"/>
      <c r="X8" s="37"/>
    </row>
    <row r="9" customFormat="false" ht="15" hidden="false" customHeight="false" outlineLevel="0" collapsed="false">
      <c r="A9" s="6" t="s">
        <v>17</v>
      </c>
      <c r="B9" s="4" t="n">
        <f aca="false">C9/4</f>
        <v>0.0808285068563905</v>
      </c>
      <c r="C9" s="5" t="n">
        <v>0.323314027425562</v>
      </c>
      <c r="E9" s="9"/>
      <c r="F9" s="10"/>
      <c r="S9" s="10"/>
      <c r="T9" s="10"/>
      <c r="U9" s="9"/>
      <c r="W9" s="10"/>
      <c r="X9" s="37"/>
    </row>
    <row r="10" customFormat="false" ht="15" hidden="false" customHeight="false" outlineLevel="0" collapsed="false">
      <c r="A10" s="6" t="s">
        <v>18</v>
      </c>
      <c r="B10" s="4" t="n">
        <f aca="false">C10/4</f>
        <v>0.0286033178087305</v>
      </c>
      <c r="C10" s="5" t="n">
        <v>0.114413271234922</v>
      </c>
      <c r="E10" s="9"/>
      <c r="F10" s="10"/>
      <c r="S10" s="10"/>
      <c r="T10" s="10"/>
      <c r="U10" s="9"/>
      <c r="W10" s="10"/>
      <c r="X10" s="37"/>
    </row>
    <row r="11" customFormat="false" ht="15" hidden="false" customHeight="false" outlineLevel="0" collapsed="false">
      <c r="A11" s="6" t="s">
        <v>19</v>
      </c>
      <c r="B11" s="38" t="n">
        <f aca="false">C11/4</f>
        <v>0.0625</v>
      </c>
      <c r="C11" s="5" t="n">
        <v>0.25</v>
      </c>
      <c r="E11" s="9"/>
      <c r="F11" s="10"/>
      <c r="S11" s="10"/>
      <c r="T11" s="10"/>
      <c r="U11" s="9"/>
      <c r="W11" s="10"/>
      <c r="X11" s="37"/>
    </row>
    <row r="12" customFormat="false" ht="15" hidden="false" customHeight="false" outlineLevel="0" collapsed="false">
      <c r="A12" s="40"/>
      <c r="B12" s="41"/>
      <c r="C12" s="41"/>
      <c r="E12" s="9"/>
      <c r="F12" s="10"/>
      <c r="S12" s="10"/>
      <c r="T12" s="10"/>
      <c r="U12" s="9"/>
      <c r="W12" s="10"/>
      <c r="X12" s="37"/>
    </row>
    <row r="13" customFormat="false" ht="15" hidden="false" customHeight="false" outlineLevel="0" collapsed="false">
      <c r="A13" s="42" t="s">
        <v>20</v>
      </c>
      <c r="B13" s="43" t="n">
        <v>0.6</v>
      </c>
      <c r="C13" s="5" t="n">
        <v>0.7652</v>
      </c>
      <c r="D13" s="9"/>
      <c r="E13" s="9"/>
      <c r="F13" s="10"/>
      <c r="S13" s="10"/>
      <c r="T13" s="10"/>
      <c r="U13" s="9"/>
      <c r="W13" s="10"/>
      <c r="X13" s="37"/>
    </row>
    <row r="14" s="12" customFormat="true" ht="12.75" hidden="false" customHeight="false" outlineLevel="0" collapsed="false">
      <c r="A14" s="45"/>
      <c r="B14" s="45"/>
      <c r="C14" s="45"/>
      <c r="D14" s="46"/>
      <c r="E14" s="46"/>
      <c r="F14" s="46"/>
      <c r="S14" s="46"/>
      <c r="T14" s="46"/>
      <c r="U14" s="46"/>
      <c r="V14" s="46"/>
      <c r="W14" s="46"/>
      <c r="X14" s="46"/>
    </row>
    <row r="15" s="10" customFormat="true" ht="15" hidden="false" customHeight="false" outlineLevel="0" collapsed="false">
      <c r="A15" s="47" t="s">
        <v>21</v>
      </c>
      <c r="B15" s="4" t="s">
        <v>12</v>
      </c>
      <c r="C15" s="140" t="n">
        <v>0.095</v>
      </c>
      <c r="D15" s="9"/>
      <c r="E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9"/>
      <c r="T15" s="9"/>
      <c r="U15" s="49"/>
      <c r="V15" s="49"/>
      <c r="X15" s="49"/>
    </row>
    <row r="16" customFormat="false" ht="15" hidden="false" customHeight="false" outlineLevel="0" collapsed="false">
      <c r="A16" s="14" t="s">
        <v>22</v>
      </c>
      <c r="B16" s="4" t="s">
        <v>12</v>
      </c>
      <c r="C16" s="141" t="n">
        <v>0.2693423675046</v>
      </c>
      <c r="D16" s="9"/>
      <c r="E16" s="49"/>
      <c r="F16" s="1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9"/>
      <c r="T16" s="9"/>
      <c r="U16" s="49"/>
      <c r="V16" s="49"/>
      <c r="W16" s="10"/>
      <c r="X16" s="4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customFormat="false" ht="15.75" hidden="false" customHeight="false" outlineLevel="0" collapsed="false">
      <c r="A17" s="14" t="s">
        <v>23</v>
      </c>
      <c r="B17" s="4" t="s">
        <v>12</v>
      </c>
      <c r="C17" s="142" t="n">
        <v>0.568</v>
      </c>
      <c r="D17" s="9"/>
      <c r="E17" s="49"/>
      <c r="F17" s="1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9"/>
      <c r="T17" s="9"/>
      <c r="U17" s="49"/>
      <c r="V17" s="49"/>
      <c r="W17" s="10"/>
      <c r="X17" s="4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customFormat="false" ht="15" hidden="false" customHeight="false" outlineLevel="0" collapsed="false">
      <c r="B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customFormat="false" ht="15" hidden="false" customHeight="false" outlineLevel="0" collapsed="false">
      <c r="A19" s="10"/>
    </row>
    <row r="20" customFormat="false" ht="15" hidden="false" customHeight="false" outlineLevel="0" collapsed="false">
      <c r="A20" s="24" t="s">
        <v>72</v>
      </c>
      <c r="B20" s="16" t="n">
        <v>0</v>
      </c>
      <c r="C20" s="16" t="n">
        <f aca="false">1+B20</f>
        <v>1</v>
      </c>
      <c r="D20" s="16" t="n">
        <f aca="false">1+C20</f>
        <v>2</v>
      </c>
      <c r="E20" s="16" t="n">
        <f aca="false">1+D20</f>
        <v>3</v>
      </c>
      <c r="F20" s="16" t="n">
        <f aca="false">1+E20</f>
        <v>4</v>
      </c>
      <c r="G20" s="16" t="n">
        <f aca="false">1+F20</f>
        <v>5</v>
      </c>
      <c r="H20" s="16" t="n">
        <f aca="false">1+G20</f>
        <v>6</v>
      </c>
      <c r="I20" s="16" t="n">
        <f aca="false">1+H20</f>
        <v>7</v>
      </c>
      <c r="J20" s="16" t="n">
        <f aca="false">1+I20</f>
        <v>8</v>
      </c>
      <c r="K20" s="143" t="n">
        <f aca="false">1+J20</f>
        <v>9</v>
      </c>
      <c r="L20" s="144"/>
      <c r="M20" s="10"/>
      <c r="N20" s="10"/>
      <c r="O20" s="10"/>
      <c r="P20" s="10"/>
    </row>
    <row r="21" customFormat="false" ht="15" hidden="false" customHeight="false" outlineLevel="0" collapsed="false">
      <c r="A21" s="6" t="s">
        <v>73</v>
      </c>
      <c r="B21" s="16" t="n">
        <v>175.976343795786</v>
      </c>
      <c r="C21" s="16" t="n">
        <v>336.259378490087</v>
      </c>
      <c r="D21" s="16" t="n">
        <v>430.552690559903</v>
      </c>
      <c r="E21" s="16" t="n">
        <v>426.773261459275</v>
      </c>
      <c r="F21" s="16" t="n">
        <v>1159.04193085285</v>
      </c>
      <c r="G21" s="16" t="n">
        <v>1932.35002422037</v>
      </c>
      <c r="H21" s="16" t="n">
        <v>1730.89542270083</v>
      </c>
      <c r="I21" s="16" t="n">
        <v>1389.18446358099</v>
      </c>
      <c r="J21" s="16" t="n">
        <v>2126.83283637918</v>
      </c>
      <c r="K21" s="143" t="n">
        <v>1005.36203121434</v>
      </c>
      <c r="L21" s="144"/>
      <c r="M21" s="10"/>
      <c r="N21" s="10"/>
      <c r="O21" s="10"/>
      <c r="P21" s="10"/>
    </row>
    <row r="22" customFormat="false" ht="15" hidden="false" customHeight="false" outlineLevel="0" collapsed="false">
      <c r="A22" s="30"/>
      <c r="B22" s="30"/>
      <c r="C22" s="30"/>
      <c r="D22" s="50"/>
    </row>
    <row r="23" customFormat="false" ht="15" hidden="false" customHeight="false" outlineLevel="0" collapsed="false">
      <c r="A23" s="51"/>
      <c r="B23" s="51"/>
      <c r="C23" s="51"/>
      <c r="D23" s="50"/>
    </row>
    <row r="24" customFormat="false" ht="15" hidden="false" customHeight="false" outlineLevel="0" collapsed="false">
      <c r="A24" s="52" t="s">
        <v>30</v>
      </c>
      <c r="B24" s="52"/>
      <c r="C24" s="52"/>
      <c r="D24" s="10"/>
      <c r="H24" s="10"/>
      <c r="L24" s="53"/>
      <c r="M24" s="8"/>
      <c r="N24" s="10"/>
      <c r="O24" s="10"/>
      <c r="P24" s="10"/>
      <c r="Q24" s="10"/>
    </row>
    <row r="25" customFormat="false" ht="15" hidden="false" customHeight="false" outlineLevel="0" collapsed="false">
      <c r="A25" s="6" t="s">
        <v>74</v>
      </c>
      <c r="B25" s="29" t="s">
        <v>8</v>
      </c>
      <c r="C25" s="29" t="n">
        <v>0.3744</v>
      </c>
      <c r="D25" s="10"/>
      <c r="L25" s="53"/>
      <c r="M25" s="8"/>
      <c r="N25" s="10"/>
      <c r="O25" s="10"/>
      <c r="P25" s="10"/>
      <c r="Q25" s="10"/>
    </row>
    <row r="26" customFormat="false" ht="15" hidden="false" customHeight="false" outlineLevel="0" collapsed="false">
      <c r="A26" s="6" t="s">
        <v>75</v>
      </c>
      <c r="B26" s="29" t="s">
        <v>8</v>
      </c>
      <c r="C26" s="29" t="n">
        <v>0.3773</v>
      </c>
      <c r="D26" s="50"/>
      <c r="E26" s="6" t="s">
        <v>76</v>
      </c>
      <c r="F26" s="16" t="s">
        <v>8</v>
      </c>
      <c r="G26" s="19" t="n">
        <v>0</v>
      </c>
      <c r="L26" s="53"/>
      <c r="M26" s="8"/>
      <c r="N26" s="8"/>
      <c r="O26" s="8"/>
      <c r="P26" s="10"/>
      <c r="Q26" s="10"/>
    </row>
    <row r="27" customFormat="false" ht="15" hidden="false" customHeight="false" outlineLevel="0" collapsed="false">
      <c r="A27" s="21" t="s">
        <v>77</v>
      </c>
      <c r="B27" s="21"/>
      <c r="C27" s="21"/>
      <c r="D27" s="10"/>
      <c r="E27" s="6" t="s">
        <v>78</v>
      </c>
      <c r="F27" s="16" t="s">
        <v>8</v>
      </c>
      <c r="G27" s="145" t="n">
        <v>0.4</v>
      </c>
      <c r="H27" s="10"/>
      <c r="I27" s="10"/>
      <c r="J27" s="10"/>
      <c r="L27" s="54"/>
    </row>
    <row r="28" customFormat="false" ht="15" hidden="false" customHeight="false" outlineLevel="0" collapsed="false">
      <c r="A28" s="6" t="s">
        <v>79</v>
      </c>
      <c r="B28" s="16" t="s">
        <v>80</v>
      </c>
      <c r="C28" s="16" t="n">
        <v>0</v>
      </c>
      <c r="D28" s="50"/>
      <c r="E28" s="21" t="s">
        <v>32</v>
      </c>
      <c r="F28" s="21"/>
      <c r="G28" s="21"/>
      <c r="H28" s="55"/>
      <c r="I28" s="55"/>
      <c r="J28" s="55"/>
      <c r="L28" s="54"/>
    </row>
    <row r="29" customFormat="false" ht="15" hidden="false" customHeight="false" outlineLevel="0" collapsed="false">
      <c r="A29" s="6"/>
      <c r="B29" s="16"/>
      <c r="C29" s="16"/>
      <c r="D29" s="10"/>
      <c r="E29" s="6" t="s">
        <v>83</v>
      </c>
      <c r="F29" s="16" t="s">
        <v>8</v>
      </c>
      <c r="G29" s="146" t="n">
        <v>0.145</v>
      </c>
    </row>
    <row r="30" customFormat="false" ht="15" hidden="false" customHeight="false" outlineLevel="0" collapsed="false">
      <c r="A30" s="21" t="s">
        <v>84</v>
      </c>
      <c r="B30" s="21"/>
      <c r="C30" s="21"/>
      <c r="D30" s="10"/>
      <c r="E30" s="21" t="s">
        <v>85</v>
      </c>
      <c r="F30" s="21"/>
      <c r="G30" s="21"/>
      <c r="H30" s="10"/>
    </row>
    <row r="31" customFormat="false" ht="15" hidden="false" customHeight="false" outlineLevel="0" collapsed="false">
      <c r="A31" s="6" t="s">
        <v>86</v>
      </c>
      <c r="B31" s="16" t="s">
        <v>8</v>
      </c>
      <c r="C31" s="48" t="n">
        <v>0.244478293983244</v>
      </c>
      <c r="D31" s="10"/>
      <c r="E31" s="6" t="s">
        <v>87</v>
      </c>
      <c r="F31" s="16" t="s">
        <v>8</v>
      </c>
      <c r="G31" s="145" t="n">
        <f aca="false">5.32*0.000001</f>
        <v>5.32E-006</v>
      </c>
      <c r="H31" s="10"/>
    </row>
    <row r="32" customFormat="false" ht="15" hidden="false" customHeight="false" outlineLevel="0" collapsed="false">
      <c r="A32" s="6" t="s">
        <v>88</v>
      </c>
      <c r="B32" s="16" t="s">
        <v>8</v>
      </c>
      <c r="C32" s="48" t="n">
        <v>0.768348623853211</v>
      </c>
      <c r="E32" s="21" t="s">
        <v>89</v>
      </c>
      <c r="F32" s="21"/>
      <c r="G32" s="21"/>
      <c r="L32" s="51"/>
    </row>
    <row r="33" customFormat="false" ht="15" hidden="false" customHeight="false" outlineLevel="0" collapsed="false">
      <c r="A33" s="6" t="s">
        <v>90</v>
      </c>
      <c r="B33" s="16" t="s">
        <v>8</v>
      </c>
      <c r="C33" s="48" t="n">
        <v>0.392710023717389</v>
      </c>
      <c r="E33" s="6" t="s">
        <v>91</v>
      </c>
      <c r="F33" s="16" t="s">
        <v>8</v>
      </c>
      <c r="G33" s="145" t="n">
        <v>1</v>
      </c>
      <c r="L33" s="51"/>
    </row>
    <row r="34" customFormat="false" ht="15" hidden="false" customHeight="false" outlineLevel="0" collapsed="false">
      <c r="A34" s="6" t="s">
        <v>92</v>
      </c>
      <c r="B34" s="29" t="s">
        <v>8</v>
      </c>
      <c r="C34" s="48" t="n">
        <v>0.134802147047809</v>
      </c>
      <c r="L34" s="51"/>
    </row>
    <row r="35" customFormat="false" ht="15" hidden="false" customHeight="false" outlineLevel="0" collapsed="false">
      <c r="A35" s="8"/>
      <c r="B35" s="8"/>
      <c r="C35" s="49"/>
      <c r="L35" s="51"/>
    </row>
    <row r="36" customFormat="false" ht="15" hidden="false" customHeight="false" outlineLevel="0" collapsed="false">
      <c r="A36" s="21" t="s">
        <v>93</v>
      </c>
      <c r="B36" s="21"/>
      <c r="C36" s="21"/>
      <c r="E36" s="56" t="s">
        <v>94</v>
      </c>
      <c r="F36" s="56"/>
      <c r="G36" s="56"/>
    </row>
    <row r="37" customFormat="false" ht="15" hidden="false" customHeight="false" outlineLevel="0" collapsed="false">
      <c r="A37" s="6" t="s">
        <v>95</v>
      </c>
      <c r="B37" s="16" t="s">
        <v>8</v>
      </c>
      <c r="C37" s="16" t="n">
        <v>0.130397546096358</v>
      </c>
      <c r="E37" s="6" t="s">
        <v>96</v>
      </c>
      <c r="F37" s="16" t="s">
        <v>8</v>
      </c>
      <c r="G37" s="16" t="n">
        <v>0.0114209516861471</v>
      </c>
    </row>
    <row r="38" customFormat="false" ht="15" hidden="false" customHeight="false" outlineLevel="0" collapsed="false">
      <c r="A38" s="6" t="s">
        <v>97</v>
      </c>
      <c r="B38" s="16" t="s">
        <v>8</v>
      </c>
      <c r="C38" s="16" t="n">
        <v>0.345898136504608</v>
      </c>
      <c r="E38" s="6" t="s">
        <v>98</v>
      </c>
      <c r="F38" s="16" t="s">
        <v>8</v>
      </c>
      <c r="G38" s="16" t="n">
        <v>0.499632357128873</v>
      </c>
    </row>
    <row r="39" customFormat="false" ht="15" hidden="false" customHeight="false" outlineLevel="0" collapsed="false">
      <c r="A39" s="6" t="s">
        <v>99</v>
      </c>
      <c r="B39" s="16" t="s">
        <v>8</v>
      </c>
      <c r="C39" s="16" t="n">
        <v>0.356632489467296</v>
      </c>
      <c r="E39" s="6" t="s">
        <v>100</v>
      </c>
      <c r="F39" s="16" t="s">
        <v>8</v>
      </c>
      <c r="G39" s="16" t="n">
        <v>0.241353767068381</v>
      </c>
    </row>
    <row r="40" customFormat="false" ht="15" hidden="false" customHeight="false" outlineLevel="0" collapsed="false">
      <c r="A40" s="6" t="s">
        <v>101</v>
      </c>
      <c r="B40" s="16" t="s">
        <v>8</v>
      </c>
      <c r="C40" s="16" t="n">
        <v>0.167071827931737</v>
      </c>
      <c r="E40" s="6" t="s">
        <v>102</v>
      </c>
      <c r="F40" s="16" t="s">
        <v>8</v>
      </c>
      <c r="G40" s="16" t="n">
        <v>0.247592924116599</v>
      </c>
    </row>
    <row r="41" customFormat="false" ht="15" hidden="false" customHeight="false" outlineLevel="0" collapsed="false">
      <c r="A41" s="6" t="s">
        <v>103</v>
      </c>
      <c r="B41" s="16" t="s">
        <v>8</v>
      </c>
      <c r="C41" s="16" t="n">
        <v>0.634396084760564</v>
      </c>
      <c r="E41" s="6" t="s">
        <v>104</v>
      </c>
      <c r="F41" s="16" t="s">
        <v>8</v>
      </c>
      <c r="G41" s="16" t="n">
        <v>0.798535541931164</v>
      </c>
    </row>
    <row r="42" customFormat="false" ht="15" hidden="false" customHeight="false" outlineLevel="0" collapsed="false">
      <c r="A42" s="6" t="s">
        <v>105</v>
      </c>
      <c r="B42" s="16" t="s">
        <v>8</v>
      </c>
      <c r="C42" s="16" t="n">
        <v>0.278282059742905</v>
      </c>
      <c r="E42" s="6" t="s">
        <v>106</v>
      </c>
      <c r="F42" s="16" t="s">
        <v>8</v>
      </c>
      <c r="G42" s="16" t="n">
        <v>0.283988487455316</v>
      </c>
      <c r="Y42" s="58"/>
    </row>
    <row r="43" customFormat="false" ht="15" hidden="false" customHeight="false" outlineLevel="0" collapsed="false">
      <c r="A43" s="6" t="s">
        <v>107</v>
      </c>
      <c r="B43" s="16" t="s">
        <v>8</v>
      </c>
      <c r="C43" s="16" t="n">
        <v>0.458886786837277</v>
      </c>
      <c r="E43" s="6" t="s">
        <v>108</v>
      </c>
      <c r="F43" s="16" t="s">
        <v>8</v>
      </c>
      <c r="G43" s="16" t="n">
        <v>0.0989028871645836</v>
      </c>
      <c r="Z43" s="59"/>
    </row>
    <row r="44" customFormat="false" ht="15" hidden="false" customHeight="false" outlineLevel="0" collapsed="false">
      <c r="A44" s="6" t="s">
        <v>109</v>
      </c>
      <c r="B44" s="29" t="s">
        <v>8</v>
      </c>
      <c r="C44" s="16" t="n">
        <v>0.157459845131462</v>
      </c>
      <c r="E44" s="6" t="s">
        <v>110</v>
      </c>
      <c r="F44" s="29" t="s">
        <v>8</v>
      </c>
      <c r="G44" s="16" t="n">
        <v>0.405466747181244</v>
      </c>
    </row>
    <row r="46" customFormat="false" ht="15.75" hidden="false" customHeight="false" outlineLevel="0" collapsed="false"/>
    <row r="47" customFormat="false" ht="15.75" hidden="false" customHeight="false" outlineLevel="0" collapsed="false">
      <c r="A47" s="60" t="s">
        <v>111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</row>
    <row r="48" customFormat="false" ht="30" hidden="false" customHeight="false" outlineLevel="0" collapsed="false">
      <c r="A48" s="62" t="s">
        <v>0</v>
      </c>
      <c r="B48" s="63" t="s">
        <v>112</v>
      </c>
      <c r="C48" s="64" t="s">
        <v>113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5"/>
      <c r="V48" s="65"/>
      <c r="W48" s="65"/>
      <c r="X48" s="65"/>
      <c r="Y48" s="65"/>
      <c r="Z48" s="65"/>
      <c r="AA48" s="66"/>
      <c r="AB48" s="65"/>
      <c r="AC48" s="65"/>
      <c r="AD48" s="65"/>
      <c r="AE48" s="65"/>
      <c r="AF48" s="65"/>
      <c r="AG48" s="65"/>
      <c r="AH48" s="65"/>
    </row>
    <row r="49" customFormat="false" ht="15.75" hidden="false" customHeight="false" outlineLevel="0" collapsed="false">
      <c r="A49" s="21" t="s">
        <v>114</v>
      </c>
      <c r="B49" s="67"/>
      <c r="C49" s="6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70"/>
      <c r="AE49" s="70"/>
      <c r="AF49" s="70"/>
      <c r="AG49" s="70"/>
      <c r="AH49" s="70"/>
    </row>
    <row r="50" customFormat="false" ht="15.75" hidden="false" customHeight="false" outlineLevel="0" collapsed="false">
      <c r="A50" s="71" t="s">
        <v>115</v>
      </c>
      <c r="B50" s="72" t="s">
        <v>12</v>
      </c>
      <c r="C50" s="147" t="n">
        <v>411.480145291257</v>
      </c>
      <c r="D50" s="74" t="s">
        <v>116</v>
      </c>
      <c r="E50" s="83" t="n">
        <v>850</v>
      </c>
      <c r="F50" s="83" t="n">
        <v>800</v>
      </c>
      <c r="G50" s="83" t="n">
        <v>750</v>
      </c>
      <c r="H50" s="82" t="n">
        <v>700</v>
      </c>
      <c r="I50" s="75" t="n">
        <v>650</v>
      </c>
      <c r="J50" s="75" t="n">
        <v>600</v>
      </c>
      <c r="K50" s="75" t="n">
        <v>411.480145291257</v>
      </c>
      <c r="L50" s="75" t="n">
        <v>99.1927455262714</v>
      </c>
      <c r="M50" s="75" t="n">
        <v>79.2162967354204</v>
      </c>
      <c r="N50" s="75" t="n">
        <v>64.8578343699385</v>
      </c>
      <c r="O50" s="75" t="n">
        <v>49.1480734068784</v>
      </c>
      <c r="P50" s="75" t="n">
        <v>37.8266153591044</v>
      </c>
      <c r="Q50" s="75" t="n">
        <v>30.8976282156128</v>
      </c>
      <c r="R50" s="75" t="n">
        <v>21.6483100754121</v>
      </c>
      <c r="S50" s="75" t="n">
        <v>14.5622742194801</v>
      </c>
      <c r="T50" s="75" t="n">
        <v>9.24595745425506</v>
      </c>
      <c r="U50" s="75" t="n">
        <v>5.15514871123509</v>
      </c>
      <c r="V50" s="75" t="n">
        <v>0</v>
      </c>
      <c r="W50" s="75"/>
      <c r="X50" s="75"/>
      <c r="Y50" s="75"/>
      <c r="Z50" s="75"/>
      <c r="AA50" s="76"/>
      <c r="AB50" s="75"/>
      <c r="AC50" s="75"/>
      <c r="AD50" s="75"/>
      <c r="AE50" s="75"/>
      <c r="AF50" s="75"/>
      <c r="AG50" s="75"/>
      <c r="AH50" s="76"/>
    </row>
    <row r="51" customFormat="false" ht="15.75" hidden="false" customHeight="false" outlineLevel="0" collapsed="false">
      <c r="A51" s="71"/>
      <c r="B51" s="71"/>
      <c r="C51" s="147"/>
      <c r="D51" s="74" t="s">
        <v>117</v>
      </c>
      <c r="E51" s="89" t="n">
        <v>14.975095911</v>
      </c>
      <c r="F51" s="89" t="n">
        <v>14.788252941818</v>
      </c>
      <c r="G51" s="89" t="n">
        <v>12.86180208576</v>
      </c>
      <c r="H51" s="78" t="n">
        <v>8.88410329152</v>
      </c>
      <c r="I51" s="78" t="n">
        <v>8.2334972453847</v>
      </c>
      <c r="J51" s="78" t="n">
        <v>8.2334972453847</v>
      </c>
      <c r="K51" s="77" t="n">
        <v>4.197925029286</v>
      </c>
      <c r="L51" s="78" t="n">
        <v>4.197925029286</v>
      </c>
      <c r="M51" s="78" t="n">
        <v>3.862041414682</v>
      </c>
      <c r="N51" s="78" t="n">
        <v>3.41750036188</v>
      </c>
      <c r="O51" s="78" t="n">
        <v>3.138538242659</v>
      </c>
      <c r="P51" s="78" t="n">
        <v>2.6056161295971</v>
      </c>
      <c r="Q51" s="78" t="n">
        <v>2.169249582616</v>
      </c>
      <c r="R51" s="78" t="n">
        <v>1.643929839319</v>
      </c>
      <c r="S51" s="78" t="n">
        <v>1.263405425612</v>
      </c>
      <c r="T51" s="78" t="n">
        <v>0.93928340711</v>
      </c>
      <c r="U51" s="78" t="n">
        <v>0.53020003281</v>
      </c>
      <c r="V51" s="78" t="n">
        <v>0</v>
      </c>
      <c r="W51" s="78"/>
      <c r="X51" s="78"/>
      <c r="Y51" s="78"/>
      <c r="Z51" s="78"/>
      <c r="AA51" s="79"/>
      <c r="AB51" s="78"/>
      <c r="AC51" s="78"/>
      <c r="AD51" s="78"/>
      <c r="AE51" s="78"/>
      <c r="AF51" s="78"/>
      <c r="AG51" s="78"/>
      <c r="AH51" s="79"/>
    </row>
    <row r="52" customFormat="false" ht="15.75" hidden="false" customHeight="false" outlineLevel="0" collapsed="false">
      <c r="A52" s="80" t="s">
        <v>118</v>
      </c>
      <c r="B52" s="72" t="s">
        <v>12</v>
      </c>
      <c r="C52" s="147" t="n">
        <v>77.5139928551</v>
      </c>
      <c r="D52" s="148" t="s">
        <v>116</v>
      </c>
      <c r="E52" s="82" t="n">
        <v>14.1809996187</v>
      </c>
      <c r="F52" s="82" t="n">
        <v>4.3261669423</v>
      </c>
      <c r="G52" s="82" t="n">
        <v>4.0395848423</v>
      </c>
      <c r="H52" s="82" t="n">
        <v>3.4908769123</v>
      </c>
      <c r="I52" s="82" t="n">
        <v>2.9684702816</v>
      </c>
      <c r="J52" s="82" t="n">
        <v>2.1971102956</v>
      </c>
      <c r="K52" s="82" t="n">
        <v>1.4616395216</v>
      </c>
      <c r="L52" s="82" t="n">
        <v>1.0050782408</v>
      </c>
      <c r="M52" s="82" t="n">
        <v>0.800433459599999</v>
      </c>
      <c r="N52" s="82" t="n">
        <v>0.620761144199999</v>
      </c>
      <c r="O52" s="82" t="n">
        <v>0.470532024899999</v>
      </c>
      <c r="P52" s="82" t="n">
        <v>0.349456614899999</v>
      </c>
      <c r="Q52" s="82" t="n">
        <v>0.249463900899999</v>
      </c>
      <c r="R52" s="82" t="n">
        <v>0.168303127899998</v>
      </c>
      <c r="S52" s="82" t="n">
        <v>0.106971823899999</v>
      </c>
      <c r="T52" s="82" t="n">
        <v>0.0339522558999992</v>
      </c>
      <c r="U52" s="82" t="n">
        <v>0</v>
      </c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3"/>
      <c r="AG52" s="83"/>
      <c r="AH52" s="83"/>
    </row>
    <row r="53" customFormat="false" ht="15.75" hidden="false" customHeight="false" outlineLevel="0" collapsed="false">
      <c r="A53" s="80"/>
      <c r="B53" s="72"/>
      <c r="C53" s="147"/>
      <c r="D53" s="148" t="s">
        <v>117</v>
      </c>
      <c r="E53" s="77" t="n">
        <v>0.289679386</v>
      </c>
      <c r="F53" s="78" t="n">
        <v>0.289679386</v>
      </c>
      <c r="G53" s="78" t="n">
        <v>0.2865821</v>
      </c>
      <c r="H53" s="78" t="n">
        <v>0.268956703</v>
      </c>
      <c r="I53" s="78" t="n">
        <v>0.260392507</v>
      </c>
      <c r="J53" s="78" t="n">
        <v>0.25496361</v>
      </c>
      <c r="K53" s="78" t="n">
        <v>0.2399024866</v>
      </c>
      <c r="L53" s="78" t="n">
        <v>0.2230236618</v>
      </c>
      <c r="M53" s="78" t="n">
        <v>0.2046447812</v>
      </c>
      <c r="N53" s="78" t="n">
        <v>0.1796723154</v>
      </c>
      <c r="O53" s="78" t="n">
        <v>0.1502291193</v>
      </c>
      <c r="P53" s="78" t="n">
        <v>0.12107541</v>
      </c>
      <c r="Q53" s="78" t="n">
        <v>0.099992714</v>
      </c>
      <c r="R53" s="78" t="n">
        <v>0.081160773</v>
      </c>
      <c r="S53" s="78" t="n">
        <v>0.061331304</v>
      </c>
      <c r="T53" s="78" t="n">
        <v>0.028279366</v>
      </c>
      <c r="U53" s="78" t="n">
        <v>0</v>
      </c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6"/>
      <c r="AG53" s="86"/>
      <c r="AH53" s="86"/>
    </row>
    <row r="54" customFormat="false" ht="15.75" hidden="false" customHeight="false" outlineLevel="0" collapsed="false">
      <c r="A54" s="72" t="s">
        <v>119</v>
      </c>
      <c r="B54" s="149" t="n">
        <v>0.5</v>
      </c>
      <c r="C54" s="150" t="n">
        <v>14500</v>
      </c>
      <c r="D54" s="148" t="s">
        <v>116</v>
      </c>
      <c r="E54" s="151" t="n">
        <v>0</v>
      </c>
      <c r="F54" s="151" t="n">
        <v>500</v>
      </c>
      <c r="G54" s="151" t="n">
        <v>1000</v>
      </c>
      <c r="H54" s="151" t="n">
        <v>1500</v>
      </c>
      <c r="I54" s="151" t="n">
        <v>2000</v>
      </c>
      <c r="J54" s="151" t="n">
        <v>2500</v>
      </c>
      <c r="K54" s="151" t="n">
        <v>3000</v>
      </c>
      <c r="L54" s="151" t="n">
        <v>3500</v>
      </c>
      <c r="M54" s="151" t="n">
        <v>4000</v>
      </c>
      <c r="N54" s="151" t="n">
        <v>4500</v>
      </c>
      <c r="O54" s="151" t="n">
        <v>5000</v>
      </c>
      <c r="P54" s="151" t="n">
        <v>5500</v>
      </c>
      <c r="Q54" s="151" t="n">
        <v>6000</v>
      </c>
      <c r="R54" s="151" t="n">
        <v>6500</v>
      </c>
      <c r="S54" s="151" t="n">
        <v>7000</v>
      </c>
      <c r="T54" s="151" t="n">
        <v>7500</v>
      </c>
      <c r="U54" s="151" t="n">
        <v>8000</v>
      </c>
      <c r="V54" s="151" t="n">
        <v>8500</v>
      </c>
      <c r="W54" s="151" t="n">
        <v>9000</v>
      </c>
      <c r="X54" s="151" t="n">
        <v>9500</v>
      </c>
      <c r="Y54" s="151" t="n">
        <v>10000</v>
      </c>
      <c r="Z54" s="151" t="n">
        <v>10500</v>
      </c>
      <c r="AA54" s="152" t="n">
        <v>11000</v>
      </c>
      <c r="AB54" s="151" t="n">
        <v>11500</v>
      </c>
      <c r="AC54" s="151" t="n">
        <v>12000</v>
      </c>
      <c r="AD54" s="151" t="n">
        <v>12500</v>
      </c>
      <c r="AE54" s="151" t="n">
        <v>13000</v>
      </c>
      <c r="AF54" s="151" t="n">
        <v>13500</v>
      </c>
      <c r="AG54" s="151" t="n">
        <v>14000</v>
      </c>
      <c r="AH54" s="151" t="n">
        <v>14500</v>
      </c>
    </row>
    <row r="55" customFormat="false" ht="15.75" hidden="false" customHeight="false" outlineLevel="0" collapsed="false">
      <c r="A55" s="72"/>
      <c r="B55" s="149"/>
      <c r="C55" s="149"/>
      <c r="D55" s="148" t="s">
        <v>117</v>
      </c>
      <c r="E55" s="153" t="n">
        <v>0</v>
      </c>
      <c r="F55" s="154" t="n">
        <v>29.4861</v>
      </c>
      <c r="G55" s="154" t="n">
        <v>56.0597</v>
      </c>
      <c r="H55" s="154" t="n">
        <v>77</v>
      </c>
      <c r="I55" s="154" t="n">
        <v>94.7098</v>
      </c>
      <c r="J55" s="154" t="n">
        <v>111.198</v>
      </c>
      <c r="K55" s="154" t="n">
        <v>124.131</v>
      </c>
      <c r="L55" s="154" t="n">
        <v>136.26</v>
      </c>
      <c r="M55" s="154" t="n">
        <v>147.073</v>
      </c>
      <c r="N55" s="154" t="n">
        <v>154.041</v>
      </c>
      <c r="O55" s="154" t="n">
        <v>160.5</v>
      </c>
      <c r="P55" s="154" t="n">
        <v>165.566</v>
      </c>
      <c r="Q55" s="154" t="n">
        <v>167.496</v>
      </c>
      <c r="R55" s="154" t="n">
        <v>169.176</v>
      </c>
      <c r="S55" s="154" t="n">
        <v>169.474</v>
      </c>
      <c r="T55" s="154" t="n">
        <v>169.474</v>
      </c>
      <c r="U55" s="154" t="n">
        <v>169.474</v>
      </c>
      <c r="V55" s="154" t="n">
        <v>169.474</v>
      </c>
      <c r="W55" s="154" t="n">
        <v>169.474</v>
      </c>
      <c r="X55" s="154" t="n">
        <v>169.474</v>
      </c>
      <c r="Y55" s="154" t="n">
        <v>169.474</v>
      </c>
      <c r="Z55" s="154" t="n">
        <v>169.474</v>
      </c>
      <c r="AA55" s="155" t="n">
        <v>169.474</v>
      </c>
      <c r="AB55" s="154" t="n">
        <v>169.474</v>
      </c>
      <c r="AC55" s="154" t="n">
        <v>169.474</v>
      </c>
      <c r="AD55" s="154" t="n">
        <v>169.474</v>
      </c>
      <c r="AE55" s="154" t="n">
        <v>169.474</v>
      </c>
      <c r="AF55" s="154" t="n">
        <v>169.474</v>
      </c>
      <c r="AG55" s="154" t="n">
        <v>169.474</v>
      </c>
      <c r="AH55" s="154" t="n">
        <v>169.474</v>
      </c>
    </row>
    <row r="56" customFormat="false" ht="15.75" hidden="false" customHeight="false" outlineLevel="0" collapsed="false">
      <c r="A56" s="21" t="s">
        <v>120</v>
      </c>
      <c r="B56" s="68"/>
      <c r="C56" s="68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70"/>
      <c r="AE56" s="70"/>
      <c r="AF56" s="70"/>
      <c r="AG56" s="70"/>
      <c r="AH56" s="70"/>
    </row>
    <row r="57" customFormat="false" ht="15.75" hidden="false" customHeight="false" outlineLevel="0" collapsed="false">
      <c r="A57" s="72" t="s">
        <v>121</v>
      </c>
      <c r="B57" s="72" t="s">
        <v>12</v>
      </c>
      <c r="C57" s="147" t="n">
        <v>538.005973433431</v>
      </c>
      <c r="D57" s="74" t="s">
        <v>116</v>
      </c>
      <c r="E57" s="82" t="n">
        <v>542.01797255752</v>
      </c>
      <c r="F57" s="82" t="n">
        <v>172.58224843867</v>
      </c>
      <c r="G57" s="75" t="n">
        <v>166.92652673707</v>
      </c>
      <c r="H57" s="75" t="n">
        <v>121.92657301747</v>
      </c>
      <c r="I57" s="75" t="n">
        <v>111.52658232287</v>
      </c>
      <c r="J57" s="75" t="n">
        <v>96.2092276431703</v>
      </c>
      <c r="K57" s="75" t="n">
        <v>86.5113409743703</v>
      </c>
      <c r="L57" s="75" t="n">
        <v>77.4881420146703</v>
      </c>
      <c r="M57" s="75" t="n">
        <v>65.1432579601703</v>
      </c>
      <c r="N57" s="75" t="n">
        <v>57.6034893071703</v>
      </c>
      <c r="O57" s="75" t="n">
        <v>47.4457891388703</v>
      </c>
      <c r="P57" s="75" t="n">
        <v>35.6635479057703</v>
      </c>
      <c r="Q57" s="82" t="n">
        <v>25.7695405562002</v>
      </c>
      <c r="R57" s="82" t="n">
        <v>18.0628980618802</v>
      </c>
      <c r="S57" s="82" t="n">
        <v>12.4886426222303</v>
      </c>
      <c r="T57" s="82" t="n">
        <v>6.43826045583012</v>
      </c>
      <c r="U57" s="82" t="n">
        <v>0</v>
      </c>
      <c r="V57" s="82"/>
      <c r="W57" s="82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</row>
    <row r="58" customFormat="false" ht="15.75" hidden="false" customHeight="false" outlineLevel="0" collapsed="false">
      <c r="A58" s="72"/>
      <c r="B58" s="72"/>
      <c r="C58" s="147"/>
      <c r="D58" s="74" t="s">
        <v>117</v>
      </c>
      <c r="E58" s="78" t="n">
        <v>5.821620765</v>
      </c>
      <c r="F58" s="78" t="n">
        <v>5.821620765</v>
      </c>
      <c r="G58" s="77" t="n">
        <v>5.6557217016</v>
      </c>
      <c r="H58" s="78" t="n">
        <v>5.4021667355</v>
      </c>
      <c r="I58" s="78" t="n">
        <v>5.1984790242</v>
      </c>
      <c r="J58" s="78" t="n">
        <v>5.0146905992</v>
      </c>
      <c r="K58" s="78" t="n">
        <v>4.7778094597</v>
      </c>
      <c r="L58" s="78" t="n">
        <v>4.4376427983</v>
      </c>
      <c r="M58" s="78" t="n">
        <v>3.9701602567</v>
      </c>
      <c r="N58" s="78" t="n">
        <v>3.6908563706</v>
      </c>
      <c r="O58" s="78" t="n">
        <v>3.2386885407</v>
      </c>
      <c r="P58" s="78" t="n">
        <v>2.78575117281</v>
      </c>
      <c r="Q58" s="85" t="n">
        <v>2.28354029546</v>
      </c>
      <c r="R58" s="85" t="n">
        <v>1.71536613184</v>
      </c>
      <c r="S58" s="85" t="n">
        <v>1.2187622292</v>
      </c>
      <c r="T58" s="85" t="n">
        <v>0.647735194</v>
      </c>
      <c r="U58" s="85" t="n">
        <v>0</v>
      </c>
      <c r="V58" s="85"/>
      <c r="W58" s="85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</row>
    <row r="59" customFormat="false" ht="15.75" hidden="false" customHeight="false" outlineLevel="0" collapsed="false">
      <c r="A59" s="80" t="s">
        <v>122</v>
      </c>
      <c r="B59" s="72" t="s">
        <v>12</v>
      </c>
      <c r="C59" s="147" t="n">
        <v>70.7039997272476</v>
      </c>
      <c r="D59" s="74" t="s">
        <v>116</v>
      </c>
      <c r="E59" s="75" t="n">
        <v>487.78598291406</v>
      </c>
      <c r="F59" s="75" t="n">
        <v>325.08744932406</v>
      </c>
      <c r="G59" s="75" t="n">
        <v>294.64711915406</v>
      </c>
      <c r="H59" s="75" t="n">
        <v>264.97541628406</v>
      </c>
      <c r="I59" s="75" t="n">
        <v>236.89060903406</v>
      </c>
      <c r="J59" s="75" t="n">
        <v>218.97608587406</v>
      </c>
      <c r="K59" s="75" t="n">
        <v>197.52265714706</v>
      </c>
      <c r="L59" s="75" t="n">
        <v>181.02324385506</v>
      </c>
      <c r="M59" s="75" t="n">
        <v>165.02573235706</v>
      </c>
      <c r="N59" s="75" t="n">
        <v>141.69528020406</v>
      </c>
      <c r="O59" s="82" t="n">
        <v>119.18944758106</v>
      </c>
      <c r="P59" s="82" t="n">
        <v>97.9042549730598</v>
      </c>
      <c r="Q59" s="82" t="n">
        <v>81.4230944370598</v>
      </c>
      <c r="R59" s="82" t="n">
        <v>66.4272503320598</v>
      </c>
      <c r="S59" s="82" t="n">
        <v>53.1995514759599</v>
      </c>
      <c r="T59" s="82" t="n">
        <v>39.9345168221599</v>
      </c>
      <c r="U59" s="82" t="n">
        <v>30.9584142740599</v>
      </c>
      <c r="V59" s="82" t="n">
        <v>21.3736972905599</v>
      </c>
      <c r="W59" s="82" t="n">
        <v>10.4213692375599</v>
      </c>
      <c r="X59" s="83" t="n">
        <v>0</v>
      </c>
      <c r="Y59" s="83"/>
      <c r="Z59" s="83"/>
      <c r="AA59" s="83"/>
      <c r="AB59" s="83"/>
      <c r="AC59" s="83"/>
      <c r="AD59" s="83"/>
      <c r="AE59" s="83"/>
      <c r="AF59" s="83"/>
      <c r="AG59" s="83"/>
      <c r="AH59" s="83"/>
    </row>
    <row r="60" customFormat="false" ht="15.75" hidden="false" customHeight="false" outlineLevel="0" collapsed="false">
      <c r="A60" s="80"/>
      <c r="B60" s="72"/>
      <c r="C60" s="147"/>
      <c r="D60" s="74" t="s">
        <v>117</v>
      </c>
      <c r="E60" s="84" t="n">
        <v>5.1883837</v>
      </c>
      <c r="F60" s="85" t="n">
        <v>5.1883837</v>
      </c>
      <c r="G60" s="85" t="n">
        <v>5.05797255</v>
      </c>
      <c r="H60" s="85" t="n">
        <v>4.97087489</v>
      </c>
      <c r="I60" s="85" t="n">
        <v>4.5948876</v>
      </c>
      <c r="J60" s="85" t="n">
        <v>4.46995149</v>
      </c>
      <c r="K60" s="85" t="n">
        <v>4.250755264</v>
      </c>
      <c r="L60" s="85" t="n">
        <v>4.095292073</v>
      </c>
      <c r="M60" s="85" t="n">
        <v>3.981014226</v>
      </c>
      <c r="N60" s="85" t="n">
        <v>3.84643991</v>
      </c>
      <c r="O60" s="85" t="n">
        <v>3.685946521</v>
      </c>
      <c r="P60" s="85" t="n">
        <v>3.418272253</v>
      </c>
      <c r="Q60" s="85" t="n">
        <v>3.196888134</v>
      </c>
      <c r="R60" s="85" t="n">
        <v>2.870199265</v>
      </c>
      <c r="S60" s="85" t="n">
        <v>2.490280692</v>
      </c>
      <c r="T60" s="85" t="n">
        <v>2.0166272894</v>
      </c>
      <c r="U60" s="85" t="n">
        <v>1.6413573159</v>
      </c>
      <c r="V60" s="85" t="n">
        <v>1.1816943403</v>
      </c>
      <c r="W60" s="85" t="n">
        <v>0.6052739283</v>
      </c>
      <c r="X60" s="86" t="n">
        <v>0</v>
      </c>
      <c r="Y60" s="86"/>
      <c r="Z60" s="86"/>
      <c r="AA60" s="86"/>
      <c r="AB60" s="86"/>
      <c r="AC60" s="86"/>
      <c r="AD60" s="86"/>
      <c r="AE60" s="86"/>
      <c r="AF60" s="86"/>
      <c r="AG60" s="86"/>
      <c r="AH60" s="86"/>
    </row>
    <row r="61" customFormat="false" ht="15.75" hidden="false" customHeight="false" outlineLevel="0" collapsed="false">
      <c r="A61" s="72" t="s">
        <v>123</v>
      </c>
      <c r="B61" s="149" t="n">
        <v>0.5</v>
      </c>
      <c r="C61" s="150" t="n">
        <v>14500</v>
      </c>
      <c r="D61" s="148" t="s">
        <v>116</v>
      </c>
      <c r="E61" s="151" t="n">
        <v>0</v>
      </c>
      <c r="F61" s="151" t="n">
        <v>500</v>
      </c>
      <c r="G61" s="151" t="n">
        <v>1000</v>
      </c>
      <c r="H61" s="151" t="n">
        <v>1500</v>
      </c>
      <c r="I61" s="151" t="n">
        <v>2000</v>
      </c>
      <c r="J61" s="151" t="n">
        <v>2500</v>
      </c>
      <c r="K61" s="151" t="n">
        <v>3000</v>
      </c>
      <c r="L61" s="151" t="n">
        <v>3500</v>
      </c>
      <c r="M61" s="151" t="n">
        <v>4000</v>
      </c>
      <c r="N61" s="151" t="n">
        <v>4500</v>
      </c>
      <c r="O61" s="151" t="n">
        <v>5000</v>
      </c>
      <c r="P61" s="151" t="n">
        <v>5500</v>
      </c>
      <c r="Q61" s="151" t="n">
        <v>6000</v>
      </c>
      <c r="R61" s="151" t="n">
        <v>6500</v>
      </c>
      <c r="S61" s="151" t="n">
        <v>7000</v>
      </c>
      <c r="T61" s="151" t="n">
        <v>7500</v>
      </c>
      <c r="U61" s="151" t="n">
        <v>8000</v>
      </c>
      <c r="V61" s="151" t="n">
        <v>8500</v>
      </c>
      <c r="W61" s="151" t="n">
        <v>9000</v>
      </c>
      <c r="X61" s="151" t="n">
        <v>9500</v>
      </c>
      <c r="Y61" s="151" t="n">
        <v>10000</v>
      </c>
      <c r="Z61" s="151" t="n">
        <v>10500</v>
      </c>
      <c r="AA61" s="152" t="n">
        <v>11000</v>
      </c>
      <c r="AB61" s="151" t="n">
        <v>11500</v>
      </c>
      <c r="AC61" s="151" t="n">
        <v>12000</v>
      </c>
      <c r="AD61" s="151" t="n">
        <v>12500</v>
      </c>
      <c r="AE61" s="151" t="n">
        <v>13000</v>
      </c>
      <c r="AF61" s="151" t="n">
        <v>13500</v>
      </c>
      <c r="AG61" s="151" t="n">
        <v>14000</v>
      </c>
      <c r="AH61" s="151" t="n">
        <v>14500</v>
      </c>
    </row>
    <row r="62" customFormat="false" ht="15.75" hidden="false" customHeight="false" outlineLevel="0" collapsed="false">
      <c r="A62" s="72"/>
      <c r="B62" s="149"/>
      <c r="C62" s="149"/>
      <c r="D62" s="148" t="s">
        <v>117</v>
      </c>
      <c r="E62" s="153" t="n">
        <v>0</v>
      </c>
      <c r="F62" s="154" t="n">
        <v>29.4861</v>
      </c>
      <c r="G62" s="154" t="n">
        <v>56.0597</v>
      </c>
      <c r="H62" s="154" t="n">
        <v>77</v>
      </c>
      <c r="I62" s="154" t="n">
        <v>94.7098</v>
      </c>
      <c r="J62" s="154" t="n">
        <v>111.198</v>
      </c>
      <c r="K62" s="154" t="n">
        <v>124.131</v>
      </c>
      <c r="L62" s="154" t="n">
        <v>136.26</v>
      </c>
      <c r="M62" s="154" t="n">
        <v>147.073</v>
      </c>
      <c r="N62" s="154" t="n">
        <v>154.041</v>
      </c>
      <c r="O62" s="154" t="n">
        <v>160.5</v>
      </c>
      <c r="P62" s="154" t="n">
        <v>165.566</v>
      </c>
      <c r="Q62" s="154" t="n">
        <v>167.496</v>
      </c>
      <c r="R62" s="154" t="n">
        <v>169.176</v>
      </c>
      <c r="S62" s="154" t="n">
        <v>169.474</v>
      </c>
      <c r="T62" s="154" t="n">
        <v>169.474</v>
      </c>
      <c r="U62" s="154" t="n">
        <v>169.474</v>
      </c>
      <c r="V62" s="154" t="n">
        <v>169.474</v>
      </c>
      <c r="W62" s="154" t="n">
        <v>169.474</v>
      </c>
      <c r="X62" s="154" t="n">
        <v>169.474</v>
      </c>
      <c r="Y62" s="154" t="n">
        <v>169.474</v>
      </c>
      <c r="Z62" s="154" t="n">
        <v>169.474</v>
      </c>
      <c r="AA62" s="155" t="n">
        <v>169.474</v>
      </c>
      <c r="AB62" s="154" t="n">
        <v>169.474</v>
      </c>
      <c r="AC62" s="154" t="n">
        <v>169.474</v>
      </c>
      <c r="AD62" s="154" t="n">
        <v>169.474</v>
      </c>
      <c r="AE62" s="154" t="n">
        <v>169.474</v>
      </c>
      <c r="AF62" s="154" t="n">
        <v>169.474</v>
      </c>
      <c r="AG62" s="154" t="n">
        <v>169.474</v>
      </c>
      <c r="AH62" s="154" t="n">
        <v>169.474</v>
      </c>
    </row>
    <row r="63" customFormat="false" ht="15.75" hidden="false" customHeight="false" outlineLevel="0" collapsed="false">
      <c r="A63" s="21" t="s">
        <v>124</v>
      </c>
      <c r="B63" s="68"/>
      <c r="C63" s="68"/>
      <c r="D63" s="69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70"/>
      <c r="AE63" s="70"/>
      <c r="AF63" s="70"/>
      <c r="AG63" s="70"/>
      <c r="AH63" s="70"/>
    </row>
    <row r="64" customFormat="false" ht="15.75" hidden="false" customHeight="false" outlineLevel="0" collapsed="false">
      <c r="A64" s="72" t="s">
        <v>125</v>
      </c>
      <c r="B64" s="80" t="s">
        <v>12</v>
      </c>
      <c r="C64" s="147" t="n">
        <f aca="false">+E64</f>
        <v>2309.21376101623</v>
      </c>
      <c r="D64" s="74" t="s">
        <v>116</v>
      </c>
      <c r="E64" s="75" t="n">
        <v>2309.21376101623</v>
      </c>
      <c r="F64" s="75" t="n">
        <v>197.7413983402</v>
      </c>
      <c r="G64" s="75" t="n">
        <v>153.9714806852</v>
      </c>
      <c r="H64" s="75" t="n">
        <v>128.4984129972</v>
      </c>
      <c r="I64" s="75" t="n">
        <v>104.0165089572</v>
      </c>
      <c r="J64" s="75" t="n">
        <v>81.2519351571996</v>
      </c>
      <c r="K64" s="75" t="n">
        <v>67.7679329341995</v>
      </c>
      <c r="L64" s="75" t="n">
        <v>55.4682934799994</v>
      </c>
      <c r="M64" s="75" t="n">
        <v>44.2260954609997</v>
      </c>
      <c r="N64" s="75" t="n">
        <v>34.1468983609998</v>
      </c>
      <c r="O64" s="82" t="n">
        <v>25.8003127409997</v>
      </c>
      <c r="P64" s="82" t="n">
        <v>19.0630741359996</v>
      </c>
      <c r="Q64" s="82" t="n">
        <v>13.528076521</v>
      </c>
      <c r="R64" s="82" t="n">
        <v>5.69618010099975</v>
      </c>
      <c r="S64" s="82" t="n">
        <v>1.58935414000007</v>
      </c>
      <c r="T64" s="83" t="n">
        <v>0</v>
      </c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</row>
    <row r="65" customFormat="false" ht="15.75" hidden="false" customHeight="false" outlineLevel="0" collapsed="false">
      <c r="A65" s="72"/>
      <c r="B65" s="80"/>
      <c r="C65" s="147"/>
      <c r="D65" s="74" t="s">
        <v>117</v>
      </c>
      <c r="E65" s="77" t="n">
        <v>8.81600834</v>
      </c>
      <c r="F65" s="78" t="n">
        <v>8.81600834</v>
      </c>
      <c r="G65" s="78" t="n">
        <v>8.69822342</v>
      </c>
      <c r="H65" s="78" t="n">
        <v>8.351216473</v>
      </c>
      <c r="I65" s="78" t="n">
        <v>8.05791936</v>
      </c>
      <c r="J65" s="78" t="n">
        <v>7.26101405</v>
      </c>
      <c r="K65" s="78" t="n">
        <v>6.578125033</v>
      </c>
      <c r="L65" s="78" t="n">
        <v>6.00833473</v>
      </c>
      <c r="M65" s="78" t="n">
        <v>5.4943958</v>
      </c>
      <c r="N65" s="78" t="n">
        <v>4.8745578</v>
      </c>
      <c r="O65" s="85" t="n">
        <v>3.93666088</v>
      </c>
      <c r="P65" s="85" t="n">
        <v>3.202538375</v>
      </c>
      <c r="Q65" s="78" t="n">
        <v>2.624274085</v>
      </c>
      <c r="R65" s="78" t="n">
        <v>1.57451518</v>
      </c>
      <c r="S65" s="78" t="n">
        <v>0.7133874</v>
      </c>
      <c r="T65" s="89" t="n">
        <v>0</v>
      </c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</row>
    <row r="66" customFormat="false" ht="15.75" hidden="false" customHeight="false" outlineLevel="0" collapsed="false">
      <c r="A66" s="21" t="s">
        <v>126</v>
      </c>
      <c r="B66" s="68"/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70"/>
      <c r="AE66" s="70"/>
      <c r="AF66" s="70"/>
      <c r="AG66" s="70"/>
      <c r="AH66" s="70"/>
    </row>
    <row r="67" customFormat="false" ht="15.75" hidden="false" customHeight="false" outlineLevel="0" collapsed="false">
      <c r="A67" s="72" t="s">
        <v>127</v>
      </c>
      <c r="B67" s="72" t="s">
        <v>12</v>
      </c>
      <c r="C67" s="150" t="n">
        <v>14500</v>
      </c>
      <c r="D67" s="74" t="s">
        <v>116</v>
      </c>
      <c r="E67" s="151" t="n">
        <v>0</v>
      </c>
      <c r="F67" s="151" t="n">
        <v>500</v>
      </c>
      <c r="G67" s="151" t="n">
        <v>1000</v>
      </c>
      <c r="H67" s="151" t="n">
        <v>1500</v>
      </c>
      <c r="I67" s="151" t="n">
        <v>2000</v>
      </c>
      <c r="J67" s="151" t="n">
        <v>2500</v>
      </c>
      <c r="K67" s="151" t="n">
        <v>3000</v>
      </c>
      <c r="L67" s="151" t="n">
        <v>3500</v>
      </c>
      <c r="M67" s="151" t="n">
        <v>4000</v>
      </c>
      <c r="N67" s="151" t="n">
        <v>4500</v>
      </c>
      <c r="O67" s="151" t="n">
        <v>5000</v>
      </c>
      <c r="P67" s="151" t="n">
        <v>5500</v>
      </c>
      <c r="Q67" s="151" t="n">
        <v>6000</v>
      </c>
      <c r="R67" s="151" t="n">
        <v>6500</v>
      </c>
      <c r="S67" s="151" t="n">
        <v>7000</v>
      </c>
      <c r="T67" s="151" t="n">
        <v>7500</v>
      </c>
      <c r="U67" s="151" t="n">
        <v>8000</v>
      </c>
      <c r="V67" s="151" t="n">
        <v>8500</v>
      </c>
      <c r="W67" s="151" t="n">
        <v>9000</v>
      </c>
      <c r="X67" s="151" t="n">
        <v>9500</v>
      </c>
      <c r="Y67" s="151" t="n">
        <v>10000</v>
      </c>
      <c r="Z67" s="151" t="n">
        <v>10500</v>
      </c>
      <c r="AA67" s="152" t="n">
        <v>11000</v>
      </c>
      <c r="AB67" s="151" t="n">
        <v>11500</v>
      </c>
      <c r="AC67" s="151" t="n">
        <v>12000</v>
      </c>
      <c r="AD67" s="151" t="n">
        <v>12500</v>
      </c>
      <c r="AE67" s="151" t="n">
        <v>13000</v>
      </c>
      <c r="AF67" s="151" t="n">
        <v>13500</v>
      </c>
      <c r="AG67" s="151" t="n">
        <v>14000</v>
      </c>
      <c r="AH67" s="151" t="n">
        <v>14500</v>
      </c>
    </row>
    <row r="68" customFormat="false" ht="15.75" hidden="false" customHeight="false" outlineLevel="0" collapsed="false">
      <c r="A68" s="72"/>
      <c r="B68" s="72"/>
      <c r="C68" s="150"/>
      <c r="D68" s="74" t="s">
        <v>117</v>
      </c>
      <c r="E68" s="153" t="n">
        <v>0</v>
      </c>
      <c r="F68" s="154" t="n">
        <v>29.4861</v>
      </c>
      <c r="G68" s="154" t="n">
        <v>56.0597</v>
      </c>
      <c r="H68" s="154" t="n">
        <v>77</v>
      </c>
      <c r="I68" s="154" t="n">
        <v>94.7098</v>
      </c>
      <c r="J68" s="154" t="n">
        <v>111.198</v>
      </c>
      <c r="K68" s="154" t="n">
        <v>124.131</v>
      </c>
      <c r="L68" s="154" t="n">
        <v>136.26</v>
      </c>
      <c r="M68" s="154" t="n">
        <v>147.073</v>
      </c>
      <c r="N68" s="154" t="n">
        <v>154.041</v>
      </c>
      <c r="O68" s="154" t="n">
        <v>160.5</v>
      </c>
      <c r="P68" s="154" t="n">
        <v>165.566</v>
      </c>
      <c r="Q68" s="154" t="n">
        <v>167.496</v>
      </c>
      <c r="R68" s="154" t="n">
        <v>169.176</v>
      </c>
      <c r="S68" s="154" t="n">
        <v>169.474</v>
      </c>
      <c r="T68" s="154" t="n">
        <v>169.474</v>
      </c>
      <c r="U68" s="154" t="n">
        <v>169.474</v>
      </c>
      <c r="V68" s="154" t="n">
        <v>169.474</v>
      </c>
      <c r="W68" s="154" t="n">
        <v>169.474</v>
      </c>
      <c r="X68" s="154" t="n">
        <v>169.474</v>
      </c>
      <c r="Y68" s="154" t="n">
        <v>169.474</v>
      </c>
      <c r="Z68" s="154" t="n">
        <v>169.474</v>
      </c>
      <c r="AA68" s="155" t="n">
        <v>169.474</v>
      </c>
      <c r="AB68" s="154" t="n">
        <v>169.474</v>
      </c>
      <c r="AC68" s="154" t="n">
        <v>169.474</v>
      </c>
      <c r="AD68" s="154" t="n">
        <v>169.474</v>
      </c>
      <c r="AE68" s="154" t="n">
        <v>169.474</v>
      </c>
      <c r="AF68" s="154" t="n">
        <v>169.474</v>
      </c>
      <c r="AG68" s="154" t="n">
        <v>169.474</v>
      </c>
      <c r="AH68" s="154" t="n">
        <v>169.474</v>
      </c>
    </row>
    <row r="70" customFormat="false" ht="15" hidden="false" customHeight="false" outlineLevel="0" collapsed="false">
      <c r="A70" s="157" t="s">
        <v>269</v>
      </c>
      <c r="B70" s="16" t="s">
        <v>8</v>
      </c>
      <c r="C70" s="29" t="n">
        <v>0.1</v>
      </c>
      <c r="D70" s="53" t="s">
        <v>270</v>
      </c>
    </row>
    <row r="71" customFormat="false" ht="15.75" hidden="false" customHeight="false" outlineLevel="0" collapsed="false"/>
    <row r="72" customFormat="false" ht="15" hidden="false" customHeight="false" outlineLevel="0" collapsed="false">
      <c r="A72" s="158" t="s">
        <v>271</v>
      </c>
      <c r="B72" s="158"/>
      <c r="C72" s="158"/>
    </row>
    <row r="73" customFormat="false" ht="15" hidden="false" customHeight="false" outlineLevel="0" collapsed="false">
      <c r="A73" s="157" t="s">
        <v>272</v>
      </c>
      <c r="B73" s="29" t="s">
        <v>8</v>
      </c>
      <c r="C73" s="159" t="n">
        <v>0.67</v>
      </c>
    </row>
    <row r="74" customFormat="false" ht="15" hidden="false" customHeight="false" outlineLevel="0" collapsed="false">
      <c r="A74" s="160" t="s">
        <v>273</v>
      </c>
      <c r="B74" s="16" t="s">
        <v>8</v>
      </c>
      <c r="C74" s="16" t="n">
        <v>0.23</v>
      </c>
    </row>
    <row r="75" customFormat="false" ht="15" hidden="false" customHeight="false" outlineLevel="0" collapsed="false">
      <c r="A75" s="160" t="s">
        <v>274</v>
      </c>
      <c r="B75" s="16" t="s">
        <v>8</v>
      </c>
      <c r="C75" s="16" t="n">
        <v>0.12</v>
      </c>
      <c r="D75" s="53" t="s">
        <v>275</v>
      </c>
    </row>
    <row r="76" customFormat="false" ht="15" hidden="false" customHeight="false" outlineLevel="0" collapsed="false">
      <c r="G76" s="161"/>
    </row>
    <row r="78" customFormat="false" ht="15" hidden="false" customHeight="false" outlineLevel="0" collapsed="false">
      <c r="A78" s="67" t="s">
        <v>128</v>
      </c>
      <c r="B78" s="67"/>
      <c r="C78" s="67"/>
      <c r="E78" s="90" t="s">
        <v>129</v>
      </c>
      <c r="F78" s="90"/>
      <c r="G78" s="90"/>
    </row>
    <row r="79" customFormat="false" ht="15" hidden="false" customHeight="false" outlineLevel="0" collapsed="false">
      <c r="A79" s="95" t="s">
        <v>130</v>
      </c>
      <c r="B79" s="75" t="s">
        <v>131</v>
      </c>
      <c r="C79" s="97" t="n">
        <v>0.04</v>
      </c>
      <c r="E79" s="74" t="s">
        <v>132</v>
      </c>
      <c r="F79" s="93" t="s">
        <v>80</v>
      </c>
      <c r="G79" s="23" t="n">
        <v>160.23831071912</v>
      </c>
    </row>
    <row r="80" customFormat="false" ht="15" hidden="false" customHeight="false" outlineLevel="0" collapsed="false">
      <c r="A80" s="95" t="s">
        <v>133</v>
      </c>
      <c r="B80" s="75" t="s">
        <v>134</v>
      </c>
      <c r="C80" s="97" t="n">
        <v>0.105877704845945</v>
      </c>
      <c r="E80" s="74" t="s">
        <v>135</v>
      </c>
      <c r="F80" s="93" t="s">
        <v>80</v>
      </c>
      <c r="G80" s="23" t="n">
        <v>1.6004572582</v>
      </c>
    </row>
    <row r="81" customFormat="false" ht="15" hidden="false" customHeight="false" outlineLevel="0" collapsed="false">
      <c r="A81" s="95" t="s">
        <v>136</v>
      </c>
      <c r="B81" s="75" t="s">
        <v>134</v>
      </c>
      <c r="C81" s="97" t="n">
        <v>0</v>
      </c>
      <c r="E81" s="74" t="s">
        <v>137</v>
      </c>
      <c r="F81" s="93" t="s">
        <v>80</v>
      </c>
      <c r="G81" s="23" t="n">
        <v>225.815871471</v>
      </c>
    </row>
    <row r="82" customFormat="false" ht="15" hidden="false" customHeight="false" outlineLevel="0" collapsed="false">
      <c r="A82" s="95" t="s">
        <v>138</v>
      </c>
      <c r="B82" s="75" t="s">
        <v>134</v>
      </c>
      <c r="C82" s="97" t="n">
        <v>0.0100306230884133</v>
      </c>
      <c r="E82" s="74" t="s">
        <v>139</v>
      </c>
      <c r="F82" s="93" t="s">
        <v>80</v>
      </c>
      <c r="G82" s="94" t="n">
        <v>0</v>
      </c>
    </row>
    <row r="83" customFormat="false" ht="15" hidden="false" customHeight="false" outlineLevel="0" collapsed="false">
      <c r="A83" s="74" t="s">
        <v>140</v>
      </c>
      <c r="B83" s="91" t="s">
        <v>131</v>
      </c>
      <c r="C83" s="97" t="n">
        <v>0.00733730477714745</v>
      </c>
      <c r="E83" s="74" t="s">
        <v>141</v>
      </c>
      <c r="F83" s="93" t="s">
        <v>80</v>
      </c>
      <c r="G83" s="23" t="n">
        <v>1794.56490342588</v>
      </c>
    </row>
    <row r="84" customFormat="false" ht="15" hidden="false" customHeight="false" outlineLevel="0" collapsed="false">
      <c r="A84" s="74" t="s">
        <v>142</v>
      </c>
      <c r="B84" s="91" t="s">
        <v>131</v>
      </c>
      <c r="C84" s="97" t="n">
        <v>0.0340598819336564</v>
      </c>
      <c r="E84" s="74" t="s">
        <v>143</v>
      </c>
      <c r="F84" s="93" t="s">
        <v>80</v>
      </c>
      <c r="G84" s="23" t="n">
        <v>0</v>
      </c>
    </row>
    <row r="85" customFormat="false" ht="15" hidden="false" customHeight="false" outlineLevel="0" collapsed="false">
      <c r="A85" s="74" t="s">
        <v>144</v>
      </c>
      <c r="B85" s="91" t="s">
        <v>131</v>
      </c>
      <c r="C85" s="97" t="n">
        <v>0.0350441025270256</v>
      </c>
    </row>
    <row r="86" customFormat="false" ht="15" hidden="false" customHeight="false" outlineLevel="0" collapsed="false">
      <c r="A86" s="74" t="s">
        <v>145</v>
      </c>
      <c r="B86" s="91" t="s">
        <v>131</v>
      </c>
      <c r="C86" s="97" t="n">
        <v>0.00376654501014007</v>
      </c>
    </row>
    <row r="87" customFormat="false" ht="15" hidden="false" customHeight="false" outlineLevel="0" collapsed="false">
      <c r="A87" s="74" t="s">
        <v>146</v>
      </c>
      <c r="B87" s="91" t="s">
        <v>131</v>
      </c>
      <c r="C87" s="97" t="n">
        <v>0.0867319893561489</v>
      </c>
    </row>
    <row r="88" customFormat="false" ht="15" hidden="false" customHeight="false" outlineLevel="0" collapsed="false">
      <c r="A88" s="74" t="s">
        <v>147</v>
      </c>
      <c r="B88" s="91" t="s">
        <v>131</v>
      </c>
      <c r="C88" s="97" t="n">
        <v>0.253605467627195</v>
      </c>
    </row>
    <row r="89" customFormat="false" ht="15" hidden="false" customHeight="false" outlineLevel="0" collapsed="false">
      <c r="A89" s="74" t="s">
        <v>148</v>
      </c>
      <c r="B89" s="91" t="s">
        <v>131</v>
      </c>
      <c r="C89" s="97" t="n">
        <v>0.0953428940611221</v>
      </c>
    </row>
    <row r="90" customFormat="false" ht="15" hidden="false" customHeight="false" outlineLevel="0" collapsed="false">
      <c r="A90" s="74" t="s">
        <v>149</v>
      </c>
      <c r="B90" s="91" t="s">
        <v>131</v>
      </c>
      <c r="C90" s="97" t="n">
        <v>0.0355973329345967</v>
      </c>
    </row>
    <row r="91" customFormat="false" ht="15" hidden="false" customHeight="false" outlineLevel="0" collapsed="false">
      <c r="A91" s="74" t="s">
        <v>150</v>
      </c>
      <c r="B91" s="93" t="s">
        <v>134</v>
      </c>
      <c r="C91" s="97" t="n">
        <v>0.421068894415552</v>
      </c>
    </row>
    <row r="92" customFormat="false" ht="15" hidden="false" customHeight="false" outlineLevel="0" collapsed="false">
      <c r="A92" s="74" t="s">
        <v>151</v>
      </c>
      <c r="B92" s="93" t="s">
        <v>134</v>
      </c>
      <c r="C92" s="97" t="n">
        <v>0.085</v>
      </c>
    </row>
    <row r="93" customFormat="false" ht="15" hidden="false" customHeight="false" outlineLevel="0" collapsed="false">
      <c r="A93" s="74" t="s">
        <v>152</v>
      </c>
      <c r="B93" s="93" t="s">
        <v>134</v>
      </c>
      <c r="C93" s="97" t="n">
        <v>0.042</v>
      </c>
    </row>
    <row r="94" customFormat="false" ht="15" hidden="false" customHeight="false" outlineLevel="0" collapsed="false">
      <c r="A94" s="74" t="s">
        <v>153</v>
      </c>
      <c r="B94" s="93" t="s">
        <v>134</v>
      </c>
      <c r="C94" s="97" t="n">
        <v>0.063</v>
      </c>
    </row>
    <row r="95" customFormat="false" ht="15" hidden="false" customHeight="false" outlineLevel="0" collapsed="false">
      <c r="A95" s="74" t="s">
        <v>154</v>
      </c>
      <c r="B95" s="93" t="s">
        <v>134</v>
      </c>
      <c r="C95" s="97" t="n">
        <v>0.049</v>
      </c>
    </row>
    <row r="96" customFormat="false" ht="15" hidden="false" customHeight="false" outlineLevel="0" collapsed="false">
      <c r="A96" s="74" t="s">
        <v>155</v>
      </c>
      <c r="B96" s="93" t="s">
        <v>134</v>
      </c>
      <c r="C96" s="97" t="n">
        <v>0</v>
      </c>
    </row>
    <row r="99" customFormat="false" ht="15" hidden="false" customHeight="false" outlineLevel="0" collapsed="false">
      <c r="A99" s="67" t="s">
        <v>30</v>
      </c>
      <c r="B99" s="67"/>
      <c r="C99" s="98" t="n">
        <v>1995</v>
      </c>
      <c r="D99" s="98" t="n">
        <v>1996</v>
      </c>
      <c r="E99" s="98" t="n">
        <v>1997</v>
      </c>
      <c r="F99" s="98" t="n">
        <v>1998</v>
      </c>
      <c r="G99" s="98" t="n">
        <v>1999</v>
      </c>
      <c r="H99" s="98" t="n">
        <v>2000</v>
      </c>
      <c r="I99" s="98" t="n">
        <v>2001</v>
      </c>
      <c r="J99" s="98" t="n">
        <v>2002</v>
      </c>
      <c r="K99" s="98" t="n">
        <v>2003</v>
      </c>
      <c r="L99" s="98" t="n">
        <v>2004</v>
      </c>
      <c r="M99" s="98" t="n">
        <v>2005</v>
      </c>
      <c r="N99" s="98" t="n">
        <v>2006</v>
      </c>
      <c r="O99" s="98" t="n">
        <v>2007</v>
      </c>
      <c r="P99" s="98" t="n">
        <v>2008</v>
      </c>
      <c r="Q99" s="98" t="n">
        <v>2009</v>
      </c>
      <c r="R99" s="98" t="n">
        <v>2010</v>
      </c>
      <c r="S99" s="98" t="n">
        <v>2011</v>
      </c>
      <c r="T99" s="98" t="n">
        <v>2012</v>
      </c>
      <c r="U99" s="98" t="n">
        <v>2013</v>
      </c>
      <c r="V99" s="98" t="n">
        <v>2014</v>
      </c>
      <c r="W99" s="98" t="n">
        <v>2015</v>
      </c>
    </row>
    <row r="100" customFormat="false" ht="15" hidden="false" customHeight="false" outlineLevel="0" collapsed="false">
      <c r="A100" s="162" t="s">
        <v>157</v>
      </c>
      <c r="B100" s="15" t="s">
        <v>8</v>
      </c>
      <c r="C100" s="16" t="n">
        <v>0.87675194217077</v>
      </c>
      <c r="D100" s="16" t="n">
        <v>0.850868569967958</v>
      </c>
      <c r="E100" s="16" t="n">
        <v>0.840707612453024</v>
      </c>
      <c r="F100" s="16" t="n">
        <v>0.843572575330659</v>
      </c>
      <c r="G100" s="16" t="n">
        <v>0.826694329014562</v>
      </c>
      <c r="H100" s="16" t="n">
        <v>0.84856130501423</v>
      </c>
      <c r="I100" s="16" t="n">
        <v>0.843755440220966</v>
      </c>
      <c r="J100" s="16" t="n">
        <v>0.850181809224563</v>
      </c>
      <c r="K100" s="16" t="n">
        <v>0.797392446088279</v>
      </c>
      <c r="L100" s="16" t="n">
        <v>0.807588602016817</v>
      </c>
      <c r="M100" s="16" t="n">
        <v>0.800056336465988</v>
      </c>
      <c r="N100" s="16" t="n">
        <v>0.791439909193593</v>
      </c>
      <c r="O100" s="16" t="n">
        <v>0.795482978168099</v>
      </c>
      <c r="P100" s="16" t="n">
        <v>0.811860450324028</v>
      </c>
      <c r="Q100" s="16" t="n">
        <v>0.802168254439723</v>
      </c>
      <c r="R100" s="16" t="n">
        <v>0.813899180279875</v>
      </c>
      <c r="S100" s="16" t="n">
        <v>0.788744265848391</v>
      </c>
      <c r="T100" s="16" t="n">
        <v>0.815314148847054</v>
      </c>
      <c r="U100" s="16" t="n">
        <v>0.800761331448903</v>
      </c>
      <c r="V100" s="16" t="n">
        <v>0.800313079349953</v>
      </c>
      <c r="W100" s="16" t="n">
        <v>0.802977330914585</v>
      </c>
    </row>
    <row r="101" customFormat="false" ht="15" hidden="false" customHeight="false" outlineLevel="0" collapsed="false">
      <c r="A101" s="162" t="s">
        <v>158</v>
      </c>
      <c r="B101" s="15" t="s">
        <v>8</v>
      </c>
      <c r="C101" s="16" t="n">
        <v>0.316441974483098</v>
      </c>
      <c r="D101" s="16" t="n">
        <v>0.322548886662268</v>
      </c>
      <c r="E101" s="16" t="n">
        <v>0.345901018037954</v>
      </c>
      <c r="F101" s="16" t="n">
        <v>0.342585391295002</v>
      </c>
      <c r="G101" s="16" t="n">
        <v>0.353815382450953</v>
      </c>
      <c r="H101" s="16" t="n">
        <v>0.375092887449789</v>
      </c>
      <c r="I101" s="16" t="n">
        <v>0.384548125060721</v>
      </c>
      <c r="J101" s="16" t="n">
        <v>0.375187565980727</v>
      </c>
      <c r="K101" s="16" t="n">
        <v>0.381231641543956</v>
      </c>
      <c r="L101" s="16" t="n">
        <v>0.390707003829629</v>
      </c>
      <c r="M101" s="16" t="n">
        <v>0.408858172413386</v>
      </c>
      <c r="N101" s="16" t="n">
        <v>0.406531917920409</v>
      </c>
      <c r="O101" s="16" t="n">
        <v>0.414044334993271</v>
      </c>
      <c r="P101" s="16" t="n">
        <v>0.416056273901527</v>
      </c>
      <c r="Q101" s="16" t="n">
        <v>0.424199907676453</v>
      </c>
      <c r="R101" s="16" t="n">
        <v>0.424257761888884</v>
      </c>
      <c r="S101" s="16" t="n">
        <v>0.426505756514742</v>
      </c>
      <c r="T101" s="16" t="n">
        <v>0.437043274715095</v>
      </c>
      <c r="U101" s="16" t="n">
        <v>0.444031098147724</v>
      </c>
      <c r="V101" s="16" t="n">
        <v>0.442256942132667</v>
      </c>
      <c r="W101" s="16" t="n">
        <v>0.451167007584814</v>
      </c>
    </row>
    <row r="102" customFormat="false" ht="15" hidden="false" customHeight="false" outlineLevel="0" collapsed="false">
      <c r="A102" s="162" t="s">
        <v>159</v>
      </c>
      <c r="B102" s="15" t="s">
        <v>8</v>
      </c>
      <c r="C102" s="16" t="n">
        <v>0.33536923509845</v>
      </c>
      <c r="D102" s="16" t="n">
        <v>0.323294931245037</v>
      </c>
      <c r="E102" s="16" t="n">
        <v>0.317149647972465</v>
      </c>
      <c r="F102" s="16" t="n">
        <v>0.353518579603519</v>
      </c>
      <c r="G102" s="16" t="n">
        <v>0.309877252595523</v>
      </c>
      <c r="H102" s="16" t="n">
        <v>0.304453154653989</v>
      </c>
      <c r="I102" s="16" t="n">
        <v>0.351103797187262</v>
      </c>
      <c r="J102" s="16" t="n">
        <v>0.335660583576577</v>
      </c>
      <c r="K102" s="16" t="n">
        <v>0.289280453405677</v>
      </c>
      <c r="L102" s="16" t="n">
        <v>0.32704068247258</v>
      </c>
      <c r="M102" s="16" t="n">
        <v>0.314226814513304</v>
      </c>
      <c r="N102" s="16" t="n">
        <v>0.307062594680736</v>
      </c>
      <c r="O102" s="16" t="n">
        <v>0.292354377598995</v>
      </c>
      <c r="P102" s="16" t="n">
        <v>0.28782592453962</v>
      </c>
      <c r="Q102" s="16" t="n">
        <v>0.282907975724425</v>
      </c>
      <c r="R102" s="16" t="n">
        <v>0.29038259279372</v>
      </c>
      <c r="S102" s="16" t="n">
        <v>0.295414524889945</v>
      </c>
      <c r="T102" s="16" t="n">
        <v>0.283317667494612</v>
      </c>
      <c r="U102" s="16" t="n">
        <v>0.293812190649488</v>
      </c>
      <c r="V102" s="16" t="n">
        <v>0.291378023626621</v>
      </c>
      <c r="W102" s="16" t="n">
        <v>0.280907578373037</v>
      </c>
    </row>
    <row r="103" customFormat="false" ht="15" hidden="false" customHeight="false" outlineLevel="0" collapsed="false">
      <c r="A103" s="162" t="s">
        <v>160</v>
      </c>
      <c r="B103" s="15" t="s">
        <v>8</v>
      </c>
      <c r="C103" s="16" t="n">
        <v>0.782426068544146</v>
      </c>
      <c r="D103" s="16" t="n">
        <v>0.789701783351954</v>
      </c>
      <c r="E103" s="16" t="n">
        <v>0.801513017789644</v>
      </c>
      <c r="F103" s="16" t="n">
        <v>0.811202155509574</v>
      </c>
      <c r="G103" s="16" t="n">
        <v>0.813147077606996</v>
      </c>
      <c r="H103" s="16" t="n">
        <v>0.810646202287677</v>
      </c>
      <c r="I103" s="16" t="n">
        <v>0.812264115407955</v>
      </c>
      <c r="J103" s="16" t="n">
        <v>0.805980244498795</v>
      </c>
      <c r="K103" s="16" t="n">
        <v>0.676938908521576</v>
      </c>
      <c r="L103" s="16" t="n">
        <v>0.667794880015341</v>
      </c>
      <c r="M103" s="16" t="n">
        <v>0.782175603874964</v>
      </c>
      <c r="N103" s="16" t="n">
        <v>0.76997454312417</v>
      </c>
      <c r="O103" s="16" t="n">
        <v>0.758434372314235</v>
      </c>
      <c r="P103" s="16" t="n">
        <v>0.783446842321485</v>
      </c>
      <c r="Q103" s="16" t="n">
        <v>0.7891804215609</v>
      </c>
      <c r="R103" s="16" t="n">
        <v>0.778311084073394</v>
      </c>
      <c r="S103" s="16" t="n">
        <v>0.753560130128242</v>
      </c>
      <c r="T103" s="16" t="n">
        <v>0.760404804664719</v>
      </c>
      <c r="U103" s="16" t="n">
        <v>0.80119165665406</v>
      </c>
      <c r="V103" s="16" t="n">
        <v>0.810097253544806</v>
      </c>
      <c r="W103" s="16" t="n">
        <v>0.807032525265958</v>
      </c>
    </row>
    <row r="104" customFormat="false" ht="15" hidden="false" customHeight="false" outlineLevel="0" collapsed="false">
      <c r="A104" s="162" t="s">
        <v>161</v>
      </c>
      <c r="B104" s="15" t="s">
        <v>8</v>
      </c>
      <c r="C104" s="16" t="n">
        <v>0.288939711937651</v>
      </c>
      <c r="D104" s="16" t="n">
        <v>0.290843178627057</v>
      </c>
      <c r="E104" s="16" t="n">
        <v>0.292153684767274</v>
      </c>
      <c r="F104" s="16" t="n">
        <v>0.290949699664543</v>
      </c>
      <c r="G104" s="16" t="n">
        <v>0.296330440675858</v>
      </c>
      <c r="H104" s="16" t="n">
        <v>0.301184666377542</v>
      </c>
      <c r="I104" s="16" t="n">
        <v>0.305370043040819</v>
      </c>
      <c r="J104" s="16" t="n">
        <v>0.310649702487063</v>
      </c>
      <c r="K104" s="16" t="n">
        <v>0.321863018867264</v>
      </c>
      <c r="L104" s="16" t="n">
        <v>0.316535935370901</v>
      </c>
      <c r="M104" s="16" t="n">
        <v>0.315188647684092</v>
      </c>
      <c r="N104" s="16" t="n">
        <v>0.321170383543278</v>
      </c>
      <c r="O104" s="16" t="n">
        <v>0.318974943144268</v>
      </c>
      <c r="P104" s="16" t="n">
        <v>0.316801048492959</v>
      </c>
      <c r="Q104" s="16" t="n">
        <v>0.317018115658794</v>
      </c>
      <c r="R104" s="16" t="n">
        <v>0.319387180493693</v>
      </c>
      <c r="S104" s="16" t="n">
        <v>0.32211259237863</v>
      </c>
      <c r="T104" s="16" t="n">
        <v>0.319293279328377</v>
      </c>
      <c r="U104" s="16" t="n">
        <v>0.322430281366177</v>
      </c>
      <c r="V104" s="16" t="n">
        <v>0.324249740974752</v>
      </c>
      <c r="W104" s="16" t="n">
        <v>0.327960346120436</v>
      </c>
    </row>
    <row r="105" customFormat="false" ht="15" hidden="false" customHeight="false" outlineLevel="0" collapsed="false">
      <c r="A105" s="162" t="s">
        <v>162</v>
      </c>
      <c r="B105" s="15" t="s">
        <v>8</v>
      </c>
      <c r="C105" s="16" t="n">
        <v>0.241705086022696</v>
      </c>
      <c r="D105" s="16" t="n">
        <v>0.245262672943421</v>
      </c>
      <c r="E105" s="16" t="n">
        <v>0.251339036452339</v>
      </c>
      <c r="F105" s="16" t="n">
        <v>0.260663933888729</v>
      </c>
      <c r="G105" s="16" t="n">
        <v>0.262808107305931</v>
      </c>
      <c r="H105" s="16" t="n">
        <v>0.25031637224788</v>
      </c>
      <c r="I105" s="16" t="n">
        <v>0.2448159961538</v>
      </c>
      <c r="J105" s="16" t="n">
        <v>0.23720009667238</v>
      </c>
      <c r="K105" s="16" t="n">
        <v>0.229280936645111</v>
      </c>
      <c r="L105" s="16" t="n">
        <v>0.241833398024705</v>
      </c>
      <c r="M105" s="16" t="n">
        <v>0.237744856027388</v>
      </c>
      <c r="N105" s="16" t="n">
        <v>0.228292357065891</v>
      </c>
      <c r="O105" s="16" t="n">
        <v>0.225161741461151</v>
      </c>
      <c r="P105" s="16" t="n">
        <v>0.228416000260149</v>
      </c>
      <c r="Q105" s="16" t="n">
        <v>0.225156650381232</v>
      </c>
      <c r="R105" s="16" t="n">
        <v>0.214638706121432</v>
      </c>
      <c r="S105" s="16" t="n">
        <v>0.200944922186166</v>
      </c>
      <c r="T105" s="16" t="n">
        <v>0.208262339506642</v>
      </c>
      <c r="U105" s="16" t="n">
        <v>0.211738233677543</v>
      </c>
      <c r="V105" s="16" t="n">
        <v>0.198929988531597</v>
      </c>
      <c r="W105" s="16" t="n">
        <v>0.202776466361636</v>
      </c>
    </row>
    <row r="106" customFormat="false" ht="15" hidden="false" customHeight="false" outlineLevel="0" collapsed="false">
      <c r="A106" s="162" t="s">
        <v>163</v>
      </c>
      <c r="B106" s="15" t="s">
        <v>8</v>
      </c>
      <c r="C106" s="16" t="n">
        <v>0.820189931825442</v>
      </c>
      <c r="D106" s="16" t="n">
        <v>0.815808724669996</v>
      </c>
      <c r="E106" s="16" t="n">
        <v>0.735756758750468</v>
      </c>
      <c r="F106" s="16" t="n">
        <v>0.817268937656123</v>
      </c>
      <c r="G106" s="16" t="n">
        <v>0.8105439540392</v>
      </c>
      <c r="H106" s="16" t="n">
        <v>0.777729420780476</v>
      </c>
      <c r="I106" s="16" t="n">
        <v>0.81997162892334</v>
      </c>
      <c r="J106" s="16" t="n">
        <v>0.748401636685592</v>
      </c>
      <c r="K106" s="16" t="n">
        <v>0.850803668935038</v>
      </c>
      <c r="L106" s="16" t="n">
        <v>0.789306164196503</v>
      </c>
      <c r="M106" s="16" t="n">
        <v>0.812722409471128</v>
      </c>
      <c r="N106" s="16" t="n">
        <v>0.828176028002815</v>
      </c>
      <c r="O106" s="16" t="n">
        <v>0.826326994551294</v>
      </c>
      <c r="P106" s="16" t="n">
        <v>0.811860388439813</v>
      </c>
      <c r="Q106" s="16" t="n">
        <v>0.81413956561306</v>
      </c>
      <c r="R106" s="16" t="n">
        <v>0.821543499536853</v>
      </c>
      <c r="S106" s="16" t="n">
        <v>0.797884119597711</v>
      </c>
      <c r="T106" s="16" t="n">
        <v>0.802517215511218</v>
      </c>
      <c r="U106" s="16" t="n">
        <v>0.817073378333178</v>
      </c>
      <c r="V106" s="16" t="n">
        <v>0.708747439022049</v>
      </c>
      <c r="W106" s="16" t="n">
        <v>0.802517560707297</v>
      </c>
      <c r="Y106" s="102"/>
    </row>
    <row r="107" customFormat="false" ht="15" hidden="false" customHeight="false" outlineLevel="0" collapsed="false">
      <c r="A107" s="162" t="s">
        <v>164</v>
      </c>
      <c r="B107" s="15" t="s">
        <v>8</v>
      </c>
      <c r="C107" s="16" t="n">
        <v>0.305852634892855</v>
      </c>
      <c r="D107" s="16" t="n">
        <v>0.321621559599534</v>
      </c>
      <c r="E107" s="16" t="n">
        <v>0.337007166300285</v>
      </c>
      <c r="F107" s="16" t="n">
        <v>0.358402344322615</v>
      </c>
      <c r="G107" s="16" t="n">
        <v>0.364268628245085</v>
      </c>
      <c r="H107" s="16" t="n">
        <v>0.40968129109423</v>
      </c>
      <c r="I107" s="16" t="n">
        <v>0.378626519424311</v>
      </c>
      <c r="J107" s="16" t="n">
        <v>0.419771099223045</v>
      </c>
      <c r="K107" s="16" t="n">
        <v>0.341037438840339</v>
      </c>
      <c r="L107" s="16" t="n">
        <v>0.354452409139888</v>
      </c>
      <c r="M107" s="16" t="n">
        <v>0.335852609164228</v>
      </c>
      <c r="N107" s="16" t="n">
        <v>0.319471258041962</v>
      </c>
      <c r="O107" s="16" t="n">
        <v>0.30631610680971</v>
      </c>
      <c r="P107" s="16" t="n">
        <v>0.302611949931763</v>
      </c>
      <c r="Q107" s="16" t="n">
        <v>0.30434044639742</v>
      </c>
      <c r="R107" s="16" t="n">
        <v>0.284125504884574</v>
      </c>
      <c r="S107" s="16" t="n">
        <v>0.284243149229693</v>
      </c>
      <c r="T107" s="16" t="n">
        <v>0.305208300231818</v>
      </c>
      <c r="U107" s="16" t="n">
        <v>0.292862953409304</v>
      </c>
      <c r="V107" s="16" t="n">
        <v>0.303979596584258</v>
      </c>
      <c r="W107" s="16" t="n">
        <v>0.285721568426451</v>
      </c>
    </row>
    <row r="108" customFormat="false" ht="15" hidden="false" customHeight="false" outlineLevel="0" collapsed="false">
      <c r="A108" s="162" t="s">
        <v>165</v>
      </c>
      <c r="B108" s="15" t="s">
        <v>8</v>
      </c>
      <c r="C108" s="16" t="n">
        <v>0.391663767533449</v>
      </c>
      <c r="D108" s="16" t="n">
        <v>0.395401186211903</v>
      </c>
      <c r="E108" s="16" t="n">
        <v>0.344052176029805</v>
      </c>
      <c r="F108" s="16" t="n">
        <v>0.354676675494706</v>
      </c>
      <c r="G108" s="16" t="n">
        <v>0.306132281830628</v>
      </c>
      <c r="H108" s="16" t="n">
        <v>0.32158595439073</v>
      </c>
      <c r="I108" s="16" t="n">
        <v>0.326057790232139</v>
      </c>
      <c r="J108" s="16" t="n">
        <v>0.279709265304339</v>
      </c>
      <c r="K108" s="16" t="n">
        <v>0.183511718676483</v>
      </c>
      <c r="L108" s="16" t="n">
        <v>0.288073219111974</v>
      </c>
      <c r="M108" s="16" t="n">
        <v>0.280626169971358</v>
      </c>
      <c r="N108" s="16" t="n">
        <v>0.296662254675247</v>
      </c>
      <c r="O108" s="16" t="n">
        <v>0.271398690776413</v>
      </c>
      <c r="P108" s="16" t="n">
        <v>0.256855352860306</v>
      </c>
      <c r="Q108" s="16" t="n">
        <v>0.316164557753352</v>
      </c>
      <c r="R108" s="16" t="n">
        <v>0.285823283256785</v>
      </c>
      <c r="S108" s="16" t="n">
        <v>0.272296901295272</v>
      </c>
      <c r="T108" s="16" t="n">
        <v>0.234963633275175</v>
      </c>
      <c r="U108" s="16" t="n">
        <v>0.269811803223471</v>
      </c>
      <c r="V108" s="16" t="n">
        <v>0.240124466860756</v>
      </c>
      <c r="W108" s="16" t="n">
        <v>0.221638959649581</v>
      </c>
    </row>
    <row r="109" customFormat="false" ht="15" hidden="false" customHeight="false" outlineLevel="0" collapsed="false">
      <c r="A109" s="162" t="s">
        <v>166</v>
      </c>
      <c r="B109" s="98" t="s">
        <v>167</v>
      </c>
      <c r="C109" s="101" t="n">
        <v>43.32</v>
      </c>
      <c r="D109" s="101" t="n">
        <v>43.78</v>
      </c>
      <c r="E109" s="101" t="n">
        <v>45.61</v>
      </c>
      <c r="F109" s="101" t="n">
        <v>46.47</v>
      </c>
      <c r="G109" s="101" t="n">
        <v>47.63</v>
      </c>
      <c r="H109" s="101" t="n">
        <v>48.11</v>
      </c>
      <c r="I109" s="101" t="n">
        <v>47.98</v>
      </c>
      <c r="J109" s="101" t="n">
        <v>48.04</v>
      </c>
      <c r="K109" s="101" t="n">
        <v>50.24</v>
      </c>
      <c r="L109" s="101" t="n">
        <v>49.26</v>
      </c>
      <c r="M109" s="101" t="n">
        <v>49.86</v>
      </c>
      <c r="N109" s="101" t="n">
        <v>49.76</v>
      </c>
      <c r="O109" s="101" t="n">
        <v>51.27</v>
      </c>
      <c r="P109" s="101" t="n">
        <v>51.87</v>
      </c>
      <c r="Q109" s="101" t="n">
        <v>50.92</v>
      </c>
      <c r="R109" s="101" t="n">
        <v>50.23</v>
      </c>
      <c r="S109" s="101" t="n">
        <v>51.44</v>
      </c>
      <c r="T109" s="101" t="n">
        <v>51.36</v>
      </c>
      <c r="U109" s="101" t="n">
        <v>51.04</v>
      </c>
      <c r="V109" s="108" t="n">
        <v>51.11</v>
      </c>
      <c r="W109" s="101" t="n">
        <v>51.87</v>
      </c>
    </row>
    <row r="110" customFormat="false" ht="15" hidden="false" customHeight="false" outlineLevel="0" collapsed="false">
      <c r="A110" s="162" t="s">
        <v>168</v>
      </c>
      <c r="B110" s="15" t="s">
        <v>8</v>
      </c>
      <c r="C110" s="16" t="n">
        <v>0.00291138</v>
      </c>
      <c r="D110" s="16" t="n">
        <v>0.00288362</v>
      </c>
      <c r="E110" s="16" t="n">
        <v>0.0032693</v>
      </c>
      <c r="F110" s="16" t="n">
        <v>0.00284062</v>
      </c>
      <c r="G110" s="16" t="n">
        <v>0.00336568</v>
      </c>
      <c r="H110" s="16" t="n">
        <v>0.00349803</v>
      </c>
      <c r="I110" s="16" t="n">
        <v>0.00263048</v>
      </c>
      <c r="J110" s="16" t="n">
        <v>0.0022082</v>
      </c>
      <c r="K110" s="16" t="n">
        <v>0.00220929</v>
      </c>
      <c r="L110" s="16" t="n">
        <v>0.00198178</v>
      </c>
      <c r="M110" s="16" t="n">
        <v>0.00146873</v>
      </c>
      <c r="N110" s="16" t="n">
        <v>0.00131478</v>
      </c>
      <c r="O110" s="16" t="n">
        <v>0.00134534</v>
      </c>
      <c r="P110" s="16" t="n">
        <v>0.00167204</v>
      </c>
      <c r="Q110" s="16" t="n">
        <v>0.00619956</v>
      </c>
      <c r="R110" s="16" t="n">
        <v>0.00576987</v>
      </c>
      <c r="S110" s="16" t="n">
        <v>0.00576485</v>
      </c>
      <c r="T110" s="16" t="n">
        <v>0.0064334</v>
      </c>
      <c r="U110" s="16" t="n">
        <v>0.00599114</v>
      </c>
      <c r="V110" s="16" t="n">
        <v>0.00635653</v>
      </c>
      <c r="W110" s="29" t="n">
        <v>0.00601857</v>
      </c>
    </row>
    <row r="111" customFormat="false" ht="15" hidden="false" customHeight="false" outlineLevel="0" collapsed="false">
      <c r="A111" s="162" t="s">
        <v>169</v>
      </c>
      <c r="B111" s="15" t="s">
        <v>8</v>
      </c>
      <c r="C111" s="16" t="n">
        <v>0.1429778</v>
      </c>
      <c r="D111" s="16" t="n">
        <v>0.15286124</v>
      </c>
      <c r="E111" s="16" t="n">
        <v>0.15238097</v>
      </c>
      <c r="F111" s="16" t="n">
        <v>0.13973721</v>
      </c>
      <c r="G111" s="16" t="n">
        <v>0.11927611</v>
      </c>
      <c r="H111" s="16" t="n">
        <v>0.11006306</v>
      </c>
      <c r="I111" s="16" t="n">
        <v>0.13799203</v>
      </c>
      <c r="J111" s="16" t="n">
        <v>0.14925712</v>
      </c>
      <c r="K111" s="16" t="n">
        <v>0.15319434</v>
      </c>
      <c r="L111" s="16" t="n">
        <v>0.13305805</v>
      </c>
      <c r="M111" s="16" t="n">
        <v>0.11780897</v>
      </c>
      <c r="N111" s="16" t="n">
        <v>0.13935697</v>
      </c>
      <c r="O111" s="16" t="n">
        <v>0.1503029</v>
      </c>
      <c r="P111" s="16" t="n">
        <v>0.13985126</v>
      </c>
      <c r="Q111" s="16" t="n">
        <v>0.12727788</v>
      </c>
      <c r="R111" s="16" t="n">
        <v>0.14471356</v>
      </c>
      <c r="S111" s="16" t="n">
        <v>0.13228626</v>
      </c>
      <c r="T111" s="16" t="n">
        <v>0.11551695</v>
      </c>
      <c r="U111" s="16" t="n">
        <v>0.09949641</v>
      </c>
      <c r="V111" s="16" t="n">
        <v>0.10176733</v>
      </c>
      <c r="W111" s="29" t="n">
        <v>0.09766984</v>
      </c>
    </row>
    <row r="112" customFormat="false" ht="15" hidden="false" customHeight="false" outlineLevel="0" collapsed="false">
      <c r="A112" s="162" t="s">
        <v>170</v>
      </c>
      <c r="B112" s="15" t="s">
        <v>8</v>
      </c>
      <c r="C112" s="16" t="n">
        <v>0.04754777</v>
      </c>
      <c r="D112" s="16" t="n">
        <v>0.0535547</v>
      </c>
      <c r="E112" s="16" t="n">
        <v>0.06214103</v>
      </c>
      <c r="F112" s="16" t="n">
        <v>0.06677318</v>
      </c>
      <c r="G112" s="16" t="n">
        <v>0.07448066</v>
      </c>
      <c r="H112" s="16" t="n">
        <v>0.09152144</v>
      </c>
      <c r="I112" s="16" t="n">
        <v>0.11205941</v>
      </c>
      <c r="J112" s="16" t="n">
        <v>0.13853945</v>
      </c>
      <c r="K112" s="16" t="n">
        <v>0.13510506</v>
      </c>
      <c r="L112" s="16" t="n">
        <v>0.15060217</v>
      </c>
      <c r="M112" s="16" t="n">
        <v>0.16743976</v>
      </c>
      <c r="N112" s="16" t="n">
        <v>0.18412868</v>
      </c>
      <c r="O112" s="16" t="n">
        <v>0.24207651</v>
      </c>
      <c r="P112" s="16" t="n">
        <v>0.27644988</v>
      </c>
      <c r="Q112" s="16" t="n">
        <v>0.30964748</v>
      </c>
      <c r="R112" s="16" t="n">
        <v>0.35706441</v>
      </c>
      <c r="S112" s="16" t="n">
        <v>0.43691301</v>
      </c>
      <c r="T112" s="16" t="n">
        <v>0.51131873</v>
      </c>
      <c r="U112" s="16" t="n">
        <v>0.58447477</v>
      </c>
      <c r="V112" s="16" t="n">
        <v>0.62729644</v>
      </c>
      <c r="W112" s="16" t="n">
        <v>0.65351033</v>
      </c>
      <c r="X112" s="40" t="s">
        <v>171</v>
      </c>
      <c r="Y112" s="16" t="n">
        <v>0.131940151273466</v>
      </c>
      <c r="Z112" s="53" t="s">
        <v>172</v>
      </c>
    </row>
    <row r="113" customFormat="false" ht="15" hidden="false" customHeight="false" outlineLevel="0" collapsed="false">
      <c r="Y113" s="16" t="n">
        <f aca="false">-1+(W112/C112)^(1/(W99-C99))</f>
        <v>0.140003317525311</v>
      </c>
      <c r="Z113" s="53" t="s">
        <v>173</v>
      </c>
    </row>
    <row r="114" customFormat="false" ht="15" hidden="false" customHeight="false" outlineLevel="0" collapsed="false">
      <c r="A114" s="110" t="s">
        <v>174</v>
      </c>
      <c r="B114" s="30" t="s">
        <v>175</v>
      </c>
      <c r="C114" s="0" t="n">
        <v>2015</v>
      </c>
    </row>
    <row r="115" customFormat="false" ht="15" hidden="false" customHeight="false" outlineLevel="0" collapsed="false">
      <c r="A115" s="111" t="s">
        <v>176</v>
      </c>
      <c r="B115" s="112"/>
      <c r="C115" s="113" t="n">
        <v>1995</v>
      </c>
      <c r="D115" s="113" t="n">
        <v>1996</v>
      </c>
      <c r="E115" s="113" t="n">
        <v>1997</v>
      </c>
      <c r="F115" s="113" t="n">
        <v>1998</v>
      </c>
      <c r="G115" s="113" t="n">
        <v>1999</v>
      </c>
      <c r="H115" s="113" t="n">
        <v>2000</v>
      </c>
      <c r="I115" s="113" t="n">
        <v>2001</v>
      </c>
      <c r="J115" s="113" t="n">
        <v>2002</v>
      </c>
      <c r="K115" s="113" t="n">
        <v>2003</v>
      </c>
      <c r="L115" s="113" t="n">
        <v>2004</v>
      </c>
      <c r="M115" s="113" t="n">
        <v>2005</v>
      </c>
      <c r="N115" s="113" t="n">
        <v>2006</v>
      </c>
      <c r="O115" s="113" t="n">
        <v>2007</v>
      </c>
      <c r="P115" s="113" t="n">
        <v>2008</v>
      </c>
      <c r="Q115" s="113" t="n">
        <v>2009</v>
      </c>
      <c r="R115" s="113" t="n">
        <v>2010</v>
      </c>
      <c r="S115" s="113" t="n">
        <v>2011</v>
      </c>
      <c r="T115" s="113" t="n">
        <v>2012</v>
      </c>
      <c r="U115" s="113" t="n">
        <v>2013</v>
      </c>
      <c r="V115" s="113" t="n">
        <v>2014</v>
      </c>
      <c r="W115" s="113" t="n">
        <v>2015</v>
      </c>
      <c r="X115" s="113" t="n">
        <v>2016</v>
      </c>
    </row>
    <row r="116" customFormat="false" ht="15" hidden="false" customHeight="false" outlineLevel="0" collapsed="false">
      <c r="A116" s="118" t="s">
        <v>177</v>
      </c>
      <c r="B116" s="98" t="s">
        <v>8</v>
      </c>
      <c r="C116" s="16" t="n">
        <v>0.705007751155263</v>
      </c>
      <c r="D116" s="16" t="n">
        <v>0.713402933462982</v>
      </c>
      <c r="E116" s="101" t="n">
        <v>0.740433627410361</v>
      </c>
      <c r="F116" s="101" t="n">
        <v>0.744130269827003</v>
      </c>
      <c r="G116" s="101" t="n">
        <v>0.71903068045585</v>
      </c>
      <c r="H116" s="15" t="n">
        <v>0.737028051228113</v>
      </c>
      <c r="I116" s="15" t="n">
        <v>0.748052903422593</v>
      </c>
      <c r="J116" s="15" t="n">
        <v>0.762223983428385</v>
      </c>
      <c r="K116" s="15" t="n">
        <v>0.760953918396642</v>
      </c>
      <c r="L116" s="15" t="n">
        <v>0.80869068459388</v>
      </c>
      <c r="M116" s="15" t="n">
        <v>0.816695025739372</v>
      </c>
      <c r="N116" s="15" t="n">
        <v>0.840017529823095</v>
      </c>
      <c r="O116" s="15" t="n">
        <v>0.844761977724247</v>
      </c>
      <c r="P116" s="15" t="n">
        <v>0.851321281233406</v>
      </c>
      <c r="Q116" s="15" t="n">
        <v>0.856676628060232</v>
      </c>
      <c r="R116" s="15" t="n">
        <v>0.861943321970572</v>
      </c>
      <c r="S116" s="15" t="n">
        <v>0.885371878276796</v>
      </c>
      <c r="T116" s="15" t="n">
        <v>0.877276733003435</v>
      </c>
      <c r="U116" s="15" t="n">
        <v>0.898912357667595</v>
      </c>
      <c r="V116" s="163" t="n">
        <v>0.915061977969908</v>
      </c>
      <c r="W116" s="15" t="n">
        <v>0.921730392645142</v>
      </c>
      <c r="X116" s="16"/>
    </row>
    <row r="117" customFormat="false" ht="15" hidden="false" customHeight="false" outlineLevel="0" collapsed="false">
      <c r="A117" s="118" t="s">
        <v>178</v>
      </c>
      <c r="B117" s="98" t="s">
        <v>8</v>
      </c>
      <c r="C117" s="15" t="n">
        <v>0.299839223128442</v>
      </c>
      <c r="D117" s="15" t="n">
        <v>0.304138539803167</v>
      </c>
      <c r="E117" s="101" t="n">
        <v>0.319612409560112</v>
      </c>
      <c r="F117" s="101" t="n">
        <v>0.358390948635958</v>
      </c>
      <c r="G117" s="101" t="n">
        <v>0.355819723048549</v>
      </c>
      <c r="H117" s="15" t="n">
        <v>0.398982835932019</v>
      </c>
      <c r="I117" s="15" t="n">
        <v>0.447424392611215</v>
      </c>
      <c r="J117" s="15" t="n">
        <v>0.471514253267095</v>
      </c>
      <c r="K117" s="15" t="n">
        <v>0.468395833347459</v>
      </c>
      <c r="L117" s="15" t="n">
        <v>0.50498435121088</v>
      </c>
      <c r="M117" s="15" t="n">
        <v>0.516020785830148</v>
      </c>
      <c r="N117" s="15" t="n">
        <v>0.514671957489973</v>
      </c>
      <c r="O117" s="15" t="n">
        <v>0.517255310607007</v>
      </c>
      <c r="P117" s="15" t="n">
        <v>0.5214329985883</v>
      </c>
      <c r="Q117" s="15" t="n">
        <v>0.503924517628373</v>
      </c>
      <c r="R117" s="15" t="n">
        <v>0.525009739359166</v>
      </c>
      <c r="S117" s="15" t="n">
        <v>0.54035442520811</v>
      </c>
      <c r="T117" s="15" t="n">
        <v>0.533488910062723</v>
      </c>
      <c r="U117" s="15" t="n">
        <v>0.51941166294856</v>
      </c>
      <c r="V117" s="163" t="n">
        <v>0.519847877618779</v>
      </c>
      <c r="W117" s="15" t="n">
        <v>0.521124394054525</v>
      </c>
      <c r="X117" s="16"/>
    </row>
    <row r="118" customFormat="false" ht="15" hidden="false" customHeight="false" outlineLevel="0" collapsed="false">
      <c r="A118" s="118" t="s">
        <v>179</v>
      </c>
      <c r="B118" s="98" t="s">
        <v>8</v>
      </c>
      <c r="C118" s="98" t="n">
        <v>0.162646054467004</v>
      </c>
      <c r="D118" s="98" t="n">
        <v>0.159275192492959</v>
      </c>
      <c r="E118" s="114" t="n">
        <v>0.137770154519276</v>
      </c>
      <c r="F118" s="114" t="n">
        <v>0.132884654164146</v>
      </c>
      <c r="G118" s="114" t="n">
        <v>0.124487709266569</v>
      </c>
      <c r="H118" s="98" t="n">
        <v>0.109782643736213</v>
      </c>
      <c r="I118" s="98" t="n">
        <v>0.107841707114185</v>
      </c>
      <c r="J118" s="98" t="n">
        <v>0.0983640635177193</v>
      </c>
      <c r="K118" s="98" t="n">
        <v>0.0764930471036775</v>
      </c>
      <c r="L118" s="98" t="n">
        <v>0.0968433744643738</v>
      </c>
      <c r="M118" s="98" t="n">
        <v>0.0926904707644423</v>
      </c>
      <c r="N118" s="98" t="n">
        <v>0.098622442914563</v>
      </c>
      <c r="O118" s="98" t="n">
        <v>0.0901336523111835</v>
      </c>
      <c r="P118" s="98" t="n">
        <v>0.082970056687978</v>
      </c>
      <c r="Q118" s="98" t="n">
        <v>0.0984834989399995</v>
      </c>
      <c r="R118" s="98" t="n">
        <v>0.0893010412543671</v>
      </c>
      <c r="S118" s="98" t="n">
        <v>0.0809070016853072</v>
      </c>
      <c r="T118" s="98" t="n">
        <v>0.0694832557269439</v>
      </c>
      <c r="U118" s="15" t="n">
        <v>0.0653862600038791</v>
      </c>
      <c r="V118" s="163" t="n">
        <v>0.063637186260274</v>
      </c>
      <c r="W118" s="15" t="n">
        <v>0.0604027013945837</v>
      </c>
      <c r="X118" s="16"/>
    </row>
    <row r="119" customFormat="false" ht="15" hidden="false" customHeight="false" outlineLevel="0" collapsed="false">
      <c r="A119" s="115" t="s">
        <v>180</v>
      </c>
      <c r="E119" s="116"/>
      <c r="F119" s="116"/>
      <c r="G119" s="116"/>
    </row>
    <row r="120" customFormat="false" ht="15" hidden="false" customHeight="false" outlineLevel="0" collapsed="false">
      <c r="A120" s="118" t="s">
        <v>181</v>
      </c>
      <c r="B120" s="98" t="s">
        <v>82</v>
      </c>
      <c r="C120" s="15" t="n">
        <v>0.0015016923213375</v>
      </c>
      <c r="D120" s="15" t="n">
        <v>0.0009010153928025</v>
      </c>
      <c r="E120" s="101" t="n">
        <v>0.0009010153928025</v>
      </c>
      <c r="F120" s="101" t="n">
        <v>0.0009010153928025</v>
      </c>
      <c r="G120" s="101" t="n">
        <v>0.001802030785605</v>
      </c>
      <c r="H120" s="15" t="n">
        <v>0.00120135385707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15" t="n">
        <v>0</v>
      </c>
      <c r="R120" s="15" t="n">
        <v>0</v>
      </c>
      <c r="S120" s="15" t="n">
        <v>0</v>
      </c>
      <c r="T120" s="15" t="n">
        <v>0</v>
      </c>
      <c r="U120" s="15"/>
      <c r="V120" s="163"/>
      <c r="W120" s="15"/>
      <c r="X120" s="16"/>
    </row>
    <row r="121" customFormat="false" ht="15" hidden="false" customHeight="false" outlineLevel="0" collapsed="false">
      <c r="A121" s="118" t="s">
        <v>182</v>
      </c>
      <c r="B121" s="98" t="s">
        <v>82</v>
      </c>
      <c r="C121" s="15" t="n">
        <v>0</v>
      </c>
      <c r="D121" s="15" t="n">
        <v>0.001806</v>
      </c>
      <c r="E121" s="101" t="n">
        <v>0.0016905</v>
      </c>
      <c r="F121" s="101" t="n">
        <v>0.001512</v>
      </c>
      <c r="G121" s="101" t="n">
        <v>0.001533</v>
      </c>
      <c r="H121" s="15" t="n">
        <v>0.001554</v>
      </c>
      <c r="I121" s="15" t="n">
        <v>0.002331</v>
      </c>
      <c r="J121" s="15" t="n">
        <v>0.002205</v>
      </c>
      <c r="K121" s="15" t="n">
        <v>0.002919</v>
      </c>
      <c r="L121" s="15" t="n">
        <v>0.002583</v>
      </c>
      <c r="M121" s="15" t="n">
        <v>0.00273</v>
      </c>
      <c r="N121" s="15" t="n">
        <v>0.0027144</v>
      </c>
      <c r="O121" s="15" t="n">
        <v>0.0025812</v>
      </c>
      <c r="P121" s="15" t="n">
        <v>0.00264816</v>
      </c>
      <c r="Q121" s="15" t="n">
        <v>0.00279</v>
      </c>
      <c r="R121" s="15" t="n">
        <v>0.002628</v>
      </c>
      <c r="S121" s="15" t="n">
        <v>0.0025325511084</v>
      </c>
      <c r="T121" s="15" t="n">
        <v>0.0025618270284</v>
      </c>
      <c r="U121" s="15"/>
      <c r="V121" s="163"/>
      <c r="W121" s="15"/>
      <c r="X121" s="16"/>
    </row>
    <row r="122" customFormat="false" ht="15" hidden="false" customHeight="false" outlineLevel="0" collapsed="false">
      <c r="A122" s="118" t="s">
        <v>183</v>
      </c>
      <c r="B122" s="98" t="s">
        <v>82</v>
      </c>
      <c r="C122" s="15" t="n">
        <v>0.01227524</v>
      </c>
      <c r="D122" s="15" t="n">
        <v>0.0137263</v>
      </c>
      <c r="E122" s="101" t="n">
        <v>0.01466753</v>
      </c>
      <c r="F122" s="101" t="n">
        <v>0.00882406</v>
      </c>
      <c r="G122" s="101" t="n">
        <v>0.00619646</v>
      </c>
      <c r="H122" s="15" t="n">
        <v>0.00960841</v>
      </c>
      <c r="I122" s="15" t="n">
        <v>0.01031435</v>
      </c>
      <c r="J122" s="15" t="n">
        <v>0.01137323</v>
      </c>
      <c r="K122" s="15" t="n">
        <v>0.0124713</v>
      </c>
      <c r="L122" s="15" t="n">
        <v>0.01333412</v>
      </c>
      <c r="M122" s="15" t="n">
        <v>0.01447142</v>
      </c>
      <c r="N122" s="15" t="n">
        <v>0.01513813</v>
      </c>
      <c r="O122" s="15" t="n">
        <v>0.01686376</v>
      </c>
      <c r="P122" s="15" t="n">
        <v>0.01729513</v>
      </c>
      <c r="Q122" s="15" t="n">
        <v>0.01919388</v>
      </c>
      <c r="R122" s="15" t="n">
        <v>0.02077239</v>
      </c>
      <c r="S122" s="15" t="n">
        <v>0.0222016</v>
      </c>
      <c r="T122" s="15" t="n">
        <v>0.02369465</v>
      </c>
      <c r="U122" s="15" t="n">
        <v>0.02463676</v>
      </c>
      <c r="V122" s="163" t="n">
        <v>0.02743811</v>
      </c>
      <c r="W122" s="15" t="n">
        <v>0.03360744</v>
      </c>
      <c r="X122" s="16"/>
    </row>
    <row r="123" customFormat="false" ht="15" hidden="false" customHeight="false" outlineLevel="0" collapsed="false">
      <c r="A123" s="118" t="s">
        <v>184</v>
      </c>
      <c r="B123" s="98" t="s">
        <v>82</v>
      </c>
      <c r="C123" s="15" t="n">
        <v>0</v>
      </c>
      <c r="D123" s="15" t="n">
        <v>0</v>
      </c>
      <c r="E123" s="101" t="n">
        <v>0</v>
      </c>
      <c r="F123" s="101" t="n">
        <v>0</v>
      </c>
      <c r="G123" s="101" t="n">
        <v>0</v>
      </c>
      <c r="H123" s="15" t="n">
        <v>0</v>
      </c>
      <c r="I123" s="15" t="n">
        <v>0</v>
      </c>
      <c r="J123" s="15" t="n">
        <v>0</v>
      </c>
      <c r="K123" s="15" t="n">
        <v>0</v>
      </c>
      <c r="L123" s="15" t="n">
        <v>0</v>
      </c>
      <c r="M123" s="15" t="n">
        <v>0</v>
      </c>
      <c r="N123" s="15" t="n">
        <v>0</v>
      </c>
      <c r="O123" s="15" t="n">
        <v>0</v>
      </c>
      <c r="P123" s="15" t="n">
        <v>0</v>
      </c>
      <c r="Q123" s="15" t="n">
        <v>0</v>
      </c>
      <c r="R123" s="15" t="n">
        <v>0</v>
      </c>
      <c r="S123" s="15" t="n">
        <v>0</v>
      </c>
      <c r="T123" s="15" t="n">
        <v>0</v>
      </c>
      <c r="U123" s="15" t="n">
        <v>0</v>
      </c>
      <c r="V123" s="15" t="n">
        <v>0</v>
      </c>
      <c r="W123" s="15" t="n">
        <v>0</v>
      </c>
      <c r="X123" s="16"/>
    </row>
    <row r="124" customFormat="false" ht="15" hidden="false" customHeight="false" outlineLevel="0" collapsed="false">
      <c r="A124" s="115" t="s">
        <v>185</v>
      </c>
      <c r="E124" s="116"/>
      <c r="F124" s="116"/>
      <c r="G124" s="116"/>
    </row>
    <row r="125" customFormat="false" ht="15" hidden="false" customHeight="false" outlineLevel="0" collapsed="false">
      <c r="A125" s="118" t="s">
        <v>186</v>
      </c>
      <c r="B125" s="98" t="s">
        <v>8</v>
      </c>
      <c r="C125" s="15" t="n">
        <v>0.171101028930939</v>
      </c>
      <c r="D125" s="15" t="n">
        <v>0.160259353564024</v>
      </c>
      <c r="E125" s="101" t="n">
        <v>0.151108979088411</v>
      </c>
      <c r="F125" s="101" t="n">
        <v>0.14663168230208</v>
      </c>
      <c r="G125" s="101" t="n">
        <v>0.130770442322042</v>
      </c>
      <c r="H125" s="15" t="n">
        <v>0.110328210427494</v>
      </c>
      <c r="I125" s="15" t="n">
        <v>0.105703527275703</v>
      </c>
      <c r="J125" s="15" t="n">
        <v>0.106421439814675</v>
      </c>
      <c r="K125" s="15" t="n">
        <v>0.0940129982431894</v>
      </c>
      <c r="L125" s="15" t="n">
        <v>0.0772847905650013</v>
      </c>
      <c r="M125" s="15" t="n">
        <v>0.0760677929185886</v>
      </c>
      <c r="N125" s="15" t="n">
        <v>0.0713815689983414</v>
      </c>
      <c r="O125" s="15" t="n">
        <v>0.0552008339705696</v>
      </c>
      <c r="P125" s="15" t="n">
        <v>0.0538242682988222</v>
      </c>
      <c r="Q125" s="15" t="n">
        <v>0.0546318483751172</v>
      </c>
      <c r="R125" s="15" t="n">
        <v>0.0441010779355282</v>
      </c>
      <c r="S125" s="15" t="n">
        <v>0.0370459422694817</v>
      </c>
      <c r="T125" s="15" t="n">
        <v>0.0392446749504629</v>
      </c>
      <c r="U125" s="15" t="n">
        <v>0.037814567460622</v>
      </c>
      <c r="V125" s="15" t="n">
        <v>0.0373226538399235</v>
      </c>
      <c r="W125" s="15" t="n">
        <v>0.041256255740286</v>
      </c>
      <c r="X125" s="16"/>
    </row>
    <row r="126" customFormat="false" ht="15" hidden="false" customHeight="false" outlineLevel="0" collapsed="false">
      <c r="A126" s="118" t="s">
        <v>187</v>
      </c>
      <c r="B126" s="98" t="s">
        <v>8</v>
      </c>
      <c r="C126" s="98" t="n">
        <v>0.205923295649039</v>
      </c>
      <c r="D126" s="98" t="n">
        <v>0.233774625950657</v>
      </c>
      <c r="E126" s="114" t="n">
        <v>0.276164923153528</v>
      </c>
      <c r="F126" s="114" t="n">
        <v>0.29271538137725</v>
      </c>
      <c r="G126" s="114" t="n">
        <v>0.338017986755733</v>
      </c>
      <c r="H126" s="98" t="n">
        <v>0.318035032875566</v>
      </c>
      <c r="I126" s="98" t="n">
        <v>0.317541608451718</v>
      </c>
      <c r="J126" s="98" t="n">
        <v>0.324660649098607</v>
      </c>
      <c r="K126" s="98" t="n">
        <v>0.320043507060211</v>
      </c>
      <c r="L126" s="98" t="n">
        <v>0.334964304244622</v>
      </c>
      <c r="M126" s="98" t="n">
        <v>0.356705418123297</v>
      </c>
      <c r="N126" s="98" t="n">
        <v>0.358312249308506</v>
      </c>
      <c r="O126" s="98" t="n">
        <v>0.381476845002508</v>
      </c>
      <c r="P126" s="98" t="n">
        <v>0.432178795498799</v>
      </c>
      <c r="Q126" s="98" t="n">
        <v>0.432250594174337</v>
      </c>
      <c r="R126" s="98" t="n">
        <v>0.447899472400963</v>
      </c>
      <c r="S126" s="98" t="n">
        <v>0.413465025089584</v>
      </c>
      <c r="T126" s="98" t="n">
        <v>0.315675407326134</v>
      </c>
      <c r="U126" s="98" t="n">
        <v>0.287938420378514</v>
      </c>
      <c r="V126" s="15" t="n">
        <v>0.289252200471059</v>
      </c>
      <c r="W126" s="98" t="n">
        <v>0.312240721483526</v>
      </c>
      <c r="X126" s="16"/>
    </row>
    <row r="127" customFormat="false" ht="15" hidden="false" customHeight="false" outlineLevel="0" collapsed="false">
      <c r="A127" s="74" t="s">
        <v>188</v>
      </c>
      <c r="B127" s="98" t="s">
        <v>8</v>
      </c>
      <c r="C127" s="98" t="n">
        <v>0.548567610787048</v>
      </c>
      <c r="D127" s="98" t="n">
        <v>0.533539454227719</v>
      </c>
      <c r="E127" s="114" t="n">
        <v>0.543781083048241</v>
      </c>
      <c r="F127" s="114" t="n">
        <v>0.579670602351706</v>
      </c>
      <c r="G127" s="114" t="n">
        <v>0.640956192451833</v>
      </c>
      <c r="H127" s="98" t="n">
        <v>0.671197069514769</v>
      </c>
      <c r="I127" s="98" t="n">
        <v>0.644063075379108</v>
      </c>
      <c r="J127" s="98" t="n">
        <v>0.643450453119732</v>
      </c>
      <c r="K127" s="98" t="n">
        <v>0.665512218684899</v>
      </c>
      <c r="L127" s="98" t="n">
        <v>0.687275153649193</v>
      </c>
      <c r="M127" s="98" t="n">
        <v>0.708614012558521</v>
      </c>
      <c r="N127" s="98" t="n">
        <v>0.685099077187209</v>
      </c>
      <c r="O127" s="98" t="n">
        <v>0.67838801507377</v>
      </c>
      <c r="P127" s="98" t="n">
        <v>0.690463000122141</v>
      </c>
      <c r="Q127" s="98" t="n">
        <v>0.669053993855254</v>
      </c>
      <c r="R127" s="98" t="n">
        <v>0.675494968007077</v>
      </c>
      <c r="S127" s="98" t="n">
        <v>0.675177478852991</v>
      </c>
      <c r="T127" s="98" t="n">
        <v>0.690311594674653</v>
      </c>
      <c r="U127" s="98" t="n">
        <v>0.703189919540988</v>
      </c>
      <c r="V127" s="98" t="n">
        <v>0.706005192459646</v>
      </c>
      <c r="W127" s="98" t="n">
        <v>0.724251308140195</v>
      </c>
      <c r="X127" s="16"/>
    </row>
    <row r="128" customFormat="false" ht="15" hidden="false" customHeight="false" outlineLevel="0" collapsed="false">
      <c r="A128" s="74" t="s">
        <v>189</v>
      </c>
      <c r="B128" s="15" t="s">
        <v>8</v>
      </c>
      <c r="C128" s="16" t="n">
        <v>0.242245534707707</v>
      </c>
      <c r="D128" s="16" t="n">
        <v>0.247294671196298</v>
      </c>
      <c r="E128" s="101" t="n">
        <v>0.206950563561498</v>
      </c>
      <c r="F128" s="101" t="n">
        <v>0.227855009493593</v>
      </c>
      <c r="G128" s="101" t="n">
        <v>0.209908099478145</v>
      </c>
      <c r="H128" s="16" t="n">
        <v>0.179106783326713</v>
      </c>
      <c r="I128" s="16" t="n">
        <v>0.186316685377816</v>
      </c>
      <c r="J128" s="16" t="n">
        <v>0.164735436443927</v>
      </c>
      <c r="K128" s="16" t="n">
        <v>0.156965485080669</v>
      </c>
      <c r="L128" s="16" t="n">
        <v>0.142145237471665</v>
      </c>
      <c r="M128" s="16" t="n">
        <v>0.13646830487845</v>
      </c>
      <c r="N128" s="16" t="n">
        <v>0.108684785182457</v>
      </c>
      <c r="O128" s="16" t="n">
        <v>0.0946255319060131</v>
      </c>
      <c r="P128" s="16" t="n">
        <v>0.0852628104455615</v>
      </c>
      <c r="Q128" s="16" t="n">
        <v>0.0987097512079223</v>
      </c>
      <c r="R128" s="16" t="n">
        <v>0.0940344683597161</v>
      </c>
      <c r="S128" s="16" t="n">
        <v>0.0806202328820353</v>
      </c>
      <c r="T128" s="16" t="n">
        <v>0.0846153997392941</v>
      </c>
      <c r="U128" s="16" t="n">
        <v>0.0719518025427643</v>
      </c>
      <c r="V128" s="16" t="n">
        <v>0.0707015149052154</v>
      </c>
      <c r="W128" s="16" t="n">
        <v>0.0720518125393541</v>
      </c>
      <c r="X128" s="16"/>
    </row>
    <row r="129" customFormat="false" ht="15" hidden="false" customHeight="false" outlineLevel="0" collapsed="false">
      <c r="A129" s="21" t="s">
        <v>190</v>
      </c>
      <c r="E129" s="116"/>
      <c r="F129" s="116"/>
      <c r="G129" s="116"/>
    </row>
    <row r="130" customFormat="false" ht="15" hidden="false" customHeight="false" outlineLevel="0" collapsed="false">
      <c r="A130" s="74" t="s">
        <v>191</v>
      </c>
      <c r="B130" s="98" t="s">
        <v>192</v>
      </c>
      <c r="C130" s="15" t="n">
        <v>210.208279315559</v>
      </c>
      <c r="D130" s="15" t="n">
        <v>322.28620281346</v>
      </c>
      <c r="E130" s="101" t="n">
        <v>399.013834822863</v>
      </c>
      <c r="F130" s="101" t="n">
        <v>385.649502621515</v>
      </c>
      <c r="G130" s="101" t="n">
        <v>441.403085792481</v>
      </c>
      <c r="H130" s="15" t="n">
        <v>753.194902874802</v>
      </c>
      <c r="I130" s="15" t="n">
        <v>929.171246670588</v>
      </c>
      <c r="J130" s="15" t="n">
        <v>1265.43062516067</v>
      </c>
      <c r="K130" s="15" t="n">
        <v>1695.98331572058</v>
      </c>
      <c r="L130" s="15" t="n">
        <v>2122.75657717985</v>
      </c>
      <c r="M130" s="15" t="n">
        <v>3281.7985080327</v>
      </c>
      <c r="N130" s="15" t="n">
        <v>5214.14853225307</v>
      </c>
      <c r="O130" s="15" t="n">
        <v>6945.0439549539</v>
      </c>
      <c r="P130" s="15" t="n">
        <v>8334.2284185349</v>
      </c>
      <c r="Q130" s="15" t="n">
        <v>10461.0612549141</v>
      </c>
      <c r="R130" s="15" t="n">
        <v>11466.4232861284</v>
      </c>
      <c r="S130" s="15" t="n">
        <v>10706.5681112702</v>
      </c>
      <c r="T130" s="15" t="n">
        <v>11592.5800317346</v>
      </c>
      <c r="U130" s="15" t="n">
        <v>12394.4562658535</v>
      </c>
      <c r="V130" s="15" t="n">
        <v>14286.3361810557</v>
      </c>
      <c r="W130" s="15" t="n">
        <v>13819.5772516051</v>
      </c>
      <c r="X130" s="16" t="n">
        <v>13580.2964064252</v>
      </c>
    </row>
    <row r="131" customFormat="false" ht="15" hidden="false" customHeight="false" outlineLevel="0" collapsed="false">
      <c r="A131" s="119" t="s">
        <v>193</v>
      </c>
      <c r="B131" s="120"/>
      <c r="C131" s="30"/>
      <c r="D131" s="30"/>
      <c r="E131" s="121"/>
      <c r="F131" s="121"/>
      <c r="G131" s="121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10"/>
    </row>
    <row r="132" customFormat="false" ht="15" hidden="false" customHeight="false" outlineLevel="0" collapsed="false">
      <c r="A132" s="118" t="s">
        <v>194</v>
      </c>
      <c r="B132" s="98" t="s">
        <v>195</v>
      </c>
      <c r="C132" s="4" t="n">
        <v>0.0045801</v>
      </c>
      <c r="D132" s="4" t="n">
        <v>0.0050568</v>
      </c>
      <c r="E132" s="104" t="n">
        <v>0.0055517</v>
      </c>
      <c r="F132" s="104" t="n">
        <v>0.0061614</v>
      </c>
      <c r="G132" s="104" t="n">
        <v>0.006678</v>
      </c>
      <c r="H132" s="164" t="n">
        <v>0.0077364</v>
      </c>
      <c r="I132" s="4" t="n">
        <v>0.0085736</v>
      </c>
      <c r="J132" s="4" t="n">
        <v>0.009219</v>
      </c>
      <c r="K132" s="4" t="n">
        <v>0.0102144</v>
      </c>
      <c r="L132" s="4" t="n">
        <v>0.0116963</v>
      </c>
      <c r="M132" s="4" t="n">
        <v>0.0128037</v>
      </c>
      <c r="N132" s="4" t="n">
        <v>0.0147896</v>
      </c>
      <c r="O132" s="4" t="n">
        <v>0.0166334</v>
      </c>
      <c r="P132" s="4" t="n">
        <v>0.0195384</v>
      </c>
      <c r="Q132" s="4" t="n">
        <v>0.0223867</v>
      </c>
      <c r="R132" s="4" t="n">
        <v>0.0248759</v>
      </c>
      <c r="S132" s="4" t="n">
        <v>0.0270613</v>
      </c>
      <c r="T132" s="4" t="n">
        <v>0.0289562</v>
      </c>
      <c r="U132" s="4" t="n">
        <v>0.0308707</v>
      </c>
      <c r="V132" s="5" t="n">
        <v>0.0323757</v>
      </c>
      <c r="W132" s="4" t="n">
        <v>0.0337064</v>
      </c>
      <c r="X132" s="16"/>
    </row>
    <row r="133" customFormat="false" ht="15" hidden="false" customHeight="false" outlineLevel="0" collapsed="false">
      <c r="A133" s="118" t="s">
        <v>196</v>
      </c>
      <c r="B133" s="98" t="s">
        <v>195</v>
      </c>
      <c r="C133" s="15" t="n">
        <v>0.00103786034937086</v>
      </c>
      <c r="D133" s="15" t="n">
        <v>0.0012681934767208</v>
      </c>
      <c r="E133" s="101" t="n">
        <v>0.00154964460813261</v>
      </c>
      <c r="F133" s="101" t="n">
        <v>0.00189355840066598</v>
      </c>
      <c r="G133" s="101" t="n">
        <v>0.00231379723964805</v>
      </c>
      <c r="H133" s="15" t="n">
        <v>0.0028273</v>
      </c>
      <c r="I133" s="15" t="n">
        <v>0.00334080276035195</v>
      </c>
      <c r="J133" s="15" t="n">
        <v>0.00394756944207379</v>
      </c>
      <c r="K133" s="15" t="n">
        <v>0.0046645389200867</v>
      </c>
      <c r="L133" s="15" t="n">
        <v>0.00551172655890593</v>
      </c>
      <c r="M133" s="15" t="n">
        <v>0.00651278297396742</v>
      </c>
      <c r="N133" s="15" t="n">
        <v>0.00769565427687319</v>
      </c>
      <c r="O133" s="15" t="n">
        <v>0.00909336223637118</v>
      </c>
      <c r="P133" s="15" t="n">
        <v>0.0107449261345273</v>
      </c>
      <c r="Q133" s="15" t="n">
        <v>0.012696452053198</v>
      </c>
      <c r="R133" s="15" t="n">
        <v>0.01500242</v>
      </c>
      <c r="S133" s="15" t="n">
        <v>0.0157399595617779</v>
      </c>
      <c r="T133" s="15" t="n">
        <v>0.0165137575808705</v>
      </c>
      <c r="U133" s="15" t="n">
        <v>0.0173255965728133</v>
      </c>
      <c r="V133" s="15" t="n">
        <v>0.0181773466840522</v>
      </c>
      <c r="W133" s="4" t="n">
        <v>0.01907097</v>
      </c>
      <c r="X133" s="16"/>
    </row>
    <row r="134" customFormat="false" ht="15" hidden="false" customHeight="false" outlineLevel="0" collapsed="false">
      <c r="A134" s="165" t="s">
        <v>197</v>
      </c>
      <c r="B134" s="4" t="s">
        <v>195</v>
      </c>
      <c r="C134" s="4" t="n">
        <v>0.103583817877661</v>
      </c>
      <c r="D134" s="4" t="n">
        <v>0.110201734933874</v>
      </c>
      <c r="E134" s="104" t="n">
        <v>0.114486540266126</v>
      </c>
      <c r="F134" s="104" t="n">
        <v>0.114514230496442</v>
      </c>
      <c r="G134" s="104" t="n">
        <v>0.111287577745609</v>
      </c>
      <c r="H134" s="4" t="n">
        <v>0.112383122659651</v>
      </c>
      <c r="I134" s="4" t="n">
        <v>0.110701548698866</v>
      </c>
      <c r="J134" s="4" t="n">
        <v>0.111262385562366</v>
      </c>
      <c r="K134" s="4" t="n">
        <v>0.119064866475838</v>
      </c>
      <c r="L134" s="4" t="n">
        <v>0.115795811044769</v>
      </c>
      <c r="M134" s="4" t="n">
        <v>0.117784135713329</v>
      </c>
      <c r="N134" s="4" t="n">
        <v>0.119589868636131</v>
      </c>
      <c r="O134" s="4" t="n">
        <v>0.12556758879496</v>
      </c>
      <c r="P134" s="4" t="n">
        <v>0.129012986189397</v>
      </c>
      <c r="Q134" s="4" t="n">
        <v>0.131123847049955</v>
      </c>
      <c r="R134" s="4" t="n">
        <v>0.138981945925542</v>
      </c>
      <c r="S134" s="4" t="n">
        <v>0.125191424387914</v>
      </c>
      <c r="T134" s="4" t="n">
        <v>0.132448304037572</v>
      </c>
      <c r="U134" s="4" t="n">
        <v>0.136220176675749</v>
      </c>
      <c r="V134" s="4" t="n">
        <v>0.125869010907717</v>
      </c>
      <c r="W134" s="15"/>
      <c r="X134" s="16"/>
    </row>
    <row r="135" customFormat="false" ht="15" hidden="false" customHeight="false" outlineLevel="0" collapsed="false">
      <c r="A135" s="119" t="s">
        <v>198</v>
      </c>
      <c r="B135" s="120"/>
      <c r="C135" s="30"/>
      <c r="D135" s="30"/>
      <c r="E135" s="121"/>
      <c r="F135" s="121"/>
      <c r="G135" s="121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10"/>
    </row>
    <row r="136" customFormat="false" ht="15" hidden="false" customHeight="false" outlineLevel="0" collapsed="false">
      <c r="A136" s="118" t="s">
        <v>194</v>
      </c>
      <c r="B136" s="98" t="s">
        <v>195</v>
      </c>
      <c r="C136" s="15" t="n">
        <v>3.17892651720626E-006</v>
      </c>
      <c r="D136" s="15" t="n">
        <v>3.17892651720626E-006</v>
      </c>
      <c r="E136" s="101" t="n">
        <v>1.00666006378198E-005</v>
      </c>
      <c r="F136" s="101" t="n">
        <v>8.47713737921669E-006</v>
      </c>
      <c r="G136" s="101" t="n">
        <v>1.2185884982624E-005</v>
      </c>
      <c r="H136" s="16" t="n">
        <v>1.2715706068825E-005</v>
      </c>
      <c r="I136" s="16" t="n">
        <v>1.43051693274282E-005</v>
      </c>
      <c r="J136" s="16" t="n">
        <v>1.96033801894386E-005</v>
      </c>
      <c r="K136" s="16" t="n">
        <v>2.70208753962532E-005</v>
      </c>
      <c r="L136" s="16" t="n">
        <v>2.70208753962532E-005</v>
      </c>
      <c r="M136" s="16" t="n">
        <v>2.91401597410574E-005</v>
      </c>
      <c r="N136" s="16" t="n">
        <v>2.59612332238511E-005</v>
      </c>
      <c r="O136" s="16" t="n">
        <v>3.28489073444647E-005</v>
      </c>
      <c r="P136" s="16" t="n">
        <v>3.6557654947872E-005</v>
      </c>
      <c r="Q136" s="16" t="n">
        <v>7.3645130981945E-005</v>
      </c>
      <c r="R136" s="16" t="n">
        <v>0.0001017256485506</v>
      </c>
      <c r="S136" s="16" t="n">
        <v>0.000146230619791488</v>
      </c>
      <c r="T136" s="16" t="n">
        <v>0.000223054677290639</v>
      </c>
      <c r="U136" s="16" t="n">
        <v>0.000283984102203759</v>
      </c>
      <c r="V136" s="16" t="n">
        <v>0.000414849910495417</v>
      </c>
      <c r="W136" s="16"/>
      <c r="X136" s="16"/>
    </row>
    <row r="137" customFormat="false" ht="15" hidden="false" customHeight="false" outlineLevel="0" collapsed="false">
      <c r="A137" s="118" t="s">
        <v>196</v>
      </c>
      <c r="B137" s="98" t="s">
        <v>195</v>
      </c>
      <c r="C137" s="15" t="n">
        <v>3.25484267324024E-005</v>
      </c>
      <c r="D137" s="15" t="n">
        <v>3.89324809058169E-005</v>
      </c>
      <c r="E137" s="101" t="n">
        <v>3.46059186952476E-005</v>
      </c>
      <c r="F137" s="101" t="n">
        <v>3.83016648890541E-005</v>
      </c>
      <c r="G137" s="101" t="n">
        <v>7.78790509949028E-005</v>
      </c>
      <c r="H137" s="15" t="n">
        <v>7.01582727392901E-005</v>
      </c>
      <c r="I137" s="15" t="n">
        <v>0.000102055124176975</v>
      </c>
      <c r="J137" s="15" t="n">
        <v>0.00012180988159025</v>
      </c>
      <c r="K137" s="15" t="n">
        <v>0.000103315903953757</v>
      </c>
      <c r="L137" s="15" t="n">
        <v>0.000108115149184603</v>
      </c>
      <c r="M137" s="15" t="n">
        <v>0.000497810587333391</v>
      </c>
      <c r="N137" s="15" t="n">
        <v>0.000485558835079914</v>
      </c>
      <c r="O137" s="15" t="n">
        <v>0.000483084429756515</v>
      </c>
      <c r="P137" s="15" t="n">
        <v>0.000497330686321329</v>
      </c>
      <c r="Q137" s="15" t="n">
        <v>0.000484753646126294</v>
      </c>
      <c r="R137" s="15" t="n">
        <v>0.00060340726196761</v>
      </c>
      <c r="S137" s="15" t="n">
        <v>0.000558826461690369</v>
      </c>
      <c r="T137" s="15" t="n">
        <v>0.00062540474803809</v>
      </c>
      <c r="U137" s="15" t="n">
        <v>0.000743160892987673</v>
      </c>
      <c r="V137" s="15" t="n">
        <v>0.00083521477939345</v>
      </c>
      <c r="W137" s="15"/>
      <c r="X137" s="16"/>
    </row>
    <row r="138" customFormat="false" ht="15" hidden="false" customHeight="false" outlineLevel="0" collapsed="false">
      <c r="A138" s="165" t="s">
        <v>197</v>
      </c>
      <c r="B138" s="4" t="s">
        <v>195</v>
      </c>
      <c r="C138" s="4" t="n">
        <v>0.00534963217069269</v>
      </c>
      <c r="D138" s="4" t="n">
        <v>0.00689732369907443</v>
      </c>
      <c r="E138" s="104" t="n">
        <v>0.00667243785414566</v>
      </c>
      <c r="F138" s="104" t="n">
        <v>0.00689986048243516</v>
      </c>
      <c r="G138" s="104" t="n">
        <v>0.00812962963613333</v>
      </c>
      <c r="H138" s="4" t="n">
        <v>0.00870884069697215</v>
      </c>
      <c r="I138" s="4" t="n">
        <v>0.00954065196095571</v>
      </c>
      <c r="J138" s="4" t="n">
        <v>0.0101565195413571</v>
      </c>
      <c r="K138" s="4" t="n">
        <v>0.0115210553110941</v>
      </c>
      <c r="L138" s="4" t="n">
        <v>0.012385337402095</v>
      </c>
      <c r="M138" s="4" t="n">
        <v>0.013013825479716</v>
      </c>
      <c r="N138" s="4" t="n">
        <v>0.0136733891535059</v>
      </c>
      <c r="O138" s="4" t="n">
        <v>0.0138078386716247</v>
      </c>
      <c r="P138" s="4" t="n">
        <v>0.0151813166027082</v>
      </c>
      <c r="Q138" s="4" t="n">
        <v>0.0160770548073822</v>
      </c>
      <c r="R138" s="4" t="n">
        <v>0.0203447488747233</v>
      </c>
      <c r="S138" s="4" t="n">
        <v>0.0195716007259566</v>
      </c>
      <c r="T138" s="4" t="n">
        <v>0.0229628995617493</v>
      </c>
      <c r="U138" s="4" t="n">
        <v>0.0239257356863146</v>
      </c>
      <c r="V138" s="4" t="n">
        <v>0.0239470446665447</v>
      </c>
      <c r="W138" s="4"/>
      <c r="X138" s="16"/>
    </row>
    <row r="139" customFormat="false" ht="15" hidden="false" customHeight="false" outlineLevel="0" collapsed="false">
      <c r="A139" s="119" t="s">
        <v>199</v>
      </c>
      <c r="E139" s="116"/>
      <c r="F139" s="116"/>
      <c r="G139" s="116"/>
    </row>
    <row r="140" customFormat="false" ht="15" hidden="false" customHeight="false" outlineLevel="0" collapsed="false">
      <c r="A140" s="118" t="s">
        <v>200</v>
      </c>
      <c r="B140" s="98" t="s">
        <v>201</v>
      </c>
      <c r="C140" s="101" t="n">
        <v>880.821</v>
      </c>
      <c r="D140" s="101" t="n">
        <v>925.939</v>
      </c>
      <c r="E140" s="101" t="n">
        <v>937.622</v>
      </c>
      <c r="F140" s="101" t="n">
        <v>932.851</v>
      </c>
      <c r="G140" s="101" t="n">
        <v>943.384</v>
      </c>
      <c r="H140" s="101" t="n">
        <v>944.993</v>
      </c>
      <c r="I140" s="101" t="n">
        <v>978.986</v>
      </c>
      <c r="J140" s="101" t="n">
        <v>990.196</v>
      </c>
      <c r="K140" s="101" t="n">
        <v>995.86</v>
      </c>
      <c r="L140" s="101" t="n">
        <v>1008.437</v>
      </c>
      <c r="M140" s="101" t="n">
        <v>997.699</v>
      </c>
      <c r="N140" s="101" t="n">
        <v>989.877</v>
      </c>
      <c r="O140" s="101" t="n">
        <v>935.277</v>
      </c>
      <c r="P140" s="101" t="n">
        <v>937.215</v>
      </c>
      <c r="Q140" s="101" t="n">
        <v>894.01</v>
      </c>
      <c r="R140" s="101" t="n">
        <v>916.61</v>
      </c>
      <c r="S140" s="101" t="n">
        <v>906.744</v>
      </c>
      <c r="T140" s="101" t="n">
        <v>882.366</v>
      </c>
      <c r="U140" s="101" t="n">
        <v>876.83</v>
      </c>
      <c r="V140" s="108" t="n">
        <v>876.293</v>
      </c>
      <c r="W140" s="101" t="n">
        <v>857.129</v>
      </c>
      <c r="X140" s="101"/>
    </row>
    <row r="141" customFormat="false" ht="15" hidden="false" customHeight="false" outlineLevel="0" collapsed="false">
      <c r="A141" s="118" t="s">
        <v>276</v>
      </c>
      <c r="B141" s="29" t="s">
        <v>8</v>
      </c>
      <c r="C141" s="166" t="n">
        <f aca="false">M141</f>
        <v>0.613</v>
      </c>
      <c r="D141" s="166"/>
      <c r="E141" s="166"/>
      <c r="F141" s="166"/>
      <c r="G141" s="166"/>
      <c r="H141" s="166"/>
      <c r="I141" s="166"/>
      <c r="J141" s="166"/>
      <c r="K141" s="166"/>
      <c r="L141" s="166"/>
      <c r="M141" s="166" t="n">
        <v>0.613</v>
      </c>
      <c r="N141" s="16"/>
      <c r="O141" s="16"/>
      <c r="P141" s="16"/>
      <c r="Q141" s="16"/>
      <c r="R141" s="166" t="n">
        <v>0.446</v>
      </c>
      <c r="S141" s="16"/>
      <c r="T141" s="16"/>
      <c r="U141" s="16"/>
      <c r="V141" s="16"/>
      <c r="W141" s="166" t="n">
        <v>0.516</v>
      </c>
      <c r="X141" s="16"/>
    </row>
    <row r="142" customFormat="false" ht="15" hidden="false" customHeight="false" outlineLevel="0" collapsed="false">
      <c r="A142" s="129" t="s">
        <v>277</v>
      </c>
      <c r="B142" s="15" t="s">
        <v>80</v>
      </c>
      <c r="C142" s="16" t="n">
        <v>0.00856376</v>
      </c>
      <c r="D142" s="16" t="n">
        <v>0.01003978</v>
      </c>
      <c r="E142" s="16" t="n">
        <v>0.010312</v>
      </c>
      <c r="F142" s="16" t="n">
        <v>0.01693159</v>
      </c>
      <c r="G142" s="16" t="n">
        <v>0.01766691</v>
      </c>
      <c r="H142" s="16" t="n">
        <v>0.02234591</v>
      </c>
      <c r="I142" s="16" t="n">
        <v>0.0486278</v>
      </c>
      <c r="J142" s="16" t="n">
        <v>0.04127029</v>
      </c>
      <c r="K142" s="16" t="n">
        <v>0.08063681</v>
      </c>
      <c r="L142" s="16" t="n">
        <v>0.09135137</v>
      </c>
      <c r="M142" s="16" t="n">
        <v>0.09136284</v>
      </c>
      <c r="N142" s="16" t="n">
        <v>0.08389723</v>
      </c>
      <c r="O142" s="16" t="n">
        <v>0.08437491</v>
      </c>
      <c r="P142" s="16" t="n">
        <v>0.0868833</v>
      </c>
      <c r="Q142" s="16" t="n">
        <v>0.06617392</v>
      </c>
      <c r="R142" s="16" t="n">
        <v>0.06834507</v>
      </c>
      <c r="S142" s="16" t="n">
        <v>0.07818012</v>
      </c>
      <c r="T142" s="16" t="n">
        <v>0.06598573</v>
      </c>
      <c r="U142" s="16" t="n">
        <v>0.0741015</v>
      </c>
      <c r="V142" s="16" t="n">
        <v>0.06453086</v>
      </c>
      <c r="W142" s="16" t="n">
        <v>0.06305798</v>
      </c>
      <c r="X142" s="16"/>
    </row>
    <row r="143" customFormat="false" ht="15" hidden="false" customHeight="false" outlineLevel="0" collapsed="false">
      <c r="A143" s="119" t="s">
        <v>202</v>
      </c>
    </row>
    <row r="144" customFormat="false" ht="15" hidden="false" customHeight="false" outlineLevel="0" collapsed="false">
      <c r="A144" s="162" t="s">
        <v>203</v>
      </c>
      <c r="B144" s="4" t="s">
        <v>204</v>
      </c>
      <c r="C144" s="104" t="n">
        <v>0.112878458274643</v>
      </c>
      <c r="D144" s="104" t="n">
        <v>0.113591832623956</v>
      </c>
      <c r="E144" s="104" t="n">
        <v>0.114309715388515</v>
      </c>
      <c r="F144" s="104" t="n">
        <v>0.115032135060806</v>
      </c>
      <c r="G144" s="104" t="n">
        <v>0.115759120313381</v>
      </c>
      <c r="H144" s="104" t="n">
        <v>0.1164907</v>
      </c>
      <c r="I144" s="104" t="n">
        <v>0.1168567</v>
      </c>
      <c r="J144" s="104" t="n">
        <v>0.1171281</v>
      </c>
      <c r="K144" s="104" t="n">
        <v>0.1177788</v>
      </c>
      <c r="L144" s="104" t="n">
        <v>0.1190574</v>
      </c>
      <c r="M144" s="104" t="n">
        <v>0.1197022</v>
      </c>
      <c r="N144" s="104" t="n">
        <v>0.1199512</v>
      </c>
      <c r="O144" s="104" t="n">
        <v>0.120714</v>
      </c>
      <c r="P144" s="104" t="n">
        <v>0.12153</v>
      </c>
      <c r="Q144" s="104" t="n">
        <v>0.12244</v>
      </c>
      <c r="R144" s="104" t="n">
        <v>0.123508</v>
      </c>
      <c r="S144" s="104" t="n">
        <v>0.124616</v>
      </c>
      <c r="T144" s="104" t="n">
        <v>0.125053</v>
      </c>
      <c r="U144" s="104" t="n">
        <v>0.125877</v>
      </c>
      <c r="V144" s="104" t="n">
        <v>0.126211</v>
      </c>
      <c r="W144" s="167" t="n">
        <v>0.127487</v>
      </c>
      <c r="X144" s="104" t="n">
        <v>0.1287638</v>
      </c>
    </row>
    <row r="145" customFormat="false" ht="15" hidden="false" customHeight="false" outlineLevel="0" collapsed="false">
      <c r="A145" s="168" t="s">
        <v>13</v>
      </c>
      <c r="B145" s="4" t="s">
        <v>204</v>
      </c>
      <c r="C145" s="48" t="n">
        <v>0.00053584272181014</v>
      </c>
      <c r="D145" s="48" t="n">
        <v>0.000548829259512986</v>
      </c>
      <c r="E145" s="48" t="n">
        <v>0.000562130535392992</v>
      </c>
      <c r="F145" s="48" t="n">
        <v>0.00057575417735857</v>
      </c>
      <c r="G145" s="48" t="n">
        <v>0.000589707998186031</v>
      </c>
      <c r="H145" s="48" t="n">
        <v>0.000604</v>
      </c>
      <c r="I145" s="48" t="n">
        <v>0.000587</v>
      </c>
      <c r="J145" s="29" t="n">
        <v>0.000682</v>
      </c>
      <c r="K145" s="29" t="n">
        <v>0.000723</v>
      </c>
      <c r="L145" s="29" t="n">
        <v>0.0006582</v>
      </c>
      <c r="M145" s="29" t="n">
        <v>0.0006872</v>
      </c>
      <c r="N145" s="29" t="n">
        <v>0.0006982</v>
      </c>
      <c r="O145" s="29" t="n">
        <v>0.000701</v>
      </c>
      <c r="P145" s="29" t="n">
        <v>0.0007</v>
      </c>
      <c r="Q145" s="29" t="n">
        <v>0.000729</v>
      </c>
      <c r="R145" s="29" t="n">
        <v>0.000762</v>
      </c>
      <c r="S145" s="29" t="n">
        <v>0.000764</v>
      </c>
      <c r="T145" s="29" t="n">
        <v>0.000768</v>
      </c>
      <c r="U145" s="29" t="n">
        <v>0.000781</v>
      </c>
      <c r="V145" s="98" t="n">
        <v>0.0008201</v>
      </c>
      <c r="W145" s="40" t="n">
        <v>0.0008221</v>
      </c>
      <c r="X145" s="29" t="n">
        <v>0.0008781</v>
      </c>
    </row>
    <row r="146" customFormat="false" ht="15" hidden="false" customHeight="false" outlineLevel="0" collapsed="false">
      <c r="A146" s="168" t="s">
        <v>205</v>
      </c>
      <c r="B146" s="98" t="s">
        <v>204</v>
      </c>
      <c r="C146" s="48" t="n">
        <v>0.00444770710504364</v>
      </c>
      <c r="D146" s="48" t="n">
        <v>0.0048281519255204</v>
      </c>
      <c r="E146" s="48" t="n">
        <v>0.00524113896561936</v>
      </c>
      <c r="F146" s="48" t="n">
        <v>0.00568945179867612</v>
      </c>
      <c r="G146" s="48" t="n">
        <v>0.0061761120973509</v>
      </c>
      <c r="H146" s="29" t="n">
        <v>0.0067044</v>
      </c>
      <c r="I146" s="29" t="n">
        <v>0.0073483</v>
      </c>
      <c r="J146" s="29" t="n">
        <v>0.0077392</v>
      </c>
      <c r="K146" s="29" t="n">
        <v>0.0092541</v>
      </c>
      <c r="L146" s="29" t="n">
        <v>0.0101206</v>
      </c>
      <c r="M146" s="29" t="n">
        <v>0.0124885</v>
      </c>
      <c r="N146" s="29" t="n">
        <v>0.0138129</v>
      </c>
      <c r="O146" s="29" t="n">
        <v>0.0136689</v>
      </c>
      <c r="P146" s="29" t="n">
        <v>0.0148149</v>
      </c>
      <c r="Q146" s="29" t="n">
        <v>0.0163031</v>
      </c>
      <c r="R146" s="29" t="n">
        <v>0.0174471</v>
      </c>
      <c r="S146" s="29" t="n">
        <v>0.019073</v>
      </c>
      <c r="T146" s="29" t="n">
        <v>0.019659</v>
      </c>
      <c r="U146" s="29" t="n">
        <v>0.0197553</v>
      </c>
      <c r="V146" s="29" t="n">
        <v>0.0205461</v>
      </c>
      <c r="W146" s="40" t="n">
        <v>0.0216195</v>
      </c>
      <c r="X146" s="29" t="n">
        <v>0.022563</v>
      </c>
    </row>
    <row r="147" customFormat="false" ht="15" hidden="false" customHeight="false" outlineLevel="0" collapsed="false">
      <c r="A147" s="169" t="s">
        <v>15</v>
      </c>
      <c r="B147" s="15" t="s">
        <v>204</v>
      </c>
      <c r="C147" s="48" t="n">
        <v>0.000238228833254819</v>
      </c>
      <c r="D147" s="48" t="n">
        <v>0.000238681344263789</v>
      </c>
      <c r="E147" s="48" t="n">
        <v>0.00023913471480857</v>
      </c>
      <c r="F147" s="48" t="n">
        <v>0.000239588946521832</v>
      </c>
      <c r="G147" s="48" t="n">
        <v>0.000240044041039349</v>
      </c>
      <c r="H147" s="29" t="n">
        <v>0.0002405</v>
      </c>
      <c r="I147" s="29" t="n">
        <v>0.0002405</v>
      </c>
      <c r="J147" s="29" t="n">
        <v>0.0002405</v>
      </c>
      <c r="K147" s="29" t="n">
        <v>0.0002405</v>
      </c>
      <c r="L147" s="29" t="n">
        <v>0.0002405</v>
      </c>
      <c r="M147" s="29" t="n">
        <v>0.0002405</v>
      </c>
      <c r="N147" s="29" t="n">
        <v>0.0002405</v>
      </c>
      <c r="O147" s="29" t="n">
        <v>0.0002405</v>
      </c>
      <c r="P147" s="29" t="n">
        <v>0.0002405</v>
      </c>
      <c r="Q147" s="29" t="n">
        <v>0.0002412</v>
      </c>
      <c r="R147" s="29" t="n">
        <v>0.0002414</v>
      </c>
      <c r="S147" s="29" t="n">
        <v>0.0002418</v>
      </c>
      <c r="T147" s="29" t="n">
        <v>0.0002442</v>
      </c>
      <c r="U147" s="29" t="n">
        <v>0.000244</v>
      </c>
      <c r="V147" s="29" t="n">
        <v>0.0002446</v>
      </c>
      <c r="W147" s="40" t="n">
        <v>0.0002478</v>
      </c>
      <c r="X147" s="29" t="n">
        <v>0.0002479</v>
      </c>
    </row>
    <row r="148" customFormat="false" ht="15" hidden="false" customHeight="false" outlineLevel="0" collapsed="false">
      <c r="A148" s="169" t="s">
        <v>16</v>
      </c>
      <c r="B148" s="15" t="s">
        <v>204</v>
      </c>
      <c r="C148" s="48" t="n">
        <v>0.00521505807151922</v>
      </c>
      <c r="D148" s="48" t="n">
        <v>0.00622810299981118</v>
      </c>
      <c r="E148" s="48" t="n">
        <v>0.00743793577066673</v>
      </c>
      <c r="F148" s="48" t="n">
        <v>0.00888278317334201</v>
      </c>
      <c r="G148" s="48" t="n">
        <v>0.0106082976967594</v>
      </c>
      <c r="H148" s="29" t="n">
        <v>0.012669</v>
      </c>
      <c r="I148" s="29" t="n">
        <v>0.01725</v>
      </c>
      <c r="J148" s="29" t="n">
        <v>0.022878</v>
      </c>
      <c r="K148" s="29" t="n">
        <v>0.027683</v>
      </c>
      <c r="L148" s="29" t="n">
        <v>0.0336658</v>
      </c>
      <c r="M148" s="29" t="n">
        <v>0.0397158</v>
      </c>
      <c r="N148" s="29" t="n">
        <v>0.0467198</v>
      </c>
      <c r="O148" s="29" t="n">
        <v>0.0549608</v>
      </c>
      <c r="P148" s="29" t="n">
        <v>0.0629078</v>
      </c>
      <c r="Q148" s="29" t="n">
        <v>0.0730683</v>
      </c>
      <c r="R148" s="29" t="n">
        <v>0.08155</v>
      </c>
      <c r="S148" s="29" t="n">
        <v>0.090616</v>
      </c>
      <c r="T148" s="29" t="n">
        <v>0.1012695</v>
      </c>
      <c r="U148" s="29" t="n">
        <v>0.1110025</v>
      </c>
      <c r="V148" s="29" t="n">
        <v>0.1210705</v>
      </c>
      <c r="W148" s="40" t="n">
        <v>0.1308269</v>
      </c>
      <c r="X148" s="29" t="n">
        <v>0.1412435</v>
      </c>
    </row>
    <row r="149" customFormat="false" ht="15" hidden="false" customHeight="false" outlineLevel="0" collapsed="false">
      <c r="A149" s="169" t="s">
        <v>206</v>
      </c>
      <c r="B149" s="15" t="s">
        <v>204</v>
      </c>
      <c r="C149" s="48" t="n">
        <v>5.83073154680906E-006</v>
      </c>
      <c r="D149" s="48" t="n">
        <v>9.50152680161236E-006</v>
      </c>
      <c r="E149" s="48" t="n">
        <v>1.5483307855455E-005</v>
      </c>
      <c r="F149" s="48" t="n">
        <v>2.52309788892153E-005</v>
      </c>
      <c r="G149" s="48" t="n">
        <v>4.11153935354804E-005</v>
      </c>
      <c r="H149" s="29" t="n">
        <v>6.7E-005</v>
      </c>
      <c r="I149" s="29" t="n">
        <v>7.7E-005</v>
      </c>
      <c r="J149" s="29" t="n">
        <v>0.000237</v>
      </c>
      <c r="K149" s="29" t="n">
        <v>0.000506</v>
      </c>
      <c r="L149" s="29" t="n">
        <v>0.0005962</v>
      </c>
      <c r="M149" s="29" t="n">
        <v>0.0006832</v>
      </c>
      <c r="N149" s="29" t="n">
        <v>0.0008822</v>
      </c>
      <c r="O149" s="29" t="n">
        <v>0.0011012</v>
      </c>
      <c r="P149" s="29" t="n">
        <v>0.0014792</v>
      </c>
      <c r="Q149" s="29" t="n">
        <v>0.0021437</v>
      </c>
      <c r="R149" s="29" t="n">
        <v>0.003016</v>
      </c>
      <c r="S149" s="29" t="n">
        <v>0.003553</v>
      </c>
      <c r="T149" s="29" t="n">
        <v>0.0050505</v>
      </c>
      <c r="U149" s="29" t="n">
        <v>0.0070702</v>
      </c>
      <c r="V149" s="29" t="n">
        <v>0.0080162</v>
      </c>
      <c r="W149" s="40" t="n">
        <v>0.0106562</v>
      </c>
      <c r="X149" s="29" t="n">
        <v>0.0124732</v>
      </c>
    </row>
    <row r="150" customFormat="false" ht="15" hidden="false" customHeight="false" outlineLevel="0" collapsed="false">
      <c r="A150" s="169" t="s">
        <v>18</v>
      </c>
      <c r="B150" s="15" t="s">
        <v>204</v>
      </c>
      <c r="C150" s="48" t="n">
        <v>6.52293398314893E-006</v>
      </c>
      <c r="D150" s="48" t="n">
        <v>1.2652417194918E-005</v>
      </c>
      <c r="E150" s="48" t="n">
        <v>2.45416650372072E-005</v>
      </c>
      <c r="F150" s="48" t="n">
        <v>4.76030242695757E-005</v>
      </c>
      <c r="G150" s="48" t="n">
        <v>9.23347261147235E-005</v>
      </c>
      <c r="H150" s="29" t="n">
        <v>0.0001791</v>
      </c>
      <c r="I150" s="29" t="n">
        <v>0.0002781</v>
      </c>
      <c r="J150" s="29" t="n">
        <v>0.0003622</v>
      </c>
      <c r="K150" s="29" t="n">
        <v>0.0005993</v>
      </c>
      <c r="L150" s="29" t="n">
        <v>0.0013074</v>
      </c>
      <c r="M150" s="29" t="n">
        <v>0.0022976</v>
      </c>
      <c r="N150" s="29" t="n">
        <v>0.0032806</v>
      </c>
      <c r="O150" s="29" t="n">
        <v>0.005254</v>
      </c>
      <c r="P150" s="29" t="n">
        <v>0.0104225</v>
      </c>
      <c r="Q150" s="29" t="n">
        <v>0.0168315</v>
      </c>
      <c r="R150" s="29" t="n">
        <v>0.029538</v>
      </c>
      <c r="S150" s="29" t="n">
        <v>0.051672</v>
      </c>
      <c r="T150" s="29" t="n">
        <v>0.0691754</v>
      </c>
      <c r="U150" s="29" t="n">
        <v>0.0794704</v>
      </c>
      <c r="V150" s="29" t="n">
        <v>0.0868224</v>
      </c>
      <c r="W150" s="40" t="n">
        <v>0.0948718</v>
      </c>
      <c r="X150" s="29" t="n">
        <v>0.0995754</v>
      </c>
    </row>
    <row r="151" customFormat="false" ht="15" hidden="false" customHeight="false" outlineLevel="0" collapsed="false">
      <c r="A151" s="169" t="s">
        <v>207</v>
      </c>
      <c r="B151" s="15" t="s">
        <v>204</v>
      </c>
      <c r="C151" s="48" t="n">
        <v>0</v>
      </c>
      <c r="D151" s="48" t="n">
        <v>0</v>
      </c>
      <c r="E151" s="48" t="n">
        <v>0</v>
      </c>
      <c r="F151" s="48" t="n">
        <v>0</v>
      </c>
      <c r="G151" s="48" t="n">
        <v>0</v>
      </c>
      <c r="H151" s="48" t="n">
        <v>0</v>
      </c>
      <c r="I151" s="48" t="n">
        <v>0</v>
      </c>
      <c r="J151" s="48" t="n">
        <v>0</v>
      </c>
      <c r="K151" s="48" t="n">
        <v>0</v>
      </c>
      <c r="L151" s="48" t="n">
        <v>0</v>
      </c>
      <c r="M151" s="48" t="n">
        <v>0</v>
      </c>
      <c r="N151" s="48" t="n">
        <v>1.1E-005</v>
      </c>
      <c r="O151" s="48" t="n">
        <v>1.1E-005</v>
      </c>
      <c r="P151" s="48" t="n">
        <v>6.1E-005</v>
      </c>
      <c r="Q151" s="48" t="n">
        <v>0.000284</v>
      </c>
      <c r="R151" s="48" t="n">
        <v>0.0007387</v>
      </c>
      <c r="S151" s="48" t="n">
        <v>0.0011558</v>
      </c>
      <c r="T151" s="48" t="n">
        <v>0.002007</v>
      </c>
      <c r="U151" s="48" t="n">
        <v>0.0023074</v>
      </c>
      <c r="V151" s="48" t="n">
        <v>0.0023084</v>
      </c>
      <c r="W151" s="40" t="n">
        <v>0.0023084</v>
      </c>
      <c r="X151" s="29" t="n">
        <v>0.0023084</v>
      </c>
    </row>
    <row r="152" customFormat="false" ht="15" hidden="false" customHeight="false" outlineLevel="0" collapsed="false">
      <c r="A152" s="170" t="s">
        <v>208</v>
      </c>
      <c r="B152" s="4" t="s">
        <v>204</v>
      </c>
      <c r="C152" s="48" t="n">
        <v>0.0217372549026428</v>
      </c>
      <c r="D152" s="48" t="n">
        <v>0.0218867339132796</v>
      </c>
      <c r="E152" s="48" t="n">
        <v>0.0220372408354315</v>
      </c>
      <c r="F152" s="48" t="n">
        <v>0.0221887827376633</v>
      </c>
      <c r="G152" s="48" t="n">
        <v>0.0223413667371478</v>
      </c>
      <c r="H152" s="48" t="n">
        <v>0.022495</v>
      </c>
      <c r="I152" s="48" t="n">
        <v>0.022605</v>
      </c>
      <c r="J152" s="48" t="n">
        <v>0.022677</v>
      </c>
      <c r="K152" s="48" t="n">
        <v>0.022555</v>
      </c>
      <c r="L152" s="48" t="n">
        <v>0.02314</v>
      </c>
      <c r="M152" s="48" t="n">
        <v>0.02366</v>
      </c>
      <c r="N152" s="48" t="n">
        <v>0.023599</v>
      </c>
      <c r="O152" s="48" t="n">
        <v>0.023664</v>
      </c>
      <c r="P152" s="48" t="n">
        <v>0.023616</v>
      </c>
      <c r="Q152" s="48" t="n">
        <v>0.02399</v>
      </c>
      <c r="R152" s="48" t="n">
        <v>0.024083</v>
      </c>
      <c r="S152" s="48" t="n">
        <v>0.024099</v>
      </c>
      <c r="T152" s="48" t="n">
        <v>0.023938</v>
      </c>
      <c r="U152" s="48" t="n">
        <v>0.023931</v>
      </c>
      <c r="V152" s="48" t="n">
        <v>0.024076</v>
      </c>
      <c r="W152" s="171" t="n">
        <v>0.024913</v>
      </c>
      <c r="X152" s="29" t="n">
        <v>0.024913</v>
      </c>
    </row>
    <row r="153" customFormat="false" ht="15" hidden="false" customHeight="false" outlineLevel="0" collapsed="false">
      <c r="A153" s="119" t="s">
        <v>209</v>
      </c>
    </row>
    <row r="154" customFormat="false" ht="15" hidden="false" customHeight="false" outlineLevel="0" collapsed="false">
      <c r="A154" s="162" t="s">
        <v>210</v>
      </c>
      <c r="B154" s="4" t="s">
        <v>80</v>
      </c>
      <c r="C154" s="172" t="n">
        <v>0</v>
      </c>
      <c r="D154" s="173" t="n">
        <v>0</v>
      </c>
      <c r="E154" s="173" t="n">
        <v>0</v>
      </c>
      <c r="F154" s="173" t="n">
        <v>0</v>
      </c>
      <c r="G154" s="173" t="n">
        <v>0</v>
      </c>
      <c r="H154" s="173" t="n">
        <v>0</v>
      </c>
      <c r="I154" s="173" t="n">
        <v>0</v>
      </c>
      <c r="J154" s="173" t="n">
        <v>0</v>
      </c>
      <c r="K154" s="173" t="n">
        <v>0</v>
      </c>
      <c r="L154" s="173" t="n">
        <v>0</v>
      </c>
      <c r="M154" s="173" t="n">
        <v>0</v>
      </c>
      <c r="N154" s="173" t="n">
        <v>0</v>
      </c>
      <c r="O154" s="173" t="n">
        <v>0</v>
      </c>
      <c r="P154" s="173" t="n">
        <v>0</v>
      </c>
      <c r="Q154" s="173" t="n">
        <v>0</v>
      </c>
      <c r="R154" s="173" t="n">
        <v>0</v>
      </c>
      <c r="S154" s="173" t="n">
        <v>0</v>
      </c>
      <c r="T154" s="173" t="n">
        <v>0</v>
      </c>
      <c r="U154" s="173" t="n">
        <v>0</v>
      </c>
      <c r="V154" s="173" t="n">
        <v>0</v>
      </c>
      <c r="W154" s="173" t="n">
        <v>0</v>
      </c>
      <c r="X154" s="16"/>
    </row>
    <row r="155" customFormat="false" ht="15" hidden="false" customHeight="false" outlineLevel="0" collapsed="false">
      <c r="A155" s="162" t="s">
        <v>212</v>
      </c>
      <c r="B155" s="4" t="s">
        <v>80</v>
      </c>
      <c r="C155" s="172" t="n">
        <v>0</v>
      </c>
      <c r="D155" s="173" t="n">
        <v>0</v>
      </c>
      <c r="E155" s="173" t="n">
        <v>0</v>
      </c>
      <c r="F155" s="173" t="n">
        <v>0</v>
      </c>
      <c r="G155" s="173" t="n">
        <v>0</v>
      </c>
      <c r="H155" s="173" t="n">
        <v>0</v>
      </c>
      <c r="I155" s="173" t="n">
        <v>0</v>
      </c>
      <c r="J155" s="173" t="n">
        <v>0</v>
      </c>
      <c r="K155" s="173" t="n">
        <v>0</v>
      </c>
      <c r="L155" s="173" t="n">
        <v>0</v>
      </c>
      <c r="M155" s="173" t="n">
        <v>0</v>
      </c>
      <c r="N155" s="173" t="n">
        <v>0</v>
      </c>
      <c r="O155" s="173" t="n">
        <v>0</v>
      </c>
      <c r="P155" s="173" t="n">
        <v>0</v>
      </c>
      <c r="Q155" s="173" t="n">
        <v>0</v>
      </c>
      <c r="R155" s="173" t="n">
        <v>0</v>
      </c>
      <c r="S155" s="173" t="n">
        <v>0</v>
      </c>
      <c r="T155" s="173" t="n">
        <v>0</v>
      </c>
      <c r="U155" s="173" t="n">
        <v>0</v>
      </c>
      <c r="V155" s="173" t="n">
        <v>0</v>
      </c>
      <c r="W155" s="173" t="n">
        <v>0</v>
      </c>
      <c r="X155" s="16"/>
    </row>
    <row r="156" customFormat="false" ht="15" hidden="false" customHeight="false" outlineLevel="0" collapsed="false">
      <c r="A156" s="162" t="s">
        <v>213</v>
      </c>
      <c r="B156" s="4" t="s">
        <v>80</v>
      </c>
      <c r="C156" s="172" t="n">
        <v>3.78983002</v>
      </c>
      <c r="D156" s="173" t="n">
        <v>3.72521343</v>
      </c>
      <c r="E156" s="173" t="n">
        <v>3.9256604</v>
      </c>
      <c r="F156" s="173" t="n">
        <v>4.02923421</v>
      </c>
      <c r="G156" s="173" t="n">
        <v>3.97008173</v>
      </c>
      <c r="H156" s="173" t="n">
        <v>4.02123224</v>
      </c>
      <c r="I156" s="173" t="n">
        <v>3.98333689</v>
      </c>
      <c r="J156" s="173" t="n">
        <v>4.07830862</v>
      </c>
      <c r="K156" s="173" t="n">
        <v>4.08170621</v>
      </c>
      <c r="L156" s="173" t="n">
        <v>4.16075096</v>
      </c>
      <c r="M156" s="173" t="n">
        <v>4.23931221</v>
      </c>
      <c r="N156" s="173" t="n">
        <v>4.25873945</v>
      </c>
      <c r="O156" s="173" t="n">
        <v>4.17281017</v>
      </c>
      <c r="P156" s="173" t="n">
        <v>4.03105636</v>
      </c>
      <c r="Q156" s="173" t="n">
        <v>3.70376005</v>
      </c>
      <c r="R156" s="173" t="n">
        <v>3.84472629</v>
      </c>
      <c r="S156" s="173" t="n">
        <v>3.66990573</v>
      </c>
      <c r="T156" s="173" t="n">
        <v>3.54139946</v>
      </c>
      <c r="U156" s="173" t="n">
        <v>3.42521287</v>
      </c>
      <c r="V156" s="173" t="n">
        <v>3.49228747</v>
      </c>
      <c r="W156" s="173" t="n">
        <v>3.42851688</v>
      </c>
      <c r="X156" s="16"/>
    </row>
    <row r="157" customFormat="false" ht="15" hidden="false" customHeight="false" outlineLevel="0" collapsed="false">
      <c r="A157" s="162" t="s">
        <v>214</v>
      </c>
      <c r="B157" s="4" t="s">
        <v>80</v>
      </c>
      <c r="C157" s="172" t="n">
        <v>0.61742903</v>
      </c>
      <c r="D157" s="173" t="n">
        <v>0.6372333</v>
      </c>
      <c r="E157" s="173" t="n">
        <v>0.65635468</v>
      </c>
      <c r="F157" s="173" t="n">
        <v>0.61529029</v>
      </c>
      <c r="G157" s="173" t="n">
        <v>0.61492323</v>
      </c>
      <c r="H157" s="173" t="n">
        <v>0.65149422</v>
      </c>
      <c r="I157" s="173" t="n">
        <v>0.61921319</v>
      </c>
      <c r="J157" s="173" t="n">
        <v>0.55818271</v>
      </c>
      <c r="K157" s="173" t="n">
        <v>0.57656</v>
      </c>
      <c r="L157" s="173" t="n">
        <v>0.60229722</v>
      </c>
      <c r="M157" s="173" t="n">
        <v>0.615465</v>
      </c>
      <c r="N157" s="173" t="n">
        <v>0.56295855</v>
      </c>
      <c r="O157" s="173" t="n">
        <v>0.60739096</v>
      </c>
      <c r="P157" s="173" t="n">
        <v>0.58344222</v>
      </c>
      <c r="Q157" s="173" t="n">
        <v>0.5032534</v>
      </c>
      <c r="R157" s="173" t="n">
        <v>0.56089082</v>
      </c>
      <c r="S157" s="173" t="n">
        <v>0.58086315</v>
      </c>
      <c r="T157" s="173" t="n">
        <v>0.5418225</v>
      </c>
      <c r="U157" s="173" t="n">
        <v>0.54490118</v>
      </c>
      <c r="V157" s="173" t="n">
        <v>0.56210017</v>
      </c>
      <c r="W157" s="173" t="n">
        <v>0.55296252</v>
      </c>
      <c r="X157" s="16"/>
    </row>
    <row r="158" customFormat="false" ht="15" hidden="false" customHeight="false" outlineLevel="0" collapsed="false">
      <c r="A158" s="162" t="s">
        <v>215</v>
      </c>
      <c r="B158" s="4" t="s">
        <v>80</v>
      </c>
      <c r="C158" s="172" t="n">
        <v>0.04426423</v>
      </c>
      <c r="D158" s="173" t="n">
        <v>0.04608552</v>
      </c>
      <c r="E158" s="173" t="n">
        <v>0.04488259</v>
      </c>
      <c r="F158" s="173" t="n">
        <v>0.05166134</v>
      </c>
      <c r="G158" s="173" t="n">
        <v>0.04707394</v>
      </c>
      <c r="H158" s="173" t="n">
        <v>0.05189795</v>
      </c>
      <c r="I158" s="173" t="n">
        <v>0.0511908</v>
      </c>
      <c r="J158" s="173" t="n">
        <v>0.06017864</v>
      </c>
      <c r="K158" s="173" t="n">
        <v>0.0603613</v>
      </c>
      <c r="L158" s="173" t="n">
        <v>0.0667931</v>
      </c>
      <c r="M158" s="173" t="n">
        <v>0.06520598</v>
      </c>
      <c r="N158" s="173" t="n">
        <v>0.07290738</v>
      </c>
      <c r="O158" s="173" t="n">
        <v>0.0752016</v>
      </c>
      <c r="P158" s="173" t="n">
        <v>0.07693128</v>
      </c>
      <c r="Q158" s="173" t="n">
        <v>0.05686299</v>
      </c>
      <c r="R158" s="173" t="n">
        <v>0.06949046</v>
      </c>
      <c r="S158" s="173" t="n">
        <v>0.07689114</v>
      </c>
      <c r="T158" s="173" t="n">
        <v>0.07567352</v>
      </c>
      <c r="U158" s="173" t="n">
        <v>0.08000113</v>
      </c>
      <c r="V158" s="173" t="n">
        <v>0.08125352</v>
      </c>
      <c r="W158" s="173" t="n">
        <v>0.07359783</v>
      </c>
      <c r="X158" s="16"/>
    </row>
    <row r="159" customFormat="false" ht="15" hidden="false" customHeight="false" outlineLevel="0" collapsed="false">
      <c r="A159" s="119" t="s">
        <v>216</v>
      </c>
    </row>
    <row r="160" customFormat="false" ht="15" hidden="false" customHeight="false" outlineLevel="0" collapsed="false">
      <c r="A160" s="162" t="s">
        <v>217</v>
      </c>
      <c r="B160" s="4" t="s">
        <v>8</v>
      </c>
      <c r="C160" s="174" t="n">
        <v>0.000384359888054166</v>
      </c>
      <c r="D160" s="174" t="n">
        <v>0.000274129045666773</v>
      </c>
      <c r="E160" s="174" t="n">
        <v>0.000320144697551403</v>
      </c>
      <c r="F160" s="174" t="n">
        <v>0.000218581923447337</v>
      </c>
      <c r="G160" s="174" t="n">
        <v>0.00013789773896939</v>
      </c>
      <c r="H160" s="174" t="n">
        <v>5.03138678271223E-005</v>
      </c>
      <c r="I160" s="174" t="n">
        <v>3.82513428163854E-005</v>
      </c>
      <c r="J160" s="174" t="n">
        <v>0.000273243086723614</v>
      </c>
      <c r="K160" s="174" t="n">
        <v>0.000102502538035029</v>
      </c>
      <c r="L160" s="174" t="n">
        <v>0.000189525722630085</v>
      </c>
      <c r="M160" s="174" t="n">
        <v>0.000254910857225486</v>
      </c>
      <c r="N160" s="174" t="n">
        <v>0.000230549076286831</v>
      </c>
      <c r="O160" s="174" t="n">
        <v>0.000311828954271365</v>
      </c>
      <c r="P160" s="174" t="n">
        <v>0.000216312603908078</v>
      </c>
      <c r="Q160" s="174" t="n">
        <v>0.000197137869087117</v>
      </c>
      <c r="R160" s="174" t="n">
        <v>0.000181993309698903</v>
      </c>
      <c r="S160" s="174" t="n">
        <v>0.000142138404087436</v>
      </c>
      <c r="T160" s="174" t="n">
        <v>0.000119524080596025</v>
      </c>
      <c r="U160" s="174" t="n">
        <v>0.000125512046393892</v>
      </c>
      <c r="V160" s="174" t="n">
        <v>0.000168192891404016</v>
      </c>
      <c r="W160" s="174" t="n">
        <v>0.000136767698642491</v>
      </c>
      <c r="X160" s="16"/>
    </row>
    <row r="161" customFormat="false" ht="15" hidden="false" customHeight="false" outlineLevel="0" collapsed="false">
      <c r="A161" s="162" t="s">
        <v>218</v>
      </c>
      <c r="B161" s="4" t="s">
        <v>8</v>
      </c>
      <c r="C161" s="174" t="n">
        <v>0.00109967389615642</v>
      </c>
      <c r="D161" s="174" t="n">
        <v>0.000907588416551941</v>
      </c>
      <c r="E161" s="174" t="n">
        <v>0.000694799115483986</v>
      </c>
      <c r="F161" s="174" t="n">
        <v>0.000288552963063572</v>
      </c>
      <c r="G161" s="174" t="n">
        <v>0.000337920388513335</v>
      </c>
      <c r="H161" s="174" t="n">
        <v>0.000453785907217243</v>
      </c>
      <c r="I161" s="174" t="n">
        <v>0.000270399093755027</v>
      </c>
      <c r="J161" s="174" t="n">
        <v>0.000152032847678534</v>
      </c>
      <c r="K161" s="174" t="n">
        <v>0.000249270757179635</v>
      </c>
      <c r="L161" s="174" t="n">
        <v>0.000239205226256243</v>
      </c>
      <c r="M161" s="174" t="n">
        <v>0.00024663447018885</v>
      </c>
      <c r="N161" s="174" t="n">
        <v>0.000223317890196283</v>
      </c>
      <c r="O161" s="174" t="n">
        <v>0.000153639321103784</v>
      </c>
      <c r="P161" s="174" t="n">
        <v>0.000134100247247818</v>
      </c>
      <c r="Q161" s="174" t="n">
        <v>6.30313197056658E-005</v>
      </c>
      <c r="R161" s="174" t="n">
        <v>8.43266992149791E-005</v>
      </c>
      <c r="S161" s="174" t="n">
        <v>6.18218976018965E-005</v>
      </c>
      <c r="T161" s="174" t="n">
        <v>8.12012276220854E-005</v>
      </c>
      <c r="U161" s="174" t="n">
        <v>7.55928476680165E-005</v>
      </c>
      <c r="V161" s="174" t="n">
        <v>6.69047022529127E-005</v>
      </c>
      <c r="W161" s="174" t="n">
        <v>7.93013895352997E-005</v>
      </c>
      <c r="X161" s="16"/>
    </row>
    <row r="162" customFormat="false" ht="15" hidden="false" customHeight="false" outlineLevel="0" collapsed="false">
      <c r="A162" s="162" t="s">
        <v>219</v>
      </c>
      <c r="B162" s="4" t="s">
        <v>8</v>
      </c>
      <c r="C162" s="174" t="n">
        <v>0.0154943890582924</v>
      </c>
      <c r="D162" s="174" t="n">
        <v>0.0164282752346684</v>
      </c>
      <c r="E162" s="174" t="n">
        <v>0.0147531228910709</v>
      </c>
      <c r="F162" s="174" t="n">
        <v>0.0138250459849833</v>
      </c>
      <c r="G162" s="174" t="n">
        <v>0.0119070352473959</v>
      </c>
      <c r="H162" s="174" t="n">
        <v>0.0140210886202933</v>
      </c>
      <c r="I162" s="174" t="n">
        <v>0.0103963815651109</v>
      </c>
      <c r="J162" s="174" t="n">
        <v>0.010145063997114</v>
      </c>
      <c r="K162" s="174" t="n">
        <v>0.0107110573945098</v>
      </c>
      <c r="L162" s="174" t="n">
        <v>0.011391869298666</v>
      </c>
      <c r="M162" s="174" t="n">
        <v>0.0115967825855687</v>
      </c>
      <c r="N162" s="174" t="n">
        <v>0.0124817948858457</v>
      </c>
      <c r="O162" s="174" t="n">
        <v>0.0115613014445458</v>
      </c>
      <c r="P162" s="174" t="n">
        <v>0.0089615966925654</v>
      </c>
      <c r="Q162" s="174" t="n">
        <v>0.00867096274070965</v>
      </c>
      <c r="R162" s="174" t="n">
        <v>0.0105270980442608</v>
      </c>
      <c r="S162" s="174" t="n">
        <v>0.00871430559830669</v>
      </c>
      <c r="T162" s="174" t="n">
        <v>0.00856312749438763</v>
      </c>
      <c r="U162" s="174" t="n">
        <v>0.00854283242652583</v>
      </c>
      <c r="V162" s="174" t="n">
        <v>0.00830305877572787</v>
      </c>
      <c r="W162" s="174" t="n">
        <v>0.00830191250207995</v>
      </c>
      <c r="X162" s="16"/>
    </row>
    <row r="163" customFormat="false" ht="15" hidden="false" customHeight="false" outlineLevel="0" collapsed="false">
      <c r="A163" s="119" t="s">
        <v>220</v>
      </c>
    </row>
    <row r="164" customFormat="false" ht="15" hidden="false" customHeight="false" outlineLevel="0" collapsed="false">
      <c r="A164" s="162" t="s">
        <v>221</v>
      </c>
      <c r="B164" s="4" t="s">
        <v>8</v>
      </c>
      <c r="C164" s="16" t="n">
        <v>0.0158134126252574</v>
      </c>
      <c r="D164" s="16" t="n">
        <v>0.0131272804244619</v>
      </c>
      <c r="E164" s="16" t="n">
        <v>0.010123619617933</v>
      </c>
      <c r="F164" s="16" t="n">
        <v>0.00972310907667599</v>
      </c>
      <c r="G164" s="16" t="n">
        <v>0.0116065666425867</v>
      </c>
      <c r="H164" s="16" t="n">
        <v>0.0133991527929699</v>
      </c>
      <c r="I164" s="16" t="n">
        <v>0.0114368956936537</v>
      </c>
      <c r="J164" s="16" t="n">
        <v>0.0121924042281066</v>
      </c>
      <c r="K164" s="16" t="n">
        <v>0.0102641861636796</v>
      </c>
      <c r="L164" s="16" t="n">
        <v>0.011904414992269</v>
      </c>
      <c r="M164" s="16" t="n">
        <v>0.0125613758575319</v>
      </c>
      <c r="N164" s="16" t="n">
        <v>0.013221117433489</v>
      </c>
      <c r="O164" s="16" t="n">
        <v>0.0124811649766706</v>
      </c>
      <c r="P164" s="16" t="n">
        <v>0.0104825270819146</v>
      </c>
      <c r="Q164" s="16" t="n">
        <v>0.00768395300029668</v>
      </c>
      <c r="R164" s="16" t="n">
        <v>0.00960908447560829</v>
      </c>
      <c r="S164" s="16" t="n">
        <v>0.00963290115340203</v>
      </c>
      <c r="T164" s="16" t="n">
        <v>0.0096766376631631</v>
      </c>
      <c r="U164" s="16" t="n">
        <v>0.00747889381514418</v>
      </c>
      <c r="V164" s="40" t="n">
        <v>0.00766002210365741</v>
      </c>
      <c r="W164" s="16" t="n">
        <v>0.00555930842609072</v>
      </c>
      <c r="X164" s="16"/>
    </row>
    <row r="165" customFormat="false" ht="15" hidden="false" customHeight="false" outlineLevel="0" collapsed="false">
      <c r="A165" s="162" t="s">
        <v>222</v>
      </c>
      <c r="B165" s="4" t="s">
        <v>8</v>
      </c>
      <c r="C165" s="16" t="n">
        <v>0.149030223397207</v>
      </c>
      <c r="D165" s="16" t="n">
        <v>0.141439717264998</v>
      </c>
      <c r="E165" s="16" t="n">
        <v>0.150056463441686</v>
      </c>
      <c r="F165" s="16" t="n">
        <v>0.149972645029289</v>
      </c>
      <c r="G165" s="16" t="n">
        <v>0.146527715445528</v>
      </c>
      <c r="H165" s="16" t="n">
        <v>0.146661546387617</v>
      </c>
      <c r="I165" s="16" t="n">
        <v>0.138794138447443</v>
      </c>
      <c r="J165" s="16" t="n">
        <v>0.140312582886926</v>
      </c>
      <c r="K165" s="16" t="n">
        <v>0.141424240896796</v>
      </c>
      <c r="L165" s="16" t="n">
        <v>0.140097366067006</v>
      </c>
      <c r="M165" s="16" t="n">
        <v>0.13916198045543</v>
      </c>
      <c r="N165" s="16" t="n">
        <v>0.142049187189651</v>
      </c>
      <c r="O165" s="16" t="n">
        <v>0.144462609765647</v>
      </c>
      <c r="P165" s="16" t="n">
        <v>0.143726513937865</v>
      </c>
      <c r="Q165" s="16" t="n">
        <v>0.116707827192689</v>
      </c>
      <c r="R165" s="16" t="n">
        <v>0.146616831522895</v>
      </c>
      <c r="S165" s="16" t="n">
        <v>0.138439176526025</v>
      </c>
      <c r="T165" s="16" t="n">
        <v>0.132805964162168</v>
      </c>
      <c r="U165" s="16" t="n">
        <v>0.129795171488644</v>
      </c>
      <c r="V165" s="40" t="n">
        <v>0.132227548457383</v>
      </c>
      <c r="W165" s="16" t="n">
        <v>0.128953916336387</v>
      </c>
      <c r="X165" s="16"/>
    </row>
    <row r="166" customFormat="false" ht="15" hidden="false" customHeight="false" outlineLevel="0" collapsed="false">
      <c r="A166" s="162" t="s">
        <v>223</v>
      </c>
      <c r="B166" s="4" t="s">
        <v>8</v>
      </c>
      <c r="C166" s="16" t="n">
        <v>-0.509068258891709</v>
      </c>
      <c r="D166" s="16" t="n">
        <v>-0.513923969123274</v>
      </c>
      <c r="E166" s="16" t="n">
        <v>-0.507901302422914</v>
      </c>
      <c r="F166" s="16" t="n">
        <v>-0.507868963591732</v>
      </c>
      <c r="G166" s="16" t="n">
        <v>-0.491086785847572</v>
      </c>
      <c r="H166" s="16" t="n">
        <v>-0.491392930327389</v>
      </c>
      <c r="I166" s="16" t="n">
        <v>-0.484575967845268</v>
      </c>
      <c r="J166" s="16" t="n">
        <v>-0.483732865112921</v>
      </c>
      <c r="K166" s="16" t="n">
        <v>-0.490033567924226</v>
      </c>
      <c r="L166" s="16" t="n">
        <v>-0.508713189584979</v>
      </c>
      <c r="M166" s="16" t="n">
        <v>-0.510903890011635</v>
      </c>
      <c r="N166" s="16" t="n">
        <v>-0.503499756977236</v>
      </c>
      <c r="O166" s="16" t="n">
        <v>-0.498075906454968</v>
      </c>
      <c r="P166" s="16" t="n">
        <v>-0.500722349086946</v>
      </c>
      <c r="Q166" s="16" t="n">
        <v>-0.507741996165271</v>
      </c>
      <c r="R166" s="16" t="n">
        <v>-0.484794193603388</v>
      </c>
      <c r="S166" s="16" t="n">
        <v>-0.481676244823648</v>
      </c>
      <c r="T166" s="16" t="n">
        <v>-0.4774094961024</v>
      </c>
      <c r="U166" s="16" t="n">
        <v>-0.472850239061995</v>
      </c>
      <c r="V166" s="40" t="n">
        <v>-0.470822416080439</v>
      </c>
      <c r="W166" s="16" t="n">
        <v>-0.464347480441885</v>
      </c>
      <c r="X166" s="16"/>
    </row>
    <row r="168" customFormat="false" ht="15" hidden="false" customHeight="false" outlineLevel="0" collapsed="false">
      <c r="A168" s="162" t="s">
        <v>224</v>
      </c>
      <c r="B168" s="4" t="s">
        <v>80</v>
      </c>
      <c r="C168" s="16" t="n">
        <v>0.348291</v>
      </c>
      <c r="D168" s="16" t="n">
        <v>0.361333</v>
      </c>
      <c r="E168" s="16" t="n">
        <v>0.37633</v>
      </c>
      <c r="F168" s="16" t="n">
        <v>0.381738</v>
      </c>
      <c r="G168" s="16" t="n">
        <v>0.39142</v>
      </c>
      <c r="H168" s="16" t="n">
        <v>0.41277</v>
      </c>
      <c r="I168" s="16" t="n">
        <v>0.465247</v>
      </c>
      <c r="J168" s="16" t="n">
        <v>0.467856</v>
      </c>
      <c r="K168" s="16" t="n">
        <v>0.492663</v>
      </c>
      <c r="L168" s="16" t="n">
        <v>0.521927</v>
      </c>
      <c r="M168" s="16" t="n">
        <v>0.5804</v>
      </c>
      <c r="N168" s="16" t="n">
        <v>0.628045</v>
      </c>
      <c r="O168" s="16" t="n">
        <v>0.677898</v>
      </c>
      <c r="P168" s="16" t="n">
        <v>0.715425</v>
      </c>
      <c r="Q168" s="16" t="n">
        <v>0.752102</v>
      </c>
      <c r="R168" s="16" t="n">
        <v>0.792325</v>
      </c>
      <c r="S168" s="16" t="n">
        <v>0.823011</v>
      </c>
      <c r="T168" s="16" t="n">
        <v>0.840199</v>
      </c>
      <c r="U168" s="16" t="n">
        <v>0.859905</v>
      </c>
      <c r="V168" s="16" t="n">
        <v>0.903517</v>
      </c>
      <c r="W168" s="29" t="n">
        <v>0.94281</v>
      </c>
      <c r="X168" s="16"/>
      <c r="Z168" s="162" t="s">
        <v>225</v>
      </c>
      <c r="AA168" s="16" t="s">
        <v>8</v>
      </c>
      <c r="AB168" s="16" t="n">
        <v>0.0443634053842744</v>
      </c>
      <c r="AC168" s="53" t="s">
        <v>278</v>
      </c>
    </row>
    <row r="170" customFormat="false" ht="15" hidden="false" customHeight="false" outlineLevel="0" collapsed="false">
      <c r="A170" s="162" t="s">
        <v>226</v>
      </c>
      <c r="B170" s="16" t="s">
        <v>80</v>
      </c>
      <c r="C170" s="16" t="n">
        <v>3.67746016</v>
      </c>
      <c r="D170" s="16" t="n">
        <v>3.76508763</v>
      </c>
      <c r="E170" s="16" t="n">
        <v>3.75778786</v>
      </c>
      <c r="F170" s="16" t="n">
        <v>3.79632392</v>
      </c>
      <c r="G170" s="16" t="n">
        <v>3.60496857</v>
      </c>
      <c r="H170" s="16" t="n">
        <v>3.62323072</v>
      </c>
      <c r="I170" s="16" t="n">
        <v>3.62466893</v>
      </c>
      <c r="J170" s="16" t="n">
        <v>3.6612454</v>
      </c>
      <c r="K170" s="16" t="n">
        <v>3.65683544</v>
      </c>
      <c r="L170" s="16" t="n">
        <v>3.72261761</v>
      </c>
      <c r="M170" s="16" t="n">
        <v>3.77935469</v>
      </c>
      <c r="N170" s="16" t="n">
        <v>3.76867274</v>
      </c>
      <c r="O170" s="16" t="n">
        <v>3.78765967</v>
      </c>
      <c r="P170" s="16" t="n">
        <v>3.75932801</v>
      </c>
      <c r="Q170" s="16" t="n">
        <v>3.57035985</v>
      </c>
      <c r="R170" s="16" t="n">
        <v>3.6686467</v>
      </c>
      <c r="S170" s="16" t="n">
        <v>3.63746475</v>
      </c>
      <c r="T170" s="16" t="n">
        <v>3.54811011</v>
      </c>
      <c r="U170" s="16" t="n">
        <v>3.41835787</v>
      </c>
      <c r="V170" s="16" t="n">
        <v>3.36167115</v>
      </c>
      <c r="W170" s="16" t="n">
        <v>3.48327935</v>
      </c>
      <c r="X170" s="16"/>
    </row>
    <row r="171" customFormat="false" ht="15" hidden="false" customHeight="false" outlineLevel="0" collapsed="false">
      <c r="A171" s="175" t="s">
        <v>279</v>
      </c>
      <c r="B171" s="176"/>
    </row>
    <row r="172" customFormat="false" ht="15" hidden="false" customHeight="false" outlineLevel="0" collapsed="false">
      <c r="A172" s="74" t="s">
        <v>280</v>
      </c>
      <c r="B172" s="98" t="s">
        <v>80</v>
      </c>
      <c r="C172" s="177" t="n">
        <v>7.35143972349258</v>
      </c>
      <c r="D172" s="177" t="n">
        <v>7.40467206251756</v>
      </c>
      <c r="E172" s="177" t="n">
        <v>7.3837968751252</v>
      </c>
      <c r="F172" s="177" t="n">
        <v>7.54525083858211</v>
      </c>
      <c r="G172" s="177" t="n">
        <v>7.73234790143088</v>
      </c>
      <c r="H172" s="177" t="n">
        <v>7.39884638425843</v>
      </c>
      <c r="I172" s="177" t="n">
        <v>6.99772589755453</v>
      </c>
      <c r="J172" s="177" t="n">
        <v>7.10540207409535</v>
      </c>
      <c r="K172" s="177" t="n">
        <v>6.69548827501837</v>
      </c>
      <c r="L172" s="177" t="n">
        <v>6.21633747736762</v>
      </c>
      <c r="M172" s="177" t="n">
        <v>5.66779094151222</v>
      </c>
      <c r="N172" s="177" t="n">
        <v>5.16755626617985</v>
      </c>
      <c r="O172" s="177" t="n">
        <v>5.04717375242435</v>
      </c>
      <c r="P172" s="177" t="n">
        <v>4.72677115574583</v>
      </c>
      <c r="Q172" s="177" t="n">
        <v>4.44120910221111</v>
      </c>
      <c r="R172" s="177" t="n">
        <v>4.16726559734905</v>
      </c>
      <c r="S172" s="177" t="n">
        <v>3.60319561096457</v>
      </c>
      <c r="T172" s="177" t="n">
        <v>3.20800979779875</v>
      </c>
      <c r="U172" s="177" t="n">
        <v>3.01198690899934</v>
      </c>
      <c r="V172" s="177" t="n">
        <v>2.95860003583467</v>
      </c>
      <c r="W172" s="177" t="n">
        <v>3.15931860725423</v>
      </c>
      <c r="X172" s="177" t="n">
        <v>3.11118938212468</v>
      </c>
    </row>
    <row r="173" customFormat="false" ht="15" hidden="false" customHeight="false" outlineLevel="0" collapsed="false">
      <c r="A173" s="74" t="s">
        <v>281</v>
      </c>
      <c r="B173" s="98" t="s">
        <v>80</v>
      </c>
      <c r="C173" s="177" t="n">
        <v>0.0169367007588375</v>
      </c>
      <c r="D173" s="177" t="n">
        <v>0.0179580077678025</v>
      </c>
      <c r="E173" s="177" t="n">
        <v>0.0162627729428025</v>
      </c>
      <c r="F173" s="177" t="n">
        <v>0.0101096983928025</v>
      </c>
      <c r="G173" s="177" t="n">
        <v>0.008122535935605</v>
      </c>
      <c r="H173" s="177" t="n">
        <v>0.01113626708457</v>
      </c>
      <c r="I173" s="177" t="n">
        <v>0.01074406345965</v>
      </c>
      <c r="J173" s="177" t="n">
        <v>0.011574477378</v>
      </c>
      <c r="K173" s="177" t="n">
        <v>0.0128460290697</v>
      </c>
      <c r="L173" s="177" t="n">
        <v>0.0137963651553</v>
      </c>
      <c r="M173" s="177" t="n">
        <v>0.01444088925</v>
      </c>
      <c r="N173" s="177" t="n">
        <v>0.0152361846</v>
      </c>
      <c r="O173" s="177" t="n">
        <v>0.01548737235765</v>
      </c>
      <c r="P173" s="177" t="n">
        <v>0.015905907</v>
      </c>
      <c r="Q173" s="177" t="n">
        <v>0.0188359425</v>
      </c>
      <c r="R173" s="177" t="n">
        <v>0.020928825</v>
      </c>
      <c r="S173" s="177" t="n">
        <v>0.0230217075</v>
      </c>
      <c r="T173" s="177" t="n">
        <v>0.0230217075</v>
      </c>
      <c r="U173" s="177" t="n">
        <v>0.0216149843620776</v>
      </c>
      <c r="V173" s="177" t="n">
        <v>0.0212318630327164</v>
      </c>
      <c r="W173" s="177" t="n">
        <v>0.0226722838955859</v>
      </c>
      <c r="X173" s="177" t="n">
        <v>0.0223268931352788</v>
      </c>
    </row>
    <row r="174" customFormat="false" ht="15" hidden="false" customHeight="false" outlineLevel="0" collapsed="false">
      <c r="A174" s="74" t="s">
        <v>282</v>
      </c>
      <c r="B174" s="98" t="s">
        <v>80</v>
      </c>
      <c r="C174" s="177" t="n">
        <v>8.44474260183168</v>
      </c>
      <c r="D174" s="177" t="n">
        <v>9.42592558189461</v>
      </c>
      <c r="E174" s="177" t="n">
        <v>9.06461369189355</v>
      </c>
      <c r="F174" s="177" t="n">
        <v>8.95037020509765</v>
      </c>
      <c r="G174" s="177" t="n">
        <v>8.97852536819511</v>
      </c>
      <c r="H174" s="177" t="n">
        <v>9.02076207614612</v>
      </c>
      <c r="I174" s="177" t="n">
        <v>9.06870823271735</v>
      </c>
      <c r="J174" s="177" t="n">
        <v>8.82590440142072</v>
      </c>
      <c r="K174" s="177" t="n">
        <v>8.84791518225003</v>
      </c>
      <c r="L174" s="177" t="n">
        <v>8.79179998492438</v>
      </c>
      <c r="M174" s="177" t="n">
        <v>8.13458708963364</v>
      </c>
      <c r="N174" s="177" t="n">
        <v>7.66310122291254</v>
      </c>
      <c r="O174" s="177" t="n">
        <v>7.19105469171063</v>
      </c>
      <c r="P174" s="177" t="n">
        <v>7.45383605520804</v>
      </c>
      <c r="Q174" s="177" t="n">
        <v>6.74799180292951</v>
      </c>
      <c r="R174" s="177" t="n">
        <v>7.02091007690286</v>
      </c>
      <c r="S174" s="177" t="n">
        <v>6.32836005993726</v>
      </c>
      <c r="T174" s="177" t="n">
        <v>6.22352531402067</v>
      </c>
      <c r="U174" s="177" t="n">
        <v>6.1479927024478</v>
      </c>
      <c r="V174" s="177" t="n">
        <v>5.62567203229654</v>
      </c>
      <c r="W174" s="177" t="n">
        <v>5.08347979616544</v>
      </c>
      <c r="X174" s="177" t="n">
        <v>5.0172211034372</v>
      </c>
    </row>
    <row r="175" customFormat="false" ht="15" hidden="false" customHeight="false" outlineLevel="0" collapsed="false">
      <c r="A175" s="74" t="s">
        <v>283</v>
      </c>
      <c r="B175" s="98" t="s">
        <v>80</v>
      </c>
      <c r="C175" s="177" t="n">
        <v>0</v>
      </c>
      <c r="D175" s="177" t="n">
        <v>0.001806</v>
      </c>
      <c r="E175" s="177" t="n">
        <v>0.0016905</v>
      </c>
      <c r="F175" s="177" t="n">
        <v>0.001512</v>
      </c>
      <c r="G175" s="177" t="n">
        <v>0.001533</v>
      </c>
      <c r="H175" s="177" t="n">
        <v>0.001554</v>
      </c>
      <c r="I175" s="177" t="n">
        <v>0.002331</v>
      </c>
      <c r="J175" s="177" t="n">
        <v>0.002205</v>
      </c>
      <c r="K175" s="177" t="n">
        <v>0.002919</v>
      </c>
      <c r="L175" s="177" t="n">
        <v>0.002583</v>
      </c>
      <c r="M175" s="177" t="n">
        <v>0.00273</v>
      </c>
      <c r="N175" s="177" t="n">
        <v>0.0027144</v>
      </c>
      <c r="O175" s="177" t="n">
        <v>0.0025812</v>
      </c>
      <c r="P175" s="177" t="n">
        <v>0.00264816</v>
      </c>
      <c r="Q175" s="177" t="n">
        <v>0.00279</v>
      </c>
      <c r="R175" s="177" t="n">
        <v>0.002628</v>
      </c>
      <c r="S175" s="177" t="n">
        <v>0.0025325511084</v>
      </c>
      <c r="T175" s="177" t="n">
        <v>0.0025618270284</v>
      </c>
      <c r="U175" s="177" t="n">
        <v>0.0025307350867609</v>
      </c>
      <c r="V175" s="177" t="n">
        <v>0.00231572909855177</v>
      </c>
      <c r="W175" s="177" t="n">
        <v>0.00209254325852955</v>
      </c>
      <c r="X175" s="177" t="n">
        <v>0.0020652687956917</v>
      </c>
    </row>
    <row r="176" customFormat="false" ht="15" hidden="false" customHeight="false" outlineLevel="0" collapsed="false">
      <c r="A176" s="95" t="s">
        <v>284</v>
      </c>
      <c r="B176" s="4" t="s">
        <v>80</v>
      </c>
      <c r="C176" s="178" t="n">
        <v>12.1738985765169</v>
      </c>
      <c r="D176" s="178" t="n">
        <v>12.1119180687054</v>
      </c>
      <c r="E176" s="178" t="n">
        <v>11.5721856403224</v>
      </c>
      <c r="F176" s="178" t="n">
        <v>10.4130973144494</v>
      </c>
      <c r="G176" s="178" t="n">
        <v>9.8677121079283</v>
      </c>
      <c r="H176" s="178" t="n">
        <v>9.59214959699423</v>
      </c>
      <c r="I176" s="178" t="n">
        <v>9.49722404988635</v>
      </c>
      <c r="J176" s="178" t="n">
        <v>9.34643169817827</v>
      </c>
      <c r="K176" s="178" t="n">
        <v>9.21018623418736</v>
      </c>
      <c r="L176" s="178" t="n">
        <v>9.00815685004933</v>
      </c>
      <c r="M176" s="178" t="n">
        <v>8.7031148377651</v>
      </c>
      <c r="N176" s="178" t="n">
        <v>8.33171877900684</v>
      </c>
      <c r="O176" s="178" t="n">
        <v>8.21042656421203</v>
      </c>
      <c r="P176" s="178" t="n">
        <v>7.85641812203649</v>
      </c>
      <c r="Q176" s="178" t="n">
        <v>7.32071132118384</v>
      </c>
      <c r="R176" s="178" t="n">
        <v>7.1671799723135</v>
      </c>
      <c r="S176" s="178" t="n">
        <v>7.444370068</v>
      </c>
      <c r="T176" s="178" t="n">
        <v>7.488360568</v>
      </c>
      <c r="U176" s="178" t="n">
        <v>7.00836312979256</v>
      </c>
      <c r="V176" s="178" t="n">
        <v>6.71096756901241</v>
      </c>
      <c r="W176" s="178" t="n">
        <v>6.44252196091798</v>
      </c>
      <c r="X176" s="178" t="n">
        <v>5.95301670110176</v>
      </c>
      <c r="Z176" s="179" t="s">
        <v>285</v>
      </c>
    </row>
    <row r="177" customFormat="false" ht="15" hidden="false" customHeight="false" outlineLevel="0" collapsed="false">
      <c r="A177" s="74" t="s">
        <v>286</v>
      </c>
      <c r="B177" s="98" t="s">
        <v>287</v>
      </c>
      <c r="C177" s="101" t="n">
        <v>2186</v>
      </c>
      <c r="D177" s="101" t="n">
        <v>2114</v>
      </c>
      <c r="E177" s="101" t="n">
        <v>1992</v>
      </c>
      <c r="F177" s="101" t="n">
        <v>1518</v>
      </c>
      <c r="G177" s="101" t="n">
        <v>1433</v>
      </c>
      <c r="H177" s="101" t="n">
        <v>1159</v>
      </c>
      <c r="I177" s="101" t="n">
        <v>800</v>
      </c>
      <c r="J177" s="101" t="n">
        <v>802</v>
      </c>
      <c r="K177" s="101" t="n">
        <v>652</v>
      </c>
      <c r="L177" s="101" t="n">
        <v>602</v>
      </c>
      <c r="M177" s="101" t="n">
        <v>590</v>
      </c>
      <c r="N177" s="101" t="n">
        <v>538</v>
      </c>
      <c r="O177" s="101" t="n">
        <v>440</v>
      </c>
      <c r="P177" s="101" t="n">
        <v>367</v>
      </c>
      <c r="Q177" s="101" t="n">
        <v>361</v>
      </c>
      <c r="R177" s="101" t="n">
        <v>344</v>
      </c>
      <c r="S177" s="101" t="n">
        <v>381</v>
      </c>
      <c r="T177" s="101" t="n">
        <v>362</v>
      </c>
      <c r="U177" s="101" t="n">
        <v>339</v>
      </c>
      <c r="V177" s="101" t="n">
        <v>275</v>
      </c>
      <c r="W177" s="101" t="n">
        <v>211</v>
      </c>
      <c r="X177" s="117"/>
      <c r="Z177" s="0" t="n">
        <f aca="false">AVERAGE(R177:W177)</f>
        <v>318.666666666667</v>
      </c>
    </row>
    <row r="180" customFormat="false" ht="13.8" hidden="false" customHeight="false" outlineLevel="0" collapsed="false">
      <c r="A180" s="130" t="s">
        <v>227</v>
      </c>
      <c r="B180" s="131" t="s">
        <v>228</v>
      </c>
      <c r="C180" s="132" t="s">
        <v>229</v>
      </c>
      <c r="D180" s="132" t="s">
        <v>230</v>
      </c>
      <c r="E180" s="132" t="s">
        <v>231</v>
      </c>
      <c r="F180" s="132" t="s">
        <v>232</v>
      </c>
      <c r="G180" s="132" t="s">
        <v>233</v>
      </c>
      <c r="H180" s="132" t="s">
        <v>234</v>
      </c>
      <c r="I180" s="132" t="s">
        <v>235</v>
      </c>
      <c r="J180" s="132" t="s">
        <v>236</v>
      </c>
      <c r="K180" s="132" t="s">
        <v>237</v>
      </c>
      <c r="L180" s="132" t="s">
        <v>238</v>
      </c>
      <c r="M180" s="132" t="s">
        <v>239</v>
      </c>
      <c r="N180" s="132" t="s">
        <v>240</v>
      </c>
      <c r="O180" s="132" t="s">
        <v>241</v>
      </c>
      <c r="P180" s="132" t="s">
        <v>242</v>
      </c>
      <c r="Q180" s="132" t="s">
        <v>243</v>
      </c>
      <c r="R180" s="132" t="s">
        <v>244</v>
      </c>
    </row>
    <row r="181" customFormat="false" ht="13.8" hidden="false" customHeight="false" outlineLevel="0" collapsed="false">
      <c r="A181" s="133" t="s">
        <v>245</v>
      </c>
      <c r="B181" s="53" t="n">
        <v>0.00319497005188102</v>
      </c>
      <c r="C181" s="53" t="n">
        <v>0.0231590835963566</v>
      </c>
      <c r="D181" s="53" t="n">
        <v>0.0231590835963566</v>
      </c>
      <c r="E181" s="180" t="n">
        <v>0</v>
      </c>
      <c r="F181" s="180" t="n">
        <v>0</v>
      </c>
      <c r="G181" s="53" t="n">
        <v>0.0231590835963566</v>
      </c>
      <c r="H181" s="53" t="n">
        <v>0.0231590835963566</v>
      </c>
      <c r="I181" s="53" t="n">
        <v>0.0231590835963566</v>
      </c>
      <c r="J181" s="53" t="n">
        <v>0.0231590835963566</v>
      </c>
      <c r="K181" s="53" t="n">
        <v>0.0231590835963566</v>
      </c>
      <c r="L181" s="53" t="n">
        <v>0.0231590835963566</v>
      </c>
      <c r="M181" s="53" t="n">
        <v>0.0231590835963566</v>
      </c>
      <c r="N181" s="53" t="n">
        <v>0.0231590835963566</v>
      </c>
      <c r="O181" s="53" t="n">
        <v>0.0231590835963566</v>
      </c>
      <c r="P181" s="53" t="n">
        <v>0.0231590835963566</v>
      </c>
      <c r="Q181" s="53" t="n">
        <v>0.0231590835963566</v>
      </c>
      <c r="R181" s="53" t="n">
        <v>0.0231590835963566</v>
      </c>
    </row>
    <row r="182" customFormat="false" ht="13.8" hidden="false" customHeight="false" outlineLevel="0" collapsed="false">
      <c r="A182" s="133" t="s">
        <v>246</v>
      </c>
      <c r="B182" s="53" t="n">
        <v>0.0783749483090836</v>
      </c>
      <c r="C182" s="53" t="n">
        <v>0.0722268680882931</v>
      </c>
      <c r="D182" s="53" t="n">
        <v>0.0722268680882931</v>
      </c>
      <c r="E182" s="180" t="n">
        <v>0</v>
      </c>
      <c r="F182" s="180" t="n">
        <v>0</v>
      </c>
      <c r="G182" s="53" t="n">
        <v>0.0722268680882931</v>
      </c>
      <c r="H182" s="53" t="n">
        <v>0.0722268680882931</v>
      </c>
      <c r="I182" s="53" t="n">
        <v>0.0722268680882931</v>
      </c>
      <c r="J182" s="53" t="n">
        <v>0.0722268680882931</v>
      </c>
      <c r="K182" s="53" t="n">
        <v>0.0722268680882931</v>
      </c>
      <c r="L182" s="53" t="n">
        <v>0.0722268680882931</v>
      </c>
      <c r="M182" s="53" t="n">
        <v>0.0722268680882931</v>
      </c>
      <c r="N182" s="53" t="n">
        <v>0.0722268680882931</v>
      </c>
      <c r="O182" s="53" t="n">
        <v>0.0722268680882931</v>
      </c>
      <c r="P182" s="53" t="n">
        <v>0.0722268680882931</v>
      </c>
      <c r="Q182" s="53" t="n">
        <v>0.0722268680882931</v>
      </c>
      <c r="R182" s="53" t="n">
        <v>0.0722268680882931</v>
      </c>
    </row>
    <row r="183" customFormat="false" ht="13.8" hidden="false" customHeight="false" outlineLevel="0" collapsed="false">
      <c r="A183" s="133" t="s">
        <v>247</v>
      </c>
      <c r="B183" s="53" t="n">
        <v>0.00859462824392432</v>
      </c>
      <c r="C183" s="53" t="n">
        <v>0.0545276019602441</v>
      </c>
      <c r="D183" s="53" t="n">
        <v>0.0545276019602441</v>
      </c>
      <c r="E183" s="180" t="n">
        <v>0</v>
      </c>
      <c r="F183" s="180" t="n">
        <v>0</v>
      </c>
      <c r="G183" s="53" t="n">
        <v>0.0545276019602441</v>
      </c>
      <c r="H183" s="53" t="n">
        <v>0.0545276019602441</v>
      </c>
      <c r="I183" s="53" t="n">
        <v>0.0545276019602441</v>
      </c>
      <c r="J183" s="53" t="n">
        <v>0.0545276019602441</v>
      </c>
      <c r="K183" s="53" t="n">
        <v>0.0545276019602441</v>
      </c>
      <c r="L183" s="53" t="n">
        <v>0.0545276019602441</v>
      </c>
      <c r="M183" s="53" t="n">
        <v>0.0545276019602441</v>
      </c>
      <c r="N183" s="53" t="n">
        <v>0.0545276019602441</v>
      </c>
      <c r="O183" s="53" t="n">
        <v>0.0545276019602441</v>
      </c>
      <c r="P183" s="53" t="n">
        <v>0.0545276019602441</v>
      </c>
      <c r="Q183" s="53" t="n">
        <v>0.0545276019602441</v>
      </c>
      <c r="R183" s="53" t="n">
        <v>0.0545276019602441</v>
      </c>
    </row>
    <row r="184" customFormat="false" ht="13.8" hidden="false" customHeight="false" outlineLevel="0" collapsed="false">
      <c r="A184" s="133" t="s">
        <v>248</v>
      </c>
      <c r="B184" s="53" t="n">
        <v>0.0194235679619079</v>
      </c>
      <c r="C184" s="53" t="n">
        <v>0.0441222078480377</v>
      </c>
      <c r="D184" s="53" t="n">
        <v>0.0441222078480377</v>
      </c>
      <c r="E184" s="180" t="n">
        <v>0</v>
      </c>
      <c r="F184" s="180" t="n">
        <v>0</v>
      </c>
      <c r="G184" s="53" t="n">
        <v>0.0441222078480377</v>
      </c>
      <c r="H184" s="53" t="n">
        <v>0.0441222078480377</v>
      </c>
      <c r="I184" s="53" t="n">
        <v>0.0441222078480377</v>
      </c>
      <c r="J184" s="53" t="n">
        <v>0.0441222078480377</v>
      </c>
      <c r="K184" s="53" t="n">
        <v>0.0441222078480377</v>
      </c>
      <c r="L184" s="53" t="n">
        <v>0.0441222078480377</v>
      </c>
      <c r="M184" s="53" t="n">
        <v>0.0441222078480377</v>
      </c>
      <c r="N184" s="53" t="n">
        <v>0.0441222078480377</v>
      </c>
      <c r="O184" s="53" t="n">
        <v>0.0441222078480377</v>
      </c>
      <c r="P184" s="53" t="n">
        <v>0.0441222078480377</v>
      </c>
      <c r="Q184" s="53" t="n">
        <v>0.0441222078480377</v>
      </c>
      <c r="R184" s="53" t="n">
        <v>0.0441222078480377</v>
      </c>
    </row>
    <row r="185" customFormat="false" ht="13.8" hidden="false" customHeight="false" outlineLevel="0" collapsed="false">
      <c r="A185" s="133" t="s">
        <v>249</v>
      </c>
      <c r="B185" s="53" t="n">
        <v>0.0398738083916572</v>
      </c>
      <c r="C185" s="53" t="n">
        <v>0.0715412392401859</v>
      </c>
      <c r="D185" s="53" t="n">
        <v>0.0715412392401859</v>
      </c>
      <c r="E185" s="180" t="n">
        <v>0</v>
      </c>
      <c r="F185" s="180" t="n">
        <v>0</v>
      </c>
      <c r="G185" s="53" t="n">
        <v>0.0715412392401859</v>
      </c>
      <c r="H185" s="53" t="n">
        <v>0.0715412392401859</v>
      </c>
      <c r="I185" s="53" t="n">
        <v>0.0715412392401859</v>
      </c>
      <c r="J185" s="53" t="n">
        <v>0.0715412392401859</v>
      </c>
      <c r="K185" s="53" t="n">
        <v>0.0715412392401859</v>
      </c>
      <c r="L185" s="53" t="n">
        <v>0.0715412392401859</v>
      </c>
      <c r="M185" s="53" t="n">
        <v>0.0715412392401859</v>
      </c>
      <c r="N185" s="53" t="n">
        <v>0.0715412392401859</v>
      </c>
      <c r="O185" s="53" t="n">
        <v>0.0715412392401859</v>
      </c>
      <c r="P185" s="53" t="n">
        <v>0.0715412392401859</v>
      </c>
      <c r="Q185" s="53" t="n">
        <v>0.0715412392401859</v>
      </c>
      <c r="R185" s="53" t="n">
        <v>0.0715412392401859</v>
      </c>
    </row>
    <row r="186" customFormat="false" ht="13.8" hidden="false" customHeight="false" outlineLevel="0" collapsed="false">
      <c r="A186" s="130" t="s">
        <v>250</v>
      </c>
      <c r="B186" s="53"/>
      <c r="C186" s="53"/>
      <c r="D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customFormat="false" ht="13.8" hidden="false" customHeight="false" outlineLevel="0" collapsed="false">
      <c r="A187" s="134" t="s">
        <v>245</v>
      </c>
      <c r="B187" s="53" t="n">
        <v>0</v>
      </c>
      <c r="C187" s="53" t="n">
        <v>0</v>
      </c>
      <c r="D187" s="53" t="n">
        <v>0</v>
      </c>
      <c r="E187" s="53" t="n">
        <v>0</v>
      </c>
      <c r="F187" s="53" t="n">
        <v>0</v>
      </c>
      <c r="G187" s="53" t="n">
        <v>0</v>
      </c>
      <c r="H187" s="53" t="n">
        <v>0</v>
      </c>
      <c r="I187" s="53" t="n">
        <v>0</v>
      </c>
      <c r="J187" s="53" t="n">
        <v>0</v>
      </c>
      <c r="K187" s="53" t="n">
        <v>0</v>
      </c>
      <c r="L187" s="53" t="n">
        <v>0</v>
      </c>
      <c r="M187" s="53" t="n">
        <v>0</v>
      </c>
      <c r="N187" s="53" t="n">
        <v>0</v>
      </c>
      <c r="O187" s="53" t="n">
        <v>0</v>
      </c>
      <c r="P187" s="53" t="n">
        <v>0</v>
      </c>
      <c r="Q187" s="53" t="n">
        <v>0</v>
      </c>
      <c r="R187" s="53" t="n">
        <v>0</v>
      </c>
    </row>
    <row r="188" customFormat="false" ht="13.8" hidden="false" customHeight="false" outlineLevel="0" collapsed="false">
      <c r="A188" s="134" t="s">
        <v>246</v>
      </c>
      <c r="B188" s="53" t="n">
        <v>0</v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0</v>
      </c>
      <c r="P188" s="53" t="n">
        <v>0</v>
      </c>
      <c r="Q188" s="53" t="n">
        <v>0</v>
      </c>
      <c r="R188" s="53" t="n">
        <v>0</v>
      </c>
    </row>
    <row r="189" customFormat="false" ht="13.8" hidden="false" customHeight="false" outlineLevel="0" collapsed="false">
      <c r="A189" s="134" t="s">
        <v>247</v>
      </c>
      <c r="B189" s="53" t="n">
        <v>0</v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0</v>
      </c>
      <c r="P189" s="53" t="n">
        <v>0</v>
      </c>
      <c r="Q189" s="53" t="n">
        <v>0</v>
      </c>
      <c r="R189" s="53" t="n">
        <v>0</v>
      </c>
    </row>
    <row r="190" customFormat="false" ht="13.8" hidden="false" customHeight="false" outlineLevel="0" collapsed="false">
      <c r="A190" s="134" t="s">
        <v>248</v>
      </c>
      <c r="B190" s="53" t="n">
        <v>0</v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</row>
    <row r="191" customFormat="false" ht="13.8" hidden="false" customHeight="false" outlineLevel="0" collapsed="false">
      <c r="A191" s="134" t="s">
        <v>249</v>
      </c>
      <c r="B191" s="53" t="n">
        <v>0</v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0</v>
      </c>
      <c r="R191" s="53" t="n">
        <v>0</v>
      </c>
    </row>
    <row r="192" customFormat="false" ht="13.8" hidden="false" customHeight="false" outlineLevel="0" collapsed="false">
      <c r="A192" s="135" t="s">
        <v>251</v>
      </c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</row>
    <row r="193" customFormat="false" ht="13.8" hidden="false" customHeight="false" outlineLevel="0" collapsed="false">
      <c r="A193" s="134" t="s">
        <v>245</v>
      </c>
      <c r="B193" s="53" t="n">
        <v>0.00433427061003459</v>
      </c>
      <c r="C193" s="53" t="n">
        <v>0.00978053093701589</v>
      </c>
      <c r="D193" s="53" t="n">
        <v>0.00978053093701589</v>
      </c>
      <c r="E193" s="53" t="n">
        <v>0</v>
      </c>
      <c r="F193" s="53" t="n">
        <v>0</v>
      </c>
      <c r="G193" s="53" t="n">
        <v>0.00978053093701589</v>
      </c>
      <c r="H193" s="53" t="n">
        <v>0.00978053093701589</v>
      </c>
      <c r="I193" s="53" t="n">
        <v>0.00978053093701589</v>
      </c>
      <c r="J193" s="53" t="n">
        <v>0.00978053093701589</v>
      </c>
      <c r="K193" s="53" t="n">
        <v>0.00978053093701589</v>
      </c>
      <c r="L193" s="53" t="n">
        <v>0.00978053093701589</v>
      </c>
      <c r="M193" s="53" t="n">
        <v>0.00978053093701589</v>
      </c>
      <c r="N193" s="53" t="n">
        <v>0.00978053093701589</v>
      </c>
      <c r="O193" s="53" t="n">
        <v>0.00978053093701589</v>
      </c>
      <c r="P193" s="53" t="n">
        <v>0.00978053093701589</v>
      </c>
      <c r="Q193" s="53" t="n">
        <v>0.00978053093701589</v>
      </c>
      <c r="R193" s="53" t="n">
        <v>0.00978053093701589</v>
      </c>
    </row>
    <row r="194" customFormat="false" ht="13.8" hidden="false" customHeight="false" outlineLevel="0" collapsed="false">
      <c r="A194" s="134" t="s">
        <v>246</v>
      </c>
      <c r="B194" s="53" t="n">
        <v>0.0219532907799565</v>
      </c>
      <c r="C194" s="53" t="n">
        <v>0.0305457958004156</v>
      </c>
      <c r="D194" s="53" t="n">
        <v>0.0305457958004156</v>
      </c>
      <c r="E194" s="53" t="n">
        <v>0</v>
      </c>
      <c r="F194" s="53" t="n">
        <v>0</v>
      </c>
      <c r="G194" s="53" t="n">
        <v>0.0305457958004156</v>
      </c>
      <c r="H194" s="53" t="n">
        <v>0.0305457958004156</v>
      </c>
      <c r="I194" s="53" t="n">
        <v>0.0305457958004156</v>
      </c>
      <c r="J194" s="53" t="n">
        <v>0.0305457958004156</v>
      </c>
      <c r="K194" s="53" t="n">
        <v>0.0305457958004156</v>
      </c>
      <c r="L194" s="53" t="n">
        <v>0.0305457958004156</v>
      </c>
      <c r="M194" s="53" t="n">
        <v>0.0305457958004156</v>
      </c>
      <c r="N194" s="53" t="n">
        <v>0.0305457958004156</v>
      </c>
      <c r="O194" s="53" t="n">
        <v>0.0305457958004156</v>
      </c>
      <c r="P194" s="53" t="n">
        <v>0.0305457958004156</v>
      </c>
      <c r="Q194" s="53" t="n">
        <v>0.0305457958004156</v>
      </c>
      <c r="R194" s="53" t="n">
        <v>0.0305457958004156</v>
      </c>
    </row>
    <row r="195" customFormat="false" ht="13.8" hidden="false" customHeight="false" outlineLevel="0" collapsed="false">
      <c r="A195" s="134" t="s">
        <v>247</v>
      </c>
      <c r="B195" s="53" t="n">
        <v>0.025375451485256</v>
      </c>
      <c r="C195" s="53" t="n">
        <v>0.015085281250837</v>
      </c>
      <c r="D195" s="53" t="n">
        <v>0.015085281250837</v>
      </c>
      <c r="E195" s="53" t="n">
        <v>0</v>
      </c>
      <c r="F195" s="53" t="n">
        <v>0</v>
      </c>
      <c r="G195" s="53" t="n">
        <v>0.015085281250837</v>
      </c>
      <c r="H195" s="53" t="n">
        <v>0.015085281250837</v>
      </c>
      <c r="I195" s="53" t="n">
        <v>0.015085281250837</v>
      </c>
      <c r="J195" s="53" t="n">
        <v>0.015085281250837</v>
      </c>
      <c r="K195" s="53" t="n">
        <v>0.015085281250837</v>
      </c>
      <c r="L195" s="53" t="n">
        <v>0.015085281250837</v>
      </c>
      <c r="M195" s="53" t="n">
        <v>0.015085281250837</v>
      </c>
      <c r="N195" s="53" t="n">
        <v>0.015085281250837</v>
      </c>
      <c r="O195" s="53" t="n">
        <v>0.015085281250837</v>
      </c>
      <c r="P195" s="53" t="n">
        <v>0.015085281250837</v>
      </c>
      <c r="Q195" s="53" t="n">
        <v>0.015085281250837</v>
      </c>
      <c r="R195" s="53" t="n">
        <v>0.015085281250837</v>
      </c>
    </row>
    <row r="196" customFormat="false" ht="13.8" hidden="false" customHeight="false" outlineLevel="0" collapsed="false">
      <c r="A196" s="134" t="s">
        <v>248</v>
      </c>
      <c r="B196" s="53" t="n">
        <v>0.0108158724337356</v>
      </c>
      <c r="C196" s="53" t="n">
        <v>0.0163217659245393</v>
      </c>
      <c r="D196" s="53" t="n">
        <v>0.0163217659245393</v>
      </c>
      <c r="E196" s="53" t="n">
        <v>0</v>
      </c>
      <c r="F196" s="53" t="n">
        <v>0</v>
      </c>
      <c r="G196" s="53" t="n">
        <v>0.0163217659245393</v>
      </c>
      <c r="H196" s="53" t="n">
        <v>0.0163217659245393</v>
      </c>
      <c r="I196" s="53" t="n">
        <v>0.0163217659245393</v>
      </c>
      <c r="J196" s="53" t="n">
        <v>0.0163217659245393</v>
      </c>
      <c r="K196" s="53" t="n">
        <v>0.0163217659245393</v>
      </c>
      <c r="L196" s="53" t="n">
        <v>0.0163217659245393</v>
      </c>
      <c r="M196" s="53" t="n">
        <v>0.0163217659245393</v>
      </c>
      <c r="N196" s="53" t="n">
        <v>0.0163217659245393</v>
      </c>
      <c r="O196" s="53" t="n">
        <v>0.0163217659245393</v>
      </c>
      <c r="P196" s="53" t="n">
        <v>0.0163217659245393</v>
      </c>
      <c r="Q196" s="53" t="n">
        <v>0.0163217659245393</v>
      </c>
      <c r="R196" s="53" t="n">
        <v>0.0163217659245393</v>
      </c>
    </row>
    <row r="197" customFormat="false" ht="13.8" hidden="false" customHeight="false" outlineLevel="0" collapsed="false">
      <c r="A197" s="134" t="s">
        <v>249</v>
      </c>
      <c r="B197" s="53" t="n">
        <v>0.0108909994709728</v>
      </c>
      <c r="C197" s="53" t="n">
        <v>0.0272201824669854</v>
      </c>
      <c r="D197" s="53" t="n">
        <v>0.0272201824669854</v>
      </c>
      <c r="E197" s="53" t="n">
        <v>0</v>
      </c>
      <c r="F197" s="53" t="n">
        <v>0</v>
      </c>
      <c r="G197" s="53" t="n">
        <v>0.0272201824669854</v>
      </c>
      <c r="H197" s="53" t="n">
        <v>0.0272201824669854</v>
      </c>
      <c r="I197" s="53" t="n">
        <v>0.0272201824669854</v>
      </c>
      <c r="J197" s="53" t="n">
        <v>0.0272201824669854</v>
      </c>
      <c r="K197" s="53" t="n">
        <v>0.0272201824669854</v>
      </c>
      <c r="L197" s="53" t="n">
        <v>0.0272201824669854</v>
      </c>
      <c r="M197" s="53" t="n">
        <v>0.0272201824669854</v>
      </c>
      <c r="N197" s="53" t="n">
        <v>0.0272201824669854</v>
      </c>
      <c r="O197" s="53" t="n">
        <v>0.0272201824669854</v>
      </c>
      <c r="P197" s="53" t="n">
        <v>0.0272201824669854</v>
      </c>
      <c r="Q197" s="53" t="n">
        <v>0.0272201824669854</v>
      </c>
      <c r="R197" s="53" t="n">
        <v>0.0272201824669854</v>
      </c>
    </row>
    <row r="200" customFormat="false" ht="15" hidden="false" customHeight="false" outlineLevel="0" collapsed="false">
      <c r="A200" s="136" t="s">
        <v>252</v>
      </c>
      <c r="B200" s="137"/>
      <c r="C200" s="137"/>
      <c r="D200" s="137"/>
    </row>
    <row r="201" customFormat="false" ht="15" hidden="false" customHeight="false" outlineLevel="0" collapsed="false">
      <c r="A201" s="138" t="s">
        <v>253</v>
      </c>
      <c r="B201" s="29" t="s">
        <v>254</v>
      </c>
      <c r="C201" s="139" t="n">
        <v>0.15</v>
      </c>
      <c r="D201" s="49"/>
    </row>
    <row r="202" customFormat="false" ht="15" hidden="false" customHeight="false" outlineLevel="0" collapsed="false">
      <c r="A202" s="138" t="s">
        <v>255</v>
      </c>
      <c r="B202" s="29" t="s">
        <v>195</v>
      </c>
      <c r="C202" s="139" t="n">
        <v>0.0198</v>
      </c>
      <c r="D202" s="49"/>
    </row>
    <row r="203" customFormat="false" ht="15" hidden="false" customHeight="false" outlineLevel="0" collapsed="false">
      <c r="A203" s="138" t="s">
        <v>256</v>
      </c>
      <c r="B203" s="29" t="s">
        <v>254</v>
      </c>
      <c r="C203" s="139" t="n">
        <v>0.15</v>
      </c>
      <c r="D203" s="49"/>
    </row>
    <row r="204" customFormat="false" ht="15" hidden="false" customHeight="false" outlineLevel="0" collapsed="false">
      <c r="A204" s="138" t="s">
        <v>257</v>
      </c>
      <c r="B204" s="29" t="s">
        <v>254</v>
      </c>
      <c r="C204" s="139" t="n">
        <v>0.0011</v>
      </c>
      <c r="D204" s="49"/>
    </row>
    <row r="205" customFormat="false" ht="15" hidden="false" customHeight="false" outlineLevel="0" collapsed="false">
      <c r="A205" s="138" t="s">
        <v>258</v>
      </c>
      <c r="B205" s="29" t="s">
        <v>254</v>
      </c>
      <c r="C205" s="139" t="n">
        <v>0.25</v>
      </c>
      <c r="D205" s="49"/>
    </row>
    <row r="206" customFormat="false" ht="15" hidden="false" customHeight="false" outlineLevel="0" collapsed="false">
      <c r="A206" s="138" t="s">
        <v>259</v>
      </c>
      <c r="B206" s="29" t="s">
        <v>254</v>
      </c>
      <c r="C206" s="139" t="n">
        <v>0.1</v>
      </c>
      <c r="D206" s="49"/>
    </row>
    <row r="207" customFormat="false" ht="15" hidden="false" customHeight="false" outlineLevel="0" collapsed="false">
      <c r="A207" s="138" t="s">
        <v>260</v>
      </c>
      <c r="B207" s="29" t="s">
        <v>261</v>
      </c>
      <c r="C207" s="181" t="n">
        <v>325</v>
      </c>
      <c r="D207" s="182"/>
    </row>
    <row r="208" customFormat="false" ht="15" hidden="false" customHeight="false" outlineLevel="0" collapsed="false">
      <c r="A208" s="138" t="s">
        <v>263</v>
      </c>
      <c r="B208" s="48" t="s">
        <v>82</v>
      </c>
      <c r="C208" s="181" t="n">
        <v>47</v>
      </c>
    </row>
    <row r="209" customFormat="false" ht="15" hidden="false" customHeight="false" outlineLevel="0" collapsed="false">
      <c r="A209" s="138" t="s">
        <v>264</v>
      </c>
      <c r="B209" s="48" t="s">
        <v>82</v>
      </c>
      <c r="C209" s="181" t="n">
        <v>25</v>
      </c>
    </row>
    <row r="210" customFormat="false" ht="15" hidden="false" customHeight="false" outlineLevel="0" collapsed="false">
      <c r="A210" s="136" t="s">
        <v>266</v>
      </c>
      <c r="B210" s="137"/>
      <c r="C210" s="137"/>
    </row>
    <row r="211" customFormat="false" ht="15" hidden="false" customHeight="false" outlineLevel="0" collapsed="false">
      <c r="A211" s="138" t="s">
        <v>268</v>
      </c>
      <c r="B211" s="29" t="s">
        <v>195</v>
      </c>
      <c r="C211" s="139" t="n">
        <v>0.23</v>
      </c>
    </row>
    <row r="212" customFormat="false" ht="15" hidden="false" customHeight="false" outlineLevel="0" collapsed="false">
      <c r="A212" s="136" t="s">
        <v>94</v>
      </c>
      <c r="B212" s="137"/>
      <c r="C212" s="137"/>
    </row>
    <row r="213" customFormat="false" ht="15" hidden="false" customHeight="false" outlineLevel="0" collapsed="false">
      <c r="A213" s="138" t="s">
        <v>288</v>
      </c>
      <c r="B213" s="29" t="s">
        <v>80</v>
      </c>
      <c r="C213" s="139" t="n">
        <v>4</v>
      </c>
    </row>
    <row r="215" customFormat="false" ht="15" hidden="false" customHeight="false" outlineLevel="0" collapsed="false">
      <c r="A215" s="138" t="s">
        <v>289</v>
      </c>
      <c r="B215" s="16" t="s">
        <v>80</v>
      </c>
      <c r="C215" s="139" t="n">
        <v>2</v>
      </c>
    </row>
  </sheetData>
  <mergeCells count="39">
    <mergeCell ref="A22:C22"/>
    <mergeCell ref="A23:C23"/>
    <mergeCell ref="A24:C24"/>
    <mergeCell ref="A27:C27"/>
    <mergeCell ref="E28:G28"/>
    <mergeCell ref="H28:J28"/>
    <mergeCell ref="A30:C30"/>
    <mergeCell ref="E30:G30"/>
    <mergeCell ref="E32:G32"/>
    <mergeCell ref="A36:C36"/>
    <mergeCell ref="E36:G36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4:A65"/>
    <mergeCell ref="B64:B65"/>
    <mergeCell ref="C64:C65"/>
    <mergeCell ref="A67:A68"/>
    <mergeCell ref="B67:B68"/>
    <mergeCell ref="C67:C68"/>
    <mergeCell ref="A72:C72"/>
    <mergeCell ref="A78:C78"/>
    <mergeCell ref="E78:G78"/>
    <mergeCell ref="A99:B99"/>
  </mergeCells>
  <conditionalFormatting sqref="B180:R180">
    <cfRule type="cellIs" priority="2" operator="lessThan" aboveAverage="0" equalAverage="0" bottom="0" percent="0" rank="0" text="" dxfId="2">
      <formula>0</formula>
    </cfRule>
  </conditionalFormatting>
  <dataValidations count="2">
    <dataValidation allowBlank="true" error="Energy intensity for all sectors is selected" errorStyle="stop" errorTitle="Error" operator="between" showDropDown="false" showErrorMessage="true" showInputMessage="true" sqref="S181:AK185 S193:AK197" type="custom">
      <formula1>#REF!=1</formula1>
      <formula2>0</formula2>
    </dataValidation>
    <dataValidation allowBlank="true" error="Energy intensity for all sectors is selected" errorStyle="stop" errorTitle="Error" operator="between" showDropDown="false" showErrorMessage="true" showInputMessage="true" sqref="B181:D185 G181:R185 B193:D197 G193:R197" type="custom">
      <formula1>$A$370=1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2:AM1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" activeCellId="1" sqref="B180:R197 C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43"/>
    <col collapsed="false" customWidth="true" hidden="false" outlineLevel="0" max="4" min="4" style="0" width="15"/>
  </cols>
  <sheetData>
    <row r="2" customFormat="false" ht="15.75" hidden="false" customHeight="false" outlineLevel="0" collapsed="false">
      <c r="A2" s="183" t="s">
        <v>290</v>
      </c>
    </row>
    <row r="3" customFormat="false" ht="15.75" hidden="false" customHeight="false" outlineLevel="0" collapsed="false">
      <c r="A3" s="60" t="s">
        <v>111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184"/>
    </row>
    <row r="4" customFormat="false" ht="90" hidden="false" customHeight="false" outlineLevel="0" collapsed="false">
      <c r="A4" s="62" t="s">
        <v>0</v>
      </c>
      <c r="B4" s="63" t="s">
        <v>112</v>
      </c>
      <c r="C4" s="64" t="s">
        <v>113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5"/>
      <c r="W4" s="65"/>
      <c r="X4" s="65"/>
      <c r="Y4" s="65"/>
      <c r="Z4" s="65"/>
      <c r="AA4" s="66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customFormat="false" ht="15.75" hidden="false" customHeight="false" outlineLevel="0" collapsed="false">
      <c r="A5" s="21" t="s">
        <v>114</v>
      </c>
      <c r="B5" s="67"/>
      <c r="C5" s="68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70"/>
      <c r="AE5" s="70"/>
      <c r="AF5" s="70"/>
      <c r="AG5" s="70"/>
      <c r="AH5" s="70"/>
      <c r="AI5" s="70"/>
      <c r="AJ5" s="70"/>
      <c r="AK5" s="70"/>
      <c r="AL5" s="70"/>
      <c r="AM5" s="70"/>
    </row>
    <row r="6" customFormat="false" ht="15.75" hidden="false" customHeight="false" outlineLevel="0" collapsed="false">
      <c r="A6" s="72" t="s">
        <v>291</v>
      </c>
      <c r="B6" s="72" t="s">
        <v>12</v>
      </c>
      <c r="C6" s="88" t="n">
        <v>12500</v>
      </c>
      <c r="D6" s="74" t="s">
        <v>116</v>
      </c>
      <c r="E6" s="82" t="n">
        <v>0</v>
      </c>
      <c r="F6" s="82" t="n">
        <v>500</v>
      </c>
      <c r="G6" s="82" t="n">
        <v>1000</v>
      </c>
      <c r="H6" s="82" t="n">
        <v>1500</v>
      </c>
      <c r="I6" s="82" t="n">
        <v>2000</v>
      </c>
      <c r="J6" s="82" t="n">
        <v>2500</v>
      </c>
      <c r="K6" s="82" t="n">
        <v>3000</v>
      </c>
      <c r="L6" s="82" t="n">
        <v>3500</v>
      </c>
      <c r="M6" s="82" t="n">
        <v>4000</v>
      </c>
      <c r="N6" s="82" t="n">
        <v>4500</v>
      </c>
      <c r="O6" s="82" t="n">
        <v>5000</v>
      </c>
      <c r="P6" s="82" t="n">
        <v>5500</v>
      </c>
      <c r="Q6" s="82" t="n">
        <v>6000</v>
      </c>
      <c r="R6" s="82" t="n">
        <v>6500</v>
      </c>
      <c r="S6" s="82" t="n">
        <v>7000</v>
      </c>
      <c r="T6" s="83" t="n">
        <v>7500</v>
      </c>
      <c r="U6" s="83" t="n">
        <v>8000</v>
      </c>
      <c r="V6" s="83" t="n">
        <v>8500</v>
      </c>
      <c r="W6" s="83" t="n">
        <v>9000</v>
      </c>
      <c r="X6" s="83" t="n">
        <v>9500</v>
      </c>
      <c r="Y6" s="83" t="n">
        <v>10000</v>
      </c>
      <c r="Z6" s="83" t="n">
        <v>10500</v>
      </c>
      <c r="AA6" s="83" t="n">
        <v>11000</v>
      </c>
      <c r="AB6" s="83" t="n">
        <v>11500</v>
      </c>
      <c r="AC6" s="83" t="n">
        <v>12000</v>
      </c>
      <c r="AD6" s="83" t="n">
        <v>12500</v>
      </c>
      <c r="AE6" s="83"/>
      <c r="AF6" s="83"/>
      <c r="AG6" s="83"/>
      <c r="AH6" s="83"/>
      <c r="AI6" s="83"/>
      <c r="AJ6" s="83"/>
      <c r="AK6" s="83"/>
      <c r="AL6" s="83"/>
      <c r="AM6" s="185"/>
    </row>
    <row r="7" customFormat="false" ht="15.75" hidden="false" customHeight="false" outlineLevel="0" collapsed="false">
      <c r="A7" s="72"/>
      <c r="B7" s="72"/>
      <c r="C7" s="88"/>
      <c r="D7" s="74" t="s">
        <v>117</v>
      </c>
      <c r="E7" s="77" t="n">
        <v>0</v>
      </c>
      <c r="F7" s="78" t="n">
        <v>31.1925737005045</v>
      </c>
      <c r="G7" s="78" t="n">
        <v>55.9303670222335</v>
      </c>
      <c r="H7" s="78" t="n">
        <v>78.9742737866738</v>
      </c>
      <c r="I7" s="78" t="n">
        <v>98.9954199737007</v>
      </c>
      <c r="J7" s="78" t="n">
        <v>112.902389939028</v>
      </c>
      <c r="K7" s="78" t="n">
        <v>129.786903006222</v>
      </c>
      <c r="L7" s="78" t="n">
        <v>139.054778601211</v>
      </c>
      <c r="M7" s="78" t="n">
        <v>149.658855301402</v>
      </c>
      <c r="N7" s="78" t="n">
        <v>155.852261581362</v>
      </c>
      <c r="O7" s="78" t="n">
        <v>160.213586322676</v>
      </c>
      <c r="P7" s="78" t="n">
        <v>162.535237859997</v>
      </c>
      <c r="Q7" s="78" t="n">
        <v>162.893036625585</v>
      </c>
      <c r="R7" s="78" t="n">
        <v>162.893036625585</v>
      </c>
      <c r="S7" s="78" t="n">
        <v>162.893036625585</v>
      </c>
      <c r="T7" s="89" t="n">
        <v>162.893036625585</v>
      </c>
      <c r="U7" s="89" t="n">
        <v>162.893036625585</v>
      </c>
      <c r="V7" s="89" t="n">
        <v>162.893036625585</v>
      </c>
      <c r="W7" s="89" t="n">
        <v>162.893036625585</v>
      </c>
      <c r="X7" s="89" t="n">
        <v>162.893036625585</v>
      </c>
      <c r="Y7" s="89" t="n">
        <v>162.893036625585</v>
      </c>
      <c r="Z7" s="89" t="n">
        <v>162.893036625585</v>
      </c>
      <c r="AA7" s="89" t="n">
        <v>162.893036625585</v>
      </c>
      <c r="AB7" s="89" t="n">
        <v>162.893036625585</v>
      </c>
      <c r="AC7" s="89" t="n">
        <v>162.893036625585</v>
      </c>
      <c r="AD7" s="89" t="n">
        <v>162.893036625585</v>
      </c>
      <c r="AE7" s="89"/>
      <c r="AF7" s="89"/>
      <c r="AG7" s="89"/>
      <c r="AH7" s="89"/>
      <c r="AI7" s="89"/>
      <c r="AJ7" s="89"/>
      <c r="AK7" s="89"/>
      <c r="AL7" s="89"/>
      <c r="AM7" s="186"/>
    </row>
    <row r="8" customFormat="false" ht="15.75" hidden="false" customHeight="false" outlineLevel="0" collapsed="false">
      <c r="A8" s="71" t="s">
        <v>292</v>
      </c>
      <c r="B8" s="72" t="s">
        <v>12</v>
      </c>
      <c r="C8" s="73" t="n">
        <v>14500</v>
      </c>
      <c r="D8" s="74" t="s">
        <v>116</v>
      </c>
      <c r="E8" s="75" t="n">
        <v>0</v>
      </c>
      <c r="F8" s="75" t="n">
        <v>500</v>
      </c>
      <c r="G8" s="75" t="n">
        <v>1000</v>
      </c>
      <c r="H8" s="75" t="n">
        <v>1500</v>
      </c>
      <c r="I8" s="75" t="n">
        <v>2000</v>
      </c>
      <c r="J8" s="75" t="n">
        <v>2500</v>
      </c>
      <c r="K8" s="75" t="n">
        <v>3000</v>
      </c>
      <c r="L8" s="75" t="n">
        <v>3500</v>
      </c>
      <c r="M8" s="75" t="n">
        <v>4000</v>
      </c>
      <c r="N8" s="75" t="n">
        <v>4500</v>
      </c>
      <c r="O8" s="75" t="n">
        <v>5000</v>
      </c>
      <c r="P8" s="75" t="n">
        <v>5500</v>
      </c>
      <c r="Q8" s="75" t="n">
        <v>6000</v>
      </c>
      <c r="R8" s="75" t="n">
        <v>6500</v>
      </c>
      <c r="S8" s="75" t="n">
        <v>7000</v>
      </c>
      <c r="T8" s="75" t="n">
        <v>7500</v>
      </c>
      <c r="U8" s="75" t="n">
        <v>8000</v>
      </c>
      <c r="V8" s="75" t="n">
        <v>8500</v>
      </c>
      <c r="W8" s="75" t="n">
        <v>9000</v>
      </c>
      <c r="X8" s="75" t="n">
        <v>9500</v>
      </c>
      <c r="Y8" s="75" t="n">
        <v>10000</v>
      </c>
      <c r="Z8" s="75" t="n">
        <v>10500</v>
      </c>
      <c r="AA8" s="76" t="n">
        <v>11000</v>
      </c>
      <c r="AB8" s="75" t="n">
        <v>11500</v>
      </c>
      <c r="AC8" s="75" t="n">
        <v>12000</v>
      </c>
      <c r="AD8" s="75" t="n">
        <v>12500</v>
      </c>
      <c r="AE8" s="75" t="n">
        <v>13000</v>
      </c>
      <c r="AF8" s="75" t="n">
        <v>13500</v>
      </c>
      <c r="AG8" s="75" t="n">
        <v>14000</v>
      </c>
      <c r="AH8" s="76" t="n">
        <v>14500</v>
      </c>
      <c r="AI8" s="187"/>
      <c r="AJ8" s="187"/>
      <c r="AK8" s="187"/>
      <c r="AL8" s="187"/>
      <c r="AM8" s="188"/>
    </row>
    <row r="9" customFormat="false" ht="15.75" hidden="false" customHeight="false" outlineLevel="0" collapsed="false">
      <c r="A9" s="71"/>
      <c r="B9" s="71"/>
      <c r="C9" s="73"/>
      <c r="D9" s="74" t="s">
        <v>117</v>
      </c>
      <c r="E9" s="77" t="n">
        <v>0</v>
      </c>
      <c r="F9" s="78" t="n">
        <v>29.4861</v>
      </c>
      <c r="G9" s="78" t="n">
        <v>56.0597</v>
      </c>
      <c r="H9" s="78" t="n">
        <v>77</v>
      </c>
      <c r="I9" s="78" t="n">
        <v>94.7098</v>
      </c>
      <c r="J9" s="78" t="n">
        <v>111.198</v>
      </c>
      <c r="K9" s="78" t="n">
        <v>124.131</v>
      </c>
      <c r="L9" s="78" t="n">
        <v>136.26</v>
      </c>
      <c r="M9" s="78" t="n">
        <v>147.073</v>
      </c>
      <c r="N9" s="78" t="n">
        <v>154.041</v>
      </c>
      <c r="O9" s="78" t="n">
        <v>160.5</v>
      </c>
      <c r="P9" s="78" t="n">
        <v>165.566</v>
      </c>
      <c r="Q9" s="78" t="n">
        <v>167.496</v>
      </c>
      <c r="R9" s="78" t="n">
        <v>169.176</v>
      </c>
      <c r="S9" s="78" t="n">
        <v>169.474</v>
      </c>
      <c r="T9" s="78" t="n">
        <v>169.474</v>
      </c>
      <c r="U9" s="78" t="n">
        <v>169.474</v>
      </c>
      <c r="V9" s="78" t="n">
        <v>169.474</v>
      </c>
      <c r="W9" s="78" t="n">
        <v>169.474</v>
      </c>
      <c r="X9" s="78" t="n">
        <v>169.474</v>
      </c>
      <c r="Y9" s="78" t="n">
        <v>169.474</v>
      </c>
      <c r="Z9" s="78" t="n">
        <v>169.474</v>
      </c>
      <c r="AA9" s="79" t="n">
        <v>169.474</v>
      </c>
      <c r="AB9" s="78" t="n">
        <v>169.474</v>
      </c>
      <c r="AC9" s="78" t="n">
        <v>169.474</v>
      </c>
      <c r="AD9" s="78" t="n">
        <v>169.474</v>
      </c>
      <c r="AE9" s="78" t="n">
        <v>169.474</v>
      </c>
      <c r="AF9" s="78" t="n">
        <v>169.474</v>
      </c>
      <c r="AG9" s="78" t="n">
        <v>169.474</v>
      </c>
      <c r="AH9" s="79" t="n">
        <v>169.474</v>
      </c>
      <c r="AI9" s="89"/>
      <c r="AJ9" s="89"/>
      <c r="AK9" s="89"/>
      <c r="AL9" s="89"/>
      <c r="AM9" s="186"/>
    </row>
    <row r="10" customFormat="false" ht="15.75" hidden="false" customHeight="false" outlineLevel="0" collapsed="false">
      <c r="A10" s="80" t="s">
        <v>293</v>
      </c>
      <c r="B10" s="72" t="s">
        <v>12</v>
      </c>
      <c r="C10" s="81" t="n">
        <v>16700</v>
      </c>
      <c r="D10" s="74" t="s">
        <v>116</v>
      </c>
      <c r="E10" s="82" t="n">
        <v>0</v>
      </c>
      <c r="F10" s="82" t="n">
        <v>500</v>
      </c>
      <c r="G10" s="82" t="n">
        <v>1000</v>
      </c>
      <c r="H10" s="82" t="n">
        <v>1500</v>
      </c>
      <c r="I10" s="82" t="n">
        <v>2000</v>
      </c>
      <c r="J10" s="82" t="n">
        <v>2500</v>
      </c>
      <c r="K10" s="82" t="n">
        <v>3000</v>
      </c>
      <c r="L10" s="82" t="n">
        <v>3500</v>
      </c>
      <c r="M10" s="82" t="n">
        <v>4000</v>
      </c>
      <c r="N10" s="82" t="n">
        <v>4500</v>
      </c>
      <c r="O10" s="82" t="n">
        <v>5000</v>
      </c>
      <c r="P10" s="82" t="n">
        <v>5500</v>
      </c>
      <c r="Q10" s="82" t="n">
        <v>6000</v>
      </c>
      <c r="R10" s="82" t="n">
        <v>6500</v>
      </c>
      <c r="S10" s="82" t="n">
        <v>7000</v>
      </c>
      <c r="T10" s="82" t="n">
        <v>7500</v>
      </c>
      <c r="U10" s="82" t="n">
        <v>8000</v>
      </c>
      <c r="V10" s="82" t="n">
        <v>8500</v>
      </c>
      <c r="W10" s="82" t="n">
        <v>9000</v>
      </c>
      <c r="X10" s="82" t="n">
        <v>9500</v>
      </c>
      <c r="Y10" s="82" t="n">
        <v>10000</v>
      </c>
      <c r="Z10" s="82" t="n">
        <v>10500</v>
      </c>
      <c r="AA10" s="82" t="n">
        <v>11000</v>
      </c>
      <c r="AB10" s="82" t="n">
        <v>11500</v>
      </c>
      <c r="AC10" s="82" t="n">
        <v>12000</v>
      </c>
      <c r="AD10" s="82" t="n">
        <v>12500</v>
      </c>
      <c r="AE10" s="82" t="n">
        <v>13000</v>
      </c>
      <c r="AF10" s="82" t="n">
        <v>13500</v>
      </c>
      <c r="AG10" s="82" t="n">
        <v>14000</v>
      </c>
      <c r="AH10" s="82" t="n">
        <v>14500</v>
      </c>
      <c r="AI10" s="82" t="n">
        <v>15000</v>
      </c>
      <c r="AJ10" s="82" t="n">
        <v>15500</v>
      </c>
      <c r="AK10" s="82" t="n">
        <v>16000</v>
      </c>
      <c r="AL10" s="82" t="n">
        <v>16500</v>
      </c>
      <c r="AM10" s="189" t="n">
        <v>17000</v>
      </c>
    </row>
    <row r="11" customFormat="false" ht="15.75" hidden="false" customHeight="false" outlineLevel="0" collapsed="false">
      <c r="A11" s="80"/>
      <c r="B11" s="72"/>
      <c r="C11" s="81"/>
      <c r="D11" s="74" t="s">
        <v>117</v>
      </c>
      <c r="E11" s="84" t="n">
        <v>0</v>
      </c>
      <c r="F11" s="85" t="n">
        <v>15.6384</v>
      </c>
      <c r="G11" s="85" t="n">
        <v>43.7316</v>
      </c>
      <c r="H11" s="85" t="n">
        <v>66.2483</v>
      </c>
      <c r="I11" s="85" t="n">
        <v>87.3472</v>
      </c>
      <c r="J11" s="85" t="n">
        <v>103.416</v>
      </c>
      <c r="K11" s="85" t="n">
        <v>119.408</v>
      </c>
      <c r="L11" s="85" t="n">
        <v>131.57</v>
      </c>
      <c r="M11" s="85" t="n">
        <v>140.057</v>
      </c>
      <c r="N11" s="85" t="n">
        <v>150.257</v>
      </c>
      <c r="O11" s="85" t="n">
        <v>156.932</v>
      </c>
      <c r="P11" s="85" t="n">
        <v>162.683</v>
      </c>
      <c r="Q11" s="85" t="n">
        <v>167.462</v>
      </c>
      <c r="R11" s="85" t="n">
        <v>171.239</v>
      </c>
      <c r="S11" s="85" t="n">
        <v>173.998</v>
      </c>
      <c r="T11" s="85" t="n">
        <v>175.733</v>
      </c>
      <c r="U11" s="85" t="n">
        <v>176.452</v>
      </c>
      <c r="V11" s="85" t="n">
        <v>176.452</v>
      </c>
      <c r="W11" s="85" t="n">
        <v>176.452</v>
      </c>
      <c r="X11" s="85" t="n">
        <v>176.452</v>
      </c>
      <c r="Y11" s="85" t="n">
        <v>176.452</v>
      </c>
      <c r="Z11" s="85" t="n">
        <v>176.452</v>
      </c>
      <c r="AA11" s="85" t="n">
        <v>176.452</v>
      </c>
      <c r="AB11" s="85" t="n">
        <v>176.452</v>
      </c>
      <c r="AC11" s="85" t="n">
        <v>176.452</v>
      </c>
      <c r="AD11" s="85" t="n">
        <v>176.452</v>
      </c>
      <c r="AE11" s="85" t="n">
        <v>176.452</v>
      </c>
      <c r="AF11" s="85" t="n">
        <v>176.452</v>
      </c>
      <c r="AG11" s="85" t="n">
        <v>176.452</v>
      </c>
      <c r="AH11" s="85" t="n">
        <v>176.452</v>
      </c>
      <c r="AI11" s="85" t="n">
        <v>176.452</v>
      </c>
      <c r="AJ11" s="85" t="n">
        <v>176.452</v>
      </c>
      <c r="AK11" s="85" t="n">
        <v>176.452</v>
      </c>
      <c r="AL11" s="85" t="n">
        <v>176.452</v>
      </c>
      <c r="AM11" s="190" t="n">
        <v>176.452</v>
      </c>
    </row>
    <row r="12" customFormat="false" ht="15.75" hidden="false" customHeight="false" outlineLevel="0" collapsed="false">
      <c r="A12" s="80" t="s">
        <v>294</v>
      </c>
      <c r="B12" s="72" t="s">
        <v>12</v>
      </c>
      <c r="C12" s="81" t="n">
        <v>10500</v>
      </c>
      <c r="D12" s="74" t="s">
        <v>116</v>
      </c>
      <c r="E12" s="82" t="n">
        <v>0</v>
      </c>
      <c r="F12" s="82" t="n">
        <v>500</v>
      </c>
      <c r="G12" s="82" t="n">
        <v>1000</v>
      </c>
      <c r="H12" s="82" t="n">
        <v>1500</v>
      </c>
      <c r="I12" s="82" t="n">
        <v>2000</v>
      </c>
      <c r="J12" s="82" t="n">
        <v>2500</v>
      </c>
      <c r="K12" s="82" t="n">
        <v>3000</v>
      </c>
      <c r="L12" s="82" t="n">
        <v>3500</v>
      </c>
      <c r="M12" s="82" t="n">
        <v>4000</v>
      </c>
      <c r="N12" s="82" t="n">
        <v>4500</v>
      </c>
      <c r="O12" s="82" t="n">
        <v>5000</v>
      </c>
      <c r="P12" s="82" t="n">
        <v>5500</v>
      </c>
      <c r="Q12" s="82" t="n">
        <v>6000</v>
      </c>
      <c r="R12" s="82" t="n">
        <v>6500</v>
      </c>
      <c r="S12" s="82" t="n">
        <v>7000</v>
      </c>
      <c r="T12" s="82" t="n">
        <v>7500</v>
      </c>
      <c r="U12" s="82" t="n">
        <v>8000</v>
      </c>
      <c r="V12" s="82" t="n">
        <v>8500</v>
      </c>
      <c r="W12" s="82" t="n">
        <v>9000</v>
      </c>
      <c r="X12" s="82" t="n">
        <v>9500</v>
      </c>
      <c r="Y12" s="82" t="n">
        <v>10000</v>
      </c>
      <c r="Z12" s="82" t="n">
        <v>10500</v>
      </c>
      <c r="AA12" s="82"/>
      <c r="AB12" s="82"/>
      <c r="AC12" s="82"/>
      <c r="AD12" s="82"/>
      <c r="AE12" s="82"/>
      <c r="AF12" s="83"/>
      <c r="AG12" s="83"/>
      <c r="AH12" s="83"/>
      <c r="AI12" s="83"/>
      <c r="AJ12" s="83"/>
      <c r="AK12" s="83"/>
      <c r="AL12" s="83"/>
      <c r="AM12" s="185"/>
    </row>
    <row r="13" customFormat="false" ht="15.75" hidden="false" customHeight="false" outlineLevel="0" collapsed="false">
      <c r="A13" s="80"/>
      <c r="B13" s="72"/>
      <c r="C13" s="81"/>
      <c r="D13" s="74" t="s">
        <v>117</v>
      </c>
      <c r="E13" s="84" t="n">
        <v>0</v>
      </c>
      <c r="F13" s="85" t="n">
        <v>11.1694</v>
      </c>
      <c r="G13" s="85" t="n">
        <v>20.7262</v>
      </c>
      <c r="H13" s="85" t="n">
        <v>46.1364</v>
      </c>
      <c r="I13" s="85" t="n">
        <v>67.4689</v>
      </c>
      <c r="J13" s="85" t="n">
        <v>93.0394</v>
      </c>
      <c r="K13" s="85" t="n">
        <v>111.958</v>
      </c>
      <c r="L13" s="85" t="n">
        <v>122.983</v>
      </c>
      <c r="M13" s="85" t="n">
        <v>129.802</v>
      </c>
      <c r="N13" s="85" t="n">
        <v>134.906</v>
      </c>
      <c r="O13" s="85" t="n">
        <v>138.735</v>
      </c>
      <c r="P13" s="85" t="n">
        <v>138.735</v>
      </c>
      <c r="Q13" s="85" t="n">
        <v>138.735</v>
      </c>
      <c r="R13" s="85" t="n">
        <v>138.735</v>
      </c>
      <c r="S13" s="85" t="n">
        <v>138.735</v>
      </c>
      <c r="T13" s="85" t="n">
        <v>138.735</v>
      </c>
      <c r="U13" s="85" t="n">
        <v>138.735</v>
      </c>
      <c r="V13" s="85" t="n">
        <v>138.735</v>
      </c>
      <c r="W13" s="85" t="n">
        <v>138.735</v>
      </c>
      <c r="X13" s="85" t="n">
        <v>138.735</v>
      </c>
      <c r="Y13" s="85" t="n">
        <v>138.735</v>
      </c>
      <c r="Z13" s="85" t="n">
        <v>138.735</v>
      </c>
      <c r="AA13" s="85"/>
      <c r="AB13" s="85"/>
      <c r="AC13" s="85"/>
      <c r="AD13" s="85"/>
      <c r="AE13" s="85"/>
      <c r="AF13" s="86"/>
      <c r="AG13" s="86"/>
      <c r="AH13" s="86"/>
      <c r="AI13" s="86"/>
      <c r="AJ13" s="86"/>
      <c r="AK13" s="86"/>
      <c r="AL13" s="86"/>
      <c r="AM13" s="191"/>
    </row>
    <row r="14" customFormat="false" ht="15.75" hidden="false" customHeight="false" outlineLevel="0" collapsed="false">
      <c r="A14" s="80" t="s">
        <v>295</v>
      </c>
      <c r="B14" s="72" t="s">
        <v>12</v>
      </c>
      <c r="C14" s="81" t="n">
        <v>22000</v>
      </c>
      <c r="D14" s="74" t="s">
        <v>116</v>
      </c>
      <c r="E14" s="82" t="n">
        <v>0</v>
      </c>
      <c r="F14" s="82" t="n">
        <v>1000</v>
      </c>
      <c r="G14" s="82" t="n">
        <v>2000</v>
      </c>
      <c r="H14" s="82" t="n">
        <v>3000</v>
      </c>
      <c r="I14" s="82" t="n">
        <v>4000</v>
      </c>
      <c r="J14" s="82" t="n">
        <v>5000</v>
      </c>
      <c r="K14" s="82" t="n">
        <v>6000</v>
      </c>
      <c r="L14" s="82" t="n">
        <v>7000</v>
      </c>
      <c r="M14" s="82" t="n">
        <v>8000</v>
      </c>
      <c r="N14" s="82" t="n">
        <v>9000</v>
      </c>
      <c r="O14" s="82" t="n">
        <v>10000</v>
      </c>
      <c r="P14" s="82" t="n">
        <v>11000</v>
      </c>
      <c r="Q14" s="82" t="n">
        <v>12000</v>
      </c>
      <c r="R14" s="82" t="n">
        <v>13000</v>
      </c>
      <c r="S14" s="82" t="n">
        <v>14000</v>
      </c>
      <c r="T14" s="82" t="n">
        <v>15000</v>
      </c>
      <c r="U14" s="82" t="n">
        <v>16000</v>
      </c>
      <c r="V14" s="82" t="n">
        <v>17000</v>
      </c>
      <c r="W14" s="82" t="n">
        <v>18000</v>
      </c>
      <c r="X14" s="82" t="n">
        <v>19000</v>
      </c>
      <c r="Y14" s="82" t="n">
        <v>20000</v>
      </c>
      <c r="Z14" s="83" t="n">
        <v>21000</v>
      </c>
      <c r="AA14" s="83" t="n">
        <v>22000</v>
      </c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185"/>
    </row>
    <row r="15" customFormat="false" ht="15.75" hidden="false" customHeight="false" outlineLevel="0" collapsed="false">
      <c r="A15" s="80"/>
      <c r="B15" s="72"/>
      <c r="C15" s="81"/>
      <c r="D15" s="74" t="s">
        <v>117</v>
      </c>
      <c r="E15" s="84" t="n">
        <v>0</v>
      </c>
      <c r="F15" s="85" t="n">
        <v>24.283</v>
      </c>
      <c r="G15" s="85" t="n">
        <v>74.1838</v>
      </c>
      <c r="H15" s="85" t="n">
        <v>112.563</v>
      </c>
      <c r="I15" s="85" t="n">
        <v>141.537</v>
      </c>
      <c r="J15" s="85" t="n">
        <v>163.822</v>
      </c>
      <c r="K15" s="85" t="n">
        <v>181.819</v>
      </c>
      <c r="L15" s="85" t="n">
        <v>196.629</v>
      </c>
      <c r="M15" s="85" t="n">
        <v>208.171</v>
      </c>
      <c r="N15" s="85" t="n">
        <v>221.49</v>
      </c>
      <c r="O15" s="85" t="n">
        <v>231.626</v>
      </c>
      <c r="P15" s="85" t="n">
        <v>241.856</v>
      </c>
      <c r="Q15" s="85" t="n">
        <v>246.539</v>
      </c>
      <c r="R15" s="85" t="n">
        <v>246.539</v>
      </c>
      <c r="S15" s="85" t="n">
        <v>246.539</v>
      </c>
      <c r="T15" s="85" t="n">
        <v>246.539</v>
      </c>
      <c r="U15" s="85" t="n">
        <v>246.539</v>
      </c>
      <c r="V15" s="85" t="n">
        <v>246.539</v>
      </c>
      <c r="W15" s="85" t="n">
        <v>246.539</v>
      </c>
      <c r="X15" s="85" t="n">
        <v>246.539</v>
      </c>
      <c r="Y15" s="85" t="n">
        <v>246.539</v>
      </c>
      <c r="Z15" s="86" t="n">
        <v>246.539</v>
      </c>
      <c r="AA15" s="86" t="n">
        <v>246.539</v>
      </c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191"/>
    </row>
    <row r="16" customFormat="false" ht="15.75" hidden="false" customHeight="false" outlineLevel="0" collapsed="false">
      <c r="A16" s="80" t="s">
        <v>296</v>
      </c>
      <c r="B16" s="72" t="s">
        <v>12</v>
      </c>
      <c r="C16" s="81" t="n">
        <v>6000</v>
      </c>
      <c r="D16" s="74" t="s">
        <v>116</v>
      </c>
      <c r="E16" s="82" t="n">
        <v>0</v>
      </c>
      <c r="F16" s="82" t="n">
        <v>500</v>
      </c>
      <c r="G16" s="82" t="n">
        <v>1000</v>
      </c>
      <c r="H16" s="82" t="n">
        <v>1500</v>
      </c>
      <c r="I16" s="82" t="n">
        <v>2000</v>
      </c>
      <c r="J16" s="82" t="n">
        <v>2500</v>
      </c>
      <c r="K16" s="82" t="n">
        <v>3000</v>
      </c>
      <c r="L16" s="82" t="n">
        <v>3500</v>
      </c>
      <c r="M16" s="82" t="n">
        <v>4000</v>
      </c>
      <c r="N16" s="82" t="n">
        <v>4500</v>
      </c>
      <c r="O16" s="82" t="n">
        <v>5000</v>
      </c>
      <c r="P16" s="82" t="n">
        <v>5500</v>
      </c>
      <c r="Q16" s="82" t="n">
        <v>6000</v>
      </c>
      <c r="R16" s="82"/>
      <c r="S16" s="82"/>
      <c r="T16" s="82"/>
      <c r="U16" s="82"/>
      <c r="V16" s="82"/>
      <c r="W16" s="82"/>
      <c r="X16" s="82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185"/>
    </row>
    <row r="17" customFormat="false" ht="15.75" hidden="false" customHeight="false" outlineLevel="0" collapsed="false">
      <c r="A17" s="80"/>
      <c r="B17" s="72"/>
      <c r="C17" s="81"/>
      <c r="D17" s="74" t="s">
        <v>117</v>
      </c>
      <c r="E17" s="84" t="n">
        <v>0</v>
      </c>
      <c r="F17" s="85" t="n">
        <v>43.7805</v>
      </c>
      <c r="G17" s="85" t="n">
        <v>76.0897</v>
      </c>
      <c r="H17" s="85" t="n">
        <v>88.8414</v>
      </c>
      <c r="I17" s="85" t="n">
        <v>94.8748</v>
      </c>
      <c r="J17" s="85" t="n">
        <v>97.1327</v>
      </c>
      <c r="K17" s="85" t="n">
        <v>97.1327</v>
      </c>
      <c r="L17" s="85" t="n">
        <v>97.1327</v>
      </c>
      <c r="M17" s="85" t="n">
        <v>97.1327</v>
      </c>
      <c r="N17" s="85" t="n">
        <v>97.1327</v>
      </c>
      <c r="O17" s="85" t="n">
        <v>97.1327</v>
      </c>
      <c r="P17" s="85" t="n">
        <v>97.1327</v>
      </c>
      <c r="Q17" s="85" t="n">
        <v>97.1327</v>
      </c>
      <c r="R17" s="85"/>
      <c r="S17" s="85"/>
      <c r="T17" s="85"/>
      <c r="U17" s="85"/>
      <c r="V17" s="85"/>
      <c r="W17" s="85"/>
      <c r="X17" s="85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191"/>
    </row>
    <row r="18" customFormat="false" ht="15.75" hidden="false" customHeight="false" outlineLevel="0" collapsed="false">
      <c r="A18" s="72" t="s">
        <v>297</v>
      </c>
      <c r="B18" s="87" t="n">
        <v>0.5</v>
      </c>
      <c r="C18" s="88" t="n">
        <v>16800</v>
      </c>
      <c r="D18" s="74" t="s">
        <v>116</v>
      </c>
      <c r="E18" s="82" t="n">
        <v>0</v>
      </c>
      <c r="F18" s="82" t="n">
        <v>600</v>
      </c>
      <c r="G18" s="82" t="n">
        <v>1200</v>
      </c>
      <c r="H18" s="82" t="n">
        <v>1800</v>
      </c>
      <c r="I18" s="82" t="n">
        <v>2400</v>
      </c>
      <c r="J18" s="82" t="n">
        <v>3000</v>
      </c>
      <c r="K18" s="82" t="n">
        <v>3600</v>
      </c>
      <c r="L18" s="82" t="n">
        <v>4200</v>
      </c>
      <c r="M18" s="82" t="n">
        <v>4800</v>
      </c>
      <c r="N18" s="82" t="n">
        <v>5400</v>
      </c>
      <c r="O18" s="82" t="n">
        <v>6000</v>
      </c>
      <c r="P18" s="82" t="n">
        <v>6600</v>
      </c>
      <c r="Q18" s="82" t="n">
        <v>7200</v>
      </c>
      <c r="R18" s="82" t="n">
        <v>7800</v>
      </c>
      <c r="S18" s="82" t="n">
        <v>8400</v>
      </c>
      <c r="T18" s="83" t="n">
        <v>9000</v>
      </c>
      <c r="U18" s="83" t="n">
        <v>9600</v>
      </c>
      <c r="V18" s="83" t="n">
        <v>10200</v>
      </c>
      <c r="W18" s="83" t="n">
        <v>10800</v>
      </c>
      <c r="X18" s="83" t="n">
        <v>11400</v>
      </c>
      <c r="Y18" s="83" t="n">
        <v>12000</v>
      </c>
      <c r="Z18" s="83" t="n">
        <v>12600</v>
      </c>
      <c r="AA18" s="83" t="n">
        <v>13200</v>
      </c>
      <c r="AB18" s="83" t="n">
        <v>13800</v>
      </c>
      <c r="AC18" s="83" t="n">
        <v>14400</v>
      </c>
      <c r="AD18" s="83" t="n">
        <v>15000</v>
      </c>
      <c r="AE18" s="83" t="n">
        <v>15600</v>
      </c>
      <c r="AF18" s="83" t="n">
        <v>16200</v>
      </c>
      <c r="AG18" s="83" t="n">
        <v>16800</v>
      </c>
      <c r="AH18" s="83"/>
      <c r="AI18" s="83"/>
      <c r="AJ18" s="83"/>
      <c r="AK18" s="83"/>
      <c r="AL18" s="83"/>
      <c r="AM18" s="185"/>
    </row>
    <row r="19" customFormat="false" ht="15.75" hidden="false" customHeight="false" outlineLevel="0" collapsed="false">
      <c r="A19" s="72"/>
      <c r="B19" s="87"/>
      <c r="C19" s="87"/>
      <c r="D19" s="74" t="s">
        <v>117</v>
      </c>
      <c r="E19" s="77" t="n">
        <v>0</v>
      </c>
      <c r="F19" s="78" t="n">
        <v>54.326237263</v>
      </c>
      <c r="G19" s="78" t="n">
        <v>77.924362752</v>
      </c>
      <c r="H19" s="78" t="n">
        <v>98.78275612</v>
      </c>
      <c r="I19" s="78" t="n">
        <v>115.249672866</v>
      </c>
      <c r="J19" s="78" t="n">
        <v>130.069327457</v>
      </c>
      <c r="K19" s="78" t="n">
        <v>140.497709169</v>
      </c>
      <c r="L19" s="78" t="n">
        <v>151.475382009</v>
      </c>
      <c r="M19" s="78" t="n">
        <v>163.45282175</v>
      </c>
      <c r="N19" s="78" t="n">
        <v>171</v>
      </c>
      <c r="O19" s="78" t="n">
        <v>177.460153</v>
      </c>
      <c r="P19" s="78" t="n">
        <v>182.146242</v>
      </c>
      <c r="Q19" s="78" t="n">
        <v>187.686421656</v>
      </c>
      <c r="R19" s="78" t="n">
        <v>189.073504</v>
      </c>
      <c r="S19" s="78" t="n">
        <v>189.324922862</v>
      </c>
      <c r="T19" s="89" t="n">
        <v>189.324922862</v>
      </c>
      <c r="U19" s="89" t="n">
        <v>189.324922862</v>
      </c>
      <c r="V19" s="89" t="n">
        <v>189.324922862</v>
      </c>
      <c r="W19" s="89" t="n">
        <v>189.324922862</v>
      </c>
      <c r="X19" s="89" t="n">
        <v>189.324922862</v>
      </c>
      <c r="Y19" s="89" t="n">
        <v>189.324922862</v>
      </c>
      <c r="Z19" s="89" t="n">
        <v>189.324922862</v>
      </c>
      <c r="AA19" s="89" t="n">
        <v>189.324922862</v>
      </c>
      <c r="AB19" s="89" t="n">
        <v>189.324922862</v>
      </c>
      <c r="AC19" s="89" t="n">
        <v>189.324922862</v>
      </c>
      <c r="AD19" s="89" t="n">
        <v>189.324922862</v>
      </c>
      <c r="AE19" s="89" t="n">
        <v>189.324922862</v>
      </c>
      <c r="AF19" s="89" t="n">
        <v>189.324922862</v>
      </c>
      <c r="AG19" s="89" t="n">
        <v>189.324922862</v>
      </c>
      <c r="AH19" s="89"/>
      <c r="AI19" s="89"/>
      <c r="AJ19" s="89"/>
      <c r="AK19" s="89"/>
      <c r="AL19" s="89"/>
      <c r="AM19" s="186"/>
    </row>
    <row r="20" customFormat="false" ht="15.75" hidden="false" customHeight="false" outlineLevel="0" collapsed="false">
      <c r="A20" s="21" t="s">
        <v>120</v>
      </c>
      <c r="B20" s="68"/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70"/>
      <c r="AE20" s="70"/>
      <c r="AF20" s="70"/>
      <c r="AG20" s="70"/>
      <c r="AH20" s="70"/>
      <c r="AI20" s="70"/>
      <c r="AJ20" s="70"/>
      <c r="AK20" s="70"/>
      <c r="AL20" s="70"/>
      <c r="AM20" s="70"/>
    </row>
    <row r="21" customFormat="false" ht="15.75" hidden="false" customHeight="false" outlineLevel="0" collapsed="false">
      <c r="A21" s="72" t="s">
        <v>298</v>
      </c>
      <c r="B21" s="72" t="s">
        <v>12</v>
      </c>
      <c r="C21" s="88" t="n">
        <v>11000</v>
      </c>
      <c r="D21" s="74" t="s">
        <v>116</v>
      </c>
      <c r="E21" s="82" t="n">
        <v>0</v>
      </c>
      <c r="F21" s="82" t="n">
        <v>1100</v>
      </c>
      <c r="G21" s="82" t="n">
        <v>2200</v>
      </c>
      <c r="H21" s="82" t="n">
        <v>3300</v>
      </c>
      <c r="I21" s="82" t="n">
        <v>4400</v>
      </c>
      <c r="J21" s="82" t="n">
        <v>5500</v>
      </c>
      <c r="K21" s="82" t="n">
        <v>6600</v>
      </c>
      <c r="L21" s="82" t="n">
        <v>7700</v>
      </c>
      <c r="M21" s="82" t="n">
        <v>8800</v>
      </c>
      <c r="N21" s="82" t="n">
        <v>9900</v>
      </c>
      <c r="O21" s="82" t="n">
        <v>11000</v>
      </c>
      <c r="P21" s="82"/>
      <c r="Q21" s="82"/>
      <c r="R21" s="82"/>
      <c r="S21" s="82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185"/>
    </row>
    <row r="22" customFormat="false" ht="15.75" hidden="false" customHeight="false" outlineLevel="0" collapsed="false">
      <c r="A22" s="72"/>
      <c r="B22" s="72"/>
      <c r="C22" s="88"/>
      <c r="D22" s="74" t="s">
        <v>117</v>
      </c>
      <c r="E22" s="77" t="n">
        <v>0</v>
      </c>
      <c r="F22" s="78" t="n">
        <v>49.9516317103108</v>
      </c>
      <c r="G22" s="78" t="n">
        <v>93.2254158071833</v>
      </c>
      <c r="H22" s="78" t="n">
        <v>118.253227426879</v>
      </c>
      <c r="I22" s="78" t="n">
        <v>122.347666177604</v>
      </c>
      <c r="J22" s="78" t="n">
        <v>124.03503097024</v>
      </c>
      <c r="K22" s="78" t="n">
        <v>124.03503097024</v>
      </c>
      <c r="L22" s="78" t="n">
        <v>124.03503097024</v>
      </c>
      <c r="M22" s="78" t="n">
        <v>124.03503097024</v>
      </c>
      <c r="N22" s="78" t="n">
        <v>124.03503097024</v>
      </c>
      <c r="O22" s="78" t="n">
        <v>124.03503097024</v>
      </c>
      <c r="P22" s="78"/>
      <c r="Q22" s="78"/>
      <c r="R22" s="78"/>
      <c r="S22" s="78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186"/>
    </row>
    <row r="23" customFormat="false" ht="15.75" hidden="false" customHeight="false" outlineLevel="0" collapsed="false">
      <c r="A23" s="72" t="s">
        <v>299</v>
      </c>
      <c r="B23" s="72" t="s">
        <v>12</v>
      </c>
      <c r="C23" s="88" t="n">
        <v>22500</v>
      </c>
      <c r="D23" s="74" t="s">
        <v>116</v>
      </c>
      <c r="E23" s="82" t="n">
        <v>0</v>
      </c>
      <c r="F23" s="82" t="n">
        <v>1500</v>
      </c>
      <c r="G23" s="82" t="n">
        <v>3000</v>
      </c>
      <c r="H23" s="82" t="n">
        <v>4500</v>
      </c>
      <c r="I23" s="82" t="n">
        <v>6000</v>
      </c>
      <c r="J23" s="82" t="n">
        <v>7500</v>
      </c>
      <c r="K23" s="82" t="n">
        <v>9000</v>
      </c>
      <c r="L23" s="82" t="n">
        <v>10500</v>
      </c>
      <c r="M23" s="82" t="n">
        <v>12000</v>
      </c>
      <c r="N23" s="82" t="n">
        <v>13500</v>
      </c>
      <c r="O23" s="82" t="n">
        <v>15000</v>
      </c>
      <c r="P23" s="82" t="n">
        <v>16500</v>
      </c>
      <c r="Q23" s="82" t="n">
        <v>18000</v>
      </c>
      <c r="R23" s="82" t="n">
        <v>19500</v>
      </c>
      <c r="S23" s="82" t="n">
        <v>21000</v>
      </c>
      <c r="T23" s="83" t="n">
        <v>22500</v>
      </c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185"/>
    </row>
    <row r="24" customFormat="false" ht="15.75" hidden="false" customHeight="false" outlineLevel="0" collapsed="false">
      <c r="A24" s="72"/>
      <c r="B24" s="72"/>
      <c r="C24" s="88"/>
      <c r="D24" s="74" t="s">
        <v>117</v>
      </c>
      <c r="E24" s="77" t="n">
        <v>0</v>
      </c>
      <c r="F24" s="78" t="n">
        <v>85.1106354716871</v>
      </c>
      <c r="G24" s="78" t="n">
        <v>136.893729350902</v>
      </c>
      <c r="H24" s="78" t="n">
        <v>179.493849550018</v>
      </c>
      <c r="I24" s="78" t="n">
        <v>203.862858094234</v>
      </c>
      <c r="J24" s="78" t="n">
        <v>216.27987364279</v>
      </c>
      <c r="K24" s="78" t="n">
        <v>218.768441818445</v>
      </c>
      <c r="L24" s="78" t="n">
        <v>218.768441818445</v>
      </c>
      <c r="M24" s="78" t="n">
        <v>218.768441818445</v>
      </c>
      <c r="N24" s="78" t="n">
        <v>218.768441818445</v>
      </c>
      <c r="O24" s="78" t="n">
        <v>218.768441818445</v>
      </c>
      <c r="P24" s="78" t="n">
        <v>218.768441818445</v>
      </c>
      <c r="Q24" s="78" t="n">
        <v>218.768441818445</v>
      </c>
      <c r="R24" s="78" t="n">
        <v>218.768441818445</v>
      </c>
      <c r="S24" s="78" t="n">
        <v>218.768441818445</v>
      </c>
      <c r="T24" s="89" t="n">
        <v>218.768441818445</v>
      </c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186"/>
    </row>
    <row r="25" customFormat="false" ht="15.75" hidden="false" customHeight="false" outlineLevel="0" collapsed="false">
      <c r="A25" s="72" t="s">
        <v>300</v>
      </c>
      <c r="B25" s="72" t="s">
        <v>12</v>
      </c>
      <c r="C25" s="88" t="n">
        <v>13200</v>
      </c>
      <c r="D25" s="74" t="s">
        <v>116</v>
      </c>
      <c r="E25" s="82" t="n">
        <v>0</v>
      </c>
      <c r="F25" s="82" t="n">
        <v>1200</v>
      </c>
      <c r="G25" s="82" t="n">
        <v>2400</v>
      </c>
      <c r="H25" s="82" t="n">
        <v>3600</v>
      </c>
      <c r="I25" s="82" t="n">
        <v>4800</v>
      </c>
      <c r="J25" s="82" t="n">
        <v>6000</v>
      </c>
      <c r="K25" s="82" t="n">
        <v>7200</v>
      </c>
      <c r="L25" s="82" t="n">
        <v>8400</v>
      </c>
      <c r="M25" s="82" t="n">
        <v>9600</v>
      </c>
      <c r="N25" s="82" t="n">
        <v>10800</v>
      </c>
      <c r="O25" s="82" t="n">
        <v>12000</v>
      </c>
      <c r="P25" s="82" t="n">
        <v>13200</v>
      </c>
      <c r="Q25" s="82"/>
      <c r="R25" s="82"/>
      <c r="S25" s="82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185"/>
    </row>
    <row r="26" customFormat="false" ht="15.75" hidden="false" customHeight="false" outlineLevel="0" collapsed="false">
      <c r="A26" s="72"/>
      <c r="B26" s="72"/>
      <c r="C26" s="88"/>
      <c r="D26" s="74" t="s">
        <v>117</v>
      </c>
      <c r="E26" s="77" t="n">
        <v>0</v>
      </c>
      <c r="F26" s="78" t="n">
        <v>53.7105</v>
      </c>
      <c r="G26" s="78" t="n">
        <v>94.1488</v>
      </c>
      <c r="H26" s="78" t="n">
        <v>124.386</v>
      </c>
      <c r="I26" s="78" t="n">
        <v>132.465</v>
      </c>
      <c r="J26" s="78" t="n">
        <v>134.77</v>
      </c>
      <c r="K26" s="78" t="n">
        <v>134.77</v>
      </c>
      <c r="L26" s="78" t="n">
        <v>134.77</v>
      </c>
      <c r="M26" s="78" t="n">
        <v>134.77</v>
      </c>
      <c r="N26" s="78" t="n">
        <v>134.77</v>
      </c>
      <c r="O26" s="78" t="n">
        <v>134.77</v>
      </c>
      <c r="P26" s="78" t="n">
        <v>134.77</v>
      </c>
      <c r="Q26" s="78"/>
      <c r="R26" s="78"/>
      <c r="S26" s="78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186"/>
    </row>
    <row r="27" customFormat="false" ht="15.75" hidden="false" customHeight="false" outlineLevel="0" collapsed="false">
      <c r="A27" s="80" t="s">
        <v>301</v>
      </c>
      <c r="B27" s="72" t="s">
        <v>12</v>
      </c>
      <c r="C27" s="88" t="n">
        <v>14500</v>
      </c>
      <c r="D27" s="74" t="s">
        <v>116</v>
      </c>
      <c r="E27" s="82" t="n">
        <v>0</v>
      </c>
      <c r="F27" s="82" t="n">
        <v>500</v>
      </c>
      <c r="G27" s="82" t="n">
        <v>1000</v>
      </c>
      <c r="H27" s="82" t="n">
        <v>1500</v>
      </c>
      <c r="I27" s="82" t="n">
        <v>2000</v>
      </c>
      <c r="J27" s="82" t="n">
        <v>2500</v>
      </c>
      <c r="K27" s="82" t="n">
        <v>3000</v>
      </c>
      <c r="L27" s="82" t="n">
        <v>3500</v>
      </c>
      <c r="M27" s="82" t="n">
        <v>4000</v>
      </c>
      <c r="N27" s="82" t="n">
        <v>4500</v>
      </c>
      <c r="O27" s="82" t="n">
        <v>5000</v>
      </c>
      <c r="P27" s="82" t="n">
        <v>5500</v>
      </c>
      <c r="Q27" s="82" t="n">
        <v>6000</v>
      </c>
      <c r="R27" s="82" t="n">
        <v>6500</v>
      </c>
      <c r="S27" s="82" t="n">
        <v>7000</v>
      </c>
      <c r="T27" s="83" t="n">
        <v>7500</v>
      </c>
      <c r="U27" s="83" t="n">
        <v>8000</v>
      </c>
      <c r="V27" s="83" t="n">
        <v>8500</v>
      </c>
      <c r="W27" s="83" t="n">
        <v>9000</v>
      </c>
      <c r="X27" s="83" t="n">
        <v>9500</v>
      </c>
      <c r="Y27" s="83" t="n">
        <v>10000</v>
      </c>
      <c r="Z27" s="83" t="n">
        <v>10500</v>
      </c>
      <c r="AA27" s="83" t="n">
        <v>11000</v>
      </c>
      <c r="AB27" s="83" t="n">
        <v>11500</v>
      </c>
      <c r="AC27" s="83" t="n">
        <v>12000</v>
      </c>
      <c r="AD27" s="83" t="n">
        <v>12500</v>
      </c>
      <c r="AE27" s="83" t="n">
        <v>13000</v>
      </c>
      <c r="AF27" s="83" t="n">
        <v>13500</v>
      </c>
      <c r="AG27" s="83" t="n">
        <v>14000</v>
      </c>
      <c r="AH27" s="83" t="n">
        <v>14500</v>
      </c>
      <c r="AI27" s="83"/>
      <c r="AJ27" s="83"/>
      <c r="AK27" s="83"/>
      <c r="AL27" s="83"/>
      <c r="AM27" s="185"/>
    </row>
    <row r="28" customFormat="false" ht="15.75" hidden="false" customHeight="false" outlineLevel="0" collapsed="false">
      <c r="A28" s="80"/>
      <c r="B28" s="72"/>
      <c r="C28" s="88"/>
      <c r="D28" s="74" t="s">
        <v>117</v>
      </c>
      <c r="E28" s="77" t="n">
        <v>0</v>
      </c>
      <c r="F28" s="78" t="n">
        <v>36.281</v>
      </c>
      <c r="G28" s="78" t="n">
        <v>59.2482</v>
      </c>
      <c r="H28" s="78" t="n">
        <v>79.7156</v>
      </c>
      <c r="I28" s="78" t="n">
        <v>92.6562</v>
      </c>
      <c r="J28" s="78" t="n">
        <v>104.84</v>
      </c>
      <c r="K28" s="78" t="n">
        <v>114.916</v>
      </c>
      <c r="L28" s="78" t="n">
        <v>121.97</v>
      </c>
      <c r="M28" s="78" t="n">
        <v>128.037</v>
      </c>
      <c r="N28" s="78" t="n">
        <v>132.221</v>
      </c>
      <c r="O28" s="78" t="n">
        <v>134.519</v>
      </c>
      <c r="P28" s="78" t="n">
        <v>134.974</v>
      </c>
      <c r="Q28" s="78" t="n">
        <v>134.974</v>
      </c>
      <c r="R28" s="78" t="n">
        <v>134.974</v>
      </c>
      <c r="S28" s="78" t="n">
        <v>134.974</v>
      </c>
      <c r="T28" s="89" t="n">
        <v>134.974</v>
      </c>
      <c r="U28" s="89" t="n">
        <v>134.974</v>
      </c>
      <c r="V28" s="89" t="n">
        <v>134.974</v>
      </c>
      <c r="W28" s="89" t="n">
        <v>134.974</v>
      </c>
      <c r="X28" s="89" t="n">
        <v>134.974</v>
      </c>
      <c r="Y28" s="89" t="n">
        <v>134.974</v>
      </c>
      <c r="Z28" s="89" t="n">
        <v>134.974</v>
      </c>
      <c r="AA28" s="89" t="n">
        <v>134.974</v>
      </c>
      <c r="AB28" s="89" t="n">
        <v>134.974</v>
      </c>
      <c r="AC28" s="89" t="n">
        <v>134.974</v>
      </c>
      <c r="AD28" s="89" t="n">
        <v>134.974</v>
      </c>
      <c r="AE28" s="89" t="n">
        <v>134.974</v>
      </c>
      <c r="AF28" s="89" t="n">
        <v>134.974</v>
      </c>
      <c r="AG28" s="89" t="n">
        <v>134.974</v>
      </c>
      <c r="AH28" s="89" t="n">
        <v>134.974</v>
      </c>
      <c r="AI28" s="89"/>
      <c r="AJ28" s="89"/>
      <c r="AK28" s="89"/>
      <c r="AL28" s="89"/>
      <c r="AM28" s="186"/>
    </row>
    <row r="29" customFormat="false" ht="15.75" hidden="false" customHeight="false" outlineLevel="0" collapsed="false">
      <c r="A29" s="80" t="s">
        <v>302</v>
      </c>
      <c r="B29" s="72" t="s">
        <v>12</v>
      </c>
      <c r="C29" s="88" t="n">
        <v>24000</v>
      </c>
      <c r="D29" s="74" t="s">
        <v>116</v>
      </c>
      <c r="E29" s="82" t="n">
        <v>0</v>
      </c>
      <c r="F29" s="82" t="n">
        <v>1500</v>
      </c>
      <c r="G29" s="82" t="n">
        <v>3000</v>
      </c>
      <c r="H29" s="82" t="n">
        <v>4500</v>
      </c>
      <c r="I29" s="82" t="n">
        <v>6000</v>
      </c>
      <c r="J29" s="82" t="n">
        <v>7500</v>
      </c>
      <c r="K29" s="82" t="n">
        <v>9000</v>
      </c>
      <c r="L29" s="82" t="n">
        <v>10500</v>
      </c>
      <c r="M29" s="82" t="n">
        <v>12000</v>
      </c>
      <c r="N29" s="82" t="n">
        <v>13500</v>
      </c>
      <c r="O29" s="82" t="n">
        <v>15000</v>
      </c>
      <c r="P29" s="82" t="n">
        <v>16500</v>
      </c>
      <c r="Q29" s="82" t="n">
        <v>18000</v>
      </c>
      <c r="R29" s="82" t="n">
        <v>19500</v>
      </c>
      <c r="S29" s="82" t="n">
        <v>21000</v>
      </c>
      <c r="T29" s="83" t="n">
        <v>22500</v>
      </c>
      <c r="U29" s="83" t="n">
        <v>24000</v>
      </c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185"/>
    </row>
    <row r="30" customFormat="false" ht="15.75" hidden="false" customHeight="false" outlineLevel="0" collapsed="false">
      <c r="A30" s="80"/>
      <c r="B30" s="72"/>
      <c r="C30" s="88"/>
      <c r="D30" s="74" t="s">
        <v>117</v>
      </c>
      <c r="E30" s="77" t="n">
        <v>0</v>
      </c>
      <c r="F30" s="78" t="n">
        <v>83.3997</v>
      </c>
      <c r="G30" s="78" t="n">
        <v>135.51</v>
      </c>
      <c r="H30" s="78" t="n">
        <v>170.831</v>
      </c>
      <c r="I30" s="78" t="n">
        <v>191.804</v>
      </c>
      <c r="J30" s="78" t="n">
        <v>202.817</v>
      </c>
      <c r="K30" s="78" t="n">
        <v>205.615</v>
      </c>
      <c r="L30" s="78" t="n">
        <v>205.615</v>
      </c>
      <c r="M30" s="78" t="n">
        <v>205.615</v>
      </c>
      <c r="N30" s="78" t="n">
        <v>205.615</v>
      </c>
      <c r="O30" s="78" t="n">
        <v>205.615</v>
      </c>
      <c r="P30" s="78" t="n">
        <v>205.615</v>
      </c>
      <c r="Q30" s="78" t="n">
        <v>205.615</v>
      </c>
      <c r="R30" s="78" t="n">
        <v>205.615</v>
      </c>
      <c r="S30" s="78" t="n">
        <v>205.615</v>
      </c>
      <c r="T30" s="89" t="n">
        <v>205.615</v>
      </c>
      <c r="U30" s="89" t="n">
        <v>205.615</v>
      </c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186"/>
    </row>
    <row r="31" customFormat="false" ht="15.75" hidden="false" customHeight="false" outlineLevel="0" collapsed="false">
      <c r="A31" s="80" t="s">
        <v>303</v>
      </c>
      <c r="B31" s="72" t="s">
        <v>12</v>
      </c>
      <c r="C31" s="88" t="n">
        <v>2800</v>
      </c>
      <c r="D31" s="74" t="s">
        <v>116</v>
      </c>
      <c r="E31" s="82" t="n">
        <v>0</v>
      </c>
      <c r="F31" s="82" t="n">
        <v>400</v>
      </c>
      <c r="G31" s="82" t="n">
        <v>800</v>
      </c>
      <c r="H31" s="82" t="n">
        <v>1200</v>
      </c>
      <c r="I31" s="82" t="n">
        <v>1600</v>
      </c>
      <c r="J31" s="82" t="n">
        <v>2000</v>
      </c>
      <c r="K31" s="82" t="n">
        <v>2400</v>
      </c>
      <c r="L31" s="82" t="n">
        <v>2800</v>
      </c>
      <c r="M31" s="82"/>
      <c r="N31" s="82"/>
      <c r="O31" s="82"/>
      <c r="P31" s="82"/>
      <c r="Q31" s="82"/>
      <c r="R31" s="82"/>
      <c r="S31" s="82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185"/>
    </row>
    <row r="32" customFormat="false" ht="15.75" hidden="false" customHeight="false" outlineLevel="0" collapsed="false">
      <c r="A32" s="80"/>
      <c r="B32" s="72"/>
      <c r="C32" s="88"/>
      <c r="D32" s="74" t="s">
        <v>117</v>
      </c>
      <c r="E32" s="77" t="n">
        <v>0</v>
      </c>
      <c r="F32" s="78" t="n">
        <v>0</v>
      </c>
      <c r="G32" s="78" t="n">
        <v>0</v>
      </c>
      <c r="H32" s="78" t="n">
        <v>0</v>
      </c>
      <c r="I32" s="78" t="n">
        <v>35.9832</v>
      </c>
      <c r="J32" s="78" t="n">
        <v>35.9832</v>
      </c>
      <c r="K32" s="78" t="n">
        <v>35.9832</v>
      </c>
      <c r="L32" s="78" t="n">
        <v>35.9832</v>
      </c>
      <c r="M32" s="78"/>
      <c r="N32" s="78"/>
      <c r="O32" s="78"/>
      <c r="P32" s="78"/>
      <c r="Q32" s="78"/>
      <c r="R32" s="78"/>
      <c r="S32" s="78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186"/>
    </row>
    <row r="33" customFormat="false" ht="15.75" hidden="false" customHeight="false" outlineLevel="0" collapsed="false">
      <c r="A33" s="72" t="s">
        <v>304</v>
      </c>
      <c r="B33" s="87" t="n">
        <v>0.25</v>
      </c>
      <c r="C33" s="88" t="n">
        <v>13000</v>
      </c>
      <c r="D33" s="74" t="s">
        <v>116</v>
      </c>
      <c r="E33" s="82" t="n">
        <v>0</v>
      </c>
      <c r="F33" s="82" t="n">
        <v>500</v>
      </c>
      <c r="G33" s="82" t="n">
        <v>1000</v>
      </c>
      <c r="H33" s="82" t="n">
        <v>1500</v>
      </c>
      <c r="I33" s="82" t="n">
        <v>2000</v>
      </c>
      <c r="J33" s="82" t="n">
        <v>2500</v>
      </c>
      <c r="K33" s="82" t="n">
        <v>3000</v>
      </c>
      <c r="L33" s="82" t="n">
        <v>3500</v>
      </c>
      <c r="M33" s="82" t="n">
        <v>4000</v>
      </c>
      <c r="N33" s="82" t="n">
        <v>4500</v>
      </c>
      <c r="O33" s="82" t="n">
        <v>5000</v>
      </c>
      <c r="P33" s="82" t="n">
        <v>5500</v>
      </c>
      <c r="Q33" s="82" t="n">
        <v>6000</v>
      </c>
      <c r="R33" s="82" t="n">
        <v>6500</v>
      </c>
      <c r="S33" s="82" t="n">
        <v>7000</v>
      </c>
      <c r="T33" s="83" t="n">
        <v>7500</v>
      </c>
      <c r="U33" s="83" t="n">
        <v>8000</v>
      </c>
      <c r="V33" s="83" t="n">
        <v>8500</v>
      </c>
      <c r="W33" s="83" t="n">
        <v>9000</v>
      </c>
      <c r="X33" s="83" t="n">
        <v>9500</v>
      </c>
      <c r="Y33" s="83" t="n">
        <v>10000</v>
      </c>
      <c r="Z33" s="83" t="n">
        <v>10500</v>
      </c>
      <c r="AA33" s="83" t="n">
        <v>11000</v>
      </c>
      <c r="AB33" s="83" t="n">
        <v>11500</v>
      </c>
      <c r="AC33" s="83" t="n">
        <v>12000</v>
      </c>
      <c r="AD33" s="83" t="n">
        <v>12500</v>
      </c>
      <c r="AE33" s="83" t="n">
        <v>13000</v>
      </c>
      <c r="AF33" s="83"/>
      <c r="AG33" s="83"/>
      <c r="AH33" s="83"/>
      <c r="AI33" s="83"/>
      <c r="AJ33" s="83"/>
      <c r="AK33" s="83"/>
      <c r="AL33" s="83"/>
      <c r="AM33" s="185"/>
    </row>
    <row r="34" customFormat="false" ht="15.75" hidden="false" customHeight="false" outlineLevel="0" collapsed="false">
      <c r="A34" s="72"/>
      <c r="B34" s="87"/>
      <c r="C34" s="87"/>
      <c r="D34" s="74" t="s">
        <v>117</v>
      </c>
      <c r="E34" s="77" t="n">
        <v>0</v>
      </c>
      <c r="F34" s="78" t="n">
        <v>23.86208767023</v>
      </c>
      <c r="G34" s="78" t="n">
        <v>44.63101020582</v>
      </c>
      <c r="H34" s="78" t="n">
        <v>62.30666199474</v>
      </c>
      <c r="I34" s="78" t="n">
        <v>77.77291011606</v>
      </c>
      <c r="J34" s="78" t="n">
        <v>93.88909467</v>
      </c>
      <c r="K34" s="78" t="n">
        <v>107.8214336676</v>
      </c>
      <c r="L34" s="78" t="n">
        <v>119.7524246967</v>
      </c>
      <c r="M34" s="78" t="n">
        <v>129.0325537728</v>
      </c>
      <c r="N34" s="78" t="n">
        <v>137.8701684432</v>
      </c>
      <c r="O34" s="78" t="n">
        <v>144.16042095</v>
      </c>
      <c r="P34" s="78" t="n">
        <v>148.9171867812</v>
      </c>
      <c r="Q34" s="78" t="n">
        <v>151.7803289145</v>
      </c>
      <c r="R34" s="78" t="n">
        <v>152.894535831</v>
      </c>
      <c r="S34" s="78" t="n">
        <v>152.894535831</v>
      </c>
      <c r="T34" s="89" t="n">
        <v>152.894535831</v>
      </c>
      <c r="U34" s="89" t="n">
        <v>152.894535831</v>
      </c>
      <c r="V34" s="89" t="n">
        <v>152.894535831</v>
      </c>
      <c r="W34" s="89" t="n">
        <v>152.894535831</v>
      </c>
      <c r="X34" s="89" t="n">
        <v>152.894535831</v>
      </c>
      <c r="Y34" s="89" t="n">
        <v>152.894535831</v>
      </c>
      <c r="Z34" s="89" t="n">
        <v>152.894535831</v>
      </c>
      <c r="AA34" s="89" t="n">
        <v>152.894535831</v>
      </c>
      <c r="AB34" s="89" t="n">
        <v>152.894535831</v>
      </c>
      <c r="AC34" s="89" t="n">
        <v>152.894535831</v>
      </c>
      <c r="AD34" s="89" t="n">
        <v>152.894535831</v>
      </c>
      <c r="AE34" s="89" t="n">
        <v>152.894535831</v>
      </c>
      <c r="AF34" s="89"/>
      <c r="AG34" s="89"/>
      <c r="AH34" s="89"/>
      <c r="AI34" s="89"/>
      <c r="AJ34" s="89"/>
      <c r="AK34" s="89"/>
      <c r="AL34" s="89"/>
      <c r="AM34" s="186"/>
    </row>
    <row r="35" customFormat="false" ht="15.75" hidden="false" customHeight="false" outlineLevel="0" collapsed="false">
      <c r="A35" s="72" t="s">
        <v>305</v>
      </c>
      <c r="B35" s="192" t="n">
        <f aca="false">40/150</f>
        <v>0.266666666666667</v>
      </c>
      <c r="C35" s="88" t="n">
        <v>20000</v>
      </c>
      <c r="D35" s="74" t="s">
        <v>116</v>
      </c>
      <c r="E35" s="82" t="n">
        <v>0</v>
      </c>
      <c r="F35" s="82" t="n">
        <v>1000</v>
      </c>
      <c r="G35" s="82" t="n">
        <v>2000</v>
      </c>
      <c r="H35" s="82" t="n">
        <v>3000</v>
      </c>
      <c r="I35" s="82" t="n">
        <v>4000</v>
      </c>
      <c r="J35" s="82" t="n">
        <v>5000</v>
      </c>
      <c r="K35" s="82" t="n">
        <v>6000</v>
      </c>
      <c r="L35" s="82" t="n">
        <v>7000</v>
      </c>
      <c r="M35" s="82" t="n">
        <v>8000</v>
      </c>
      <c r="N35" s="82" t="n">
        <v>9000</v>
      </c>
      <c r="O35" s="82" t="n">
        <v>10000</v>
      </c>
      <c r="P35" s="82" t="n">
        <v>11000</v>
      </c>
      <c r="Q35" s="82" t="n">
        <v>12000</v>
      </c>
      <c r="R35" s="82" t="n">
        <v>13000</v>
      </c>
      <c r="S35" s="82" t="n">
        <v>14000</v>
      </c>
      <c r="T35" s="83" t="n">
        <v>15000</v>
      </c>
      <c r="U35" s="83" t="n">
        <v>16000</v>
      </c>
      <c r="V35" s="83" t="n">
        <v>17000</v>
      </c>
      <c r="W35" s="83" t="n">
        <v>18000</v>
      </c>
      <c r="X35" s="83" t="n">
        <v>19000</v>
      </c>
      <c r="Y35" s="83" t="n">
        <v>20000</v>
      </c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185"/>
    </row>
    <row r="36" customFormat="false" ht="15.75" hidden="false" customHeight="false" outlineLevel="0" collapsed="false">
      <c r="A36" s="72"/>
      <c r="B36" s="192"/>
      <c r="C36" s="88"/>
      <c r="D36" s="74" t="s">
        <v>117</v>
      </c>
      <c r="E36" s="77" t="n">
        <v>0</v>
      </c>
      <c r="F36" s="78" t="n">
        <v>27.4739</v>
      </c>
      <c r="G36" s="78" t="n">
        <v>42.1041</v>
      </c>
      <c r="H36" s="78" t="n">
        <v>51.2745</v>
      </c>
      <c r="I36" s="78" t="n">
        <v>58.1215</v>
      </c>
      <c r="J36" s="78" t="n">
        <v>69.3726</v>
      </c>
      <c r="K36" s="78" t="n">
        <v>79.5334</v>
      </c>
      <c r="L36" s="78" t="n">
        <v>99.1636</v>
      </c>
      <c r="M36" s="78" t="n">
        <v>115.575</v>
      </c>
      <c r="N36" s="78" t="n">
        <v>128.798</v>
      </c>
      <c r="O36" s="78" t="n">
        <v>138.387</v>
      </c>
      <c r="P36" s="78" t="n">
        <v>147.465</v>
      </c>
      <c r="Q36" s="78" t="n">
        <v>150.753</v>
      </c>
      <c r="R36" s="78" t="n">
        <v>157.008</v>
      </c>
      <c r="S36" s="78" t="n">
        <v>159.247</v>
      </c>
      <c r="T36" s="89" t="n">
        <v>159.247</v>
      </c>
      <c r="U36" s="89" t="n">
        <v>159.247</v>
      </c>
      <c r="V36" s="89" t="n">
        <v>159.247</v>
      </c>
      <c r="W36" s="89" t="n">
        <v>159.247</v>
      </c>
      <c r="X36" s="89" t="n">
        <v>159.247</v>
      </c>
      <c r="Y36" s="89" t="n">
        <v>159.247</v>
      </c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186"/>
    </row>
    <row r="37" customFormat="false" ht="15.75" hidden="false" customHeight="false" outlineLevel="0" collapsed="false">
      <c r="A37" s="21" t="s">
        <v>124</v>
      </c>
      <c r="B37" s="68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70"/>
      <c r="AE37" s="70"/>
      <c r="AF37" s="70"/>
      <c r="AG37" s="70"/>
      <c r="AH37" s="70"/>
      <c r="AI37" s="70"/>
      <c r="AJ37" s="70"/>
      <c r="AK37" s="70"/>
      <c r="AL37" s="70"/>
      <c r="AM37" s="70"/>
    </row>
    <row r="38" customFormat="false" ht="15.75" hidden="false" customHeight="false" outlineLevel="0" collapsed="false">
      <c r="A38" s="80" t="s">
        <v>306</v>
      </c>
      <c r="B38" s="80" t="s">
        <v>12</v>
      </c>
      <c r="C38" s="81" t="n">
        <v>27800</v>
      </c>
      <c r="D38" s="74" t="s">
        <v>116</v>
      </c>
      <c r="E38" s="82" t="n">
        <v>0</v>
      </c>
      <c r="F38" s="82" t="n">
        <v>2000</v>
      </c>
      <c r="G38" s="82" t="n">
        <v>4000</v>
      </c>
      <c r="H38" s="82" t="n">
        <v>6000</v>
      </c>
      <c r="I38" s="82" t="n">
        <v>8000</v>
      </c>
      <c r="J38" s="82" t="n">
        <v>10000</v>
      </c>
      <c r="K38" s="82" t="n">
        <v>12000</v>
      </c>
      <c r="L38" s="82" t="n">
        <v>14000</v>
      </c>
      <c r="M38" s="82" t="n">
        <v>16000</v>
      </c>
      <c r="N38" s="82" t="n">
        <v>18000</v>
      </c>
      <c r="O38" s="82" t="n">
        <v>20000</v>
      </c>
      <c r="P38" s="82" t="n">
        <v>22000</v>
      </c>
      <c r="Q38" s="82" t="n">
        <v>24000</v>
      </c>
      <c r="R38" s="82" t="n">
        <v>26000</v>
      </c>
      <c r="S38" s="82" t="n">
        <v>28000</v>
      </c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185"/>
    </row>
    <row r="39" customFormat="false" ht="15.75" hidden="false" customHeight="false" outlineLevel="0" collapsed="false">
      <c r="A39" s="80"/>
      <c r="B39" s="80"/>
      <c r="C39" s="81"/>
      <c r="D39" s="74" t="s">
        <v>117</v>
      </c>
      <c r="E39" s="84" t="n">
        <v>0</v>
      </c>
      <c r="F39" s="85" t="n">
        <v>50.9743</v>
      </c>
      <c r="G39" s="85" t="n">
        <v>81.21</v>
      </c>
      <c r="H39" s="85" t="n">
        <v>91.3165</v>
      </c>
      <c r="I39" s="85" t="n">
        <v>96.3823</v>
      </c>
      <c r="J39" s="85" t="n">
        <v>109.46</v>
      </c>
      <c r="K39" s="85" t="n">
        <v>123.422</v>
      </c>
      <c r="L39" s="85" t="n">
        <v>148.171</v>
      </c>
      <c r="M39" s="85" t="n">
        <v>204.223</v>
      </c>
      <c r="N39" s="85" t="n">
        <v>216.291</v>
      </c>
      <c r="O39" s="85" t="n">
        <v>216.291</v>
      </c>
      <c r="P39" s="85" t="n">
        <v>216.291</v>
      </c>
      <c r="Q39" s="85" t="n">
        <v>216.291</v>
      </c>
      <c r="R39" s="85" t="n">
        <v>216.291</v>
      </c>
      <c r="S39" s="85" t="n">
        <v>216.291</v>
      </c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191"/>
    </row>
    <row r="40" customFormat="false" ht="15.75" hidden="false" customHeight="false" outlineLevel="0" collapsed="false">
      <c r="A40" s="72" t="s">
        <v>307</v>
      </c>
      <c r="B40" s="80" t="s">
        <v>12</v>
      </c>
      <c r="C40" s="88" t="n">
        <v>14500</v>
      </c>
      <c r="D40" s="74" t="s">
        <v>116</v>
      </c>
      <c r="E40" s="82" t="n">
        <v>0</v>
      </c>
      <c r="F40" s="82" t="n">
        <v>500</v>
      </c>
      <c r="G40" s="82" t="n">
        <v>1000</v>
      </c>
      <c r="H40" s="82" t="n">
        <v>1500</v>
      </c>
      <c r="I40" s="82" t="n">
        <v>2000</v>
      </c>
      <c r="J40" s="82" t="n">
        <v>2500</v>
      </c>
      <c r="K40" s="82" t="n">
        <v>3000</v>
      </c>
      <c r="L40" s="82" t="n">
        <v>3500</v>
      </c>
      <c r="M40" s="82" t="n">
        <v>4000</v>
      </c>
      <c r="N40" s="82" t="n">
        <v>4500</v>
      </c>
      <c r="O40" s="82" t="n">
        <v>5000</v>
      </c>
      <c r="P40" s="82" t="n">
        <v>5500</v>
      </c>
      <c r="Q40" s="82" t="n">
        <v>6000</v>
      </c>
      <c r="R40" s="82" t="n">
        <v>6500</v>
      </c>
      <c r="S40" s="82" t="n">
        <v>7000</v>
      </c>
      <c r="T40" s="83" t="n">
        <v>7500</v>
      </c>
      <c r="U40" s="83" t="n">
        <v>8000</v>
      </c>
      <c r="V40" s="83" t="n">
        <v>8500</v>
      </c>
      <c r="W40" s="83" t="n">
        <v>9000</v>
      </c>
      <c r="X40" s="83" t="n">
        <v>9500</v>
      </c>
      <c r="Y40" s="83" t="n">
        <v>10000</v>
      </c>
      <c r="Z40" s="83" t="n">
        <v>10500</v>
      </c>
      <c r="AA40" s="83" t="n">
        <v>11000</v>
      </c>
      <c r="AB40" s="83" t="n">
        <v>11500</v>
      </c>
      <c r="AC40" s="83" t="n">
        <v>12000</v>
      </c>
      <c r="AD40" s="83" t="n">
        <v>12500</v>
      </c>
      <c r="AE40" s="83" t="n">
        <v>13000</v>
      </c>
      <c r="AF40" s="83" t="n">
        <v>13500</v>
      </c>
      <c r="AG40" s="83" t="n">
        <v>14000</v>
      </c>
      <c r="AH40" s="83" t="n">
        <v>14500</v>
      </c>
      <c r="AI40" s="83"/>
      <c r="AJ40" s="83"/>
      <c r="AK40" s="83"/>
      <c r="AL40" s="83"/>
      <c r="AM40" s="185"/>
    </row>
    <row r="41" customFormat="false" ht="15.75" hidden="false" customHeight="false" outlineLevel="0" collapsed="false">
      <c r="A41" s="72"/>
      <c r="B41" s="80"/>
      <c r="C41" s="88"/>
      <c r="D41" s="74" t="s">
        <v>117</v>
      </c>
      <c r="E41" s="77" t="n">
        <v>0</v>
      </c>
      <c r="F41" s="78" t="n">
        <v>10.7961939</v>
      </c>
      <c r="G41" s="78" t="n">
        <v>41.4887626012</v>
      </c>
      <c r="H41" s="78" t="n">
        <v>69.58980656</v>
      </c>
      <c r="I41" s="78" t="n">
        <v>94.81256219</v>
      </c>
      <c r="J41" s="78" t="n">
        <v>106.669085088671</v>
      </c>
      <c r="K41" s="78" t="n">
        <v>119.606988</v>
      </c>
      <c r="L41" s="78" t="n">
        <v>140.5675799798</v>
      </c>
      <c r="M41" s="78" t="n">
        <v>158.592545903</v>
      </c>
      <c r="N41" s="78" t="n">
        <v>179.931488889</v>
      </c>
      <c r="O41" s="78" t="n">
        <v>202.8910104403</v>
      </c>
      <c r="P41" s="78" t="n">
        <v>214.784730211</v>
      </c>
      <c r="Q41" s="78" t="n">
        <v>224.117296604</v>
      </c>
      <c r="R41" s="78" t="n">
        <v>224.486227368</v>
      </c>
      <c r="S41" s="78" t="n">
        <v>224.486227368</v>
      </c>
      <c r="T41" s="89" t="n">
        <v>224.486227368</v>
      </c>
      <c r="U41" s="89" t="n">
        <v>224.486227368</v>
      </c>
      <c r="V41" s="89" t="n">
        <v>224.486227368</v>
      </c>
      <c r="W41" s="89" t="n">
        <v>224.486227368</v>
      </c>
      <c r="X41" s="89" t="n">
        <v>224.486227368</v>
      </c>
      <c r="Y41" s="89" t="n">
        <v>224.486227368</v>
      </c>
      <c r="Z41" s="89" t="n">
        <v>224.486227368</v>
      </c>
      <c r="AA41" s="89" t="n">
        <v>224.486227368</v>
      </c>
      <c r="AB41" s="89" t="n">
        <v>224.486227368</v>
      </c>
      <c r="AC41" s="89" t="n">
        <v>224.486227368</v>
      </c>
      <c r="AD41" s="89" t="n">
        <v>224.486227368</v>
      </c>
      <c r="AE41" s="89" t="n">
        <v>224.486227368</v>
      </c>
      <c r="AF41" s="89" t="n">
        <v>224.486227368</v>
      </c>
      <c r="AG41" s="89" t="n">
        <v>224.486227368</v>
      </c>
      <c r="AH41" s="89" t="n">
        <v>224.486227368</v>
      </c>
      <c r="AI41" s="89"/>
      <c r="AJ41" s="89"/>
      <c r="AK41" s="89"/>
      <c r="AL41" s="89"/>
      <c r="AM41" s="186"/>
    </row>
    <row r="42" customFormat="false" ht="15.75" hidden="false" customHeight="false" outlineLevel="0" collapsed="false">
      <c r="A42" s="72" t="s">
        <v>308</v>
      </c>
      <c r="B42" s="80" t="s">
        <v>12</v>
      </c>
      <c r="C42" s="88" t="n">
        <v>22500</v>
      </c>
      <c r="D42" s="74" t="s">
        <v>116</v>
      </c>
      <c r="E42" s="82" t="n">
        <v>0</v>
      </c>
      <c r="F42" s="82" t="n">
        <v>1500</v>
      </c>
      <c r="G42" s="82" t="n">
        <v>3000</v>
      </c>
      <c r="H42" s="82" t="n">
        <v>4500</v>
      </c>
      <c r="I42" s="82" t="n">
        <v>6000</v>
      </c>
      <c r="J42" s="82" t="n">
        <v>7500</v>
      </c>
      <c r="K42" s="82" t="n">
        <v>9000</v>
      </c>
      <c r="L42" s="82" t="n">
        <v>10500</v>
      </c>
      <c r="M42" s="82" t="n">
        <v>12000</v>
      </c>
      <c r="N42" s="82" t="n">
        <v>13500</v>
      </c>
      <c r="O42" s="82" t="n">
        <v>15000</v>
      </c>
      <c r="P42" s="82" t="n">
        <v>16500</v>
      </c>
      <c r="Q42" s="82" t="n">
        <v>18000</v>
      </c>
      <c r="R42" s="82" t="n">
        <v>19500</v>
      </c>
      <c r="S42" s="82" t="n">
        <v>21000</v>
      </c>
      <c r="T42" s="83" t="n">
        <v>22500</v>
      </c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185"/>
    </row>
    <row r="43" customFormat="false" ht="15.75" hidden="false" customHeight="false" outlineLevel="0" collapsed="false">
      <c r="A43" s="72"/>
      <c r="B43" s="80"/>
      <c r="C43" s="88"/>
      <c r="D43" s="74" t="s">
        <v>117</v>
      </c>
      <c r="E43" s="77" t="n">
        <v>0</v>
      </c>
      <c r="F43" s="78" t="n">
        <v>45.8067598</v>
      </c>
      <c r="G43" s="78" t="n">
        <v>101.4572198</v>
      </c>
      <c r="H43" s="78" t="n">
        <v>129.918137083</v>
      </c>
      <c r="I43" s="78" t="n">
        <v>129.918137083</v>
      </c>
      <c r="J43" s="78" t="n">
        <v>129.918137083</v>
      </c>
      <c r="K43" s="78" t="n">
        <v>140.66041523</v>
      </c>
      <c r="L43" s="78" t="n">
        <v>172.6552888138</v>
      </c>
      <c r="M43" s="78" t="n">
        <v>210.75409943</v>
      </c>
      <c r="N43" s="78" t="n">
        <v>245.9417183</v>
      </c>
      <c r="O43" s="78" t="n">
        <v>245.9417183</v>
      </c>
      <c r="P43" s="78" t="n">
        <v>245.9417183</v>
      </c>
      <c r="Q43" s="78" t="n">
        <v>245.9417183</v>
      </c>
      <c r="R43" s="78" t="n">
        <v>245.9417183</v>
      </c>
      <c r="S43" s="78" t="n">
        <v>245.9417183</v>
      </c>
      <c r="T43" s="89" t="n">
        <v>245.9417183</v>
      </c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186"/>
    </row>
    <row r="44" customFormat="false" ht="15.75" hidden="false" customHeight="false" outlineLevel="0" collapsed="false">
      <c r="A44" s="72" t="s">
        <v>309</v>
      </c>
      <c r="B44" s="80" t="s">
        <v>12</v>
      </c>
      <c r="C44" s="88" t="n">
        <v>31500</v>
      </c>
      <c r="D44" s="74" t="s">
        <v>116</v>
      </c>
      <c r="E44" s="82" t="n">
        <v>0</v>
      </c>
      <c r="F44" s="82" t="n">
        <v>1500</v>
      </c>
      <c r="G44" s="82" t="n">
        <v>3000</v>
      </c>
      <c r="H44" s="82" t="n">
        <v>4500</v>
      </c>
      <c r="I44" s="82" t="n">
        <v>6000</v>
      </c>
      <c r="J44" s="82" t="n">
        <v>7500</v>
      </c>
      <c r="K44" s="82" t="n">
        <v>9000</v>
      </c>
      <c r="L44" s="82" t="n">
        <v>10500</v>
      </c>
      <c r="M44" s="82" t="n">
        <v>12000</v>
      </c>
      <c r="N44" s="82" t="n">
        <v>13500</v>
      </c>
      <c r="O44" s="82" t="n">
        <v>15000</v>
      </c>
      <c r="P44" s="82" t="n">
        <v>16500</v>
      </c>
      <c r="Q44" s="82" t="n">
        <v>18000</v>
      </c>
      <c r="R44" s="82" t="n">
        <v>19500</v>
      </c>
      <c r="S44" s="82" t="n">
        <v>21000</v>
      </c>
      <c r="T44" s="83" t="n">
        <v>22500</v>
      </c>
      <c r="U44" s="83" t="n">
        <v>24000</v>
      </c>
      <c r="V44" s="83" t="n">
        <v>25500</v>
      </c>
      <c r="W44" s="83" t="n">
        <v>27000</v>
      </c>
      <c r="X44" s="83" t="n">
        <v>28500</v>
      </c>
      <c r="Y44" s="83" t="n">
        <v>30000</v>
      </c>
      <c r="Z44" s="83" t="n">
        <v>31500</v>
      </c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185"/>
    </row>
    <row r="45" customFormat="false" ht="15.75" hidden="false" customHeight="false" outlineLevel="0" collapsed="false">
      <c r="A45" s="72"/>
      <c r="B45" s="80"/>
      <c r="C45" s="88"/>
      <c r="D45" s="74" t="s">
        <v>117</v>
      </c>
      <c r="E45" s="77" t="n">
        <v>0</v>
      </c>
      <c r="F45" s="78" t="n">
        <v>49.7354913</v>
      </c>
      <c r="G45" s="78" t="n">
        <v>91.20222852385</v>
      </c>
      <c r="H45" s="78" t="n">
        <v>93.95328151</v>
      </c>
      <c r="I45" s="78" t="n">
        <v>120.98636085</v>
      </c>
      <c r="J45" s="78" t="n">
        <v>142.6042858061</v>
      </c>
      <c r="K45" s="78" t="n">
        <v>157.275271969</v>
      </c>
      <c r="L45" s="78" t="n">
        <v>170.16619921</v>
      </c>
      <c r="M45" s="78" t="n">
        <v>187.20167642</v>
      </c>
      <c r="N45" s="78" t="n">
        <v>198.719343116</v>
      </c>
      <c r="O45" s="78" t="n">
        <v>213.610746117</v>
      </c>
      <c r="P45" s="78" t="n">
        <v>228.50740736</v>
      </c>
      <c r="Q45" s="78" t="n">
        <v>252.196010948</v>
      </c>
      <c r="R45" s="78" t="n">
        <v>264.9409952715</v>
      </c>
      <c r="S45" s="78" t="n">
        <v>272.123730091</v>
      </c>
      <c r="T45" s="89" t="n">
        <v>274.8709148217</v>
      </c>
      <c r="U45" s="89" t="n">
        <v>274.8709148217</v>
      </c>
      <c r="V45" s="89" t="n">
        <v>274.8709148217</v>
      </c>
      <c r="W45" s="89" t="n">
        <v>274.8709148217</v>
      </c>
      <c r="X45" s="89" t="n">
        <v>274.8709148217</v>
      </c>
      <c r="Y45" s="89" t="n">
        <v>274.8709148217</v>
      </c>
      <c r="Z45" s="89" t="n">
        <v>274.8709148217</v>
      </c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186"/>
    </row>
    <row r="46" customFormat="false" ht="15.75" hidden="false" customHeight="false" outlineLevel="0" collapsed="false">
      <c r="A46" s="21" t="s">
        <v>126</v>
      </c>
      <c r="B46" s="68"/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70"/>
      <c r="AE46" s="70"/>
      <c r="AF46" s="70"/>
      <c r="AG46" s="70"/>
      <c r="AH46" s="70"/>
      <c r="AI46" s="70"/>
      <c r="AJ46" s="70"/>
      <c r="AK46" s="70"/>
      <c r="AL46" s="70"/>
      <c r="AM46" s="70"/>
    </row>
    <row r="47" customFormat="false" ht="15.75" hidden="false" customHeight="false" outlineLevel="0" collapsed="false">
      <c r="A47" s="72" t="s">
        <v>310</v>
      </c>
      <c r="B47" s="72" t="s">
        <v>12</v>
      </c>
      <c r="C47" s="88" t="n">
        <v>3700</v>
      </c>
      <c r="D47" s="74" t="s">
        <v>116</v>
      </c>
      <c r="E47" s="82" t="n">
        <v>0</v>
      </c>
      <c r="F47" s="82" t="n">
        <v>300</v>
      </c>
      <c r="G47" s="82" t="n">
        <v>600</v>
      </c>
      <c r="H47" s="82" t="n">
        <v>900</v>
      </c>
      <c r="I47" s="82" t="n">
        <v>1200</v>
      </c>
      <c r="J47" s="82" t="n">
        <v>1500</v>
      </c>
      <c r="K47" s="82" t="n">
        <v>1800</v>
      </c>
      <c r="L47" s="82" t="n">
        <v>2100</v>
      </c>
      <c r="M47" s="82" t="n">
        <v>2400</v>
      </c>
      <c r="N47" s="82" t="n">
        <v>2700</v>
      </c>
      <c r="O47" s="82" t="n">
        <v>3000</v>
      </c>
      <c r="P47" s="82" t="n">
        <v>3300</v>
      </c>
      <c r="Q47" s="82" t="n">
        <v>3600</v>
      </c>
      <c r="R47" s="82" t="n">
        <v>3900</v>
      </c>
      <c r="S47" s="82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185"/>
    </row>
    <row r="48" customFormat="false" ht="15.75" hidden="false" customHeight="false" outlineLevel="0" collapsed="false">
      <c r="A48" s="72"/>
      <c r="B48" s="72"/>
      <c r="C48" s="88"/>
      <c r="D48" s="74" t="s">
        <v>117</v>
      </c>
      <c r="E48" s="77" t="n">
        <v>0</v>
      </c>
      <c r="F48" s="78" t="n">
        <v>10.03061064</v>
      </c>
      <c r="G48" s="78" t="n">
        <v>23.76488412</v>
      </c>
      <c r="H48" s="78" t="n">
        <v>33.48686316</v>
      </c>
      <c r="I48" s="78" t="n">
        <v>39.9682104</v>
      </c>
      <c r="J48" s="78" t="n">
        <v>44</v>
      </c>
      <c r="K48" s="78" t="n">
        <v>44</v>
      </c>
      <c r="L48" s="78" t="n">
        <v>44</v>
      </c>
      <c r="M48" s="78" t="n">
        <v>44</v>
      </c>
      <c r="N48" s="78" t="n">
        <v>44</v>
      </c>
      <c r="O48" s="78" t="n">
        <v>44</v>
      </c>
      <c r="P48" s="78" t="n">
        <v>44</v>
      </c>
      <c r="Q48" s="78" t="n">
        <v>44</v>
      </c>
      <c r="R48" s="78" t="n">
        <v>44</v>
      </c>
      <c r="S48" s="78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186"/>
    </row>
    <row r="49" customFormat="false" ht="15.75" hidden="false" customHeight="false" outlineLevel="0" collapsed="false">
      <c r="A49" s="72" t="s">
        <v>311</v>
      </c>
      <c r="B49" s="72" t="s">
        <v>12</v>
      </c>
      <c r="C49" s="88" t="n">
        <v>4000</v>
      </c>
      <c r="D49" s="74" t="s">
        <v>116</v>
      </c>
      <c r="E49" s="193" t="n">
        <v>0</v>
      </c>
      <c r="F49" s="193" t="n">
        <v>300</v>
      </c>
      <c r="G49" s="193" t="n">
        <v>600</v>
      </c>
      <c r="H49" s="193" t="n">
        <v>900</v>
      </c>
      <c r="I49" s="193" t="n">
        <v>1200</v>
      </c>
      <c r="J49" s="193" t="n">
        <v>1500</v>
      </c>
      <c r="K49" s="193" t="n">
        <v>1800</v>
      </c>
      <c r="L49" s="193" t="n">
        <v>2100</v>
      </c>
      <c r="M49" s="193" t="n">
        <v>2400</v>
      </c>
      <c r="N49" s="193" t="n">
        <v>2700</v>
      </c>
      <c r="O49" s="193" t="n">
        <v>3000</v>
      </c>
      <c r="P49" s="193" t="n">
        <v>3300</v>
      </c>
      <c r="Q49" s="193" t="n">
        <v>3600</v>
      </c>
      <c r="R49" s="193" t="n">
        <v>3900</v>
      </c>
      <c r="S49" s="82"/>
      <c r="T49" s="82"/>
      <c r="U49" s="82"/>
      <c r="V49" s="82"/>
      <c r="W49" s="82"/>
      <c r="X49" s="82"/>
      <c r="Y49" s="82"/>
      <c r="Z49" s="82"/>
      <c r="AA49" s="194"/>
      <c r="AB49" s="83"/>
      <c r="AC49" s="83"/>
      <c r="AD49" s="83"/>
      <c r="AE49" s="83"/>
      <c r="AF49" s="83"/>
      <c r="AG49" s="83"/>
      <c r="AH49" s="195"/>
      <c r="AI49" s="83"/>
      <c r="AJ49" s="83"/>
      <c r="AK49" s="83"/>
      <c r="AL49" s="83"/>
      <c r="AM49" s="185"/>
    </row>
    <row r="50" customFormat="false" ht="15.75" hidden="false" customHeight="false" outlineLevel="0" collapsed="false">
      <c r="A50" s="72"/>
      <c r="B50" s="72"/>
      <c r="C50" s="88"/>
      <c r="D50" s="74" t="s">
        <v>117</v>
      </c>
      <c r="E50" s="196" t="n">
        <v>0</v>
      </c>
      <c r="F50" s="197" t="n">
        <v>17.2759</v>
      </c>
      <c r="G50" s="197" t="n">
        <v>31.6577</v>
      </c>
      <c r="H50" s="197" t="n">
        <v>41.2069</v>
      </c>
      <c r="I50" s="197" t="n">
        <v>48.093</v>
      </c>
      <c r="J50" s="196" t="n">
        <v>51.4386</v>
      </c>
      <c r="K50" s="196" t="n">
        <v>52.2</v>
      </c>
      <c r="L50" s="196" t="n">
        <v>52.2</v>
      </c>
      <c r="M50" s="196" t="n">
        <v>52.2</v>
      </c>
      <c r="N50" s="196" t="n">
        <v>52.2</v>
      </c>
      <c r="O50" s="196" t="n">
        <v>52.2</v>
      </c>
      <c r="P50" s="196" t="n">
        <v>52.2</v>
      </c>
      <c r="Q50" s="196" t="n">
        <v>52.2</v>
      </c>
      <c r="R50" s="196" t="n">
        <v>52.2</v>
      </c>
      <c r="S50" s="77"/>
      <c r="T50" s="77"/>
      <c r="U50" s="77"/>
      <c r="V50" s="77"/>
      <c r="W50" s="77"/>
      <c r="X50" s="77"/>
      <c r="Y50" s="77"/>
      <c r="Z50" s="77"/>
      <c r="AA50" s="198"/>
      <c r="AB50" s="89"/>
      <c r="AC50" s="89"/>
      <c r="AD50" s="89"/>
      <c r="AE50" s="89"/>
      <c r="AF50" s="89"/>
      <c r="AG50" s="89"/>
      <c r="AH50" s="199"/>
      <c r="AI50" s="89"/>
      <c r="AJ50" s="89"/>
      <c r="AK50" s="89"/>
      <c r="AL50" s="89"/>
      <c r="AM50" s="186"/>
    </row>
    <row r="52" customFormat="false" ht="15.75" hidden="false" customHeight="false" outlineLevel="0" collapsed="false">
      <c r="A52" s="183" t="s">
        <v>312</v>
      </c>
    </row>
    <row r="53" customFormat="false" ht="15.75" hidden="false" customHeight="false" outlineLevel="0" collapsed="false">
      <c r="A53" s="60" t="s">
        <v>111</v>
      </c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184"/>
    </row>
    <row r="54" customFormat="false" ht="90" hidden="false" customHeight="false" outlineLevel="0" collapsed="false">
      <c r="A54" s="62" t="s">
        <v>0</v>
      </c>
      <c r="B54" s="63" t="s">
        <v>112</v>
      </c>
      <c r="C54" s="64" t="s">
        <v>113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5"/>
      <c r="V54" s="65"/>
      <c r="W54" s="65"/>
      <c r="X54" s="65"/>
      <c r="Y54" s="65"/>
      <c r="Z54" s="65"/>
      <c r="AA54" s="66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</row>
    <row r="55" customFormat="false" ht="15.75" hidden="false" customHeight="false" outlineLevel="0" collapsed="false">
      <c r="A55" s="21" t="s">
        <v>114</v>
      </c>
      <c r="B55" s="67"/>
      <c r="C55" s="68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</row>
    <row r="56" customFormat="false" ht="15.75" hidden="false" customHeight="false" outlineLevel="0" collapsed="false">
      <c r="A56" s="200" t="s">
        <v>313</v>
      </c>
      <c r="B56" s="72" t="s">
        <v>12</v>
      </c>
      <c r="C56" s="88" t="n">
        <f aca="false">+E56</f>
        <v>299.972785964758</v>
      </c>
      <c r="D56" s="74" t="s">
        <v>116</v>
      </c>
      <c r="E56" s="75" t="n">
        <v>299.972785964758</v>
      </c>
      <c r="F56" s="75" t="n">
        <v>33.7807177139393</v>
      </c>
      <c r="G56" s="75" t="n">
        <v>31.4546265240513</v>
      </c>
      <c r="H56" s="75" t="n">
        <v>29.3524384607773</v>
      </c>
      <c r="I56" s="75" t="n">
        <v>25.4599585989823</v>
      </c>
      <c r="J56" s="75" t="n">
        <v>23.7398526707292</v>
      </c>
      <c r="K56" s="75" t="n">
        <v>22.1729399533286</v>
      </c>
      <c r="L56" s="75" t="n">
        <v>19.3331525774756</v>
      </c>
      <c r="M56" s="75" t="n">
        <v>15.6262716349237</v>
      </c>
      <c r="N56" s="75" t="n">
        <v>11.6304199511236</v>
      </c>
      <c r="O56" s="75" t="n">
        <v>9.3059991055236</v>
      </c>
      <c r="P56" s="82" t="n">
        <v>6.10091922853354</v>
      </c>
      <c r="Q56" s="82" t="n">
        <v>3.41318974403356</v>
      </c>
      <c r="R56" s="82" t="n">
        <v>0</v>
      </c>
      <c r="S56" s="82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185"/>
    </row>
    <row r="57" customFormat="false" ht="15.75" hidden="false" customHeight="false" outlineLevel="0" collapsed="false">
      <c r="A57" s="200"/>
      <c r="B57" s="72"/>
      <c r="C57" s="88"/>
      <c r="D57" s="74" t="s">
        <v>117</v>
      </c>
      <c r="E57" s="77" t="n">
        <v>2.570752843401</v>
      </c>
      <c r="F57" s="78" t="n">
        <v>2.570752843401</v>
      </c>
      <c r="G57" s="78" t="n">
        <v>2.326091189888</v>
      </c>
      <c r="H57" s="78" t="n">
        <v>2.102188063274</v>
      </c>
      <c r="I57" s="78" t="n">
        <v>1.865331935156</v>
      </c>
      <c r="J57" s="78" t="n">
        <v>1.720105928253</v>
      </c>
      <c r="K57" s="78" t="n">
        <v>1.5669127174006</v>
      </c>
      <c r="L57" s="78" t="n">
        <v>1.407012954763</v>
      </c>
      <c r="M57" s="78" t="n">
        <v>1.151654449</v>
      </c>
      <c r="N57" s="78" t="n">
        <v>0.9237027258</v>
      </c>
      <c r="O57" s="78" t="n">
        <v>0.7031287869</v>
      </c>
      <c r="P57" s="78" t="n">
        <v>0.44438181011</v>
      </c>
      <c r="Q57" s="78" t="n">
        <v>0.26499963234</v>
      </c>
      <c r="R57" s="78" t="n">
        <v>0</v>
      </c>
      <c r="S57" s="78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186"/>
    </row>
    <row r="58" customFormat="false" ht="15.75" hidden="false" customHeight="false" outlineLevel="0" collapsed="false">
      <c r="A58" s="200" t="s">
        <v>314</v>
      </c>
      <c r="B58" s="72" t="s">
        <v>12</v>
      </c>
      <c r="C58" s="88" t="n">
        <f aca="false">+I58</f>
        <v>304.471539948898</v>
      </c>
      <c r="D58" s="74" t="s">
        <v>116</v>
      </c>
      <c r="E58" s="83" t="n">
        <v>850</v>
      </c>
      <c r="F58" s="83" t="n">
        <v>800</v>
      </c>
      <c r="G58" s="83" t="n">
        <v>750</v>
      </c>
      <c r="H58" s="82" t="n">
        <v>700</v>
      </c>
      <c r="I58" s="16" t="n">
        <v>304.471539948898</v>
      </c>
      <c r="J58" s="16" t="n">
        <v>41.6638999256691</v>
      </c>
      <c r="K58" s="16" t="n">
        <v>39.2927836539211</v>
      </c>
      <c r="L58" s="16" t="n">
        <v>37.1555098901871</v>
      </c>
      <c r="M58" s="16" t="n">
        <v>35.1740458013381</v>
      </c>
      <c r="N58" s="16" t="n">
        <v>33.4023610464821</v>
      </c>
      <c r="O58" s="16" t="n">
        <v>27.5321559173386</v>
      </c>
      <c r="P58" s="16" t="n">
        <v>21.8070890723386</v>
      </c>
      <c r="Q58" s="16" t="n">
        <v>18.2411346163386</v>
      </c>
      <c r="R58" s="16" t="n">
        <v>12.3131812164386</v>
      </c>
      <c r="S58" s="16" t="n">
        <v>9.04881642043858</v>
      </c>
      <c r="T58" s="16" t="n">
        <v>5.64950519873861</v>
      </c>
      <c r="U58" s="16" t="n">
        <v>2.08529517466854</v>
      </c>
      <c r="V58" s="16" t="n">
        <v>0</v>
      </c>
      <c r="AA58" s="76"/>
      <c r="AB58" s="75"/>
      <c r="AC58" s="75"/>
      <c r="AD58" s="75"/>
      <c r="AE58" s="75"/>
      <c r="AF58" s="75"/>
      <c r="AG58" s="75"/>
      <c r="AH58" s="76"/>
      <c r="AI58" s="187"/>
      <c r="AJ58" s="187"/>
      <c r="AK58" s="187"/>
      <c r="AL58" s="187"/>
      <c r="AM58" s="188"/>
    </row>
    <row r="59" customFormat="false" ht="15.75" hidden="false" customHeight="false" outlineLevel="0" collapsed="false">
      <c r="A59" s="200"/>
      <c r="B59" s="72"/>
      <c r="C59" s="88"/>
      <c r="D59" s="74" t="s">
        <v>117</v>
      </c>
      <c r="E59" s="89" t="n">
        <v>14.975095911</v>
      </c>
      <c r="F59" s="89" t="n">
        <v>14.788252941818</v>
      </c>
      <c r="G59" s="89" t="n">
        <v>12.86180208576</v>
      </c>
      <c r="H59" s="78" t="n">
        <v>8.88410329152</v>
      </c>
      <c r="I59" s="16" t="n">
        <v>2.620249953361</v>
      </c>
      <c r="J59" s="16" t="n">
        <v>2.620249953361</v>
      </c>
      <c r="K59" s="16" t="n">
        <v>2.371116271748</v>
      </c>
      <c r="L59" s="16" t="n">
        <v>2.137273763734</v>
      </c>
      <c r="M59" s="16" t="n">
        <v>1.981464088849</v>
      </c>
      <c r="N59" s="16" t="n">
        <v>1.771684754856</v>
      </c>
      <c r="O59" s="16" t="n">
        <v>1.54298392</v>
      </c>
      <c r="P59" s="16" t="n">
        <v>1.344623582</v>
      </c>
      <c r="Q59" s="16" t="n">
        <v>1.127384174</v>
      </c>
      <c r="R59" s="16" t="n">
        <v>0.9188359542</v>
      </c>
      <c r="S59" s="16" t="n">
        <v>0.7226095076</v>
      </c>
      <c r="T59" s="16" t="n">
        <v>0.4761221691</v>
      </c>
      <c r="U59" s="16" t="n">
        <v>0.21505211383</v>
      </c>
      <c r="V59" s="16" t="n">
        <v>0</v>
      </c>
      <c r="AA59" s="79"/>
      <c r="AB59" s="78"/>
      <c r="AC59" s="78"/>
      <c r="AD59" s="78"/>
      <c r="AE59" s="78"/>
      <c r="AF59" s="78"/>
      <c r="AG59" s="78"/>
      <c r="AH59" s="79"/>
      <c r="AI59" s="89"/>
      <c r="AJ59" s="89"/>
      <c r="AK59" s="89"/>
      <c r="AL59" s="89"/>
      <c r="AM59" s="186"/>
    </row>
    <row r="60" customFormat="false" ht="15.75" hidden="false" customHeight="false" outlineLevel="0" collapsed="false">
      <c r="A60" s="200" t="s">
        <v>315</v>
      </c>
      <c r="B60" s="72" t="s">
        <v>12</v>
      </c>
      <c r="C60" s="88" t="n">
        <f aca="false">+K60</f>
        <v>411.480145291257</v>
      </c>
      <c r="D60" s="74" t="s">
        <v>116</v>
      </c>
      <c r="E60" s="83" t="n">
        <v>850</v>
      </c>
      <c r="F60" s="83" t="n">
        <v>800</v>
      </c>
      <c r="G60" s="83" t="n">
        <v>750</v>
      </c>
      <c r="H60" s="82" t="n">
        <v>700</v>
      </c>
      <c r="I60" s="75" t="n">
        <v>650</v>
      </c>
      <c r="J60" s="75" t="n">
        <v>600</v>
      </c>
      <c r="K60" s="75" t="n">
        <v>411.480145291257</v>
      </c>
      <c r="L60" s="75" t="n">
        <v>99.1927455262714</v>
      </c>
      <c r="M60" s="75" t="n">
        <v>79.2162967354204</v>
      </c>
      <c r="N60" s="75" t="n">
        <v>64.8578343699385</v>
      </c>
      <c r="O60" s="75" t="n">
        <v>49.1480734068784</v>
      </c>
      <c r="P60" s="75" t="n">
        <v>37.8266153591044</v>
      </c>
      <c r="Q60" s="75" t="n">
        <v>30.8976282156128</v>
      </c>
      <c r="R60" s="75" t="n">
        <v>21.6483100754121</v>
      </c>
      <c r="S60" s="75" t="n">
        <v>14.5622742194801</v>
      </c>
      <c r="T60" s="75" t="n">
        <v>9.24595745425506</v>
      </c>
      <c r="U60" s="75" t="n">
        <v>5.15514871123509</v>
      </c>
      <c r="V60" s="75" t="n">
        <v>0</v>
      </c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189"/>
    </row>
    <row r="61" customFormat="false" ht="15.75" hidden="false" customHeight="false" outlineLevel="0" collapsed="false">
      <c r="A61" s="200"/>
      <c r="B61" s="72"/>
      <c r="C61" s="88"/>
      <c r="D61" s="74" t="s">
        <v>117</v>
      </c>
      <c r="E61" s="89" t="n">
        <v>14.975095911</v>
      </c>
      <c r="F61" s="89" t="n">
        <v>14.788252941818</v>
      </c>
      <c r="G61" s="89" t="n">
        <v>12.86180208576</v>
      </c>
      <c r="H61" s="78" t="n">
        <v>8.88410329152</v>
      </c>
      <c r="I61" s="78" t="n">
        <v>8.2334972453847</v>
      </c>
      <c r="J61" s="78" t="n">
        <v>8.2334972453847</v>
      </c>
      <c r="K61" s="77" t="n">
        <v>4.197925029286</v>
      </c>
      <c r="L61" s="78" t="n">
        <v>4.197925029286</v>
      </c>
      <c r="M61" s="78" t="n">
        <v>3.862041414682</v>
      </c>
      <c r="N61" s="78" t="n">
        <v>3.41750036188</v>
      </c>
      <c r="O61" s="78" t="n">
        <v>3.138538242659</v>
      </c>
      <c r="P61" s="78" t="n">
        <v>2.6056161295971</v>
      </c>
      <c r="Q61" s="78" t="n">
        <v>2.169249582616</v>
      </c>
      <c r="R61" s="78" t="n">
        <v>1.643929839319</v>
      </c>
      <c r="S61" s="78" t="n">
        <v>1.263405425612</v>
      </c>
      <c r="T61" s="78" t="n">
        <v>0.93928340711</v>
      </c>
      <c r="U61" s="78" t="n">
        <v>0.53020003281</v>
      </c>
      <c r="V61" s="78" t="n">
        <v>0</v>
      </c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190"/>
    </row>
    <row r="62" customFormat="false" ht="15.75" hidden="false" customHeight="false" outlineLevel="0" collapsed="false">
      <c r="A62" s="200" t="s">
        <v>316</v>
      </c>
      <c r="B62" s="72" t="s">
        <v>12</v>
      </c>
      <c r="C62" s="88" t="n">
        <f aca="false">+E62</f>
        <v>14.1809996187</v>
      </c>
      <c r="D62" s="74" t="s">
        <v>116</v>
      </c>
      <c r="E62" s="201" t="n">
        <v>14.1809996187</v>
      </c>
      <c r="F62" s="82" t="n">
        <v>4.3261669423</v>
      </c>
      <c r="G62" s="82" t="n">
        <v>4.0395848423</v>
      </c>
      <c r="H62" s="82" t="n">
        <v>3.4908769123</v>
      </c>
      <c r="I62" s="82" t="n">
        <v>2.9684702816</v>
      </c>
      <c r="J62" s="82" t="n">
        <v>2.1971102956</v>
      </c>
      <c r="K62" s="82" t="n">
        <v>1.4616395216</v>
      </c>
      <c r="L62" s="82" t="n">
        <v>1.0050782408</v>
      </c>
      <c r="M62" s="82" t="n">
        <v>0.800433459599999</v>
      </c>
      <c r="N62" s="82" t="n">
        <v>0.620761144199999</v>
      </c>
      <c r="O62" s="82" t="n">
        <v>0.470532024899999</v>
      </c>
      <c r="P62" s="82" t="n">
        <v>0.349456614899999</v>
      </c>
      <c r="Q62" s="82" t="n">
        <v>0.249463900899999</v>
      </c>
      <c r="R62" s="82" t="n">
        <v>0.168303127899998</v>
      </c>
      <c r="S62" s="82" t="n">
        <v>0.106971823899999</v>
      </c>
      <c r="T62" s="82" t="n">
        <v>0.0339522558999992</v>
      </c>
      <c r="U62" s="82" t="n">
        <v>0</v>
      </c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3"/>
      <c r="AG62" s="83"/>
      <c r="AH62" s="83"/>
      <c r="AI62" s="83"/>
      <c r="AJ62" s="83"/>
      <c r="AK62" s="83"/>
      <c r="AL62" s="83"/>
      <c r="AM62" s="185"/>
    </row>
    <row r="63" customFormat="false" ht="15.75" hidden="false" customHeight="false" outlineLevel="0" collapsed="false">
      <c r="A63" s="200"/>
      <c r="B63" s="72"/>
      <c r="C63" s="88"/>
      <c r="D63" s="74" t="s">
        <v>117</v>
      </c>
      <c r="E63" s="202" t="n">
        <v>0.289679386</v>
      </c>
      <c r="F63" s="78" t="n">
        <v>0.289679386</v>
      </c>
      <c r="G63" s="78" t="n">
        <v>0.2865821</v>
      </c>
      <c r="H63" s="78" t="n">
        <v>0.268956703</v>
      </c>
      <c r="I63" s="78" t="n">
        <v>0.260392507</v>
      </c>
      <c r="J63" s="78" t="n">
        <v>0.25496361</v>
      </c>
      <c r="K63" s="78" t="n">
        <v>0.2399024866</v>
      </c>
      <c r="L63" s="78" t="n">
        <v>0.2230236618</v>
      </c>
      <c r="M63" s="78" t="n">
        <v>0.2046447812</v>
      </c>
      <c r="N63" s="78" t="n">
        <v>0.1796723154</v>
      </c>
      <c r="O63" s="78" t="n">
        <v>0.1502291193</v>
      </c>
      <c r="P63" s="78" t="n">
        <v>0.12107541</v>
      </c>
      <c r="Q63" s="78" t="n">
        <v>0.099992714</v>
      </c>
      <c r="R63" s="78" t="n">
        <v>0.081160773</v>
      </c>
      <c r="S63" s="78" t="n">
        <v>0.061331304</v>
      </c>
      <c r="T63" s="78" t="n">
        <v>0.028279366</v>
      </c>
      <c r="U63" s="78" t="n">
        <v>0</v>
      </c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6"/>
      <c r="AG63" s="86"/>
      <c r="AH63" s="86"/>
      <c r="AI63" s="86"/>
      <c r="AJ63" s="86"/>
      <c r="AK63" s="86"/>
      <c r="AL63" s="86"/>
      <c r="AM63" s="191"/>
    </row>
    <row r="64" customFormat="false" ht="15.75" hidden="false" customHeight="false" outlineLevel="0" collapsed="false">
      <c r="A64" s="200" t="s">
        <v>317</v>
      </c>
      <c r="B64" s="72" t="s">
        <v>12</v>
      </c>
      <c r="C64" s="88" t="n">
        <f aca="false">+E64</f>
        <v>77.5139928551</v>
      </c>
      <c r="D64" s="148" t="s">
        <v>116</v>
      </c>
      <c r="E64" s="16" t="n">
        <v>77.5139928551</v>
      </c>
      <c r="F64" s="16" t="n">
        <v>38.3264825157</v>
      </c>
      <c r="G64" s="16" t="n">
        <v>33.1964108157</v>
      </c>
      <c r="H64" s="16" t="n">
        <v>28.2582090157</v>
      </c>
      <c r="I64" s="16" t="n">
        <v>23.6890922157</v>
      </c>
      <c r="J64" s="16" t="n">
        <v>19.6043431857</v>
      </c>
      <c r="K64" s="16" t="n">
        <v>16.0345169657</v>
      </c>
      <c r="L64" s="16" t="n">
        <v>12.9496076157</v>
      </c>
      <c r="M64" s="16" t="n">
        <v>10.2467552957</v>
      </c>
      <c r="N64" s="16" t="n">
        <v>7.90373232569999</v>
      </c>
      <c r="O64" s="16" t="n">
        <v>5.9569962617</v>
      </c>
      <c r="P64" s="16" t="n">
        <v>4.4042328447</v>
      </c>
      <c r="Q64" s="16" t="n">
        <v>3.2227449017</v>
      </c>
      <c r="R64" s="16" t="n">
        <v>1.98375175169998</v>
      </c>
      <c r="S64" s="82" t="n">
        <v>0.0339522558999992</v>
      </c>
      <c r="T64" s="82" t="n">
        <v>0</v>
      </c>
      <c r="V64" s="82"/>
      <c r="W64" s="82"/>
      <c r="X64" s="82"/>
      <c r="Y64" s="82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185"/>
    </row>
    <row r="65" customFormat="false" ht="15.75" hidden="false" customHeight="false" outlineLevel="0" collapsed="false">
      <c r="A65" s="200"/>
      <c r="B65" s="72"/>
      <c r="C65" s="88"/>
      <c r="D65" s="148" t="s">
        <v>117</v>
      </c>
      <c r="E65" s="16" t="n">
        <v>2.6036583</v>
      </c>
      <c r="F65" s="16" t="n">
        <v>2.6036583</v>
      </c>
      <c r="G65" s="16" t="n">
        <v>2.5509563</v>
      </c>
      <c r="H65" s="16" t="n">
        <v>2.4345668</v>
      </c>
      <c r="I65" s="16" t="n">
        <v>2.23090393</v>
      </c>
      <c r="J65" s="16" t="n">
        <v>1.97989792</v>
      </c>
      <c r="K65" s="16" t="n">
        <v>1.72180278</v>
      </c>
      <c r="L65" s="16" t="n">
        <v>1.48436333</v>
      </c>
      <c r="M65" s="16" t="n">
        <v>1.30811635</v>
      </c>
      <c r="N65" s="16" t="n">
        <v>1.12598014</v>
      </c>
      <c r="O65" s="16" t="n">
        <v>0.923570624</v>
      </c>
      <c r="P65" s="16" t="n">
        <v>0.727680221</v>
      </c>
      <c r="Q65" s="16" t="n">
        <v>0.54806967</v>
      </c>
      <c r="R65" s="16" t="n">
        <v>0.354303314</v>
      </c>
      <c r="S65" s="78" t="n">
        <v>0.028279366</v>
      </c>
      <c r="T65" s="78" t="n">
        <v>0</v>
      </c>
      <c r="V65" s="78"/>
      <c r="W65" s="78"/>
      <c r="X65" s="78"/>
      <c r="Y65" s="78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186"/>
    </row>
    <row r="66" customFormat="false" ht="15.75" hidden="false" customHeight="false" outlineLevel="0" collapsed="false">
      <c r="A66" s="200" t="s">
        <v>318</v>
      </c>
      <c r="B66" s="72" t="s">
        <v>12</v>
      </c>
      <c r="C66" s="88" t="n">
        <f aca="false">+E66</f>
        <v>103.654610475</v>
      </c>
      <c r="D66" s="74" t="s">
        <v>116</v>
      </c>
      <c r="E66" s="75" t="n">
        <v>103.654610475</v>
      </c>
      <c r="F66" s="75" t="n">
        <v>71.6690804749999</v>
      </c>
      <c r="G66" s="75" t="n">
        <v>56.4681404749999</v>
      </c>
      <c r="H66" s="75" t="n">
        <v>49.318050475</v>
      </c>
      <c r="I66" s="75" t="n">
        <v>42.6610004749999</v>
      </c>
      <c r="J66" s="75" t="n">
        <v>36.6478404749999</v>
      </c>
      <c r="K66" s="75" t="n">
        <v>31.3284704749999</v>
      </c>
      <c r="L66" s="75" t="n">
        <v>26.6953504749999</v>
      </c>
      <c r="M66" s="75" t="n">
        <v>22.7132704749999</v>
      </c>
      <c r="N66" s="75" t="n">
        <v>19.3007804749999</v>
      </c>
      <c r="O66" s="75" t="n">
        <v>16.3790404749999</v>
      </c>
      <c r="P66" s="75" t="n">
        <v>11.5643004749999</v>
      </c>
      <c r="Q66" s="75" t="n">
        <v>4.61998047499992</v>
      </c>
      <c r="R66" s="75" t="n">
        <v>0.918106474999945</v>
      </c>
      <c r="S66" s="75" t="n">
        <v>0</v>
      </c>
      <c r="T66" s="75"/>
      <c r="U66" s="75"/>
      <c r="V66" s="75"/>
      <c r="W66" s="75"/>
      <c r="X66" s="75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8"/>
    </row>
    <row r="67" customFormat="false" ht="15.75" hidden="false" customHeight="false" outlineLevel="0" collapsed="false">
      <c r="A67" s="200"/>
      <c r="B67" s="72"/>
      <c r="C67" s="88"/>
      <c r="D67" s="74" t="s">
        <v>117</v>
      </c>
      <c r="E67" s="77" t="n">
        <v>8.19502</v>
      </c>
      <c r="F67" s="78" t="n">
        <v>7.83968</v>
      </c>
      <c r="G67" s="78" t="n">
        <v>7.49528</v>
      </c>
      <c r="H67" s="78" t="n">
        <v>7.15009</v>
      </c>
      <c r="I67" s="78" t="n">
        <v>6.65705</v>
      </c>
      <c r="J67" s="78" t="n">
        <v>6.01316</v>
      </c>
      <c r="K67" s="78" t="n">
        <v>5.31937</v>
      </c>
      <c r="L67" s="78" t="n">
        <v>4.63312</v>
      </c>
      <c r="M67" s="78" t="n">
        <v>3.98208</v>
      </c>
      <c r="N67" s="78" t="n">
        <v>3.41249</v>
      </c>
      <c r="O67" s="78" t="n">
        <v>2.92174</v>
      </c>
      <c r="P67" s="78" t="n">
        <v>2.26637</v>
      </c>
      <c r="Q67" s="78" t="n">
        <v>1.42464</v>
      </c>
      <c r="R67" s="78" t="n">
        <v>0.637664</v>
      </c>
      <c r="S67" s="85" t="n">
        <v>0</v>
      </c>
      <c r="T67" s="85"/>
      <c r="U67" s="85"/>
      <c r="V67" s="85"/>
      <c r="W67" s="85"/>
      <c r="X67" s="85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191"/>
    </row>
    <row r="68" customFormat="false" ht="15.75" hidden="false" customHeight="false" outlineLevel="0" collapsed="false">
      <c r="A68" s="203" t="s">
        <v>12</v>
      </c>
      <c r="B68" s="87" t="n">
        <f aca="false">+E68</f>
        <v>0</v>
      </c>
      <c r="C68" s="88" t="n">
        <v>0</v>
      </c>
      <c r="D68" s="74" t="s">
        <v>116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82"/>
      <c r="Q68" s="82"/>
      <c r="R68" s="82"/>
      <c r="S68" s="82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185"/>
    </row>
    <row r="69" customFormat="false" ht="15.75" hidden="false" customHeight="false" outlineLevel="0" collapsed="false">
      <c r="A69" s="203"/>
      <c r="B69" s="87"/>
      <c r="C69" s="88"/>
      <c r="D69" s="74" t="s">
        <v>117</v>
      </c>
      <c r="E69" s="77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186"/>
    </row>
    <row r="70" customFormat="false" ht="15.75" hidden="false" customHeight="false" outlineLevel="0" collapsed="false">
      <c r="A70" s="21" t="s">
        <v>120</v>
      </c>
      <c r="B70" s="68"/>
      <c r="C70" s="68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</row>
    <row r="71" customFormat="false" ht="15.75" hidden="false" customHeight="false" outlineLevel="0" collapsed="false">
      <c r="A71" s="200" t="s">
        <v>319</v>
      </c>
      <c r="B71" s="72" t="s">
        <v>12</v>
      </c>
      <c r="C71" s="88" t="n">
        <f aca="false">+E71</f>
        <v>542.01797255752</v>
      </c>
      <c r="D71" s="74" t="s">
        <v>116</v>
      </c>
      <c r="E71" s="75" t="n">
        <v>542.01797255752</v>
      </c>
      <c r="F71" s="75" t="n">
        <v>172.58224843867</v>
      </c>
      <c r="G71" s="75" t="n">
        <v>166.92652673707</v>
      </c>
      <c r="H71" s="75" t="n">
        <v>121.92657301747</v>
      </c>
      <c r="I71" s="75" t="n">
        <v>111.52658232287</v>
      </c>
      <c r="J71" s="75" t="n">
        <v>96.2092276431703</v>
      </c>
      <c r="K71" s="75" t="n">
        <v>86.5113409743703</v>
      </c>
      <c r="L71" s="75" t="n">
        <v>77.4881420146703</v>
      </c>
      <c r="M71" s="75" t="n">
        <v>65.1432579601703</v>
      </c>
      <c r="N71" s="75" t="n">
        <v>57.6034893071703</v>
      </c>
      <c r="O71" s="82" t="n">
        <v>47.4457891388703</v>
      </c>
      <c r="P71" s="82" t="n">
        <v>35.6635479057703</v>
      </c>
      <c r="Q71" s="82" t="n">
        <v>25.7695405562002</v>
      </c>
      <c r="R71" s="82" t="n">
        <v>18.0628980618802</v>
      </c>
      <c r="S71" s="82" t="n">
        <v>12.4886426222303</v>
      </c>
      <c r="T71" s="82" t="n">
        <v>6.43826045583012</v>
      </c>
      <c r="U71" s="82" t="n">
        <v>0</v>
      </c>
      <c r="V71" s="82"/>
      <c r="W71" s="82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185"/>
    </row>
    <row r="72" customFormat="false" ht="15.75" hidden="false" customHeight="false" outlineLevel="0" collapsed="false">
      <c r="A72" s="200"/>
      <c r="B72" s="72"/>
      <c r="C72" s="88"/>
      <c r="D72" s="74" t="s">
        <v>117</v>
      </c>
      <c r="E72" s="77" t="n">
        <v>5.821620765</v>
      </c>
      <c r="F72" s="78" t="n">
        <v>5.821620765</v>
      </c>
      <c r="G72" s="78" t="n">
        <v>5.6557217016</v>
      </c>
      <c r="H72" s="78" t="n">
        <v>5.4021667355</v>
      </c>
      <c r="I72" s="78" t="n">
        <v>5.1984790242</v>
      </c>
      <c r="J72" s="78" t="n">
        <v>5.0146905992</v>
      </c>
      <c r="K72" s="78" t="n">
        <v>4.7778094597</v>
      </c>
      <c r="L72" s="78" t="n">
        <v>4.4376427983</v>
      </c>
      <c r="M72" s="78" t="n">
        <v>3.9701602567</v>
      </c>
      <c r="N72" s="78" t="n">
        <v>3.6908563706</v>
      </c>
      <c r="O72" s="85" t="n">
        <v>3.2386885407</v>
      </c>
      <c r="P72" s="85" t="n">
        <v>2.78575117281</v>
      </c>
      <c r="Q72" s="85" t="n">
        <v>2.28354029546</v>
      </c>
      <c r="R72" s="85" t="n">
        <v>1.71536613184</v>
      </c>
      <c r="S72" s="85" t="n">
        <v>1.2187622292</v>
      </c>
      <c r="T72" s="85" t="n">
        <v>0.647735194</v>
      </c>
      <c r="U72" s="85" t="n">
        <v>0</v>
      </c>
      <c r="V72" s="85"/>
      <c r="W72" s="85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186"/>
    </row>
    <row r="73" customFormat="false" ht="15.75" hidden="false" customHeight="false" outlineLevel="0" collapsed="false">
      <c r="A73" s="200" t="s">
        <v>320</v>
      </c>
      <c r="B73" s="72" t="s">
        <v>12</v>
      </c>
      <c r="C73" s="88" t="n">
        <f aca="false">+G73</f>
        <v>538.005973433431</v>
      </c>
      <c r="D73" s="74" t="s">
        <v>116</v>
      </c>
      <c r="E73" s="82" t="n">
        <v>900</v>
      </c>
      <c r="F73" s="82" t="n">
        <v>850</v>
      </c>
      <c r="G73" s="75" t="n">
        <v>538.005973433431</v>
      </c>
      <c r="H73" s="75" t="n">
        <v>170.796532738581</v>
      </c>
      <c r="I73" s="75" t="n">
        <v>159.811882415581</v>
      </c>
      <c r="J73" s="75" t="n">
        <v>131.975308313581</v>
      </c>
      <c r="K73" s="75" t="n">
        <v>116.926606056581</v>
      </c>
      <c r="L73" s="75" t="n">
        <v>97.7893374725807</v>
      </c>
      <c r="M73" s="75" t="n">
        <v>84.3823925695807</v>
      </c>
      <c r="N73" s="75" t="n">
        <v>71.9267909716807</v>
      </c>
      <c r="O73" s="75" t="n">
        <v>60.5157557619807</v>
      </c>
      <c r="P73" s="75" t="n">
        <v>53.7247354850807</v>
      </c>
      <c r="Q73" s="82" t="n">
        <v>44.6327496918807</v>
      </c>
      <c r="R73" s="82" t="n">
        <v>36.9498236426807</v>
      </c>
      <c r="S73" s="82" t="n">
        <v>26.0523152934907</v>
      </c>
      <c r="T73" s="82" t="n">
        <v>17.2697005693507</v>
      </c>
      <c r="U73" s="82" t="n">
        <v>10.9890722733705</v>
      </c>
      <c r="V73" s="82" t="n">
        <v>5.69167603098958</v>
      </c>
      <c r="W73" s="82" t="n">
        <v>0</v>
      </c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185"/>
    </row>
    <row r="74" customFormat="false" ht="15.75" hidden="false" customHeight="false" outlineLevel="0" collapsed="false">
      <c r="A74" s="200"/>
      <c r="B74" s="72"/>
      <c r="C74" s="88"/>
      <c r="D74" s="74" t="s">
        <v>117</v>
      </c>
      <c r="E74" s="85" t="n">
        <v>11.5847422981</v>
      </c>
      <c r="F74" s="85" t="n">
        <v>11.5847422981</v>
      </c>
      <c r="G74" s="77" t="n">
        <v>5.789556796</v>
      </c>
      <c r="H74" s="78" t="n">
        <v>5.789556796</v>
      </c>
      <c r="I74" s="78" t="n">
        <v>5.357920587</v>
      </c>
      <c r="J74" s="78" t="n">
        <v>5.051030006</v>
      </c>
      <c r="K74" s="78" t="n">
        <v>4.929665703</v>
      </c>
      <c r="L74" s="78" t="n">
        <v>4.640011388</v>
      </c>
      <c r="M74" s="78" t="n">
        <v>4.365181457</v>
      </c>
      <c r="N74" s="78" t="n">
        <v>4.0651877905</v>
      </c>
      <c r="O74" s="78" t="n">
        <v>3.6379274801</v>
      </c>
      <c r="P74" s="78" t="n">
        <v>3.3253526698</v>
      </c>
      <c r="Q74" s="85" t="n">
        <v>2.8796171626</v>
      </c>
      <c r="R74" s="85" t="n">
        <v>2.4296524305</v>
      </c>
      <c r="S74" s="85" t="n">
        <v>2.02867457637</v>
      </c>
      <c r="T74" s="85" t="n">
        <v>1.5655057493</v>
      </c>
      <c r="U74" s="85" t="n">
        <v>1.06188282356</v>
      </c>
      <c r="V74" s="85" t="n">
        <v>0.5637437185</v>
      </c>
      <c r="W74" s="85" t="n">
        <v>0</v>
      </c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186"/>
    </row>
    <row r="75" customFormat="false" ht="15.75" hidden="false" customHeight="false" outlineLevel="0" collapsed="false">
      <c r="A75" s="200" t="s">
        <v>321</v>
      </c>
      <c r="B75" s="72" t="s">
        <v>12</v>
      </c>
      <c r="C75" s="88" t="n">
        <f aca="false">+H75</f>
        <v>540.811999529227</v>
      </c>
      <c r="D75" s="74" t="s">
        <v>116</v>
      </c>
      <c r="E75" s="82" t="n">
        <v>900</v>
      </c>
      <c r="F75" s="82" t="n">
        <v>850</v>
      </c>
      <c r="G75" s="82" t="n">
        <v>800</v>
      </c>
      <c r="H75" s="75" t="n">
        <v>540.811999529227</v>
      </c>
      <c r="I75" s="75" t="n">
        <v>128.644940306777</v>
      </c>
      <c r="J75" s="75" t="n">
        <v>111.317624288777</v>
      </c>
      <c r="K75" s="75" t="n">
        <v>95.2187345080765</v>
      </c>
      <c r="L75" s="75" t="n">
        <v>85.4306548077765</v>
      </c>
      <c r="M75" s="75" t="n">
        <v>76.4619583226765</v>
      </c>
      <c r="N75" s="75" t="n">
        <v>68.3166667268765</v>
      </c>
      <c r="O75" s="75" t="n">
        <v>57.4852928149764</v>
      </c>
      <c r="P75" s="75" t="n">
        <v>48.1140997727765</v>
      </c>
      <c r="Q75" s="75" t="n">
        <v>39.9133018270065</v>
      </c>
      <c r="R75" s="82" t="n">
        <v>32.9240405381165</v>
      </c>
      <c r="S75" s="82" t="n">
        <v>25.4527325801965</v>
      </c>
      <c r="T75" s="82" t="n">
        <v>18.3586239984967</v>
      </c>
      <c r="U75" s="82" t="n">
        <v>12.2310885595048</v>
      </c>
      <c r="V75" s="82" t="n">
        <v>8.02909839004985</v>
      </c>
      <c r="W75" s="82" t="n">
        <v>0</v>
      </c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185"/>
    </row>
    <row r="76" customFormat="false" ht="15.75" hidden="false" customHeight="false" outlineLevel="0" collapsed="false">
      <c r="A76" s="200"/>
      <c r="B76" s="72"/>
      <c r="C76" s="88"/>
      <c r="D76" s="74" t="s">
        <v>117</v>
      </c>
      <c r="E76" s="85" t="n">
        <v>11.6695650981</v>
      </c>
      <c r="F76" s="85" t="n">
        <v>11.6695650981</v>
      </c>
      <c r="G76" s="85" t="n">
        <v>11.6695650981</v>
      </c>
      <c r="H76" s="77" t="n">
        <v>5.8716644284</v>
      </c>
      <c r="I76" s="78" t="n">
        <v>5.8716644284</v>
      </c>
      <c r="J76" s="78" t="n">
        <v>5.6466347004</v>
      </c>
      <c r="K76" s="78" t="n">
        <v>5.1849761727</v>
      </c>
      <c r="L76" s="78" t="n">
        <v>4.7990577491</v>
      </c>
      <c r="M76" s="78" t="n">
        <v>4.3674099594</v>
      </c>
      <c r="N76" s="78" t="n">
        <v>3.9634725505</v>
      </c>
      <c r="O76" s="78" t="n">
        <v>3.4257201385</v>
      </c>
      <c r="P76" s="78" t="n">
        <v>3.0010676185</v>
      </c>
      <c r="Q76" s="78" t="n">
        <v>2.62552700387</v>
      </c>
      <c r="R76" s="85" t="n">
        <v>2.18567387746</v>
      </c>
      <c r="S76" s="85" t="n">
        <v>1.69615971847</v>
      </c>
      <c r="T76" s="85" t="n">
        <v>1.26214918463</v>
      </c>
      <c r="U76" s="85" t="n">
        <v>0.90111356723</v>
      </c>
      <c r="V76" s="85" t="n">
        <v>0.563530137583</v>
      </c>
      <c r="W76" s="85" t="n">
        <v>0</v>
      </c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186"/>
    </row>
    <row r="77" customFormat="false" ht="15.75" hidden="false" customHeight="false" outlineLevel="0" collapsed="false">
      <c r="A77" s="200" t="s">
        <v>322</v>
      </c>
      <c r="B77" s="72" t="s">
        <v>12</v>
      </c>
      <c r="C77" s="88" t="n">
        <f aca="false">+E77</f>
        <v>70.7039997272476</v>
      </c>
      <c r="D77" s="74" t="s">
        <v>116</v>
      </c>
      <c r="E77" s="75" t="n">
        <v>70.7039997272476</v>
      </c>
      <c r="F77" s="75" t="n">
        <v>49.2885136382476</v>
      </c>
      <c r="G77" s="75" t="n">
        <v>45.1513668312476</v>
      </c>
      <c r="H77" s="75" t="n">
        <v>41.0977065292476</v>
      </c>
      <c r="I77" s="75" t="n">
        <v>37.1909444012476</v>
      </c>
      <c r="J77" s="75" t="n">
        <v>33.3818596042476</v>
      </c>
      <c r="K77" s="75" t="n">
        <v>29.7035070682476</v>
      </c>
      <c r="L77" s="75" t="n">
        <v>26.1916800322476</v>
      </c>
      <c r="M77" s="75" t="n">
        <v>22.8671579032476</v>
      </c>
      <c r="N77" s="75" t="n">
        <v>19.8315276992476</v>
      </c>
      <c r="O77" s="82" t="n">
        <v>17.1263198172476</v>
      </c>
      <c r="P77" s="82" t="n">
        <v>14.7394748742476</v>
      </c>
      <c r="Q77" s="82" t="n">
        <v>12.6536147982476</v>
      </c>
      <c r="R77" s="82" t="n">
        <v>10.3039423632476</v>
      </c>
      <c r="S77" s="82" t="n">
        <v>7.54617475524758</v>
      </c>
      <c r="T77" s="83" t="n">
        <v>5.21085837954759</v>
      </c>
      <c r="U77" s="83" t="n">
        <v>3.36682282354759</v>
      </c>
      <c r="V77" s="83" t="n">
        <v>1.8850147568476</v>
      </c>
      <c r="W77" s="83" t="n">
        <v>0</v>
      </c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185"/>
    </row>
    <row r="78" customFormat="false" ht="15.75" hidden="false" customHeight="false" outlineLevel="0" collapsed="false">
      <c r="A78" s="200"/>
      <c r="B78" s="72"/>
      <c r="C78" s="88"/>
      <c r="D78" s="74" t="s">
        <v>117</v>
      </c>
      <c r="E78" s="77" t="n">
        <v>1.410778906</v>
      </c>
      <c r="F78" s="78" t="n">
        <v>1.410778906</v>
      </c>
      <c r="G78" s="78" t="n">
        <v>1.360496486</v>
      </c>
      <c r="H78" s="78" t="n">
        <v>1.33157633</v>
      </c>
      <c r="I78" s="78" t="n">
        <v>1.288292214</v>
      </c>
      <c r="J78" s="78" t="n">
        <v>1.265056981</v>
      </c>
      <c r="K78" s="78" t="n">
        <v>1.209629123</v>
      </c>
      <c r="L78" s="78" t="n">
        <v>1.147674343</v>
      </c>
      <c r="M78" s="78" t="n">
        <v>1.080302699</v>
      </c>
      <c r="N78" s="78" t="n">
        <v>0.975074245</v>
      </c>
      <c r="O78" s="85" t="n">
        <v>0.865467012</v>
      </c>
      <c r="P78" s="85" t="n">
        <v>0.761174779</v>
      </c>
      <c r="Q78" s="85" t="n">
        <v>0.662880724</v>
      </c>
      <c r="R78" s="78" t="n">
        <v>0.544624957</v>
      </c>
      <c r="S78" s="78" t="n">
        <v>0.40468014</v>
      </c>
      <c r="T78" s="89" t="n">
        <v>0.2861730474</v>
      </c>
      <c r="U78" s="89" t="n">
        <v>0.192596336</v>
      </c>
      <c r="V78" s="89" t="n">
        <v>0.1174011338</v>
      </c>
      <c r="W78" s="89" t="n">
        <v>0</v>
      </c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186"/>
    </row>
    <row r="79" customFormat="false" ht="15.75" hidden="false" customHeight="false" outlineLevel="0" collapsed="false">
      <c r="A79" s="200" t="s">
        <v>323</v>
      </c>
      <c r="B79" s="72" t="s">
        <v>12</v>
      </c>
      <c r="C79" s="88" t="n">
        <f aca="false">+E79</f>
        <v>487.78598291406</v>
      </c>
      <c r="D79" s="74" t="s">
        <v>116</v>
      </c>
      <c r="E79" s="75" t="n">
        <v>487.78598291406</v>
      </c>
      <c r="F79" s="75" t="n">
        <v>325.08744932406</v>
      </c>
      <c r="G79" s="75" t="n">
        <v>294.64711915406</v>
      </c>
      <c r="H79" s="75" t="n">
        <v>264.97541628406</v>
      </c>
      <c r="I79" s="75" t="n">
        <v>236.89060903406</v>
      </c>
      <c r="J79" s="75" t="n">
        <v>218.97608587406</v>
      </c>
      <c r="K79" s="75" t="n">
        <v>197.52265714706</v>
      </c>
      <c r="L79" s="75" t="n">
        <v>181.02324385506</v>
      </c>
      <c r="M79" s="75" t="n">
        <v>165.02573235706</v>
      </c>
      <c r="N79" s="75" t="n">
        <v>141.69528020406</v>
      </c>
      <c r="O79" s="82" t="n">
        <v>119.18944758106</v>
      </c>
      <c r="P79" s="82" t="n">
        <v>97.9042549730598</v>
      </c>
      <c r="Q79" s="82" t="n">
        <v>81.4230944370598</v>
      </c>
      <c r="R79" s="82" t="n">
        <v>66.4272503320598</v>
      </c>
      <c r="S79" s="82" t="n">
        <v>53.1995514759599</v>
      </c>
      <c r="T79" s="82" t="n">
        <v>39.9345168221599</v>
      </c>
      <c r="U79" s="82" t="n">
        <v>30.9584142740599</v>
      </c>
      <c r="V79" s="82" t="n">
        <v>21.3736972905599</v>
      </c>
      <c r="W79" s="82" t="n">
        <v>10.4213692375599</v>
      </c>
      <c r="X79" s="83" t="n">
        <v>0</v>
      </c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185"/>
    </row>
    <row r="80" customFormat="false" ht="15.75" hidden="false" customHeight="false" outlineLevel="0" collapsed="false">
      <c r="A80" s="200"/>
      <c r="B80" s="72"/>
      <c r="C80" s="88"/>
      <c r="D80" s="74" t="s">
        <v>117</v>
      </c>
      <c r="E80" s="77" t="n">
        <v>5.1883837</v>
      </c>
      <c r="F80" s="78" t="n">
        <v>5.1883837</v>
      </c>
      <c r="G80" s="78" t="n">
        <v>5.05797255</v>
      </c>
      <c r="H80" s="78" t="n">
        <v>4.97087489</v>
      </c>
      <c r="I80" s="78" t="n">
        <v>4.5948876</v>
      </c>
      <c r="J80" s="78" t="n">
        <v>4.46995149</v>
      </c>
      <c r="K80" s="78" t="n">
        <v>4.250755264</v>
      </c>
      <c r="L80" s="78" t="n">
        <v>4.095292073</v>
      </c>
      <c r="M80" s="78" t="n">
        <v>3.981014226</v>
      </c>
      <c r="N80" s="78" t="n">
        <v>3.84643991</v>
      </c>
      <c r="O80" s="85" t="n">
        <v>3.685946521</v>
      </c>
      <c r="P80" s="85" t="n">
        <v>3.418272253</v>
      </c>
      <c r="Q80" s="85" t="n">
        <v>3.196888134</v>
      </c>
      <c r="R80" s="85" t="n">
        <v>2.870199265</v>
      </c>
      <c r="S80" s="85" t="n">
        <v>2.490280692</v>
      </c>
      <c r="T80" s="85" t="n">
        <v>2.0166272894</v>
      </c>
      <c r="U80" s="85" t="n">
        <v>1.6413573159</v>
      </c>
      <c r="V80" s="85" t="n">
        <v>1.1816943403</v>
      </c>
      <c r="W80" s="85" t="n">
        <v>0.6052739283</v>
      </c>
      <c r="X80" s="89" t="n">
        <v>0</v>
      </c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186"/>
    </row>
    <row r="81" customFormat="false" ht="15.75" hidden="false" customHeight="false" outlineLevel="0" collapsed="false">
      <c r="A81" s="200" t="s">
        <v>324</v>
      </c>
      <c r="B81" s="72" t="s">
        <v>12</v>
      </c>
      <c r="C81" s="88" t="n">
        <f aca="false">+E81</f>
        <v>881.48595333719</v>
      </c>
      <c r="D81" s="74" t="s">
        <v>116</v>
      </c>
      <c r="E81" s="75" t="n">
        <v>881.48595333719</v>
      </c>
      <c r="F81" s="75" t="n">
        <v>284.24293204359</v>
      </c>
      <c r="G81" s="75" t="n">
        <v>235.78659389059</v>
      </c>
      <c r="H81" s="75" t="n">
        <v>202.32605115649</v>
      </c>
      <c r="I81" s="75" t="n">
        <v>170.87339816749</v>
      </c>
      <c r="J81" s="75" t="n">
        <v>153.13444455049</v>
      </c>
      <c r="K81" s="75" t="n">
        <v>130.92873560849</v>
      </c>
      <c r="L81" s="75" t="n">
        <v>105.81550444359</v>
      </c>
      <c r="M81" s="75" t="n">
        <v>92.3612710611901</v>
      </c>
      <c r="N81" s="75" t="n">
        <v>76.3843861008901</v>
      </c>
      <c r="O81" s="82" t="n">
        <v>62.5969330648901</v>
      </c>
      <c r="P81" s="82" t="n">
        <v>48.37714583309</v>
      </c>
      <c r="Q81" s="82" t="n">
        <v>39.16872456049</v>
      </c>
      <c r="R81" s="82" t="n">
        <v>29.92074111419</v>
      </c>
      <c r="S81" s="82" t="n">
        <v>19.21827360221</v>
      </c>
      <c r="T81" s="82" t="n">
        <v>8.95351872000003</v>
      </c>
      <c r="U81" s="83" t="n">
        <v>0</v>
      </c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185"/>
    </row>
    <row r="82" customFormat="false" ht="15.75" hidden="false" customHeight="false" outlineLevel="0" collapsed="false">
      <c r="A82" s="200"/>
      <c r="B82" s="72"/>
      <c r="C82" s="88"/>
      <c r="D82" s="74" t="s">
        <v>117</v>
      </c>
      <c r="E82" s="77" t="n">
        <v>7.0192855569</v>
      </c>
      <c r="F82" s="78" t="n">
        <v>7.0161497302</v>
      </c>
      <c r="G82" s="78" t="n">
        <v>6.8187987786</v>
      </c>
      <c r="H82" s="78" t="n">
        <v>6.5641288617</v>
      </c>
      <c r="I82" s="78" t="n">
        <v>6.113804216</v>
      </c>
      <c r="J82" s="78" t="n">
        <v>5.797591386</v>
      </c>
      <c r="K82" s="78" t="n">
        <v>5.38381507</v>
      </c>
      <c r="L82" s="78" t="n">
        <v>4.7595162308</v>
      </c>
      <c r="M82" s="78" t="n">
        <v>4.3415627194</v>
      </c>
      <c r="N82" s="78" t="n">
        <v>3.783420074</v>
      </c>
      <c r="O82" s="85" t="n">
        <v>3.249287899</v>
      </c>
      <c r="P82" s="85" t="n">
        <v>2.5885295985</v>
      </c>
      <c r="Q82" s="85" t="n">
        <v>2.1385149836</v>
      </c>
      <c r="R82" s="85" t="n">
        <v>1.6696817247</v>
      </c>
      <c r="S82" s="85" t="n">
        <v>1.11253992788</v>
      </c>
      <c r="T82" s="85" t="n">
        <v>0.566578753</v>
      </c>
      <c r="U82" s="89" t="n">
        <v>0</v>
      </c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186"/>
    </row>
    <row r="83" customFormat="false" ht="15.75" hidden="false" customHeight="false" outlineLevel="0" collapsed="false">
      <c r="A83" s="203" t="s">
        <v>12</v>
      </c>
      <c r="B83" s="87" t="n">
        <f aca="false">+E83</f>
        <v>0</v>
      </c>
      <c r="C83" s="88" t="n">
        <v>0</v>
      </c>
      <c r="D83" s="74" t="s">
        <v>116</v>
      </c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185"/>
    </row>
    <row r="84" customFormat="false" ht="15.75" hidden="false" customHeight="false" outlineLevel="0" collapsed="false">
      <c r="A84" s="203"/>
      <c r="B84" s="87"/>
      <c r="C84" s="87"/>
      <c r="D84" s="74" t="s">
        <v>117</v>
      </c>
      <c r="E84" s="77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186"/>
    </row>
    <row r="85" customFormat="false" ht="15.75" hidden="false" customHeight="false" outlineLevel="0" collapsed="false">
      <c r="A85" s="203" t="s">
        <v>12</v>
      </c>
      <c r="B85" s="192" t="n">
        <f aca="false">+E85</f>
        <v>0</v>
      </c>
      <c r="C85" s="88" t="n">
        <v>0</v>
      </c>
      <c r="D85" s="74" t="s">
        <v>116</v>
      </c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185"/>
    </row>
    <row r="86" customFormat="false" ht="15.75" hidden="false" customHeight="false" outlineLevel="0" collapsed="false">
      <c r="A86" s="203"/>
      <c r="B86" s="192"/>
      <c r="C86" s="88"/>
      <c r="D86" s="74" t="s">
        <v>117</v>
      </c>
      <c r="E86" s="77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186"/>
    </row>
    <row r="87" customFormat="false" ht="15.75" hidden="false" customHeight="false" outlineLevel="0" collapsed="false">
      <c r="A87" s="21" t="s">
        <v>124</v>
      </c>
      <c r="B87" s="68"/>
      <c r="C87" s="68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</row>
    <row r="88" customFormat="false" ht="15.75" hidden="false" customHeight="false" outlineLevel="0" collapsed="false">
      <c r="A88" s="204" t="s">
        <v>12</v>
      </c>
      <c r="B88" s="80" t="s">
        <v>12</v>
      </c>
      <c r="C88" s="81" t="n">
        <v>0</v>
      </c>
      <c r="D88" s="74" t="s">
        <v>116</v>
      </c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185"/>
    </row>
    <row r="89" customFormat="false" ht="15.75" hidden="false" customHeight="false" outlineLevel="0" collapsed="false">
      <c r="A89" s="204"/>
      <c r="B89" s="80"/>
      <c r="C89" s="81"/>
      <c r="D89" s="74" t="s">
        <v>117</v>
      </c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191"/>
    </row>
    <row r="90" customFormat="false" ht="15.75" hidden="false" customHeight="false" outlineLevel="0" collapsed="false">
      <c r="A90" s="200" t="s">
        <v>325</v>
      </c>
      <c r="B90" s="80" t="s">
        <v>12</v>
      </c>
      <c r="C90" s="88" t="n">
        <f aca="false">+E90</f>
        <v>2314.11371440605</v>
      </c>
      <c r="D90" s="74" t="s">
        <v>116</v>
      </c>
      <c r="E90" s="75" t="n">
        <v>2314.11371440605</v>
      </c>
      <c r="F90" s="75" t="n">
        <v>187.934863053081</v>
      </c>
      <c r="G90" s="75" t="n">
        <v>151.403398743081</v>
      </c>
      <c r="H90" s="75" t="n">
        <v>116.157142480081</v>
      </c>
      <c r="I90" s="75" t="n">
        <v>91.0438853720811</v>
      </c>
      <c r="J90" s="75" t="n">
        <v>75.458375353081</v>
      </c>
      <c r="K90" s="75" t="n">
        <v>61.1347146062508</v>
      </c>
      <c r="L90" s="75" t="n">
        <v>48.0647857289505</v>
      </c>
      <c r="M90" s="75" t="n">
        <v>36.1762086289505</v>
      </c>
      <c r="N90" s="82" t="n">
        <v>25.9381616489504</v>
      </c>
      <c r="O90" s="82" t="n">
        <v>17.7863612789502</v>
      </c>
      <c r="P90" s="82" t="n">
        <v>11.7393465839505</v>
      </c>
      <c r="Q90" s="82" t="n">
        <v>4.07681299695014</v>
      </c>
      <c r="R90" s="82" t="n">
        <v>1.13194237329981</v>
      </c>
      <c r="S90" s="83" t="n">
        <v>0</v>
      </c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185"/>
    </row>
    <row r="91" customFormat="false" ht="15.75" hidden="false" customHeight="false" outlineLevel="0" collapsed="false">
      <c r="A91" s="200"/>
      <c r="B91" s="80"/>
      <c r="C91" s="88"/>
      <c r="D91" s="74" t="s">
        <v>117</v>
      </c>
      <c r="E91" s="78" t="n">
        <v>9.2560862</v>
      </c>
      <c r="F91" s="78" t="n">
        <v>9.2560862</v>
      </c>
      <c r="G91" s="78" t="n">
        <v>9.06600868</v>
      </c>
      <c r="H91" s="78" t="n">
        <v>8.63321223</v>
      </c>
      <c r="I91" s="78" t="n">
        <v>8.18904244</v>
      </c>
      <c r="J91" s="78" t="n">
        <v>7.642481029</v>
      </c>
      <c r="K91" s="78" t="n">
        <v>7.00252103</v>
      </c>
      <c r="L91" s="78" t="n">
        <v>6.39219833</v>
      </c>
      <c r="M91" s="78" t="n">
        <v>5.7717432</v>
      </c>
      <c r="N91" s="85" t="n">
        <v>4.8881685</v>
      </c>
      <c r="O91" s="85" t="n">
        <v>3.8068668</v>
      </c>
      <c r="P91" s="78" t="n">
        <v>2.772983775</v>
      </c>
      <c r="Q91" s="78" t="n">
        <v>1.49449609</v>
      </c>
      <c r="R91" s="78" t="n">
        <v>0.75031217</v>
      </c>
      <c r="S91" s="89" t="n">
        <v>0</v>
      </c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186"/>
    </row>
    <row r="92" customFormat="false" ht="15.75" hidden="false" customHeight="false" outlineLevel="0" collapsed="false">
      <c r="A92" s="200" t="s">
        <v>326</v>
      </c>
      <c r="B92" s="80" t="s">
        <v>12</v>
      </c>
      <c r="C92" s="88" t="n">
        <f aca="false">+E92</f>
        <v>2309.21376101623</v>
      </c>
      <c r="D92" s="74" t="s">
        <v>116</v>
      </c>
      <c r="E92" s="75" t="n">
        <v>2309.21376101623</v>
      </c>
      <c r="F92" s="75" t="n">
        <v>197.7413983402</v>
      </c>
      <c r="G92" s="75" t="n">
        <v>153.9714806852</v>
      </c>
      <c r="H92" s="75" t="n">
        <v>128.4984129972</v>
      </c>
      <c r="I92" s="75" t="n">
        <v>104.0165089572</v>
      </c>
      <c r="J92" s="75" t="n">
        <v>81.2519351571996</v>
      </c>
      <c r="K92" s="75" t="n">
        <v>67.7679329341995</v>
      </c>
      <c r="L92" s="75" t="n">
        <v>55.4682934799994</v>
      </c>
      <c r="M92" s="75" t="n">
        <v>44.2260954609997</v>
      </c>
      <c r="N92" s="75" t="n">
        <v>34.1468983609998</v>
      </c>
      <c r="O92" s="82" t="n">
        <v>25.8003127409997</v>
      </c>
      <c r="P92" s="82" t="n">
        <v>19.0630741359996</v>
      </c>
      <c r="Q92" s="82" t="n">
        <v>13.528076521</v>
      </c>
      <c r="R92" s="82" t="n">
        <v>5.69618010099975</v>
      </c>
      <c r="S92" s="82" t="n">
        <v>1.58935414000007</v>
      </c>
      <c r="T92" s="83" t="n">
        <v>0</v>
      </c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185"/>
    </row>
    <row r="93" customFormat="false" ht="15.75" hidden="false" customHeight="false" outlineLevel="0" collapsed="false">
      <c r="A93" s="200"/>
      <c r="B93" s="80"/>
      <c r="C93" s="88"/>
      <c r="D93" s="74" t="s">
        <v>117</v>
      </c>
      <c r="E93" s="77" t="n">
        <v>8.81600834</v>
      </c>
      <c r="F93" s="78" t="n">
        <v>8.81600834</v>
      </c>
      <c r="G93" s="78" t="n">
        <v>8.69822342</v>
      </c>
      <c r="H93" s="78" t="n">
        <v>8.351216473</v>
      </c>
      <c r="I93" s="78" t="n">
        <v>8.05791936</v>
      </c>
      <c r="J93" s="78" t="n">
        <v>7.26101405</v>
      </c>
      <c r="K93" s="78" t="n">
        <v>6.578125033</v>
      </c>
      <c r="L93" s="78" t="n">
        <v>6.00833473</v>
      </c>
      <c r="M93" s="78" t="n">
        <v>5.4943958</v>
      </c>
      <c r="N93" s="78" t="n">
        <v>4.8745578</v>
      </c>
      <c r="O93" s="85" t="n">
        <v>3.93666088</v>
      </c>
      <c r="P93" s="85" t="n">
        <v>3.202538375</v>
      </c>
      <c r="Q93" s="78" t="n">
        <v>2.624274085</v>
      </c>
      <c r="R93" s="78" t="n">
        <v>1.57451518</v>
      </c>
      <c r="S93" s="78" t="n">
        <v>0.7133874</v>
      </c>
      <c r="T93" s="89" t="n">
        <v>0</v>
      </c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186"/>
    </row>
    <row r="94" customFormat="false" ht="15.75" hidden="false" customHeight="false" outlineLevel="0" collapsed="false">
      <c r="A94" s="200" t="s">
        <v>327</v>
      </c>
      <c r="B94" s="80" t="s">
        <v>12</v>
      </c>
      <c r="C94" s="88" t="n">
        <f aca="false">+E94</f>
        <v>2588.65877438939</v>
      </c>
      <c r="D94" s="74" t="s">
        <v>116</v>
      </c>
      <c r="E94" s="82" t="n">
        <v>2588.65877438939</v>
      </c>
      <c r="F94" s="82" t="n">
        <v>331.941989760208</v>
      </c>
      <c r="G94" s="82" t="n">
        <v>289.512990740208</v>
      </c>
      <c r="H94" s="82" t="n">
        <v>234.127673093449</v>
      </c>
      <c r="I94" s="82" t="n">
        <v>193.749153624449</v>
      </c>
      <c r="J94" s="82" t="n">
        <v>168.786237894449</v>
      </c>
      <c r="K94" s="82" t="n">
        <v>145.994432944449</v>
      </c>
      <c r="L94" s="82" t="n">
        <v>115.290510047449</v>
      </c>
      <c r="M94" s="82" t="n">
        <v>88.931059113449</v>
      </c>
      <c r="N94" s="82" t="n">
        <v>67.2532393934489</v>
      </c>
      <c r="O94" s="82" t="n">
        <v>55.438656443449</v>
      </c>
      <c r="P94" s="82" t="n">
        <v>45.6454559364493</v>
      </c>
      <c r="Q94" s="82" t="n">
        <v>31.2003607254496</v>
      </c>
      <c r="R94" s="82" t="n">
        <v>18.3680060384495</v>
      </c>
      <c r="S94" s="82" t="n">
        <v>0</v>
      </c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185"/>
    </row>
    <row r="95" customFormat="false" ht="15.75" hidden="false" customHeight="false" outlineLevel="0" collapsed="false">
      <c r="A95" s="200"/>
      <c r="B95" s="80"/>
      <c r="C95" s="88"/>
      <c r="D95" s="74" t="s">
        <v>117</v>
      </c>
      <c r="E95" s="84" t="n">
        <v>14.27567001</v>
      </c>
      <c r="F95" s="85" t="n">
        <v>14.27567001</v>
      </c>
      <c r="G95" s="85" t="n">
        <v>14.05183848</v>
      </c>
      <c r="H95" s="85" t="n">
        <v>13.76386878176</v>
      </c>
      <c r="I95" s="85" t="n">
        <v>13.1767053</v>
      </c>
      <c r="J95" s="85" t="n">
        <v>12.19167108</v>
      </c>
      <c r="K95" s="85" t="n">
        <v>11.1411595</v>
      </c>
      <c r="L95" s="85" t="n">
        <v>9.7903416</v>
      </c>
      <c r="M95" s="85" t="n">
        <v>8.25599676</v>
      </c>
      <c r="N95" s="85" t="n">
        <v>6.68906792</v>
      </c>
      <c r="O95" s="85" t="n">
        <v>5.63469157</v>
      </c>
      <c r="P95" s="85" t="n">
        <v>4.64245206</v>
      </c>
      <c r="Q95" s="85" t="n">
        <v>3.04230785</v>
      </c>
      <c r="R95" s="85" t="n">
        <v>1.60298782</v>
      </c>
      <c r="S95" s="85" t="n">
        <v>0</v>
      </c>
      <c r="T95" s="86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186"/>
    </row>
    <row r="96" customFormat="false" ht="15.75" hidden="false" customHeight="false" outlineLevel="0" collapsed="false">
      <c r="A96" s="21" t="s">
        <v>126</v>
      </c>
      <c r="B96" s="68"/>
      <c r="C96" s="68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</row>
    <row r="97" customFormat="false" ht="15.75" hidden="false" customHeight="false" outlineLevel="0" collapsed="false">
      <c r="A97" s="203"/>
      <c r="B97" s="72" t="s">
        <v>12</v>
      </c>
      <c r="C97" s="88" t="n">
        <f aca="false">+E97</f>
        <v>0</v>
      </c>
      <c r="D97" s="74" t="s">
        <v>116</v>
      </c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185"/>
    </row>
    <row r="98" customFormat="false" ht="15.75" hidden="false" customHeight="false" outlineLevel="0" collapsed="false">
      <c r="A98" s="203"/>
      <c r="B98" s="72"/>
      <c r="C98" s="88"/>
      <c r="D98" s="74" t="s">
        <v>117</v>
      </c>
      <c r="E98" s="77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186"/>
    </row>
    <row r="99" customFormat="false" ht="15.75" hidden="false" customHeight="false" outlineLevel="0" collapsed="false">
      <c r="A99" s="203"/>
      <c r="B99" s="72" t="s">
        <v>12</v>
      </c>
      <c r="C99" s="205" t="n">
        <f aca="false">+E99</f>
        <v>0</v>
      </c>
      <c r="D99" s="74" t="s">
        <v>116</v>
      </c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82"/>
      <c r="T99" s="82"/>
      <c r="U99" s="82"/>
      <c r="V99" s="82"/>
      <c r="W99" s="82"/>
      <c r="X99" s="82"/>
      <c r="Y99" s="82"/>
      <c r="Z99" s="82"/>
      <c r="AA99" s="194"/>
      <c r="AB99" s="83"/>
      <c r="AC99" s="83"/>
      <c r="AD99" s="83"/>
      <c r="AE99" s="83"/>
      <c r="AF99" s="83"/>
      <c r="AG99" s="83"/>
      <c r="AH99" s="195"/>
      <c r="AI99" s="83"/>
      <c r="AJ99" s="83"/>
      <c r="AK99" s="83"/>
      <c r="AL99" s="83"/>
      <c r="AM99" s="185"/>
    </row>
    <row r="100" customFormat="false" ht="15.75" hidden="false" customHeight="false" outlineLevel="0" collapsed="false">
      <c r="A100" s="203"/>
      <c r="B100" s="72"/>
      <c r="C100" s="205"/>
      <c r="D100" s="74" t="s">
        <v>117</v>
      </c>
      <c r="E100" s="196"/>
      <c r="F100" s="197"/>
      <c r="G100" s="197"/>
      <c r="H100" s="197"/>
      <c r="I100" s="197"/>
      <c r="J100" s="196"/>
      <c r="K100" s="196"/>
      <c r="L100" s="196"/>
      <c r="M100" s="196"/>
      <c r="N100" s="196"/>
      <c r="O100" s="196"/>
      <c r="P100" s="196"/>
      <c r="Q100" s="196"/>
      <c r="R100" s="196"/>
      <c r="S100" s="77"/>
      <c r="T100" s="77"/>
      <c r="U100" s="77"/>
      <c r="V100" s="77"/>
      <c r="W100" s="77"/>
      <c r="X100" s="77"/>
      <c r="Y100" s="77"/>
      <c r="Z100" s="77"/>
      <c r="AA100" s="198"/>
      <c r="AB100" s="89"/>
      <c r="AC100" s="89"/>
      <c r="AD100" s="89"/>
      <c r="AE100" s="89"/>
      <c r="AF100" s="89"/>
      <c r="AG100" s="89"/>
      <c r="AH100" s="199"/>
      <c r="AI100" s="89"/>
      <c r="AJ100" s="89"/>
      <c r="AK100" s="89"/>
      <c r="AL100" s="89"/>
      <c r="AM100" s="186"/>
    </row>
    <row r="103" customFormat="false" ht="15.75" hidden="false" customHeight="false" outlineLevel="0" collapsed="false">
      <c r="A103" s="183" t="s">
        <v>328</v>
      </c>
    </row>
    <row r="104" customFormat="false" ht="15.75" hidden="false" customHeight="false" outlineLevel="0" collapsed="false">
      <c r="A104" s="60" t="s">
        <v>111</v>
      </c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184"/>
    </row>
    <row r="105" customFormat="false" ht="90" hidden="false" customHeight="false" outlineLevel="0" collapsed="false">
      <c r="A105" s="62" t="s">
        <v>0</v>
      </c>
      <c r="B105" s="63" t="s">
        <v>112</v>
      </c>
      <c r="C105" s="64" t="s">
        <v>113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5"/>
      <c r="V105" s="65"/>
      <c r="W105" s="65"/>
      <c r="X105" s="65"/>
      <c r="Y105" s="65"/>
      <c r="Z105" s="65"/>
      <c r="AA105" s="66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</row>
    <row r="106" customFormat="false" ht="15.75" hidden="false" customHeight="false" outlineLevel="0" collapsed="false">
      <c r="A106" s="206" t="s">
        <v>114</v>
      </c>
      <c r="B106" s="207"/>
      <c r="C106" s="208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</row>
    <row r="107" customFormat="false" ht="15.75" hidden="false" customHeight="false" outlineLevel="0" collapsed="false">
      <c r="A107" s="200" t="s">
        <v>329</v>
      </c>
      <c r="B107" s="72" t="s">
        <v>12</v>
      </c>
      <c r="C107" s="88" t="n">
        <f aca="false">+E107</f>
        <v>5.8600034</v>
      </c>
      <c r="D107" s="211" t="s">
        <v>116</v>
      </c>
      <c r="E107" s="82" t="n">
        <v>5.8600034</v>
      </c>
      <c r="F107" s="82" t="n">
        <v>0.685526400000001</v>
      </c>
      <c r="G107" s="82" t="n">
        <v>0.602796400000001</v>
      </c>
      <c r="H107" s="82" t="n">
        <v>0.531851400000001</v>
      </c>
      <c r="I107" s="82" t="n">
        <v>0.471203400000001</v>
      </c>
      <c r="J107" s="82" t="n">
        <v>0.440462400000001</v>
      </c>
      <c r="K107" s="82" t="n">
        <v>0.387832400000002</v>
      </c>
      <c r="L107" s="82" t="n">
        <v>0.354985400000002</v>
      </c>
      <c r="M107" s="82" t="n">
        <v>0.318483400000003</v>
      </c>
      <c r="N107" s="82" t="n">
        <v>0.264840400000003</v>
      </c>
      <c r="O107" s="82" t="n">
        <v>0.211177400000004</v>
      </c>
      <c r="P107" s="189" t="n">
        <v>0.182256400000004</v>
      </c>
      <c r="Q107" s="212"/>
      <c r="R107" s="82"/>
      <c r="S107" s="185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185"/>
    </row>
    <row r="108" customFormat="false" ht="15.75" hidden="false" customHeight="false" outlineLevel="0" collapsed="false">
      <c r="A108" s="200"/>
      <c r="B108" s="72"/>
      <c r="C108" s="88"/>
      <c r="D108" s="74" t="s">
        <v>117</v>
      </c>
      <c r="E108" s="78" t="n">
        <v>0.030151</v>
      </c>
      <c r="F108" s="78" t="n">
        <v>0.030151</v>
      </c>
      <c r="G108" s="78" t="n">
        <v>0.02623</v>
      </c>
      <c r="H108" s="78" t="n">
        <v>0.022423</v>
      </c>
      <c r="I108" s="78" t="n">
        <v>0.019169</v>
      </c>
      <c r="J108" s="78" t="n">
        <v>0.014969</v>
      </c>
      <c r="K108" s="78" t="n">
        <v>0.012145</v>
      </c>
      <c r="L108" s="78" t="n">
        <v>0.010382</v>
      </c>
      <c r="M108" s="78" t="n">
        <v>0.008423</v>
      </c>
      <c r="N108" s="78" t="n">
        <v>0.005544</v>
      </c>
      <c r="O108" s="78" t="n">
        <v>0.003786</v>
      </c>
      <c r="P108" s="213" t="n">
        <v>0.002198</v>
      </c>
      <c r="Q108" s="214"/>
      <c r="R108" s="78"/>
      <c r="S108" s="186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186"/>
    </row>
    <row r="109" customFormat="false" ht="15.75" hidden="false" customHeight="false" outlineLevel="0" collapsed="false">
      <c r="A109" s="200" t="s">
        <v>330</v>
      </c>
      <c r="B109" s="72" t="s">
        <v>12</v>
      </c>
      <c r="C109" s="88" t="n">
        <f aca="false">+E109</f>
        <v>5.86</v>
      </c>
      <c r="D109" s="211" t="s">
        <v>116</v>
      </c>
      <c r="E109" s="75" t="n">
        <v>5.86</v>
      </c>
      <c r="F109" s="75" t="n">
        <v>0.687194400000003</v>
      </c>
      <c r="G109" s="75" t="n">
        <v>0.604221400000002</v>
      </c>
      <c r="H109" s="75" t="n">
        <v>0.533069400000001</v>
      </c>
      <c r="I109" s="75" t="n">
        <v>0.472245400000002</v>
      </c>
      <c r="J109" s="75" t="n">
        <v>0.420248400000001</v>
      </c>
      <c r="K109" s="75" t="n">
        <v>0.310632400000001</v>
      </c>
      <c r="L109" s="75" t="n">
        <v>0.252791400000001</v>
      </c>
      <c r="M109" s="75" t="n">
        <v>0.179052400000002</v>
      </c>
      <c r="N109" s="75" t="n">
        <v>0.148954400000002</v>
      </c>
      <c r="O109" s="75" t="n">
        <v>0.117402400000001</v>
      </c>
      <c r="P109" s="75" t="n">
        <v>0.0866784000000012</v>
      </c>
      <c r="Q109" s="189" t="n">
        <v>0.0497264000000008</v>
      </c>
      <c r="R109" s="212"/>
      <c r="S109" s="185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185"/>
    </row>
    <row r="110" customFormat="false" ht="15.75" hidden="false" customHeight="false" outlineLevel="0" collapsed="false">
      <c r="A110" s="200"/>
      <c r="B110" s="72"/>
      <c r="C110" s="88"/>
      <c r="D110" s="74" t="s">
        <v>117</v>
      </c>
      <c r="E110" s="78" t="n">
        <v>0.03024</v>
      </c>
      <c r="F110" s="78" t="n">
        <v>0.03024</v>
      </c>
      <c r="G110" s="78" t="n">
        <v>0.026307</v>
      </c>
      <c r="H110" s="78" t="n">
        <v>0.022489</v>
      </c>
      <c r="I110" s="78" t="n">
        <v>0.019225</v>
      </c>
      <c r="J110" s="78" t="n">
        <v>0.016435</v>
      </c>
      <c r="K110" s="78" t="n">
        <v>0.01515</v>
      </c>
      <c r="L110" s="78" t="n">
        <v>0.013728</v>
      </c>
      <c r="M110" s="78" t="n">
        <v>0.011365</v>
      </c>
      <c r="N110" s="78" t="n">
        <v>0.009073</v>
      </c>
      <c r="O110" s="78" t="n">
        <v>0.007281</v>
      </c>
      <c r="P110" s="78" t="n">
        <v>0.005479</v>
      </c>
      <c r="Q110" s="213" t="n">
        <v>0.003178</v>
      </c>
      <c r="R110" s="214"/>
      <c r="S110" s="191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186"/>
    </row>
    <row r="111" customFormat="false" ht="15.75" hidden="false" customHeight="false" outlineLevel="0" collapsed="false">
      <c r="A111" s="200" t="s">
        <v>331</v>
      </c>
      <c r="B111" s="72" t="s">
        <v>12</v>
      </c>
      <c r="C111" s="88" t="n">
        <f aca="false">+E111</f>
        <v>7.2400155</v>
      </c>
      <c r="D111" s="211" t="s">
        <v>116</v>
      </c>
      <c r="E111" s="75" t="n">
        <v>7.2400155</v>
      </c>
      <c r="F111" s="75" t="n">
        <v>1.5678623</v>
      </c>
      <c r="G111" s="75" t="n">
        <v>1.4343853</v>
      </c>
      <c r="H111" s="75" t="n">
        <v>1.3140333</v>
      </c>
      <c r="I111" s="75" t="n">
        <v>1.2054353</v>
      </c>
      <c r="J111" s="75" t="n">
        <v>1.0445603</v>
      </c>
      <c r="K111" s="75" t="n">
        <v>0.887584300000001</v>
      </c>
      <c r="L111" s="75" t="n">
        <v>0.763935300000002</v>
      </c>
      <c r="M111" s="75" t="n">
        <v>0.652828300000001</v>
      </c>
      <c r="N111" s="75" t="n">
        <v>0.553262300000002</v>
      </c>
      <c r="O111" s="75" t="n">
        <v>0.445979300000001</v>
      </c>
      <c r="P111" s="75" t="n">
        <v>0.357657300000001</v>
      </c>
      <c r="Q111" s="75" t="n">
        <v>0.272353300000002</v>
      </c>
      <c r="R111" s="82" t="n">
        <v>0.205088300000003</v>
      </c>
      <c r="S111" s="83" t="n">
        <v>0.136992300000002</v>
      </c>
      <c r="T111" s="185" t="n">
        <v>0.0874603000000027</v>
      </c>
      <c r="U111" s="215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185"/>
    </row>
    <row r="112" customFormat="false" ht="15.75" hidden="false" customHeight="false" outlineLevel="0" collapsed="false">
      <c r="A112" s="200"/>
      <c r="B112" s="72"/>
      <c r="C112" s="88"/>
      <c r="D112" s="74" t="s">
        <v>117</v>
      </c>
      <c r="E112" s="78" t="n">
        <v>0.047418</v>
      </c>
      <c r="F112" s="78" t="n">
        <v>0.047418</v>
      </c>
      <c r="G112" s="78" t="n">
        <v>0.04298</v>
      </c>
      <c r="H112" s="78" t="n">
        <v>0.038742</v>
      </c>
      <c r="I112" s="78" t="n">
        <v>0.034978</v>
      </c>
      <c r="J112" s="78" t="n">
        <v>0.033043</v>
      </c>
      <c r="K112" s="78" t="n">
        <v>0.032537</v>
      </c>
      <c r="L112" s="78" t="n">
        <v>0.029658</v>
      </c>
      <c r="M112" s="78" t="n">
        <v>0.026706</v>
      </c>
      <c r="N112" s="78" t="n">
        <v>0.023728</v>
      </c>
      <c r="O112" s="78" t="n">
        <v>0.019861</v>
      </c>
      <c r="P112" s="78" t="n">
        <v>0.016294</v>
      </c>
      <c r="Q112" s="78" t="n">
        <v>0.012848</v>
      </c>
      <c r="R112" s="78" t="n">
        <v>0.010131</v>
      </c>
      <c r="S112" s="89" t="n">
        <v>0.00738</v>
      </c>
      <c r="T112" s="186" t="n">
        <v>0.004445</v>
      </c>
      <c r="U112" s="216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186"/>
    </row>
    <row r="113" customFormat="false" ht="15.75" hidden="false" customHeight="false" outlineLevel="0" collapsed="false">
      <c r="A113" s="200" t="s">
        <v>332</v>
      </c>
      <c r="B113" s="72" t="s">
        <v>12</v>
      </c>
      <c r="C113" s="88" t="n">
        <f aca="false">+E113</f>
        <v>0</v>
      </c>
      <c r="D113" s="211" t="s">
        <v>116</v>
      </c>
      <c r="E113" s="75" t="n">
        <v>0</v>
      </c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189"/>
      <c r="R113" s="75"/>
      <c r="S113" s="75"/>
      <c r="T113" s="75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3"/>
      <c r="AG113" s="83"/>
      <c r="AH113" s="83"/>
      <c r="AI113" s="83"/>
      <c r="AJ113" s="83"/>
      <c r="AK113" s="83"/>
      <c r="AL113" s="83"/>
      <c r="AM113" s="185"/>
    </row>
    <row r="114" customFormat="false" ht="15.75" hidden="false" customHeight="false" outlineLevel="0" collapsed="false">
      <c r="A114" s="200"/>
      <c r="B114" s="72"/>
      <c r="C114" s="88"/>
      <c r="D114" s="74" t="s">
        <v>117</v>
      </c>
      <c r="E114" s="78" t="n">
        <v>0</v>
      </c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213"/>
      <c r="R114" s="78"/>
      <c r="S114" s="78"/>
      <c r="T114" s="78"/>
      <c r="U114" s="78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6"/>
      <c r="AG114" s="86"/>
      <c r="AH114" s="86"/>
      <c r="AI114" s="86"/>
      <c r="AJ114" s="86"/>
      <c r="AK114" s="86"/>
      <c r="AL114" s="86"/>
      <c r="AM114" s="191"/>
    </row>
    <row r="115" customFormat="false" ht="15.75" hidden="false" customHeight="false" outlineLevel="0" collapsed="false">
      <c r="A115" s="200" t="s">
        <v>333</v>
      </c>
      <c r="B115" s="72" t="s">
        <v>12</v>
      </c>
      <c r="C115" s="88" t="n">
        <f aca="false">+E115</f>
        <v>0</v>
      </c>
      <c r="D115" s="211" t="s">
        <v>116</v>
      </c>
      <c r="E115" s="75" t="n">
        <v>0</v>
      </c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189"/>
      <c r="R115" s="16"/>
      <c r="S115" s="16"/>
      <c r="T115" s="82"/>
      <c r="U115" s="82"/>
      <c r="V115" s="82"/>
      <c r="W115" s="82"/>
      <c r="X115" s="82"/>
      <c r="Y115" s="82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185"/>
    </row>
    <row r="116" customFormat="false" ht="15.75" hidden="false" customHeight="false" outlineLevel="0" collapsed="false">
      <c r="A116" s="200"/>
      <c r="B116" s="72"/>
      <c r="C116" s="88"/>
      <c r="D116" s="74" t="s">
        <v>117</v>
      </c>
      <c r="E116" s="78" t="n">
        <v>0</v>
      </c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213"/>
      <c r="R116" s="16"/>
      <c r="S116" s="16"/>
      <c r="T116" s="78"/>
      <c r="U116" s="78"/>
      <c r="V116" s="78"/>
      <c r="W116" s="78"/>
      <c r="X116" s="78"/>
      <c r="Y116" s="78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186"/>
    </row>
    <row r="117" customFormat="false" ht="15.75" hidden="false" customHeight="false" outlineLevel="0" collapsed="false">
      <c r="A117" s="200" t="s">
        <v>334</v>
      </c>
      <c r="B117" s="72" t="s">
        <v>12</v>
      </c>
      <c r="C117" s="88" t="n">
        <f aca="false">+E117</f>
        <v>0</v>
      </c>
      <c r="D117" s="211" t="s">
        <v>116</v>
      </c>
      <c r="E117" s="75" t="n">
        <v>0</v>
      </c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189"/>
      <c r="R117" s="75"/>
      <c r="S117" s="75"/>
      <c r="T117" s="75"/>
      <c r="U117" s="75"/>
      <c r="V117" s="75"/>
      <c r="W117" s="75"/>
      <c r="X117" s="75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8"/>
    </row>
    <row r="118" customFormat="false" ht="15.75" hidden="false" customHeight="false" outlineLevel="0" collapsed="false">
      <c r="A118" s="200"/>
      <c r="B118" s="72"/>
      <c r="C118" s="88"/>
      <c r="D118" s="74" t="s">
        <v>117</v>
      </c>
      <c r="E118" s="78" t="n">
        <v>0</v>
      </c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213"/>
      <c r="R118" s="78"/>
      <c r="S118" s="85"/>
      <c r="T118" s="85"/>
      <c r="U118" s="85"/>
      <c r="V118" s="85"/>
      <c r="W118" s="85"/>
      <c r="X118" s="85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191"/>
    </row>
    <row r="119" customFormat="false" ht="15.75" hidden="false" customHeight="false" outlineLevel="0" collapsed="false">
      <c r="A119" s="203" t="s">
        <v>12</v>
      </c>
      <c r="B119" s="87" t="n">
        <f aca="false">+E119</f>
        <v>0</v>
      </c>
      <c r="C119" s="88" t="n">
        <v>0</v>
      </c>
      <c r="D119" s="74" t="s">
        <v>116</v>
      </c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82"/>
      <c r="Q119" s="82"/>
      <c r="R119" s="82"/>
      <c r="S119" s="82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185"/>
    </row>
    <row r="120" customFormat="false" ht="15.75" hidden="false" customHeight="false" outlineLevel="0" collapsed="false">
      <c r="A120" s="203"/>
      <c r="B120" s="87"/>
      <c r="C120" s="88"/>
      <c r="D120" s="74" t="s">
        <v>117</v>
      </c>
      <c r="E120" s="77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186"/>
    </row>
    <row r="121" customFormat="false" ht="15.75" hidden="false" customHeight="false" outlineLevel="0" collapsed="false">
      <c r="A121" s="217" t="s">
        <v>120</v>
      </c>
      <c r="B121" s="208"/>
      <c r="C121" s="208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</row>
    <row r="122" customFormat="false" ht="15.75" hidden="false" customHeight="false" outlineLevel="0" collapsed="false">
      <c r="A122" s="200" t="s">
        <v>335</v>
      </c>
      <c r="B122" s="72" t="s">
        <v>12</v>
      </c>
      <c r="C122" s="88" t="n">
        <f aca="false">+E122</f>
        <v>4.2299991</v>
      </c>
      <c r="D122" s="211" t="s">
        <v>116</v>
      </c>
      <c r="E122" s="75" t="n">
        <v>4.2299991</v>
      </c>
      <c r="F122" s="75" t="n">
        <v>0.391897099999999</v>
      </c>
      <c r="G122" s="75" t="n">
        <v>0.345006099999999</v>
      </c>
      <c r="H122" s="75" t="n">
        <v>0.303505099999999</v>
      </c>
      <c r="I122" s="75" t="n">
        <v>0.266774099999999</v>
      </c>
      <c r="J122" s="75" t="n">
        <v>0.234264099999999</v>
      </c>
      <c r="K122" s="75" t="n">
        <v>0.205492099999999</v>
      </c>
      <c r="L122" s="75" t="n">
        <v>0.1684141</v>
      </c>
      <c r="M122" s="75" t="n">
        <v>0.138013099999999</v>
      </c>
      <c r="N122" s="75" t="n">
        <v>0.1052911</v>
      </c>
      <c r="O122" s="75" t="n">
        <v>0.0741711</v>
      </c>
      <c r="P122" s="75" t="n">
        <v>0.0478331000000001</v>
      </c>
      <c r="Q122" s="189" t="n">
        <v>0.0208691000000005</v>
      </c>
      <c r="R122" s="82"/>
      <c r="S122" s="82"/>
      <c r="T122" s="82"/>
      <c r="U122" s="82"/>
      <c r="V122" s="82"/>
      <c r="W122" s="82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185"/>
    </row>
    <row r="123" customFormat="false" ht="15.75" hidden="false" customHeight="false" outlineLevel="0" collapsed="false">
      <c r="A123" s="200"/>
      <c r="B123" s="72"/>
      <c r="C123" s="88"/>
      <c r="D123" s="74" t="s">
        <v>117</v>
      </c>
      <c r="E123" s="85" t="n">
        <v>0.025682</v>
      </c>
      <c r="F123" s="85" t="n">
        <v>0.025682</v>
      </c>
      <c r="G123" s="85" t="n">
        <v>0.02273</v>
      </c>
      <c r="H123" s="85" t="n">
        <v>0.020117</v>
      </c>
      <c r="I123" s="85" t="n">
        <v>0.017805</v>
      </c>
      <c r="J123" s="85" t="n">
        <v>0.015759</v>
      </c>
      <c r="K123" s="85" t="n">
        <v>0.013947</v>
      </c>
      <c r="L123" s="85" t="n">
        <v>0.011613</v>
      </c>
      <c r="M123" s="85" t="n">
        <v>0.009507</v>
      </c>
      <c r="N123" s="85" t="n">
        <v>0.007447</v>
      </c>
      <c r="O123" s="85" t="n">
        <v>0.005488</v>
      </c>
      <c r="P123" s="85" t="n">
        <v>0.003745</v>
      </c>
      <c r="Q123" s="190" t="n">
        <v>0.001959</v>
      </c>
      <c r="R123" s="85"/>
      <c r="S123" s="85"/>
      <c r="T123" s="85"/>
      <c r="U123" s="85"/>
      <c r="V123" s="85"/>
      <c r="W123" s="85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186"/>
    </row>
    <row r="124" customFormat="false" ht="15.75" hidden="false" customHeight="false" outlineLevel="0" collapsed="false">
      <c r="A124" s="200" t="s">
        <v>336</v>
      </c>
      <c r="B124" s="72" t="s">
        <v>12</v>
      </c>
      <c r="C124" s="88" t="n">
        <f aca="false">+E124</f>
        <v>5.3000118</v>
      </c>
      <c r="D124" s="211" t="s">
        <v>116</v>
      </c>
      <c r="E124" s="82" t="n">
        <v>5.3000118</v>
      </c>
      <c r="F124" s="82" t="n">
        <v>1.1891925</v>
      </c>
      <c r="G124" s="82" t="n">
        <v>1.0524555</v>
      </c>
      <c r="H124" s="82" t="n">
        <v>0.970612500000001</v>
      </c>
      <c r="I124" s="82" t="n">
        <v>0.896484500000001</v>
      </c>
      <c r="J124" s="82" t="n">
        <v>0.798184500000001</v>
      </c>
      <c r="K124" s="82" t="n">
        <v>0.7134495</v>
      </c>
      <c r="L124" s="82" t="n">
        <v>0.6404085</v>
      </c>
      <c r="M124" s="82" t="n">
        <v>0.577447500000001</v>
      </c>
      <c r="N124" s="82" t="n">
        <v>0.523175500000001</v>
      </c>
      <c r="O124" s="82" t="n">
        <v>0.3502345</v>
      </c>
      <c r="P124" s="82" t="n">
        <v>0.255835500000001</v>
      </c>
      <c r="Q124" s="82" t="n">
        <v>0.168158500000001</v>
      </c>
      <c r="R124" s="189" t="n">
        <v>0.0956355000000011</v>
      </c>
      <c r="S124" s="212"/>
      <c r="T124" s="82"/>
      <c r="U124" s="82"/>
      <c r="V124" s="82"/>
      <c r="W124" s="82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185"/>
    </row>
    <row r="125" customFormat="false" ht="15.75" hidden="false" customHeight="false" outlineLevel="0" collapsed="false">
      <c r="A125" s="200"/>
      <c r="B125" s="72"/>
      <c r="C125" s="88"/>
      <c r="D125" s="74" t="s">
        <v>117</v>
      </c>
      <c r="E125" s="85" t="n">
        <v>0.048675</v>
      </c>
      <c r="F125" s="85" t="n">
        <v>0.048675</v>
      </c>
      <c r="G125" s="85" t="n">
        <v>0.044017</v>
      </c>
      <c r="H125" s="85" t="n">
        <v>0.039909</v>
      </c>
      <c r="I125" s="85" t="n">
        <v>0.036147</v>
      </c>
      <c r="J125" s="85" t="n">
        <v>0.031159</v>
      </c>
      <c r="K125" s="85" t="n">
        <v>0.026859</v>
      </c>
      <c r="L125" s="85" t="n">
        <v>0.023152</v>
      </c>
      <c r="M125" s="85" t="n">
        <v>0.019957</v>
      </c>
      <c r="N125" s="85" t="n">
        <v>0.017203</v>
      </c>
      <c r="O125" s="85" t="n">
        <v>0.015041</v>
      </c>
      <c r="P125" s="85" t="n">
        <v>0.012447</v>
      </c>
      <c r="Q125" s="85" t="n">
        <v>0.009426</v>
      </c>
      <c r="R125" s="190" t="n">
        <v>0.005746</v>
      </c>
      <c r="S125" s="214"/>
      <c r="T125" s="85"/>
      <c r="U125" s="85"/>
      <c r="V125" s="85"/>
      <c r="W125" s="85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186"/>
    </row>
    <row r="126" customFormat="false" ht="15.75" hidden="false" customHeight="false" outlineLevel="0" collapsed="false">
      <c r="A126" s="200" t="s">
        <v>337</v>
      </c>
      <c r="B126" s="72" t="s">
        <v>12</v>
      </c>
      <c r="C126" s="88" t="n">
        <f aca="false">+E126</f>
        <v>5.3000049</v>
      </c>
      <c r="D126" s="211" t="s">
        <v>116</v>
      </c>
      <c r="E126" s="82" t="n">
        <v>5.3000049</v>
      </c>
      <c r="F126" s="82" t="n">
        <v>1.1891865</v>
      </c>
      <c r="G126" s="82" t="n">
        <v>1.0524495</v>
      </c>
      <c r="H126" s="82" t="n">
        <v>0.970606500000003</v>
      </c>
      <c r="I126" s="82" t="n">
        <v>0.896478500000003</v>
      </c>
      <c r="J126" s="82" t="n">
        <v>0.829337500000003</v>
      </c>
      <c r="K126" s="82" t="n">
        <v>0.740302500000003</v>
      </c>
      <c r="L126" s="82" t="n">
        <v>0.663554500000003</v>
      </c>
      <c r="M126" s="82" t="n">
        <v>0.485034500000003</v>
      </c>
      <c r="N126" s="82" t="n">
        <v>0.405155500000002</v>
      </c>
      <c r="O126" s="82" t="n">
        <v>0.335184500000002</v>
      </c>
      <c r="P126" s="82" t="n">
        <v>0.259669500000002</v>
      </c>
      <c r="Q126" s="82" t="n">
        <v>0.198508500000002</v>
      </c>
      <c r="R126" s="82" t="n">
        <v>0.1274965</v>
      </c>
      <c r="S126" s="189" t="n">
        <v>0.0586985000000011</v>
      </c>
      <c r="T126" s="212"/>
      <c r="U126" s="82"/>
      <c r="V126" s="82"/>
      <c r="W126" s="82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185"/>
    </row>
    <row r="127" customFormat="false" ht="15.75" hidden="false" customHeight="false" outlineLevel="0" collapsed="false">
      <c r="A127" s="200"/>
      <c r="B127" s="72"/>
      <c r="C127" s="88"/>
      <c r="D127" s="74" t="s">
        <v>117</v>
      </c>
      <c r="E127" s="78" t="n">
        <v>0.048675</v>
      </c>
      <c r="F127" s="78" t="n">
        <v>0.048675</v>
      </c>
      <c r="G127" s="78" t="n">
        <v>0.044017</v>
      </c>
      <c r="H127" s="78" t="n">
        <v>0.039909</v>
      </c>
      <c r="I127" s="78" t="n">
        <v>0.036147</v>
      </c>
      <c r="J127" s="78" t="n">
        <v>0.03274</v>
      </c>
      <c r="K127" s="78" t="n">
        <v>0.028222</v>
      </c>
      <c r="L127" s="78" t="n">
        <v>0.024327</v>
      </c>
      <c r="M127" s="78" t="n">
        <v>0.02099</v>
      </c>
      <c r="N127" s="78" t="n">
        <v>0.018963</v>
      </c>
      <c r="O127" s="78" t="n">
        <v>0.016667</v>
      </c>
      <c r="P127" s="78" t="n">
        <v>0.014139</v>
      </c>
      <c r="Q127" s="78" t="n">
        <v>0.011052</v>
      </c>
      <c r="R127" s="78" t="n">
        <v>0.007363</v>
      </c>
      <c r="S127" s="213" t="n">
        <v>0.003814</v>
      </c>
      <c r="T127" s="214"/>
      <c r="U127" s="85"/>
      <c r="V127" s="85"/>
      <c r="W127" s="85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186"/>
    </row>
    <row r="128" customFormat="false" ht="15.75" hidden="false" customHeight="false" outlineLevel="0" collapsed="false">
      <c r="A128" s="200" t="s">
        <v>338</v>
      </c>
      <c r="B128" s="72" t="s">
        <v>12</v>
      </c>
      <c r="C128" s="88" t="n">
        <f aca="false">+E128</f>
        <v>0</v>
      </c>
      <c r="D128" s="211" t="s">
        <v>116</v>
      </c>
      <c r="E128" s="75" t="n">
        <v>0</v>
      </c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218"/>
      <c r="T128" s="215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185"/>
    </row>
    <row r="129" customFormat="false" ht="15.75" hidden="false" customHeight="false" outlineLevel="0" collapsed="false">
      <c r="A129" s="200"/>
      <c r="B129" s="72"/>
      <c r="C129" s="88"/>
      <c r="D129" s="74" t="s">
        <v>117</v>
      </c>
      <c r="E129" s="78" t="n">
        <v>0</v>
      </c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213"/>
      <c r="T129" s="216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186"/>
    </row>
    <row r="130" customFormat="false" ht="15.75" hidden="false" customHeight="false" outlineLevel="0" collapsed="false">
      <c r="A130" s="200" t="s">
        <v>339</v>
      </c>
      <c r="B130" s="72" t="s">
        <v>12</v>
      </c>
      <c r="C130" s="88" t="n">
        <f aca="false">+E130</f>
        <v>0</v>
      </c>
      <c r="D130" s="211" t="s">
        <v>116</v>
      </c>
      <c r="E130" s="75" t="n">
        <v>0</v>
      </c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218"/>
      <c r="T130" s="212"/>
      <c r="U130" s="82"/>
      <c r="V130" s="82"/>
      <c r="W130" s="82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185"/>
    </row>
    <row r="131" customFormat="false" ht="15.75" hidden="false" customHeight="false" outlineLevel="0" collapsed="false">
      <c r="A131" s="200"/>
      <c r="B131" s="72"/>
      <c r="C131" s="88"/>
      <c r="D131" s="74" t="s">
        <v>117</v>
      </c>
      <c r="E131" s="78" t="n">
        <v>0</v>
      </c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213"/>
      <c r="T131" s="214"/>
      <c r="U131" s="85"/>
      <c r="V131" s="85"/>
      <c r="W131" s="85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186"/>
    </row>
    <row r="132" customFormat="false" ht="15.75" hidden="false" customHeight="false" outlineLevel="0" collapsed="false">
      <c r="A132" s="200" t="s">
        <v>340</v>
      </c>
      <c r="B132" s="72" t="s">
        <v>12</v>
      </c>
      <c r="C132" s="88" t="n">
        <f aca="false">+E132</f>
        <v>0</v>
      </c>
      <c r="D132" s="211" t="s">
        <v>116</v>
      </c>
      <c r="E132" s="75" t="n">
        <v>0</v>
      </c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218"/>
      <c r="T132" s="212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185"/>
    </row>
    <row r="133" customFormat="false" ht="15.75" hidden="false" customHeight="false" outlineLevel="0" collapsed="false">
      <c r="A133" s="200"/>
      <c r="B133" s="72"/>
      <c r="C133" s="88"/>
      <c r="D133" s="74" t="s">
        <v>117</v>
      </c>
      <c r="E133" s="78" t="n">
        <v>0</v>
      </c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213"/>
      <c r="T133" s="214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186"/>
    </row>
    <row r="134" customFormat="false" ht="15.75" hidden="false" customHeight="false" outlineLevel="0" collapsed="false">
      <c r="A134" s="203" t="s">
        <v>12</v>
      </c>
      <c r="B134" s="87" t="n">
        <f aca="false">+E134</f>
        <v>0</v>
      </c>
      <c r="C134" s="88" t="n">
        <v>0</v>
      </c>
      <c r="D134" s="211" t="s">
        <v>116</v>
      </c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185"/>
    </row>
    <row r="135" customFormat="false" ht="15.75" hidden="false" customHeight="false" outlineLevel="0" collapsed="false">
      <c r="A135" s="203"/>
      <c r="B135" s="87"/>
      <c r="C135" s="88"/>
      <c r="D135" s="74" t="s">
        <v>117</v>
      </c>
      <c r="E135" s="77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186"/>
    </row>
    <row r="136" customFormat="false" ht="15.75" hidden="false" customHeight="false" outlineLevel="0" collapsed="false">
      <c r="A136" s="203" t="s">
        <v>12</v>
      </c>
      <c r="B136" s="192" t="n">
        <f aca="false">+E136</f>
        <v>0</v>
      </c>
      <c r="C136" s="88" t="n">
        <v>0</v>
      </c>
      <c r="D136" s="74" t="s">
        <v>116</v>
      </c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185"/>
    </row>
    <row r="137" customFormat="false" ht="15.75" hidden="false" customHeight="false" outlineLevel="0" collapsed="false">
      <c r="A137" s="203"/>
      <c r="B137" s="192"/>
      <c r="C137" s="88"/>
      <c r="D137" s="74" t="s">
        <v>117</v>
      </c>
      <c r="E137" s="77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186"/>
    </row>
    <row r="138" customFormat="false" ht="15.75" hidden="false" customHeight="false" outlineLevel="0" collapsed="false">
      <c r="A138" s="217" t="s">
        <v>124</v>
      </c>
      <c r="B138" s="208"/>
      <c r="C138" s="208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210"/>
      <c r="AB138" s="210"/>
      <c r="AC138" s="210"/>
    </row>
    <row r="139" customFormat="false" ht="15.75" hidden="false" customHeight="false" outlineLevel="0" collapsed="false">
      <c r="A139" s="204" t="s">
        <v>12</v>
      </c>
      <c r="B139" s="80" t="s">
        <v>12</v>
      </c>
      <c r="C139" s="88" t="n">
        <v>0</v>
      </c>
      <c r="D139" s="74" t="s">
        <v>116</v>
      </c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185"/>
    </row>
    <row r="140" customFormat="false" ht="15.75" hidden="false" customHeight="false" outlineLevel="0" collapsed="false">
      <c r="A140" s="204"/>
      <c r="B140" s="80"/>
      <c r="C140" s="88"/>
      <c r="D140" s="219" t="s">
        <v>117</v>
      </c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191"/>
    </row>
    <row r="141" customFormat="false" ht="15.75" hidden="false" customHeight="false" outlineLevel="0" collapsed="false">
      <c r="A141" s="200" t="s">
        <v>341</v>
      </c>
      <c r="B141" s="80" t="s">
        <v>12</v>
      </c>
      <c r="C141" s="88" t="n">
        <f aca="false">+E141</f>
        <v>3.8630089</v>
      </c>
      <c r="D141" s="211" t="s">
        <v>116</v>
      </c>
      <c r="E141" s="82" t="n">
        <v>3.8630089</v>
      </c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185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185"/>
    </row>
    <row r="142" customFormat="false" ht="15.75" hidden="false" customHeight="false" outlineLevel="0" collapsed="false">
      <c r="A142" s="200"/>
      <c r="B142" s="80"/>
      <c r="C142" s="88"/>
      <c r="D142" s="74" t="s">
        <v>117</v>
      </c>
      <c r="E142" s="78" t="n">
        <v>0</v>
      </c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186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186"/>
    </row>
    <row r="143" customFormat="false" ht="15.75" hidden="false" customHeight="false" outlineLevel="0" collapsed="false">
      <c r="A143" s="200" t="s">
        <v>342</v>
      </c>
      <c r="B143" s="80" t="s">
        <v>12</v>
      </c>
      <c r="C143" s="88" t="n">
        <f aca="false">+E143</f>
        <v>3.86300896</v>
      </c>
      <c r="D143" s="211" t="s">
        <v>116</v>
      </c>
      <c r="E143" s="82" t="n">
        <v>3.86300896</v>
      </c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185"/>
      <c r="U143" s="215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185"/>
    </row>
    <row r="144" customFormat="false" ht="15.75" hidden="false" customHeight="false" outlineLevel="0" collapsed="false">
      <c r="A144" s="200"/>
      <c r="B144" s="80"/>
      <c r="C144" s="88"/>
      <c r="D144" s="74" t="s">
        <v>117</v>
      </c>
      <c r="E144" s="77" t="n">
        <v>0</v>
      </c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186"/>
      <c r="U144" s="216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186"/>
    </row>
    <row r="145" customFormat="false" ht="15.75" hidden="false" customHeight="false" outlineLevel="0" collapsed="false">
      <c r="A145" s="200" t="s">
        <v>343</v>
      </c>
      <c r="B145" s="80" t="s">
        <v>12</v>
      </c>
      <c r="C145" s="88" t="n">
        <f aca="false">+E145</f>
        <v>7.0260104</v>
      </c>
      <c r="D145" s="211" t="s">
        <v>116</v>
      </c>
      <c r="E145" s="82" t="n">
        <v>7.0260104</v>
      </c>
      <c r="F145" s="82" t="n">
        <v>1.089866</v>
      </c>
      <c r="G145" s="82" t="n">
        <v>0.788283999999997</v>
      </c>
      <c r="H145" s="82" t="n">
        <v>0.723818999999997</v>
      </c>
      <c r="I145" s="82" t="n">
        <v>0.665679999999997</v>
      </c>
      <c r="J145" s="82" t="n">
        <v>0.457393999999998</v>
      </c>
      <c r="K145" s="82" t="n">
        <v>0.105362</v>
      </c>
      <c r="L145" s="82" t="n">
        <v>0.0687879999999996</v>
      </c>
      <c r="M145" s="82" t="n">
        <v>0.0395469999999998</v>
      </c>
      <c r="N145" s="82" t="n">
        <v>0.0201029999999998</v>
      </c>
      <c r="O145" s="82" t="n">
        <v>0.00720299999999963</v>
      </c>
      <c r="P145" s="82" t="n">
        <v>0.000780999999999921</v>
      </c>
      <c r="Q145" s="189" t="n">
        <v>0</v>
      </c>
      <c r="R145" s="220"/>
      <c r="S145" s="75"/>
      <c r="T145" s="187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185"/>
    </row>
    <row r="146" customFormat="false" ht="15.75" hidden="false" customHeight="false" outlineLevel="0" collapsed="false">
      <c r="A146" s="200"/>
      <c r="B146" s="80"/>
      <c r="C146" s="88"/>
      <c r="D146" s="74" t="s">
        <v>117</v>
      </c>
      <c r="E146" s="77" t="n">
        <v>0.077345</v>
      </c>
      <c r="F146" s="78" t="n">
        <v>0.077345</v>
      </c>
      <c r="G146" s="78" t="n">
        <v>0.070734</v>
      </c>
      <c r="H146" s="78" t="n">
        <v>0.064465</v>
      </c>
      <c r="I146" s="78" t="n">
        <v>0.058139</v>
      </c>
      <c r="J146" s="78" t="n">
        <v>0.051893</v>
      </c>
      <c r="K146" s="78" t="n">
        <v>0.043069</v>
      </c>
      <c r="L146" s="78" t="n">
        <v>0.036574</v>
      </c>
      <c r="M146" s="78" t="n">
        <v>0.029241</v>
      </c>
      <c r="N146" s="78" t="n">
        <v>0.019444</v>
      </c>
      <c r="O146" s="78" t="n">
        <v>0.0129</v>
      </c>
      <c r="P146" s="78" t="n">
        <v>0.006422</v>
      </c>
      <c r="Q146" s="213" t="n">
        <v>0.000781</v>
      </c>
      <c r="R146" s="214"/>
      <c r="S146" s="85"/>
      <c r="T146" s="86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186"/>
    </row>
    <row r="147" customFormat="false" ht="15.75" hidden="false" customHeight="false" outlineLevel="0" collapsed="false">
      <c r="A147" s="217" t="s">
        <v>126</v>
      </c>
      <c r="B147" s="208"/>
      <c r="C147" s="208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10"/>
      <c r="S147" s="210"/>
      <c r="T147" s="210"/>
      <c r="U147" s="210"/>
      <c r="V147" s="210"/>
      <c r="W147" s="210"/>
      <c r="X147" s="210"/>
      <c r="Y147" s="210"/>
      <c r="Z147" s="210"/>
      <c r="AA147" s="210"/>
      <c r="AB147" s="210"/>
      <c r="AC147" s="210"/>
    </row>
    <row r="148" customFormat="false" ht="15.75" hidden="false" customHeight="false" outlineLevel="0" collapsed="false">
      <c r="A148" s="203"/>
      <c r="B148" s="72" t="s">
        <v>12</v>
      </c>
      <c r="C148" s="88" t="n">
        <f aca="false">+E148</f>
        <v>0</v>
      </c>
      <c r="D148" s="74" t="s">
        <v>116</v>
      </c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185"/>
    </row>
    <row r="149" customFormat="false" ht="15.75" hidden="false" customHeight="false" outlineLevel="0" collapsed="false">
      <c r="A149" s="203"/>
      <c r="B149" s="72"/>
      <c r="C149" s="88"/>
      <c r="D149" s="74" t="s">
        <v>117</v>
      </c>
      <c r="E149" s="77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186"/>
    </row>
    <row r="150" customFormat="false" ht="15.75" hidden="false" customHeight="false" outlineLevel="0" collapsed="false">
      <c r="A150" s="203"/>
      <c r="B150" s="72" t="s">
        <v>12</v>
      </c>
      <c r="C150" s="205" t="n">
        <f aca="false">+E150</f>
        <v>0</v>
      </c>
      <c r="D150" s="74" t="s">
        <v>116</v>
      </c>
      <c r="E150" s="193"/>
      <c r="F150" s="193"/>
      <c r="G150" s="193"/>
      <c r="H150" s="193"/>
      <c r="I150" s="193"/>
      <c r="J150" s="193"/>
      <c r="K150" s="193"/>
      <c r="L150" s="193"/>
      <c r="M150" s="193"/>
      <c r="N150" s="193"/>
      <c r="O150" s="193"/>
      <c r="P150" s="193"/>
      <c r="Q150" s="193"/>
      <c r="R150" s="193"/>
      <c r="S150" s="82"/>
      <c r="T150" s="82"/>
      <c r="U150" s="82"/>
      <c r="V150" s="82"/>
      <c r="W150" s="82"/>
      <c r="X150" s="82"/>
      <c r="Y150" s="82"/>
      <c r="Z150" s="82"/>
      <c r="AA150" s="194"/>
      <c r="AB150" s="83"/>
      <c r="AC150" s="83"/>
      <c r="AD150" s="83"/>
      <c r="AE150" s="83"/>
      <c r="AF150" s="83"/>
      <c r="AG150" s="83"/>
      <c r="AH150" s="195"/>
      <c r="AI150" s="83"/>
      <c r="AJ150" s="83"/>
      <c r="AK150" s="83"/>
      <c r="AL150" s="83"/>
      <c r="AM150" s="185"/>
    </row>
    <row r="151" customFormat="false" ht="15.75" hidden="false" customHeight="false" outlineLevel="0" collapsed="false">
      <c r="A151" s="203"/>
      <c r="B151" s="72"/>
      <c r="C151" s="205"/>
      <c r="D151" s="74" t="s">
        <v>117</v>
      </c>
      <c r="E151" s="196"/>
      <c r="F151" s="197"/>
      <c r="G151" s="197"/>
      <c r="H151" s="197"/>
      <c r="I151" s="197"/>
      <c r="J151" s="196"/>
      <c r="K151" s="196"/>
      <c r="L151" s="196"/>
      <c r="M151" s="196"/>
      <c r="N151" s="196"/>
      <c r="O151" s="196"/>
      <c r="P151" s="196"/>
      <c r="Q151" s="196"/>
      <c r="R151" s="196"/>
      <c r="S151" s="77"/>
      <c r="T151" s="77"/>
      <c r="U151" s="77"/>
      <c r="V151" s="77"/>
      <c r="W151" s="77"/>
      <c r="X151" s="77"/>
      <c r="Y151" s="77"/>
      <c r="Z151" s="77"/>
      <c r="AA151" s="198"/>
      <c r="AB151" s="89"/>
      <c r="AC151" s="89"/>
      <c r="AD151" s="89"/>
      <c r="AE151" s="89"/>
      <c r="AF151" s="89"/>
      <c r="AG151" s="89"/>
      <c r="AH151" s="199"/>
      <c r="AI151" s="89"/>
      <c r="AJ151" s="89"/>
      <c r="AK151" s="89"/>
      <c r="AL151" s="89"/>
      <c r="AM151" s="186"/>
    </row>
  </sheetData>
  <mergeCells count="189"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7:A48"/>
    <mergeCell ref="B47:B48"/>
    <mergeCell ref="C47:C48"/>
    <mergeCell ref="A49:A50"/>
    <mergeCell ref="B49:B50"/>
    <mergeCell ref="C49:C50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B64:B65"/>
    <mergeCell ref="C64:C65"/>
    <mergeCell ref="A66:A67"/>
    <mergeCell ref="B66:B67"/>
    <mergeCell ref="C66:C67"/>
    <mergeCell ref="A68:A69"/>
    <mergeCell ref="B68:B69"/>
    <mergeCell ref="C68:C69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8:A89"/>
    <mergeCell ref="B88:B89"/>
    <mergeCell ref="C88:C89"/>
    <mergeCell ref="A90:A91"/>
    <mergeCell ref="B90:B91"/>
    <mergeCell ref="C90:C91"/>
    <mergeCell ref="A92:A93"/>
    <mergeCell ref="B92:B93"/>
    <mergeCell ref="C92:C93"/>
    <mergeCell ref="A94:A95"/>
    <mergeCell ref="B94:B95"/>
    <mergeCell ref="C94:C95"/>
    <mergeCell ref="A97:A98"/>
    <mergeCell ref="B97:B98"/>
    <mergeCell ref="C97:C98"/>
    <mergeCell ref="A99:A100"/>
    <mergeCell ref="B99:B100"/>
    <mergeCell ref="C99:C100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2021-10-20T13:04:35Z</dcterms:created>
  <dc:creator>Roger</dc:creator>
  <dc:description/>
  <dc:language>en-US</dc:language>
  <cp:lastModifiedBy>Eneko Martin</cp:lastModifiedBy>
  <dcterms:modified xsi:type="dcterms:W3CDTF">2022-06-13T10:15:53Z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