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D0A1E453-DAF9-B646-A3E0-110D540E12A4}" xr6:coauthVersionLast="46" xr6:coauthVersionMax="46" xr10:uidLastSave="{00000000-0000-0000-0000-000000000000}"/>
  <bookViews>
    <workbookView xWindow="1140" yWindow="840" windowWidth="23580" windowHeight="23440" activeTab="10" xr2:uid="{E9767182-2CC6-2D4C-A466-0FF72AFA27F1}"/>
  </bookViews>
  <sheets>
    <sheet name="NA_CV_raw" sheetId="7" r:id="rId1"/>
    <sheet name="SA_CV_raw" sheetId="8" r:id="rId2"/>
    <sheet name="NA" sheetId="1" r:id="rId3"/>
    <sheet name="SA" sheetId="2" r:id="rId4"/>
    <sheet name="NA_ConfMx_raw" sheetId="9" r:id="rId5"/>
    <sheet name="SA_ConfMx_raw" sheetId="10" r:id="rId6"/>
    <sheet name="Summary" sheetId="6" r:id="rId7"/>
    <sheet name="Summary_final" sheetId="13" r:id="rId8"/>
    <sheet name="NA_ConfMx_final" sheetId="11" r:id="rId9"/>
    <sheet name="SA_ConfMx_final" sheetId="12" r:id="rId10"/>
    <sheet name="Conf_Mx_Summ" sheetId="14" r:id="rId11"/>
  </sheets>
  <definedNames>
    <definedName name="_xlnm._FilterDatabase" localSheetId="10" hidden="1">Conf_Mx_Summ!$B$3:$K$3</definedName>
    <definedName name="_xlnm._FilterDatabase" localSheetId="2" hidden="1">NA!$A$2:$O$2</definedName>
    <definedName name="_xlnm._FilterDatabase" localSheetId="8" hidden="1">NA_ConfMx_final!$B$2:$K$2</definedName>
    <definedName name="_xlnm._FilterDatabase" localSheetId="3" hidden="1">SA!$B$2:$N$2</definedName>
    <definedName name="_xlnm._FilterDatabase" localSheetId="9" hidden="1">SA_ConfMx_final!$A$2:$K$2</definedName>
    <definedName name="_xlnm._FilterDatabase" localSheetId="6" hidden="1">Summary!#REF!</definedName>
    <definedName name="_xlnm._FilterDatabase" localSheetId="7" hidden="1">Summary_final!#REF!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4" l="1"/>
  <c r="H15" i="14"/>
  <c r="J15" i="14" s="1"/>
  <c r="G15" i="14"/>
  <c r="I14" i="14"/>
  <c r="H14" i="14"/>
  <c r="G14" i="14"/>
  <c r="I13" i="14"/>
  <c r="H13" i="14"/>
  <c r="J13" i="14" s="1"/>
  <c r="G13" i="14"/>
  <c r="I12" i="14"/>
  <c r="H12" i="14"/>
  <c r="G12" i="14"/>
  <c r="I7" i="14"/>
  <c r="H7" i="14"/>
  <c r="G7" i="14"/>
  <c r="I6" i="14"/>
  <c r="H6" i="14"/>
  <c r="G6" i="14"/>
  <c r="I5" i="14"/>
  <c r="H5" i="14"/>
  <c r="G5" i="14"/>
  <c r="I4" i="14"/>
  <c r="H4" i="14"/>
  <c r="G4" i="14"/>
  <c r="J5" i="14" l="1"/>
  <c r="J7" i="14"/>
  <c r="J12" i="14"/>
  <c r="J14" i="14"/>
  <c r="J4" i="14"/>
  <c r="J6" i="14"/>
  <c r="I5" i="12" l="1"/>
  <c r="H5" i="12"/>
  <c r="G5" i="12"/>
  <c r="I4" i="12"/>
  <c r="H4" i="12"/>
  <c r="G4" i="12"/>
  <c r="I6" i="12"/>
  <c r="H6" i="12"/>
  <c r="G6" i="12"/>
  <c r="I3" i="12"/>
  <c r="H3" i="12"/>
  <c r="G3" i="12"/>
  <c r="I4" i="11"/>
  <c r="H4" i="11"/>
  <c r="G4" i="11"/>
  <c r="I6" i="11"/>
  <c r="H6" i="11"/>
  <c r="G6" i="11"/>
  <c r="J6" i="11" s="1"/>
  <c r="I5" i="11"/>
  <c r="H5" i="11"/>
  <c r="G5" i="11"/>
  <c r="I3" i="11"/>
  <c r="H3" i="11"/>
  <c r="G3" i="11"/>
  <c r="G6" i="9"/>
  <c r="D18" i="6"/>
  <c r="E18" i="6"/>
  <c r="F18" i="6"/>
  <c r="G18" i="6"/>
  <c r="H18" i="6"/>
  <c r="C18" i="6"/>
  <c r="J9" i="6"/>
  <c r="J11" i="6"/>
  <c r="J8" i="6"/>
  <c r="J10" i="6"/>
  <c r="J12" i="6"/>
  <c r="J13" i="6"/>
  <c r="J14" i="6"/>
  <c r="J15" i="6"/>
  <c r="J16" i="6"/>
  <c r="J17" i="6"/>
  <c r="J7" i="6"/>
  <c r="I14" i="10"/>
  <c r="H14" i="10"/>
  <c r="J14" i="10" s="1"/>
  <c r="G14" i="10"/>
  <c r="I13" i="10"/>
  <c r="H13" i="10"/>
  <c r="J13" i="10" s="1"/>
  <c r="G13" i="10"/>
  <c r="I12" i="10"/>
  <c r="H12" i="10"/>
  <c r="J12" i="10" s="1"/>
  <c r="G12" i="10"/>
  <c r="I11" i="10"/>
  <c r="H11" i="10"/>
  <c r="G11" i="10"/>
  <c r="I10" i="10"/>
  <c r="H10" i="10"/>
  <c r="J10" i="10" s="1"/>
  <c r="G10" i="10"/>
  <c r="I9" i="10"/>
  <c r="H9" i="10"/>
  <c r="G9" i="10"/>
  <c r="I8" i="10"/>
  <c r="H8" i="10"/>
  <c r="J8" i="10" s="1"/>
  <c r="G8" i="10"/>
  <c r="I7" i="10"/>
  <c r="H7" i="10"/>
  <c r="G7" i="10"/>
  <c r="I6" i="10"/>
  <c r="H6" i="10"/>
  <c r="G6" i="10"/>
  <c r="I5" i="10"/>
  <c r="H5" i="10"/>
  <c r="G5" i="10"/>
  <c r="I4" i="10"/>
  <c r="H4" i="10"/>
  <c r="J4" i="10" s="1"/>
  <c r="G4" i="10"/>
  <c r="I14" i="9"/>
  <c r="H14" i="9"/>
  <c r="J14" i="9" s="1"/>
  <c r="G14" i="9"/>
  <c r="I13" i="9"/>
  <c r="H13" i="9"/>
  <c r="J13" i="9" s="1"/>
  <c r="G13" i="9"/>
  <c r="I12" i="9"/>
  <c r="H12" i="9"/>
  <c r="J12" i="9" s="1"/>
  <c r="G12" i="9"/>
  <c r="I11" i="9"/>
  <c r="H11" i="9"/>
  <c r="J11" i="9" s="1"/>
  <c r="G11" i="9"/>
  <c r="I10" i="9"/>
  <c r="H10" i="9"/>
  <c r="J10" i="9" s="1"/>
  <c r="G10" i="9"/>
  <c r="I9" i="9"/>
  <c r="H9" i="9"/>
  <c r="J9" i="9" s="1"/>
  <c r="G9" i="9"/>
  <c r="I8" i="9"/>
  <c r="H8" i="9"/>
  <c r="J8" i="9" s="1"/>
  <c r="G8" i="9"/>
  <c r="I7" i="9"/>
  <c r="H7" i="9"/>
  <c r="J7" i="9" s="1"/>
  <c r="G7" i="9"/>
  <c r="I6" i="9"/>
  <c r="H6" i="9"/>
  <c r="J6" i="9" s="1"/>
  <c r="I5" i="9"/>
  <c r="H5" i="9"/>
  <c r="J5" i="9" s="1"/>
  <c r="G5" i="9"/>
  <c r="I4" i="9"/>
  <c r="H4" i="9"/>
  <c r="J4" i="9" s="1"/>
  <c r="G4" i="9"/>
  <c r="I11" i="6"/>
  <c r="I16" i="6"/>
  <c r="I8" i="6"/>
  <c r="I17" i="6"/>
  <c r="I13" i="6"/>
  <c r="I9" i="6"/>
  <c r="I15" i="6"/>
  <c r="I12" i="6"/>
  <c r="I7" i="6"/>
  <c r="I14" i="6"/>
  <c r="I10" i="6"/>
  <c r="J6" i="10" l="1"/>
  <c r="J7" i="10"/>
  <c r="J11" i="10"/>
  <c r="J9" i="10"/>
  <c r="J5" i="10"/>
  <c r="J5" i="12"/>
  <c r="J6" i="12"/>
  <c r="J4" i="12"/>
  <c r="J3" i="12"/>
  <c r="J3" i="11"/>
  <c r="J5" i="11"/>
  <c r="J4" i="11"/>
  <c r="M4" i="1"/>
  <c r="N11" i="1" l="1"/>
  <c r="M11" i="1"/>
  <c r="N11" i="2"/>
  <c r="M11" i="2"/>
  <c r="N13" i="2"/>
  <c r="M13" i="2"/>
  <c r="N8" i="2"/>
  <c r="M8" i="2"/>
  <c r="N10" i="2"/>
  <c r="M10" i="2"/>
  <c r="N4" i="2"/>
  <c r="M4" i="2"/>
  <c r="N9" i="2"/>
  <c r="M9" i="2"/>
  <c r="N3" i="2"/>
  <c r="M3" i="2"/>
  <c r="N7" i="2"/>
  <c r="M7" i="2"/>
  <c r="N5" i="2"/>
  <c r="M5" i="2"/>
  <c r="N6" i="2"/>
  <c r="M6" i="2"/>
  <c r="N12" i="2"/>
  <c r="M12" i="2"/>
  <c r="N4" i="1"/>
  <c r="N13" i="1"/>
  <c r="M13" i="1"/>
  <c r="N9" i="1"/>
  <c r="M9" i="1"/>
  <c r="N3" i="1"/>
  <c r="M3" i="1"/>
  <c r="N7" i="1"/>
  <c r="M7" i="1"/>
  <c r="N5" i="1"/>
  <c r="M5" i="1"/>
  <c r="N12" i="1"/>
  <c r="M12" i="1"/>
  <c r="N8" i="1"/>
  <c r="M8" i="1"/>
  <c r="N6" i="1"/>
  <c r="M6" i="1"/>
  <c r="N10" i="1"/>
  <c r="M10" i="1"/>
</calcChain>
</file>

<file path=xl/sharedStrings.xml><?xml version="1.0" encoding="utf-8"?>
<sst xmlns="http://schemas.openxmlformats.org/spreadsheetml/2006/main" count="284" uniqueCount="51">
  <si>
    <t>Split 1</t>
  </si>
  <si>
    <t>Split 2</t>
  </si>
  <si>
    <t>Split 3</t>
  </si>
  <si>
    <t>Split 4</t>
  </si>
  <si>
    <t>Split 5</t>
  </si>
  <si>
    <t>Split 6</t>
  </si>
  <si>
    <t>Split 7</t>
  </si>
  <si>
    <t>Split 8</t>
  </si>
  <si>
    <t>Split 9</t>
  </si>
  <si>
    <t>Split 10</t>
  </si>
  <si>
    <t>Mean</t>
  </si>
  <si>
    <t>Decision Tree</t>
  </si>
  <si>
    <t>Linear SVM</t>
  </si>
  <si>
    <t>Naive Bayes</t>
  </si>
  <si>
    <t>QDA</t>
  </si>
  <si>
    <t>RandomForest</t>
  </si>
  <si>
    <t>Random Forest</t>
  </si>
  <si>
    <t>SD</t>
  </si>
  <si>
    <t>Gaussian Process</t>
  </si>
  <si>
    <t>Cross Validation</t>
  </si>
  <si>
    <t>Prediction Performance</t>
  </si>
  <si>
    <t>Accuracy</t>
  </si>
  <si>
    <t>Confusion Matrix</t>
  </si>
  <si>
    <t>Quadratic Discriminant Analysis</t>
  </si>
  <si>
    <t>Multi-layer Perceptron</t>
  </si>
  <si>
    <t>Support Vector (RBF kernel)</t>
  </si>
  <si>
    <t>Support Vector (Linear kernel)</t>
  </si>
  <si>
    <t>Support Vector (Sigmoid kernel)</t>
  </si>
  <si>
    <t>Support Vector (Polynomial kernel)</t>
  </si>
  <si>
    <t xml:space="preserve">North America </t>
  </si>
  <si>
    <t xml:space="preserve">South America </t>
  </si>
  <si>
    <t>AdaBoost</t>
  </si>
  <si>
    <t>SVC-POLY</t>
  </si>
  <si>
    <t>SVC-RBF</t>
  </si>
  <si>
    <t>SVC-SIGM</t>
  </si>
  <si>
    <t>GaussianProcess</t>
  </si>
  <si>
    <t>Neural_Network</t>
  </si>
  <si>
    <t>North America</t>
  </si>
  <si>
    <t>True Negative</t>
  </si>
  <si>
    <t>False Positive</t>
  </si>
  <si>
    <t>False Negative</t>
  </si>
  <si>
    <t>True Positive</t>
  </si>
  <si>
    <t>Recall</t>
  </si>
  <si>
    <t xml:space="preserve">Precision </t>
  </si>
  <si>
    <t>South America</t>
  </si>
  <si>
    <t>Classifier</t>
  </si>
  <si>
    <t>F1</t>
  </si>
  <si>
    <t>AUS score</t>
  </si>
  <si>
    <t>AUC score</t>
  </si>
  <si>
    <t>x</t>
  </si>
  <si>
    <t>Support Vector (RBF 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</si>
</sst>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9" fontId="1" fillId="0" borderId="1" xfId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0" xfId="0" applyNumberFormat="1" applyFont="1"/>
    <xf numFmtId="164" fontId="1" fillId="0" borderId="1" xfId="1" applyNumberFormat="1" applyFon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9" fontId="1" fillId="0" borderId="2" xfId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FF"/>
      <color rgb="FFFFD579"/>
      <color rgb="FFFF7E79"/>
      <color rgb="FFFF2600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SA_ConfMx_raw!$J$4:$J$14</c:f>
              <c:numCache>
                <c:formatCode>0.0%</c:formatCode>
                <c:ptCount val="11"/>
                <c:pt idx="0">
                  <c:v>0.84375000000000011</c:v>
                </c:pt>
                <c:pt idx="1">
                  <c:v>0.88888888888888895</c:v>
                </c:pt>
                <c:pt idx="2">
                  <c:v>1</c:v>
                </c:pt>
                <c:pt idx="3">
                  <c:v>0.66666666666666663</c:v>
                </c:pt>
                <c:pt idx="4">
                  <c:v>0.93103448275862066</c:v>
                </c:pt>
                <c:pt idx="5">
                  <c:v>0.9285714285714286</c:v>
                </c:pt>
                <c:pt idx="6">
                  <c:v>0.96551724137931039</c:v>
                </c:pt>
                <c:pt idx="7">
                  <c:v>0.94915254237288149</c:v>
                </c:pt>
                <c:pt idx="8">
                  <c:v>0.82539682539682546</c:v>
                </c:pt>
                <c:pt idx="9">
                  <c:v>0.94915254237288149</c:v>
                </c:pt>
                <c:pt idx="10">
                  <c:v>0.96666666666666656</c:v>
                </c:pt>
              </c:numCache>
            </c:numRef>
          </c:xVal>
          <c:yVal>
            <c:numRef>
              <c:f>SA_ConfMx_raw!$C$4:$C$14</c:f>
              <c:numCache>
                <c:formatCode>General</c:formatCode>
                <c:ptCount val="11"/>
                <c:pt idx="0">
                  <c:v>17</c:v>
                </c:pt>
                <c:pt idx="1">
                  <c:v>24</c:v>
                </c:pt>
                <c:pt idx="2">
                  <c:v>25</c:v>
                </c:pt>
                <c:pt idx="3">
                  <c:v>8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5A42-BBE3-29B298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57072"/>
        <c:axId val="1961758720"/>
      </c:scatterChart>
      <c:valAx>
        <c:axId val="196175707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58720"/>
        <c:crosses val="autoZero"/>
        <c:crossBetween val="midCat"/>
      </c:valAx>
      <c:valAx>
        <c:axId val="19617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19</xdr:row>
      <xdr:rowOff>31750</xdr:rowOff>
    </xdr:from>
    <xdr:to>
      <xdr:col>7</xdr:col>
      <xdr:colOff>730250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180CA-60F7-D345-A2C7-74289D9C7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628-B708-2A40-A4FE-EDE0B63CD8E7}">
  <dimension ref="A1:K11"/>
  <sheetViews>
    <sheetView workbookViewId="0">
      <selection sqref="A1:K11"/>
    </sheetView>
  </sheetViews>
  <sheetFormatPr baseColWidth="10" defaultRowHeight="16" x14ac:dyDescent="0.2"/>
  <cols>
    <col min="1" max="1" width="14.83203125" bestFit="1" customWidth="1"/>
    <col min="2" max="11" width="12.1640625" bestFit="1" customWidth="1"/>
  </cols>
  <sheetData>
    <row r="1" spans="1:11" x14ac:dyDescent="0.2">
      <c r="A1" t="s">
        <v>12</v>
      </c>
      <c r="B1">
        <v>0.86956521739130399</v>
      </c>
      <c r="C1">
        <v>0.91304347826086896</v>
      </c>
      <c r="D1">
        <v>0.84782608695652095</v>
      </c>
      <c r="E1">
        <v>0.84782608695652095</v>
      </c>
      <c r="F1">
        <v>0.86956521739130399</v>
      </c>
      <c r="G1">
        <v>0.84782608695652095</v>
      </c>
      <c r="H1">
        <v>0.76086956521739102</v>
      </c>
      <c r="I1">
        <v>0.86956521739130399</v>
      </c>
      <c r="J1">
        <v>0.84782608695652095</v>
      </c>
      <c r="K1">
        <v>0.76086956521739102</v>
      </c>
    </row>
    <row r="2" spans="1:11" x14ac:dyDescent="0.2">
      <c r="A2" t="s">
        <v>32</v>
      </c>
      <c r="B2">
        <v>0.89130434782608603</v>
      </c>
      <c r="C2">
        <v>0.89130434782608603</v>
      </c>
      <c r="D2">
        <v>0.89130434782608603</v>
      </c>
      <c r="E2">
        <v>0.91304347826086896</v>
      </c>
      <c r="F2">
        <v>0.89130434782608603</v>
      </c>
      <c r="G2">
        <v>0.934782608695652</v>
      </c>
      <c r="H2">
        <v>0.95652173913043403</v>
      </c>
      <c r="I2">
        <v>0.934782608695652</v>
      </c>
      <c r="J2">
        <v>0.934782608695652</v>
      </c>
      <c r="K2">
        <v>0.97826086956521696</v>
      </c>
    </row>
    <row r="3" spans="1:11" x14ac:dyDescent="0.2">
      <c r="A3" t="s">
        <v>33</v>
      </c>
      <c r="B3">
        <v>0.95652173913043403</v>
      </c>
      <c r="C3">
        <v>0.97826086956521696</v>
      </c>
      <c r="D3">
        <v>0.97826086956521696</v>
      </c>
      <c r="E3">
        <v>1</v>
      </c>
      <c r="F3">
        <v>1</v>
      </c>
      <c r="G3">
        <v>1</v>
      </c>
      <c r="H3">
        <v>0.97826086956521696</v>
      </c>
      <c r="I3">
        <v>1</v>
      </c>
      <c r="J3">
        <v>0.97826086956521696</v>
      </c>
      <c r="K3">
        <v>0.95652173913043403</v>
      </c>
    </row>
    <row r="4" spans="1:11" x14ac:dyDescent="0.2">
      <c r="A4" t="s">
        <v>34</v>
      </c>
      <c r="B4">
        <v>0.80434782608695599</v>
      </c>
      <c r="C4">
        <v>0.71739130434782605</v>
      </c>
      <c r="D4">
        <v>0.80434782608695599</v>
      </c>
      <c r="E4">
        <v>0.80434782608695599</v>
      </c>
      <c r="F4">
        <v>0.76086956521739102</v>
      </c>
      <c r="G4">
        <v>0.82608695652173902</v>
      </c>
      <c r="H4">
        <v>0.78260869565217395</v>
      </c>
      <c r="I4">
        <v>0.82608695652173902</v>
      </c>
      <c r="J4">
        <v>0.76086956521739102</v>
      </c>
      <c r="K4">
        <v>0.84782608695652095</v>
      </c>
    </row>
    <row r="5" spans="1:11" x14ac:dyDescent="0.2">
      <c r="A5" t="s">
        <v>35</v>
      </c>
      <c r="B5">
        <v>0.95652173913043403</v>
      </c>
      <c r="C5">
        <v>0.86956521739130399</v>
      </c>
      <c r="D5">
        <v>0.86956521739130399</v>
      </c>
      <c r="E5">
        <v>0.97826086956521696</v>
      </c>
      <c r="F5">
        <v>0.934782608695652</v>
      </c>
      <c r="G5">
        <v>0.91304347826086896</v>
      </c>
      <c r="H5">
        <v>0.934782608695652</v>
      </c>
      <c r="I5">
        <v>0.91304347826086896</v>
      </c>
      <c r="J5">
        <v>0.95652173913043403</v>
      </c>
      <c r="K5">
        <v>0.95652173913043403</v>
      </c>
    </row>
    <row r="6" spans="1:11" x14ac:dyDescent="0.2">
      <c r="A6" t="s">
        <v>11</v>
      </c>
      <c r="B6">
        <v>1</v>
      </c>
      <c r="C6">
        <v>1</v>
      </c>
      <c r="D6">
        <v>0.97826086956521696</v>
      </c>
      <c r="E6">
        <v>0.934782608695652</v>
      </c>
      <c r="F6">
        <v>0.91304347826086896</v>
      </c>
      <c r="G6">
        <v>1</v>
      </c>
      <c r="H6">
        <v>1</v>
      </c>
      <c r="I6">
        <v>0.91304347826086896</v>
      </c>
      <c r="J6">
        <v>0.934782608695652</v>
      </c>
      <c r="K6">
        <v>0.91304347826086896</v>
      </c>
    </row>
    <row r="7" spans="1:11" x14ac:dyDescent="0.2">
      <c r="A7" t="s">
        <v>15</v>
      </c>
      <c r="B7">
        <v>0.95652173913043403</v>
      </c>
      <c r="C7">
        <v>0.89130434782608603</v>
      </c>
      <c r="D7">
        <v>1</v>
      </c>
      <c r="E7">
        <v>1</v>
      </c>
      <c r="F7">
        <v>0.95652173913043403</v>
      </c>
      <c r="G7">
        <v>0.91304347826086896</v>
      </c>
      <c r="H7">
        <v>0.95652173913043403</v>
      </c>
      <c r="I7">
        <v>1</v>
      </c>
      <c r="J7">
        <v>0.89130434782608603</v>
      </c>
      <c r="K7">
        <v>0.97826086956521696</v>
      </c>
    </row>
    <row r="8" spans="1:11" x14ac:dyDescent="0.2">
      <c r="A8" t="s">
        <v>36</v>
      </c>
      <c r="B8">
        <v>1</v>
      </c>
      <c r="C8">
        <v>0.934782608695652</v>
      </c>
      <c r="D8">
        <v>0.934782608695652</v>
      </c>
      <c r="E8">
        <v>0.89130434782608603</v>
      </c>
      <c r="F8">
        <v>0.934782608695652</v>
      </c>
      <c r="G8">
        <v>0.97826086956521696</v>
      </c>
      <c r="H8">
        <v>1</v>
      </c>
      <c r="I8">
        <v>1</v>
      </c>
      <c r="J8">
        <v>0.97826086956521696</v>
      </c>
      <c r="K8">
        <v>1</v>
      </c>
    </row>
    <row r="9" spans="1:11" x14ac:dyDescent="0.2">
      <c r="A9" t="s">
        <v>13</v>
      </c>
      <c r="B9">
        <v>0.95652173913043403</v>
      </c>
      <c r="C9">
        <v>0.95652173913043403</v>
      </c>
      <c r="D9">
        <v>0.86956521739130399</v>
      </c>
      <c r="E9">
        <v>0.89130434782608603</v>
      </c>
      <c r="F9">
        <v>0.86956521739130399</v>
      </c>
      <c r="G9">
        <v>0.91304347826086896</v>
      </c>
      <c r="H9">
        <v>0.89130434782608603</v>
      </c>
      <c r="I9">
        <v>0.86956521739130399</v>
      </c>
      <c r="J9">
        <v>0.95652173913043403</v>
      </c>
      <c r="K9">
        <v>0.934782608695652</v>
      </c>
    </row>
    <row r="10" spans="1:11" x14ac:dyDescent="0.2">
      <c r="A10" t="s">
        <v>14</v>
      </c>
      <c r="B10">
        <v>0.934782608695652</v>
      </c>
      <c r="C10">
        <v>0.934782608695652</v>
      </c>
      <c r="D10">
        <v>0.934782608695652</v>
      </c>
      <c r="E10">
        <v>0.97826086956521696</v>
      </c>
      <c r="F10">
        <v>0.97826086956521696</v>
      </c>
      <c r="G10">
        <v>0.95652173913043403</v>
      </c>
      <c r="H10">
        <v>0.934782608695652</v>
      </c>
      <c r="I10">
        <v>0.95652173913043403</v>
      </c>
      <c r="J10">
        <v>0.91304347826086896</v>
      </c>
      <c r="K10">
        <v>0.95652173913043403</v>
      </c>
    </row>
    <row r="11" spans="1:11" x14ac:dyDescent="0.2">
      <c r="A11" t="s">
        <v>31</v>
      </c>
      <c r="B11">
        <v>1</v>
      </c>
      <c r="C11">
        <v>0.89130434782608603</v>
      </c>
      <c r="D11">
        <v>0.97826086956521696</v>
      </c>
      <c r="E11">
        <v>0.95652173913043403</v>
      </c>
      <c r="F11">
        <v>0.97826086956521696</v>
      </c>
      <c r="G11">
        <v>1</v>
      </c>
      <c r="H11">
        <v>0.934782608695652</v>
      </c>
      <c r="I11">
        <v>0.91304347826086896</v>
      </c>
      <c r="J11">
        <v>0.95652173913043403</v>
      </c>
      <c r="K11">
        <v>0.95652173913043403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7822-4D4D-0448-85C6-59005ABC33A8}">
  <dimension ref="A1:K6"/>
  <sheetViews>
    <sheetView workbookViewId="0">
      <selection activeCell="B1" sqref="B1:K6"/>
    </sheetView>
  </sheetViews>
  <sheetFormatPr baseColWidth="10" defaultRowHeight="16" x14ac:dyDescent="0.2"/>
  <cols>
    <col min="1" max="1" width="10.83203125" style="1"/>
    <col min="2" max="2" width="33.5" style="1" bestFit="1" customWidth="1"/>
    <col min="3" max="7" width="9.1640625" style="1" customWidth="1"/>
    <col min="8" max="8" width="9.33203125" style="1" customWidth="1"/>
    <col min="9" max="11" width="9.1640625" style="1" customWidth="1"/>
    <col min="12" max="16384" width="10.83203125" style="1"/>
  </cols>
  <sheetData>
    <row r="1" spans="1:11" x14ac:dyDescent="0.2">
      <c r="B1" s="14"/>
      <c r="C1" s="30" t="s">
        <v>44</v>
      </c>
      <c r="D1" s="31"/>
      <c r="E1" s="31"/>
      <c r="F1" s="31"/>
      <c r="G1" s="31"/>
      <c r="H1" s="31"/>
      <c r="I1" s="31"/>
      <c r="J1" s="31"/>
      <c r="K1" s="31"/>
    </row>
    <row r="2" spans="1:11" s="18" customFormat="1" ht="51" x14ac:dyDescent="0.2">
      <c r="B2" s="17" t="s">
        <v>45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  <c r="I2" s="16" t="s">
        <v>21</v>
      </c>
      <c r="J2" s="16" t="s">
        <v>46</v>
      </c>
      <c r="K2" s="16" t="s">
        <v>48</v>
      </c>
    </row>
    <row r="3" spans="1:11" x14ac:dyDescent="0.2">
      <c r="A3" t="s">
        <v>49</v>
      </c>
      <c r="B3" s="4" t="s">
        <v>25</v>
      </c>
      <c r="C3" s="2">
        <v>25</v>
      </c>
      <c r="D3" s="2">
        <v>0</v>
      </c>
      <c r="E3" s="2">
        <v>0</v>
      </c>
      <c r="F3" s="2">
        <v>29</v>
      </c>
      <c r="G3" s="6">
        <f>F3/(F3+E3)</f>
        <v>1</v>
      </c>
      <c r="H3" s="6">
        <f>F3/(F3+D3)</f>
        <v>1</v>
      </c>
      <c r="I3" s="6">
        <f>(C3+F3)/(C3+D3+E3+F3)</f>
        <v>1</v>
      </c>
      <c r="J3" s="6">
        <f>2*H3*G3/(H3+G3)</f>
        <v>1</v>
      </c>
      <c r="K3" s="6">
        <v>1</v>
      </c>
    </row>
    <row r="4" spans="1:11" x14ac:dyDescent="0.2">
      <c r="A4"/>
      <c r="B4" s="4" t="s">
        <v>16</v>
      </c>
      <c r="C4" s="2">
        <v>24</v>
      </c>
      <c r="D4" s="2">
        <v>1</v>
      </c>
      <c r="E4" s="2">
        <v>1</v>
      </c>
      <c r="F4" s="2">
        <v>28</v>
      </c>
      <c r="G4" s="6">
        <f>F4/(F4+E4)</f>
        <v>0.96551724137931039</v>
      </c>
      <c r="H4" s="6">
        <f>F4/(F4+D4)</f>
        <v>0.96551724137931039</v>
      </c>
      <c r="I4" s="6">
        <f>(C4+F4)/(C4+D4+E4+F4)</f>
        <v>0.96296296296296291</v>
      </c>
      <c r="J4" s="6">
        <f>2*H4*G4/(H4+G4)</f>
        <v>0.96551724137931039</v>
      </c>
      <c r="K4" s="6">
        <v>0.99241379310344802</v>
      </c>
    </row>
    <row r="5" spans="1:11" x14ac:dyDescent="0.2">
      <c r="A5" t="s">
        <v>49</v>
      </c>
      <c r="B5" s="4" t="s">
        <v>24</v>
      </c>
      <c r="C5" s="2">
        <v>23</v>
      </c>
      <c r="D5" s="2">
        <v>2</v>
      </c>
      <c r="E5" s="2">
        <v>1</v>
      </c>
      <c r="F5" s="2">
        <v>28</v>
      </c>
      <c r="G5" s="6">
        <f>F5/(F5+E5)</f>
        <v>0.96551724137931039</v>
      </c>
      <c r="H5" s="6">
        <f>F5/(F5+D5)</f>
        <v>0.93333333333333335</v>
      </c>
      <c r="I5" s="6">
        <f>(C5+F5)/(C5+D5+E5+F5)</f>
        <v>0.94444444444444442</v>
      </c>
      <c r="J5" s="6">
        <f>2*H5*G5/(H5+G5)</f>
        <v>0.94915254237288149</v>
      </c>
      <c r="K5" s="6">
        <v>0.97931034482758605</v>
      </c>
    </row>
    <row r="6" spans="1:11" x14ac:dyDescent="0.2">
      <c r="A6" t="s">
        <v>49</v>
      </c>
      <c r="B6" s="4" t="s">
        <v>18</v>
      </c>
      <c r="C6" s="2">
        <v>23</v>
      </c>
      <c r="D6" s="2">
        <v>2</v>
      </c>
      <c r="E6" s="2">
        <v>2</v>
      </c>
      <c r="F6" s="2">
        <v>27</v>
      </c>
      <c r="G6" s="6">
        <f>F6/(F6+E6)</f>
        <v>0.93103448275862066</v>
      </c>
      <c r="H6" s="6">
        <f>F6/(F6+D6)</f>
        <v>0.93103448275862066</v>
      </c>
      <c r="I6" s="6">
        <f>(C6+F6)/(C6+D6+E6+F6)</f>
        <v>0.92592592592592593</v>
      </c>
      <c r="J6" s="6">
        <f>2*H6*G6/(H6+G6)</f>
        <v>0.93103448275862066</v>
      </c>
      <c r="K6" s="6">
        <v>0.95724137931034403</v>
      </c>
    </row>
  </sheetData>
  <autoFilter ref="A2:K2" xr:uid="{E73F92FD-34CE-DD43-91E5-755F015152CA}">
    <sortState xmlns:xlrd2="http://schemas.microsoft.com/office/spreadsheetml/2017/richdata2" ref="A3:K6">
      <sortCondition descending="1" ref="K2:K6"/>
    </sortState>
  </autoFilter>
  <mergeCells count="1">
    <mergeCell ref="C1:K1"/>
  </mergeCells>
  <conditionalFormatting sqref="C3:F3">
    <cfRule type="colorScale" priority="10">
      <colorScale>
        <cfvo type="min"/>
        <cfvo type="max"/>
        <color theme="0" tint="-0.249977111117893"/>
        <color rgb="FFFFEF9C"/>
      </colorScale>
    </cfRule>
  </conditionalFormatting>
  <conditionalFormatting sqref="C4:F4">
    <cfRule type="colorScale" priority="8">
      <colorScale>
        <cfvo type="min"/>
        <cfvo type="max"/>
        <color theme="0" tint="-0.249977111117893"/>
        <color rgb="FFFFEF9C"/>
      </colorScale>
    </cfRule>
  </conditionalFormatting>
  <conditionalFormatting sqref="C5:F6">
    <cfRule type="colorScale" priority="45">
      <colorScale>
        <cfvo type="min"/>
        <cfvo type="max"/>
        <color theme="0" tint="-0.249977111117893"/>
        <color rgb="FFFFEF9C"/>
      </colorScale>
    </cfRule>
  </conditionalFormatting>
  <conditionalFormatting sqref="G3:I6">
    <cfRule type="colorScale" priority="46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J3:J6">
    <cfRule type="colorScale" priority="47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K3:K6">
    <cfRule type="colorScale" priority="48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1B4B-B869-B64D-A747-3D53CFDF741A}">
  <dimension ref="B2:K46"/>
  <sheetViews>
    <sheetView showGridLines="0" tabSelected="1" topLeftCell="A18" workbookViewId="0">
      <selection activeCell="O32" sqref="O32"/>
    </sheetView>
  </sheetViews>
  <sheetFormatPr baseColWidth="10" defaultRowHeight="16" x14ac:dyDescent="0.2"/>
  <cols>
    <col min="1" max="1" width="4" style="1" customWidth="1"/>
    <col min="2" max="2" width="33.5" style="1" bestFit="1" customWidth="1"/>
    <col min="3" max="7" width="9" style="1" customWidth="1"/>
    <col min="8" max="9" width="9.33203125" style="1" customWidth="1"/>
    <col min="10" max="11" width="9" style="1" customWidth="1"/>
    <col min="12" max="12" width="4.5" style="1" customWidth="1"/>
    <col min="13" max="16384" width="10.83203125" style="1"/>
  </cols>
  <sheetData>
    <row r="2" spans="2:11" x14ac:dyDescent="0.2">
      <c r="B2" s="19"/>
      <c r="C2" s="21" t="s">
        <v>37</v>
      </c>
      <c r="D2" s="21"/>
      <c r="E2" s="21"/>
      <c r="F2" s="21"/>
      <c r="G2" s="21"/>
      <c r="H2" s="21"/>
      <c r="I2" s="21"/>
      <c r="J2" s="21"/>
      <c r="K2" s="21"/>
    </row>
    <row r="3" spans="2:11" s="18" customFormat="1" ht="51" x14ac:dyDescent="0.2">
      <c r="B3" s="17" t="s">
        <v>45</v>
      </c>
      <c r="C3" s="16" t="s">
        <v>38</v>
      </c>
      <c r="D3" s="16" t="s">
        <v>39</v>
      </c>
      <c r="E3" s="16" t="s">
        <v>40</v>
      </c>
      <c r="F3" s="16" t="s">
        <v>41</v>
      </c>
      <c r="G3" s="16" t="s">
        <v>42</v>
      </c>
      <c r="H3" s="16" t="s">
        <v>43</v>
      </c>
      <c r="I3" s="16" t="s">
        <v>21</v>
      </c>
      <c r="J3" s="16" t="s">
        <v>46</v>
      </c>
      <c r="K3" s="16" t="s">
        <v>48</v>
      </c>
    </row>
    <row r="4" spans="2:11" x14ac:dyDescent="0.2">
      <c r="B4" s="4" t="s">
        <v>50</v>
      </c>
      <c r="C4" s="2">
        <v>9</v>
      </c>
      <c r="D4" s="2">
        <v>1</v>
      </c>
      <c r="E4" s="2">
        <v>0</v>
      </c>
      <c r="F4" s="2">
        <v>47</v>
      </c>
      <c r="G4" s="6">
        <f>F4/(F4+E4)</f>
        <v>1</v>
      </c>
      <c r="H4" s="6">
        <f>F4/(F4+D4)</f>
        <v>0.97916666666666663</v>
      </c>
      <c r="I4" s="6">
        <f>(C4+F4)/(C4+D4+E4+F4)</f>
        <v>0.98245614035087714</v>
      </c>
      <c r="J4" s="6">
        <f>2*H4*G4/(H4+G4)</f>
        <v>0.98947368421052639</v>
      </c>
      <c r="K4" s="6">
        <v>1</v>
      </c>
    </row>
    <row r="5" spans="2:11" x14ac:dyDescent="0.2">
      <c r="B5" s="4" t="s">
        <v>24</v>
      </c>
      <c r="C5" s="2">
        <v>9</v>
      </c>
      <c r="D5" s="2">
        <v>1</v>
      </c>
      <c r="E5" s="2">
        <v>0</v>
      </c>
      <c r="F5" s="2">
        <v>47</v>
      </c>
      <c r="G5" s="6">
        <f>F5/(F5+E5)</f>
        <v>1</v>
      </c>
      <c r="H5" s="6">
        <f>F5/(F5+D5)</f>
        <v>0.97916666666666663</v>
      </c>
      <c r="I5" s="6">
        <f>(C5+F5)/(C5+D5+E5+F5)</f>
        <v>0.98245614035087714</v>
      </c>
      <c r="J5" s="6">
        <f>2*H5*G5/(H5+G5)</f>
        <v>0.98947368421052639</v>
      </c>
      <c r="K5" s="6">
        <v>1</v>
      </c>
    </row>
    <row r="6" spans="2:11" x14ac:dyDescent="0.2">
      <c r="B6" s="4" t="s">
        <v>18</v>
      </c>
      <c r="C6" s="2">
        <v>7</v>
      </c>
      <c r="D6" s="2">
        <v>3</v>
      </c>
      <c r="E6" s="2">
        <v>1</v>
      </c>
      <c r="F6" s="2">
        <v>46</v>
      </c>
      <c r="G6" s="6">
        <f>F6/(F6+E6)</f>
        <v>0.97872340425531912</v>
      </c>
      <c r="H6" s="6">
        <f>F6/(F6+D6)</f>
        <v>0.93877551020408168</v>
      </c>
      <c r="I6" s="6">
        <f>(C6+F6)/(C6+D6+E6+F6)</f>
        <v>0.92982456140350878</v>
      </c>
      <c r="J6" s="6">
        <f>2*H6*G6/(H6+G6)</f>
        <v>0.95833333333333326</v>
      </c>
      <c r="K6" s="6">
        <v>0.99361702127659501</v>
      </c>
    </row>
    <row r="7" spans="2:11" x14ac:dyDescent="0.2">
      <c r="B7" s="4" t="s">
        <v>16</v>
      </c>
      <c r="C7" s="2">
        <v>9</v>
      </c>
      <c r="D7" s="2">
        <v>1</v>
      </c>
      <c r="E7" s="2">
        <v>2</v>
      </c>
      <c r="F7" s="2">
        <v>45</v>
      </c>
      <c r="G7" s="6">
        <f>F7/(F7+E7)</f>
        <v>0.95744680851063835</v>
      </c>
      <c r="H7" s="6">
        <f>F7/(F7+D7)</f>
        <v>0.97826086956521741</v>
      </c>
      <c r="I7" s="6">
        <f>(C7+F7)/(C7+D7+E7+F7)</f>
        <v>0.94736842105263153</v>
      </c>
      <c r="J7" s="6">
        <f>2*H7*G7/(H7+G7)</f>
        <v>0.967741935483871</v>
      </c>
      <c r="K7" s="6">
        <v>0.98723404255319103</v>
      </c>
    </row>
    <row r="10" spans="2:11" x14ac:dyDescent="0.2">
      <c r="B10" s="14"/>
      <c r="C10" s="21" t="s">
        <v>44</v>
      </c>
      <c r="D10" s="21"/>
      <c r="E10" s="21"/>
      <c r="F10" s="21"/>
      <c r="G10" s="21"/>
      <c r="H10" s="21"/>
      <c r="I10" s="21"/>
      <c r="J10" s="21"/>
      <c r="K10" s="21"/>
    </row>
    <row r="11" spans="2:11" ht="51" x14ac:dyDescent="0.2">
      <c r="B11" s="17" t="s">
        <v>45</v>
      </c>
      <c r="C11" s="16" t="s">
        <v>38</v>
      </c>
      <c r="D11" s="16" t="s">
        <v>39</v>
      </c>
      <c r="E11" s="16" t="s">
        <v>40</v>
      </c>
      <c r="F11" s="16" t="s">
        <v>41</v>
      </c>
      <c r="G11" s="16" t="s">
        <v>42</v>
      </c>
      <c r="H11" s="16" t="s">
        <v>43</v>
      </c>
      <c r="I11" s="16" t="s">
        <v>21</v>
      </c>
      <c r="J11" s="16" t="s">
        <v>46</v>
      </c>
      <c r="K11" s="16" t="s">
        <v>48</v>
      </c>
    </row>
    <row r="12" spans="2:11" x14ac:dyDescent="0.2">
      <c r="B12" s="4" t="s">
        <v>50</v>
      </c>
      <c r="C12" s="2">
        <v>25</v>
      </c>
      <c r="D12" s="2">
        <v>0</v>
      </c>
      <c r="E12" s="2">
        <v>0</v>
      </c>
      <c r="F12" s="2">
        <v>29</v>
      </c>
      <c r="G12" s="6">
        <f>F12/(F12+E12)</f>
        <v>1</v>
      </c>
      <c r="H12" s="6">
        <f>F12/(F12+D12)</f>
        <v>1</v>
      </c>
      <c r="I12" s="6">
        <f>(C12+F12)/(C12+D12+E12+F12)</f>
        <v>1</v>
      </c>
      <c r="J12" s="6">
        <f>2*H12*G12/(H12+G12)</f>
        <v>1</v>
      </c>
      <c r="K12" s="6">
        <v>1</v>
      </c>
    </row>
    <row r="13" spans="2:11" x14ac:dyDescent="0.2">
      <c r="B13" s="4" t="s">
        <v>16</v>
      </c>
      <c r="C13" s="2">
        <v>24</v>
      </c>
      <c r="D13" s="2">
        <v>1</v>
      </c>
      <c r="E13" s="2">
        <v>1</v>
      </c>
      <c r="F13" s="2">
        <v>28</v>
      </c>
      <c r="G13" s="6">
        <f>F13/(F13+E13)</f>
        <v>0.96551724137931039</v>
      </c>
      <c r="H13" s="6">
        <f>F13/(F13+D13)</f>
        <v>0.96551724137931039</v>
      </c>
      <c r="I13" s="6">
        <f>(C13+F13)/(C13+D13+E13+F13)</f>
        <v>0.96296296296296291</v>
      </c>
      <c r="J13" s="6">
        <f>2*H13*G13/(H13+G13)</f>
        <v>0.96551724137931039</v>
      </c>
      <c r="K13" s="6">
        <v>0.99241379310344802</v>
      </c>
    </row>
    <row r="14" spans="2:11" x14ac:dyDescent="0.2">
      <c r="B14" s="4" t="s">
        <v>24</v>
      </c>
      <c r="C14" s="2">
        <v>23</v>
      </c>
      <c r="D14" s="2">
        <v>2</v>
      </c>
      <c r="E14" s="2">
        <v>1</v>
      </c>
      <c r="F14" s="2">
        <v>28</v>
      </c>
      <c r="G14" s="6">
        <f>F14/(F14+E14)</f>
        <v>0.96551724137931039</v>
      </c>
      <c r="H14" s="6">
        <f>F14/(F14+D14)</f>
        <v>0.93333333333333335</v>
      </c>
      <c r="I14" s="6">
        <f>(C14+F14)/(C14+D14+E14+F14)</f>
        <v>0.94444444444444442</v>
      </c>
      <c r="J14" s="6">
        <f>2*H14*G14/(H14+G14)</f>
        <v>0.94915254237288149</v>
      </c>
      <c r="K14" s="6">
        <v>0.97931034482758605</v>
      </c>
    </row>
    <row r="15" spans="2:11" x14ac:dyDescent="0.2">
      <c r="B15" s="4" t="s">
        <v>18</v>
      </c>
      <c r="C15" s="2">
        <v>23</v>
      </c>
      <c r="D15" s="2">
        <v>2</v>
      </c>
      <c r="E15" s="2">
        <v>2</v>
      </c>
      <c r="F15" s="2">
        <v>27</v>
      </c>
      <c r="G15" s="6">
        <f>F15/(F15+E15)</f>
        <v>0.93103448275862066</v>
      </c>
      <c r="H15" s="6">
        <f>F15/(F15+D15)</f>
        <v>0.93103448275862066</v>
      </c>
      <c r="I15" s="6">
        <f>(C15+F15)/(C15+D15+E15+F15)</f>
        <v>0.92592592592592593</v>
      </c>
      <c r="J15" s="6">
        <f>2*H15*G15/(H15+G15)</f>
        <v>0.93103448275862066</v>
      </c>
      <c r="K15" s="6">
        <v>0.95724137931034403</v>
      </c>
    </row>
    <row r="19" spans="2:11" x14ac:dyDescent="0.2">
      <c r="B19" s="19"/>
      <c r="C19" s="21" t="s">
        <v>37</v>
      </c>
      <c r="D19" s="21"/>
      <c r="E19" s="21"/>
      <c r="F19" s="21"/>
      <c r="G19" s="21"/>
      <c r="H19" s="21"/>
      <c r="I19" s="21"/>
      <c r="J19" s="21"/>
      <c r="K19" s="21"/>
    </row>
    <row r="20" spans="2:11" ht="51" x14ac:dyDescent="0.2">
      <c r="B20" s="17" t="s">
        <v>45</v>
      </c>
      <c r="C20" s="16" t="s">
        <v>38</v>
      </c>
      <c r="D20" s="16" t="s">
        <v>39</v>
      </c>
      <c r="E20" s="16" t="s">
        <v>40</v>
      </c>
      <c r="F20" s="16" t="s">
        <v>41</v>
      </c>
      <c r="G20" s="16" t="s">
        <v>42</v>
      </c>
      <c r="H20" s="16" t="s">
        <v>43</v>
      </c>
      <c r="I20" s="16" t="s">
        <v>21</v>
      </c>
      <c r="J20" s="16" t="s">
        <v>46</v>
      </c>
      <c r="K20" s="16" t="s">
        <v>48</v>
      </c>
    </row>
    <row r="21" spans="2:11" x14ac:dyDescent="0.2">
      <c r="B21" s="4" t="s">
        <v>26</v>
      </c>
      <c r="C21" s="2">
        <v>0</v>
      </c>
      <c r="D21" s="2">
        <v>10</v>
      </c>
      <c r="E21" s="2">
        <v>0</v>
      </c>
      <c r="F21" s="2">
        <v>47</v>
      </c>
      <c r="G21" s="6">
        <v>1</v>
      </c>
      <c r="H21" s="6">
        <v>0.82456140350877194</v>
      </c>
      <c r="I21" s="6">
        <v>0.82456140350877194</v>
      </c>
      <c r="J21" s="6">
        <v>0.90384615384615385</v>
      </c>
      <c r="K21" s="6">
        <v>0.98085106382978704</v>
      </c>
    </row>
    <row r="22" spans="2:11" x14ac:dyDescent="0.2">
      <c r="B22" s="4" t="s">
        <v>28</v>
      </c>
      <c r="C22" s="2">
        <v>8</v>
      </c>
      <c r="D22" s="2">
        <v>2</v>
      </c>
      <c r="E22" s="2">
        <v>2</v>
      </c>
      <c r="F22" s="2">
        <v>45</v>
      </c>
      <c r="G22" s="6">
        <v>0.95744680851063835</v>
      </c>
      <c r="H22" s="6">
        <v>0.95744680851063835</v>
      </c>
      <c r="I22" s="6">
        <v>0.92982456140350878</v>
      </c>
      <c r="J22" s="6">
        <v>0.95744680851063846</v>
      </c>
      <c r="K22" s="6">
        <v>0.95319148936170195</v>
      </c>
    </row>
    <row r="23" spans="2:11" x14ac:dyDescent="0.2">
      <c r="B23" s="4" t="s">
        <v>25</v>
      </c>
      <c r="C23" s="2">
        <v>9</v>
      </c>
      <c r="D23" s="2">
        <v>1</v>
      </c>
      <c r="E23" s="2">
        <v>0</v>
      </c>
      <c r="F23" s="2">
        <v>47</v>
      </c>
      <c r="G23" s="6">
        <v>1</v>
      </c>
      <c r="H23" s="6">
        <v>0.97916666666666663</v>
      </c>
      <c r="I23" s="6">
        <v>0.98245614035087714</v>
      </c>
      <c r="J23" s="6">
        <v>0.98947368421052639</v>
      </c>
      <c r="K23" s="6">
        <v>1</v>
      </c>
    </row>
    <row r="24" spans="2:11" x14ac:dyDescent="0.2">
      <c r="B24" s="4" t="s">
        <v>27</v>
      </c>
      <c r="C24" s="2">
        <v>4</v>
      </c>
      <c r="D24" s="2">
        <v>6</v>
      </c>
      <c r="E24" s="2">
        <v>4</v>
      </c>
      <c r="F24" s="2">
        <v>43</v>
      </c>
      <c r="G24" s="6">
        <v>0.91489361702127658</v>
      </c>
      <c r="H24" s="6">
        <v>0.87755102040816324</v>
      </c>
      <c r="I24" s="6">
        <v>0.82456140350877194</v>
      </c>
      <c r="J24" s="6">
        <v>0.89583333333333326</v>
      </c>
      <c r="K24" s="6">
        <v>0.84680851063829699</v>
      </c>
    </row>
    <row r="25" spans="2:11" x14ac:dyDescent="0.2">
      <c r="B25" s="4" t="s">
        <v>18</v>
      </c>
      <c r="C25" s="2">
        <v>7</v>
      </c>
      <c r="D25" s="2">
        <v>3</v>
      </c>
      <c r="E25" s="2">
        <v>1</v>
      </c>
      <c r="F25" s="2">
        <v>46</v>
      </c>
      <c r="G25" s="6">
        <v>0.97872340425531912</v>
      </c>
      <c r="H25" s="6">
        <v>0.93877551020408168</v>
      </c>
      <c r="I25" s="6">
        <v>0.92982456140350878</v>
      </c>
      <c r="J25" s="6">
        <v>0.95833333333333326</v>
      </c>
      <c r="K25" s="6">
        <v>0.99361702127659501</v>
      </c>
    </row>
    <row r="26" spans="2:11" x14ac:dyDescent="0.2">
      <c r="B26" s="4" t="s">
        <v>11</v>
      </c>
      <c r="C26" s="2">
        <v>10</v>
      </c>
      <c r="D26" s="2">
        <v>0</v>
      </c>
      <c r="E26" s="2">
        <v>1</v>
      </c>
      <c r="F26" s="2">
        <v>46</v>
      </c>
      <c r="G26" s="6">
        <v>0.97872340425531912</v>
      </c>
      <c r="H26" s="6">
        <v>1</v>
      </c>
      <c r="I26" s="6">
        <v>0.98245614035087714</v>
      </c>
      <c r="J26" s="6">
        <v>0.989247311827957</v>
      </c>
      <c r="K26" s="6">
        <v>0.98936170212765895</v>
      </c>
    </row>
    <row r="27" spans="2:11" x14ac:dyDescent="0.2">
      <c r="B27" s="4" t="s">
        <v>16</v>
      </c>
      <c r="C27" s="2">
        <v>9</v>
      </c>
      <c r="D27" s="2">
        <v>1</v>
      </c>
      <c r="E27" s="2">
        <v>2</v>
      </c>
      <c r="F27" s="2">
        <v>45</v>
      </c>
      <c r="G27" s="6">
        <v>0.95744680851063835</v>
      </c>
      <c r="H27" s="6">
        <v>0.97826086956521741</v>
      </c>
      <c r="I27" s="6">
        <v>0.94736842105263153</v>
      </c>
      <c r="J27" s="6">
        <v>0.967741935483871</v>
      </c>
      <c r="K27" s="6">
        <v>0.98723404255319103</v>
      </c>
    </row>
    <row r="28" spans="2:11" x14ac:dyDescent="0.2">
      <c r="B28" s="4" t="s">
        <v>24</v>
      </c>
      <c r="C28" s="2">
        <v>9</v>
      </c>
      <c r="D28" s="2">
        <v>1</v>
      </c>
      <c r="E28" s="2">
        <v>0</v>
      </c>
      <c r="F28" s="2">
        <v>47</v>
      </c>
      <c r="G28" s="6">
        <v>1</v>
      </c>
      <c r="H28" s="6">
        <v>0.97916666666666663</v>
      </c>
      <c r="I28" s="6">
        <v>0.98245614035087714</v>
      </c>
      <c r="J28" s="6">
        <v>0.98947368421052639</v>
      </c>
      <c r="K28" s="6">
        <v>1</v>
      </c>
    </row>
    <row r="29" spans="2:11" x14ac:dyDescent="0.2">
      <c r="B29" s="4" t="s">
        <v>13</v>
      </c>
      <c r="C29" s="2">
        <v>9</v>
      </c>
      <c r="D29" s="2">
        <v>1</v>
      </c>
      <c r="E29" s="2">
        <v>2</v>
      </c>
      <c r="F29" s="2">
        <v>45</v>
      </c>
      <c r="G29" s="6">
        <v>0.95744680851063835</v>
      </c>
      <c r="H29" s="6">
        <v>0.97826086956521741</v>
      </c>
      <c r="I29" s="6">
        <v>0.94736842105263153</v>
      </c>
      <c r="J29" s="6">
        <v>0.967741935483871</v>
      </c>
      <c r="K29" s="6">
        <v>0.96808510638297796</v>
      </c>
    </row>
    <row r="30" spans="2:11" x14ac:dyDescent="0.2">
      <c r="B30" s="4" t="s">
        <v>23</v>
      </c>
      <c r="C30" s="2">
        <v>8</v>
      </c>
      <c r="D30" s="2">
        <v>2</v>
      </c>
      <c r="E30" s="2">
        <v>0</v>
      </c>
      <c r="F30" s="2">
        <v>47</v>
      </c>
      <c r="G30" s="6">
        <v>1</v>
      </c>
      <c r="H30" s="6">
        <v>0.95918367346938771</v>
      </c>
      <c r="I30" s="6">
        <v>0.96491228070175439</v>
      </c>
      <c r="J30" s="6">
        <v>0.97916666666666663</v>
      </c>
      <c r="K30" s="6">
        <v>0.945744680851063</v>
      </c>
    </row>
    <row r="31" spans="2:11" x14ac:dyDescent="0.2">
      <c r="B31" s="4" t="s">
        <v>31</v>
      </c>
      <c r="C31" s="2">
        <v>10</v>
      </c>
      <c r="D31" s="2">
        <v>0</v>
      </c>
      <c r="E31" s="2">
        <v>1</v>
      </c>
      <c r="F31" s="2">
        <v>46</v>
      </c>
      <c r="G31" s="6">
        <v>0.97872340425531912</v>
      </c>
      <c r="H31" s="6">
        <v>1</v>
      </c>
      <c r="I31" s="6">
        <v>0.98245614035087714</v>
      </c>
      <c r="J31" s="6">
        <v>0.989247311827957</v>
      </c>
      <c r="K31" s="6">
        <v>0.99787234042553197</v>
      </c>
    </row>
    <row r="34" spans="2:11" x14ac:dyDescent="0.2">
      <c r="B34" s="19"/>
      <c r="C34" s="21" t="s">
        <v>44</v>
      </c>
      <c r="D34" s="21"/>
      <c r="E34" s="21"/>
      <c r="F34" s="21"/>
      <c r="G34" s="21"/>
      <c r="H34" s="21"/>
      <c r="I34" s="21"/>
      <c r="J34" s="21"/>
      <c r="K34" s="21"/>
    </row>
    <row r="35" spans="2:11" ht="51" x14ac:dyDescent="0.2">
      <c r="B35" s="17" t="s">
        <v>45</v>
      </c>
      <c r="C35" s="16" t="s">
        <v>38</v>
      </c>
      <c r="D35" s="16" t="s">
        <v>39</v>
      </c>
      <c r="E35" s="16" t="s">
        <v>40</v>
      </c>
      <c r="F35" s="16" t="s">
        <v>41</v>
      </c>
      <c r="G35" s="16" t="s">
        <v>42</v>
      </c>
      <c r="H35" s="16" t="s">
        <v>43</v>
      </c>
      <c r="I35" s="16" t="s">
        <v>21</v>
      </c>
      <c r="J35" s="16" t="s">
        <v>46</v>
      </c>
      <c r="K35" s="16" t="s">
        <v>48</v>
      </c>
    </row>
    <row r="36" spans="2:11" x14ac:dyDescent="0.2">
      <c r="B36" s="4" t="s">
        <v>26</v>
      </c>
      <c r="C36" s="2">
        <v>17</v>
      </c>
      <c r="D36" s="2">
        <v>8</v>
      </c>
      <c r="E36" s="2">
        <v>2</v>
      </c>
      <c r="F36" s="2">
        <v>27</v>
      </c>
      <c r="G36" s="6">
        <v>0.93103448275862066</v>
      </c>
      <c r="H36" s="6">
        <v>0.77142857142857146</v>
      </c>
      <c r="I36" s="6">
        <v>0.81481481481481477</v>
      </c>
      <c r="J36" s="6">
        <v>0.84375000000000011</v>
      </c>
      <c r="K36" s="6">
        <v>0.90896551724137897</v>
      </c>
    </row>
    <row r="37" spans="2:11" x14ac:dyDescent="0.2">
      <c r="B37" s="4" t="s">
        <v>28</v>
      </c>
      <c r="C37" s="2">
        <v>24</v>
      </c>
      <c r="D37" s="2">
        <v>1</v>
      </c>
      <c r="E37" s="2">
        <v>5</v>
      </c>
      <c r="F37" s="2">
        <v>24</v>
      </c>
      <c r="G37" s="6">
        <v>0.82758620689655171</v>
      </c>
      <c r="H37" s="6">
        <v>0.96</v>
      </c>
      <c r="I37" s="6">
        <v>0.88888888888888884</v>
      </c>
      <c r="J37" s="6">
        <v>0.88888888888888895</v>
      </c>
      <c r="K37" s="6">
        <v>0.94758620689655104</v>
      </c>
    </row>
    <row r="38" spans="2:11" x14ac:dyDescent="0.2">
      <c r="B38" s="4" t="s">
        <v>25</v>
      </c>
      <c r="C38" s="2">
        <v>25</v>
      </c>
      <c r="D38" s="2">
        <v>0</v>
      </c>
      <c r="E38" s="2">
        <v>0</v>
      </c>
      <c r="F38" s="2">
        <v>29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</row>
    <row r="39" spans="2:11" x14ac:dyDescent="0.2">
      <c r="B39" s="4" t="s">
        <v>27</v>
      </c>
      <c r="C39" s="2">
        <v>8</v>
      </c>
      <c r="D39" s="2">
        <v>17</v>
      </c>
      <c r="E39" s="2">
        <v>6</v>
      </c>
      <c r="F39" s="2">
        <v>23</v>
      </c>
      <c r="G39" s="6">
        <v>0.7931034482758621</v>
      </c>
      <c r="H39" s="6">
        <v>0.57499999999999996</v>
      </c>
      <c r="I39" s="6">
        <v>0.57407407407407407</v>
      </c>
      <c r="J39" s="6">
        <v>0.66666666666666663</v>
      </c>
      <c r="K39" s="6">
        <v>0.74620689655172401</v>
      </c>
    </row>
    <row r="40" spans="2:11" x14ac:dyDescent="0.2">
      <c r="B40" s="4" t="s">
        <v>18</v>
      </c>
      <c r="C40" s="2">
        <v>23</v>
      </c>
      <c r="D40" s="2">
        <v>2</v>
      </c>
      <c r="E40" s="2">
        <v>2</v>
      </c>
      <c r="F40" s="2">
        <v>27</v>
      </c>
      <c r="G40" s="6">
        <v>0.93103448275862066</v>
      </c>
      <c r="H40" s="6">
        <v>0.93103448275862066</v>
      </c>
      <c r="I40" s="6">
        <v>0.92592592592592593</v>
      </c>
      <c r="J40" s="6">
        <v>0.93103448275862066</v>
      </c>
      <c r="K40" s="6">
        <v>0.95724137931034403</v>
      </c>
    </row>
    <row r="41" spans="2:11" x14ac:dyDescent="0.2">
      <c r="B41" s="4" t="s">
        <v>11</v>
      </c>
      <c r="C41" s="2">
        <v>24</v>
      </c>
      <c r="D41" s="2">
        <v>1</v>
      </c>
      <c r="E41" s="2">
        <v>3</v>
      </c>
      <c r="F41" s="2">
        <v>26</v>
      </c>
      <c r="G41" s="6">
        <v>0.89655172413793105</v>
      </c>
      <c r="H41" s="6">
        <v>0.96296296296296291</v>
      </c>
      <c r="I41" s="6">
        <v>0.92592592592592593</v>
      </c>
      <c r="J41" s="6">
        <v>0.9285714285714286</v>
      </c>
      <c r="K41" s="6">
        <v>0.92827586206896495</v>
      </c>
    </row>
    <row r="42" spans="2:11" x14ac:dyDescent="0.2">
      <c r="B42" s="4" t="s">
        <v>16</v>
      </c>
      <c r="C42" s="2">
        <v>24</v>
      </c>
      <c r="D42" s="2">
        <v>1</v>
      </c>
      <c r="E42" s="2">
        <v>1</v>
      </c>
      <c r="F42" s="2">
        <v>28</v>
      </c>
      <c r="G42" s="6">
        <v>0.96551724137931039</v>
      </c>
      <c r="H42" s="6">
        <v>0.96551724137931039</v>
      </c>
      <c r="I42" s="6">
        <v>0.96296296296296291</v>
      </c>
      <c r="J42" s="6">
        <v>0.96551724137931039</v>
      </c>
      <c r="K42" s="6">
        <v>0.99241379310344802</v>
      </c>
    </row>
    <row r="43" spans="2:11" x14ac:dyDescent="0.2">
      <c r="B43" s="4" t="s">
        <v>24</v>
      </c>
      <c r="C43" s="2">
        <v>23</v>
      </c>
      <c r="D43" s="2">
        <v>2</v>
      </c>
      <c r="E43" s="2">
        <v>1</v>
      </c>
      <c r="F43" s="2">
        <v>28</v>
      </c>
      <c r="G43" s="6">
        <v>0.96551724137931039</v>
      </c>
      <c r="H43" s="6">
        <v>0.93333333333333335</v>
      </c>
      <c r="I43" s="6">
        <v>0.94444444444444442</v>
      </c>
      <c r="J43" s="6">
        <v>0.94915254237288149</v>
      </c>
      <c r="K43" s="6">
        <v>0.97931034482758605</v>
      </c>
    </row>
    <row r="44" spans="2:11" x14ac:dyDescent="0.2">
      <c r="B44" s="4" t="s">
        <v>13</v>
      </c>
      <c r="C44" s="2">
        <v>17</v>
      </c>
      <c r="D44" s="2">
        <v>8</v>
      </c>
      <c r="E44" s="2">
        <v>3</v>
      </c>
      <c r="F44" s="2">
        <v>26</v>
      </c>
      <c r="G44" s="6">
        <v>0.89655172413793105</v>
      </c>
      <c r="H44" s="6">
        <v>0.76470588235294112</v>
      </c>
      <c r="I44" s="6">
        <v>0.79629629629629628</v>
      </c>
      <c r="J44" s="6">
        <v>0.82539682539682546</v>
      </c>
      <c r="K44" s="6">
        <v>0.88827586206896503</v>
      </c>
    </row>
    <row r="45" spans="2:11" x14ac:dyDescent="0.2">
      <c r="B45" s="4" t="s">
        <v>23</v>
      </c>
      <c r="C45" s="2">
        <v>23</v>
      </c>
      <c r="D45" s="2">
        <v>2</v>
      </c>
      <c r="E45" s="2">
        <v>1</v>
      </c>
      <c r="F45" s="2">
        <v>28</v>
      </c>
      <c r="G45" s="6">
        <v>0.96551724137931039</v>
      </c>
      <c r="H45" s="6">
        <v>0.93333333333333335</v>
      </c>
      <c r="I45" s="6">
        <v>0.94444444444444442</v>
      </c>
      <c r="J45" s="6">
        <v>0.94915254237288149</v>
      </c>
      <c r="K45" s="6">
        <v>0.98206896551724099</v>
      </c>
    </row>
    <row r="46" spans="2:11" x14ac:dyDescent="0.2">
      <c r="B46" s="4" t="s">
        <v>31</v>
      </c>
      <c r="C46" s="2">
        <v>23</v>
      </c>
      <c r="D46" s="2">
        <v>2</v>
      </c>
      <c r="E46" s="2">
        <v>0</v>
      </c>
      <c r="F46" s="2">
        <v>29</v>
      </c>
      <c r="G46" s="6">
        <v>1</v>
      </c>
      <c r="H46" s="6">
        <v>0.93548387096774188</v>
      </c>
      <c r="I46" s="6">
        <v>0.96296296296296291</v>
      </c>
      <c r="J46" s="6">
        <v>0.96666666666666656</v>
      </c>
      <c r="K46" s="6">
        <v>0.97379310344827497</v>
      </c>
    </row>
  </sheetData>
  <mergeCells count="4">
    <mergeCell ref="C2:K2"/>
    <mergeCell ref="C10:K10"/>
    <mergeCell ref="C34:K34"/>
    <mergeCell ref="C19:K19"/>
  </mergeCells>
  <conditionalFormatting sqref="C4:F4">
    <cfRule type="colorScale" priority="13">
      <colorScale>
        <cfvo type="min"/>
        <cfvo type="max"/>
        <color theme="0" tint="-0.249977111117893"/>
        <color rgb="FFFFEF9C"/>
      </colorScale>
    </cfRule>
  </conditionalFormatting>
  <conditionalFormatting sqref="C5:F5">
    <cfRule type="colorScale" priority="12">
      <colorScale>
        <cfvo type="min"/>
        <cfvo type="max"/>
        <color theme="0" tint="-0.249977111117893"/>
        <color rgb="FFFFEF9C"/>
      </colorScale>
    </cfRule>
  </conditionalFormatting>
  <conditionalFormatting sqref="C6:F7">
    <cfRule type="colorScale" priority="14">
      <colorScale>
        <cfvo type="min"/>
        <cfvo type="max"/>
        <color theme="0" tint="-0.249977111117893"/>
        <color rgb="FFFFEF9C"/>
      </colorScale>
    </cfRule>
  </conditionalFormatting>
  <conditionalFormatting sqref="G4:K7">
    <cfRule type="colorScale" priority="15">
      <colorScale>
        <cfvo type="min"/>
        <cfvo type="percentile" val="50"/>
        <cfvo type="max"/>
        <color rgb="FFFFFFFF"/>
        <color rgb="FFFFD579"/>
        <color rgb="FFFF7E79"/>
      </colorScale>
    </cfRule>
  </conditionalFormatting>
  <conditionalFormatting sqref="C12:F12">
    <cfRule type="colorScale" priority="7">
      <colorScale>
        <cfvo type="min"/>
        <cfvo type="max"/>
        <color theme="0" tint="-0.249977111117893"/>
        <color rgb="FFFFEF9C"/>
      </colorScale>
    </cfRule>
  </conditionalFormatting>
  <conditionalFormatting sqref="C13:F13">
    <cfRule type="colorScale" priority="6">
      <colorScale>
        <cfvo type="min"/>
        <cfvo type="max"/>
        <color theme="0" tint="-0.249977111117893"/>
        <color rgb="FFFFEF9C"/>
      </colorScale>
    </cfRule>
  </conditionalFormatting>
  <conditionalFormatting sqref="C14:F15">
    <cfRule type="colorScale" priority="8">
      <colorScale>
        <cfvo type="min"/>
        <cfvo type="max"/>
        <color theme="0" tint="-0.249977111117893"/>
        <color rgb="FFFFEF9C"/>
      </colorScale>
    </cfRule>
  </conditionalFormatting>
  <conditionalFormatting sqref="G12:K15">
    <cfRule type="colorScale" priority="5">
      <colorScale>
        <cfvo type="min"/>
        <cfvo type="percentile" val="50"/>
        <cfvo type="max"/>
        <color rgb="FFFFFFFF"/>
        <color rgb="FFFFD579"/>
        <color rgb="FFFF7E79"/>
      </colorScale>
    </cfRule>
  </conditionalFormatting>
  <conditionalFormatting sqref="C36:F46">
    <cfRule type="colorScale" priority="4">
      <colorScale>
        <cfvo type="min"/>
        <cfvo type="max"/>
        <color theme="0" tint="-0.249977111117893"/>
        <color rgb="FFFFEF9C"/>
      </colorScale>
    </cfRule>
  </conditionalFormatting>
  <conditionalFormatting sqref="G36:K46">
    <cfRule type="colorScale" priority="3">
      <colorScale>
        <cfvo type="min"/>
        <cfvo type="percentile" val="50"/>
        <cfvo type="max"/>
        <color rgb="FFFFFFFF"/>
        <color rgb="FFFFD579"/>
        <color rgb="FFFF7E79"/>
      </colorScale>
    </cfRule>
  </conditionalFormatting>
  <conditionalFormatting sqref="C21:F31">
    <cfRule type="colorScale" priority="2">
      <colorScale>
        <cfvo type="min"/>
        <cfvo type="max"/>
        <color theme="0" tint="-0.249977111117893"/>
        <color rgb="FFFFEF9C"/>
      </colorScale>
    </cfRule>
  </conditionalFormatting>
  <conditionalFormatting sqref="G21:K31">
    <cfRule type="colorScale" priority="1">
      <colorScale>
        <cfvo type="min"/>
        <cfvo type="percentile" val="50"/>
        <cfvo type="max"/>
        <color rgb="FFFFFFFF"/>
        <color rgb="FFFFD579"/>
        <color rgb="FFFF7E7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88E9-6931-F343-BAE5-08D38399A758}">
  <dimension ref="A1:K11"/>
  <sheetViews>
    <sheetView workbookViewId="0">
      <selection sqref="A1:A11"/>
    </sheetView>
  </sheetViews>
  <sheetFormatPr baseColWidth="10" defaultRowHeight="16" x14ac:dyDescent="0.2"/>
  <cols>
    <col min="1" max="1" width="14.83203125" bestFit="1" customWidth="1"/>
    <col min="2" max="11" width="12.1640625" bestFit="1" customWidth="1"/>
  </cols>
  <sheetData>
    <row r="1" spans="1:11" x14ac:dyDescent="0.2">
      <c r="A1" t="s">
        <v>12</v>
      </c>
      <c r="B1">
        <v>0.81395348837209303</v>
      </c>
      <c r="C1">
        <v>0.79069767441860395</v>
      </c>
      <c r="D1">
        <v>0.86046511627906896</v>
      </c>
      <c r="E1">
        <v>0.76744186046511598</v>
      </c>
      <c r="F1">
        <v>0.81395348837209303</v>
      </c>
      <c r="G1">
        <v>0.86046511627906896</v>
      </c>
      <c r="H1">
        <v>0.81395348837209303</v>
      </c>
      <c r="I1">
        <v>0.90697674418604601</v>
      </c>
      <c r="J1">
        <v>0.86046511627906896</v>
      </c>
      <c r="K1">
        <v>0.81395348837209303</v>
      </c>
    </row>
    <row r="2" spans="1:11" x14ac:dyDescent="0.2">
      <c r="A2" t="s">
        <v>32</v>
      </c>
      <c r="B2">
        <v>0.88372093023255804</v>
      </c>
      <c r="C2">
        <v>0.90697674418604601</v>
      </c>
      <c r="D2">
        <v>0.88372093023255804</v>
      </c>
      <c r="E2">
        <v>0.93023255813953398</v>
      </c>
      <c r="F2">
        <v>0.93023255813953398</v>
      </c>
      <c r="G2">
        <v>0.97674418604651103</v>
      </c>
      <c r="H2">
        <v>0.86046511627906896</v>
      </c>
      <c r="I2">
        <v>0.97674418604651103</v>
      </c>
      <c r="J2">
        <v>0.93023255813953398</v>
      </c>
      <c r="K2">
        <v>0.88372093023255804</v>
      </c>
    </row>
    <row r="3" spans="1:11" x14ac:dyDescent="0.2">
      <c r="A3" t="s">
        <v>33</v>
      </c>
      <c r="B3">
        <v>1</v>
      </c>
      <c r="C3">
        <v>1</v>
      </c>
      <c r="D3">
        <v>0.97674418604651103</v>
      </c>
      <c r="E3">
        <v>0.95348837209302295</v>
      </c>
      <c r="F3">
        <v>0.97674418604651103</v>
      </c>
      <c r="G3">
        <v>1</v>
      </c>
      <c r="H3">
        <v>0.95348837209302295</v>
      </c>
      <c r="I3">
        <v>0.95348837209302295</v>
      </c>
      <c r="J3">
        <v>0.97674418604651103</v>
      </c>
      <c r="K3">
        <v>1</v>
      </c>
    </row>
    <row r="4" spans="1:11" x14ac:dyDescent="0.2">
      <c r="A4" t="s">
        <v>34</v>
      </c>
      <c r="B4">
        <v>0.60465116279069697</v>
      </c>
      <c r="C4">
        <v>0.53488372093023195</v>
      </c>
      <c r="D4">
        <v>0.44186046511627902</v>
      </c>
      <c r="E4">
        <v>0.62790697674418605</v>
      </c>
      <c r="F4">
        <v>0.62790697674418605</v>
      </c>
      <c r="G4">
        <v>0.60465116279069697</v>
      </c>
      <c r="H4">
        <v>0.69767441860465096</v>
      </c>
      <c r="I4">
        <v>0.74418604651162701</v>
      </c>
      <c r="J4">
        <v>0.60465116279069697</v>
      </c>
      <c r="K4">
        <v>0.581395348837209</v>
      </c>
    </row>
    <row r="5" spans="1:11" x14ac:dyDescent="0.2">
      <c r="A5" t="s">
        <v>35</v>
      </c>
      <c r="B5">
        <v>0.97674418604651103</v>
      </c>
      <c r="C5">
        <v>0.93023255813953398</v>
      </c>
      <c r="D5">
        <v>0.97674418604651103</v>
      </c>
      <c r="E5">
        <v>0.95348837209302295</v>
      </c>
      <c r="F5">
        <v>0.90697674418604601</v>
      </c>
      <c r="G5">
        <v>0.97674418604651103</v>
      </c>
      <c r="H5">
        <v>0.95348837209302295</v>
      </c>
      <c r="I5">
        <v>0.93023255813953398</v>
      </c>
      <c r="J5">
        <v>0.97674418604651103</v>
      </c>
      <c r="K5">
        <v>0.88372093023255804</v>
      </c>
    </row>
    <row r="6" spans="1:11" x14ac:dyDescent="0.2">
      <c r="A6" t="s">
        <v>11</v>
      </c>
      <c r="B6">
        <v>0.90697674418604601</v>
      </c>
      <c r="C6">
        <v>0.97674418604651103</v>
      </c>
      <c r="D6">
        <v>0.93023255813953398</v>
      </c>
      <c r="E6">
        <v>0.93023255813953398</v>
      </c>
      <c r="F6">
        <v>0.97674418604651103</v>
      </c>
      <c r="G6">
        <v>0.95348837209302295</v>
      </c>
      <c r="H6">
        <v>0.95348837209302295</v>
      </c>
      <c r="I6">
        <v>0.97674418604651103</v>
      </c>
      <c r="J6">
        <v>0.97674418604651103</v>
      </c>
      <c r="K6">
        <v>0.97674418604651103</v>
      </c>
    </row>
    <row r="7" spans="1:11" x14ac:dyDescent="0.2">
      <c r="A7" t="s">
        <v>15</v>
      </c>
      <c r="B7">
        <v>1</v>
      </c>
      <c r="C7">
        <v>0.97674418604651103</v>
      </c>
      <c r="D7">
        <v>0.95348837209302295</v>
      </c>
      <c r="E7">
        <v>0.97674418604651103</v>
      </c>
      <c r="F7">
        <v>0.97674418604651103</v>
      </c>
      <c r="G7">
        <v>0.97674418604651103</v>
      </c>
      <c r="H7">
        <v>0.95348837209302295</v>
      </c>
      <c r="I7">
        <v>1</v>
      </c>
      <c r="J7">
        <v>0.95348837209302295</v>
      </c>
      <c r="K7">
        <v>0.97674418604651103</v>
      </c>
    </row>
    <row r="8" spans="1:11" x14ac:dyDescent="0.2">
      <c r="A8" t="s">
        <v>36</v>
      </c>
      <c r="B8">
        <v>0.97674418604651103</v>
      </c>
      <c r="C8">
        <v>0.93023255813953398</v>
      </c>
      <c r="D8">
        <v>0.95348837209302295</v>
      </c>
      <c r="E8">
        <v>0.95348837209302295</v>
      </c>
      <c r="F8">
        <v>0.97674418604651103</v>
      </c>
      <c r="G8">
        <v>0.95348837209302295</v>
      </c>
      <c r="H8">
        <v>0.97674418604651103</v>
      </c>
      <c r="I8">
        <v>0.97674418604651103</v>
      </c>
      <c r="J8">
        <v>0.95348837209302295</v>
      </c>
      <c r="K8">
        <v>0.95348837209302295</v>
      </c>
    </row>
    <row r="9" spans="1:11" x14ac:dyDescent="0.2">
      <c r="A9" t="s">
        <v>13</v>
      </c>
      <c r="B9">
        <v>0.837209302325581</v>
      </c>
      <c r="C9">
        <v>0.88372093023255804</v>
      </c>
      <c r="D9">
        <v>0.81395348837209303</v>
      </c>
      <c r="E9">
        <v>0.86046511627906896</v>
      </c>
      <c r="F9">
        <v>0.95348837209302295</v>
      </c>
      <c r="G9">
        <v>0.88372093023255804</v>
      </c>
      <c r="H9">
        <v>0.86046511627906896</v>
      </c>
      <c r="I9">
        <v>0.81395348837209303</v>
      </c>
      <c r="J9">
        <v>0.69767441860465096</v>
      </c>
      <c r="K9">
        <v>0.79069767441860395</v>
      </c>
    </row>
    <row r="10" spans="1:11" x14ac:dyDescent="0.2">
      <c r="A10" t="s">
        <v>14</v>
      </c>
      <c r="B10">
        <v>0.90697674418604601</v>
      </c>
      <c r="C10">
        <v>0.88372093023255804</v>
      </c>
      <c r="D10">
        <v>0.88372093023255804</v>
      </c>
      <c r="E10">
        <v>0.93023255813953398</v>
      </c>
      <c r="F10">
        <v>0.97674418604651103</v>
      </c>
      <c r="G10">
        <v>0.93023255813953398</v>
      </c>
      <c r="H10">
        <v>0.97674418604651103</v>
      </c>
      <c r="I10">
        <v>0.93023255813953398</v>
      </c>
      <c r="J10">
        <v>0.95348837209302295</v>
      </c>
      <c r="K10">
        <v>0.93023255813953398</v>
      </c>
    </row>
    <row r="11" spans="1:11" x14ac:dyDescent="0.2">
      <c r="A11" t="s">
        <v>31</v>
      </c>
      <c r="B11">
        <v>0.97674418604651103</v>
      </c>
      <c r="C11">
        <v>0.90697674418604601</v>
      </c>
      <c r="D11">
        <v>1</v>
      </c>
      <c r="E11">
        <v>1</v>
      </c>
      <c r="F11">
        <v>0.93023255813953398</v>
      </c>
      <c r="G11">
        <v>0.95348837209302295</v>
      </c>
      <c r="H11">
        <v>0.90697674418604601</v>
      </c>
      <c r="I11">
        <v>0.93023255813953398</v>
      </c>
      <c r="J11">
        <v>0.95348837209302295</v>
      </c>
      <c r="K11">
        <v>0.90697674418604601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427D-C58A-8141-A438-DA1B91FA23D0}">
  <dimension ref="B1:N13"/>
  <sheetViews>
    <sheetView showGridLines="0" workbookViewId="0">
      <selection activeCell="M3" sqref="M3:N13"/>
    </sheetView>
  </sheetViews>
  <sheetFormatPr baseColWidth="10" defaultRowHeight="16" x14ac:dyDescent="0.2"/>
  <cols>
    <col min="1" max="1" width="10.83203125" style="1"/>
    <col min="2" max="2" width="33.5" style="1" bestFit="1" customWidth="1"/>
    <col min="3" max="11" width="6.83203125" style="1" bestFit="1" customWidth="1"/>
    <col min="12" max="12" width="8" style="1" bestFit="1" customWidth="1"/>
    <col min="13" max="13" width="9" style="1" customWidth="1"/>
    <col min="14" max="14" width="5.83203125" style="1" bestFit="1" customWidth="1"/>
    <col min="15" max="16384" width="10.83203125" style="1"/>
  </cols>
  <sheetData>
    <row r="1" spans="2:14" x14ac:dyDescent="0.2">
      <c r="C1" s="21" t="s">
        <v>37</v>
      </c>
      <c r="D1" s="21"/>
      <c r="E1" s="21"/>
      <c r="F1" s="21"/>
      <c r="G1" s="21"/>
      <c r="H1" s="21"/>
      <c r="I1" s="21"/>
      <c r="J1" s="21"/>
      <c r="K1" s="21"/>
      <c r="L1" s="21"/>
    </row>
    <row r="2" spans="2:14" ht="18" x14ac:dyDescent="0.2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3" t="s">
        <v>10</v>
      </c>
      <c r="N2" s="2" t="s">
        <v>17</v>
      </c>
    </row>
    <row r="3" spans="2:14" ht="18" x14ac:dyDescent="0.2">
      <c r="B3" s="4" t="s">
        <v>26</v>
      </c>
      <c r="C3" s="5">
        <v>0.86956521739130399</v>
      </c>
      <c r="D3" s="5">
        <v>0.91304347826086896</v>
      </c>
      <c r="E3" s="5">
        <v>0.84782608695652095</v>
      </c>
      <c r="F3" s="5">
        <v>0.84782608695652095</v>
      </c>
      <c r="G3" s="5">
        <v>0.86956521739130399</v>
      </c>
      <c r="H3" s="5">
        <v>0.84782608695652095</v>
      </c>
      <c r="I3" s="5">
        <v>0.76086956521739102</v>
      </c>
      <c r="J3" s="5">
        <v>0.86956521739130399</v>
      </c>
      <c r="K3" s="5">
        <v>0.84782608695652095</v>
      </c>
      <c r="L3" s="5">
        <v>0.76086956521739102</v>
      </c>
      <c r="M3" s="20">
        <f t="shared" ref="M3:M13" si="0">AVERAGE(C3:L3)</f>
        <v>0.84347826086956457</v>
      </c>
      <c r="N3" s="6">
        <f t="shared" ref="N3:N13" si="1">STDEV(C3:L3)</f>
        <v>4.7848040635417824E-2</v>
      </c>
    </row>
    <row r="4" spans="2:14" ht="18" x14ac:dyDescent="0.2">
      <c r="B4" s="4" t="s">
        <v>28</v>
      </c>
      <c r="C4" s="5">
        <v>0.89130434782608603</v>
      </c>
      <c r="D4" s="5">
        <v>0.89130434782608603</v>
      </c>
      <c r="E4" s="5">
        <v>0.89130434782608603</v>
      </c>
      <c r="F4" s="5">
        <v>0.91304347826086896</v>
      </c>
      <c r="G4" s="5">
        <v>0.89130434782608603</v>
      </c>
      <c r="H4" s="5">
        <v>0.934782608695652</v>
      </c>
      <c r="I4" s="5">
        <v>0.95652173913043403</v>
      </c>
      <c r="J4" s="5">
        <v>0.934782608695652</v>
      </c>
      <c r="K4" s="5">
        <v>0.934782608695652</v>
      </c>
      <c r="L4" s="5">
        <v>0.97826086956521696</v>
      </c>
      <c r="M4" s="20">
        <f t="shared" si="0"/>
        <v>0.92173913043478206</v>
      </c>
      <c r="N4" s="6">
        <f t="shared" si="1"/>
        <v>3.1083493608010677E-2</v>
      </c>
    </row>
    <row r="5" spans="2:14" ht="18" x14ac:dyDescent="0.2">
      <c r="B5" s="4" t="s">
        <v>25</v>
      </c>
      <c r="C5" s="5">
        <v>0.95652173913043403</v>
      </c>
      <c r="D5" s="5">
        <v>0.97826086956521696</v>
      </c>
      <c r="E5" s="5">
        <v>0.97826086956521696</v>
      </c>
      <c r="F5" s="5">
        <v>1</v>
      </c>
      <c r="G5" s="5">
        <v>1</v>
      </c>
      <c r="H5" s="5">
        <v>1</v>
      </c>
      <c r="I5" s="5">
        <v>0.97826086956521696</v>
      </c>
      <c r="J5" s="5">
        <v>1</v>
      </c>
      <c r="K5" s="5">
        <v>0.97826086956521696</v>
      </c>
      <c r="L5" s="5">
        <v>0.95652173913043403</v>
      </c>
      <c r="M5" s="20">
        <f t="shared" si="0"/>
        <v>0.98260869565217346</v>
      </c>
      <c r="N5" s="6">
        <f t="shared" si="1"/>
        <v>1.7148057342318029E-2</v>
      </c>
    </row>
    <row r="6" spans="2:14" ht="18" x14ac:dyDescent="0.2">
      <c r="B6" s="4" t="s">
        <v>27</v>
      </c>
      <c r="C6" s="5">
        <v>0.80434782608695599</v>
      </c>
      <c r="D6" s="5">
        <v>0.71739130434782605</v>
      </c>
      <c r="E6" s="5">
        <v>0.80434782608695599</v>
      </c>
      <c r="F6" s="5">
        <v>0.80434782608695599</v>
      </c>
      <c r="G6" s="5">
        <v>0.76086956521739102</v>
      </c>
      <c r="H6" s="5">
        <v>0.82608695652173902</v>
      </c>
      <c r="I6" s="5">
        <v>0.78260869565217395</v>
      </c>
      <c r="J6" s="5">
        <v>0.82608695652173902</v>
      </c>
      <c r="K6" s="5">
        <v>0.76086956521739102</v>
      </c>
      <c r="L6" s="5">
        <v>0.84782608695652095</v>
      </c>
      <c r="M6" s="20">
        <f t="shared" si="0"/>
        <v>0.79347826086956486</v>
      </c>
      <c r="N6" s="6">
        <f t="shared" si="1"/>
        <v>3.8685066130548097E-2</v>
      </c>
    </row>
    <row r="7" spans="2:14" ht="18" x14ac:dyDescent="0.2">
      <c r="B7" s="4" t="s">
        <v>18</v>
      </c>
      <c r="C7" s="5">
        <v>0.95652173913043403</v>
      </c>
      <c r="D7" s="5">
        <v>0.86956521739130399</v>
      </c>
      <c r="E7" s="5">
        <v>0.86956521739130399</v>
      </c>
      <c r="F7" s="5">
        <v>0.97826086956521696</v>
      </c>
      <c r="G7" s="5">
        <v>0.934782608695652</v>
      </c>
      <c r="H7" s="5">
        <v>0.91304347826086896</v>
      </c>
      <c r="I7" s="5">
        <v>0.934782608695652</v>
      </c>
      <c r="J7" s="5">
        <v>0.91304347826086896</v>
      </c>
      <c r="K7" s="5">
        <v>0.95652173913043403</v>
      </c>
      <c r="L7" s="5">
        <v>0.95652173913043403</v>
      </c>
      <c r="M7" s="20">
        <f t="shared" si="0"/>
        <v>0.92826086956521703</v>
      </c>
      <c r="N7" s="6">
        <f t="shared" si="1"/>
        <v>3.7020405143318183E-2</v>
      </c>
    </row>
    <row r="8" spans="2:14" ht="18" x14ac:dyDescent="0.2">
      <c r="B8" s="4" t="s">
        <v>11</v>
      </c>
      <c r="C8" s="5">
        <v>1</v>
      </c>
      <c r="D8" s="5">
        <v>1</v>
      </c>
      <c r="E8" s="5">
        <v>0.97826086956521696</v>
      </c>
      <c r="F8" s="5">
        <v>0.934782608695652</v>
      </c>
      <c r="G8" s="5">
        <v>0.91304347826086896</v>
      </c>
      <c r="H8" s="5">
        <v>1</v>
      </c>
      <c r="I8" s="5">
        <v>1</v>
      </c>
      <c r="J8" s="5">
        <v>0.91304347826086896</v>
      </c>
      <c r="K8" s="5">
        <v>0.934782608695652</v>
      </c>
      <c r="L8" s="5">
        <v>0.91304347826086896</v>
      </c>
      <c r="M8" s="20">
        <f t="shared" si="0"/>
        <v>0.95869565217391273</v>
      </c>
      <c r="N8" s="6">
        <f t="shared" si="1"/>
        <v>4.0280991622282249E-2</v>
      </c>
    </row>
    <row r="9" spans="2:14" ht="18" x14ac:dyDescent="0.2">
      <c r="B9" s="4" t="s">
        <v>16</v>
      </c>
      <c r="C9" s="5">
        <v>0.95652173913043403</v>
      </c>
      <c r="D9" s="5">
        <v>0.89130434782608603</v>
      </c>
      <c r="E9" s="5">
        <v>1</v>
      </c>
      <c r="F9" s="5">
        <v>1</v>
      </c>
      <c r="G9" s="5">
        <v>0.95652173913043403</v>
      </c>
      <c r="H9" s="5">
        <v>0.91304347826086896</v>
      </c>
      <c r="I9" s="5">
        <v>0.95652173913043403</v>
      </c>
      <c r="J9" s="5">
        <v>1</v>
      </c>
      <c r="K9" s="5">
        <v>0.89130434782608603</v>
      </c>
      <c r="L9" s="5">
        <v>0.97826086956521696</v>
      </c>
      <c r="M9" s="20">
        <f t="shared" si="0"/>
        <v>0.95434782608695612</v>
      </c>
      <c r="N9" s="6">
        <f t="shared" si="1"/>
        <v>4.2808856486208823E-2</v>
      </c>
    </row>
    <row r="10" spans="2:14" ht="18" x14ac:dyDescent="0.2">
      <c r="B10" s="4" t="s">
        <v>24</v>
      </c>
      <c r="C10" s="5">
        <v>1</v>
      </c>
      <c r="D10" s="5">
        <v>0.934782608695652</v>
      </c>
      <c r="E10" s="5">
        <v>0.934782608695652</v>
      </c>
      <c r="F10" s="5">
        <v>0.89130434782608603</v>
      </c>
      <c r="G10" s="5">
        <v>0.934782608695652</v>
      </c>
      <c r="H10" s="5">
        <v>0.97826086956521696</v>
      </c>
      <c r="I10" s="5">
        <v>1</v>
      </c>
      <c r="J10" s="5">
        <v>1</v>
      </c>
      <c r="K10" s="5">
        <v>0.97826086956521696</v>
      </c>
      <c r="L10" s="5">
        <v>1</v>
      </c>
      <c r="M10" s="20">
        <f t="shared" si="0"/>
        <v>0.96521739130434769</v>
      </c>
      <c r="N10" s="6">
        <f t="shared" si="1"/>
        <v>3.8617137954997972E-2</v>
      </c>
    </row>
    <row r="11" spans="2:14" ht="18" x14ac:dyDescent="0.2">
      <c r="B11" s="4" t="s">
        <v>13</v>
      </c>
      <c r="C11" s="5">
        <v>0.95652173913043403</v>
      </c>
      <c r="D11" s="5">
        <v>0.95652173913043403</v>
      </c>
      <c r="E11" s="5">
        <v>0.86956521739130399</v>
      </c>
      <c r="F11" s="5">
        <v>0.89130434782608603</v>
      </c>
      <c r="G11" s="5">
        <v>0.86956521739130399</v>
      </c>
      <c r="H11" s="5">
        <v>0.91304347826086896</v>
      </c>
      <c r="I11" s="5">
        <v>0.89130434782608603</v>
      </c>
      <c r="J11" s="5">
        <v>0.86956521739130399</v>
      </c>
      <c r="K11" s="5">
        <v>0.95652173913043403</v>
      </c>
      <c r="L11" s="5">
        <v>0.934782608695652</v>
      </c>
      <c r="M11" s="20">
        <f t="shared" si="0"/>
        <v>0.91086956521739071</v>
      </c>
      <c r="N11" s="6">
        <f t="shared" si="1"/>
        <v>3.7583485448956268E-2</v>
      </c>
    </row>
    <row r="12" spans="2:14" ht="18" x14ac:dyDescent="0.2">
      <c r="B12" s="4" t="s">
        <v>23</v>
      </c>
      <c r="C12" s="5">
        <v>0.934782608695652</v>
      </c>
      <c r="D12" s="5">
        <v>0.934782608695652</v>
      </c>
      <c r="E12" s="5">
        <v>0.934782608695652</v>
      </c>
      <c r="F12" s="5">
        <v>0.97826086956521696</v>
      </c>
      <c r="G12" s="5">
        <v>0.97826086956521696</v>
      </c>
      <c r="H12" s="5">
        <v>0.95652173913043403</v>
      </c>
      <c r="I12" s="5">
        <v>0.934782608695652</v>
      </c>
      <c r="J12" s="5">
        <v>0.95652173913043403</v>
      </c>
      <c r="K12" s="5">
        <v>0.91304347826086896</v>
      </c>
      <c r="L12" s="5">
        <v>0.95652173913043403</v>
      </c>
      <c r="M12" s="20">
        <f t="shared" si="0"/>
        <v>0.94782608695652115</v>
      </c>
      <c r="N12" s="6">
        <f t="shared" si="1"/>
        <v>2.1001995284332442E-2</v>
      </c>
    </row>
    <row r="13" spans="2:14" ht="18" x14ac:dyDescent="0.2">
      <c r="B13" s="4" t="s">
        <v>31</v>
      </c>
      <c r="C13" s="5">
        <v>1</v>
      </c>
      <c r="D13" s="5">
        <v>0.89130434782608603</v>
      </c>
      <c r="E13" s="5">
        <v>0.97826086956521696</v>
      </c>
      <c r="F13" s="5">
        <v>0.95652173913043403</v>
      </c>
      <c r="G13" s="5">
        <v>0.97826086956521696</v>
      </c>
      <c r="H13" s="5">
        <v>1</v>
      </c>
      <c r="I13" s="5">
        <v>0.934782608695652</v>
      </c>
      <c r="J13" s="5">
        <v>0.91304347826086896</v>
      </c>
      <c r="K13" s="5">
        <v>0.95652173913043403</v>
      </c>
      <c r="L13" s="5">
        <v>0.95652173913043403</v>
      </c>
      <c r="M13" s="20">
        <f t="shared" si="0"/>
        <v>0.95652173913043437</v>
      </c>
      <c r="N13" s="6">
        <f t="shared" si="1"/>
        <v>3.5499851344683961E-2</v>
      </c>
    </row>
  </sheetData>
  <mergeCells count="1">
    <mergeCell ref="C1:L1"/>
  </mergeCells>
  <conditionalFormatting sqref="C4:M12">
    <cfRule type="colorScale" priority="7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3:M3">
    <cfRule type="colorScale" priority="6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13:M13">
    <cfRule type="colorScale" priority="5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9D2-C796-1944-A2A1-A397ECFC5487}">
  <dimension ref="B1:N13"/>
  <sheetViews>
    <sheetView showGridLines="0" workbookViewId="0">
      <selection activeCell="M3" sqref="M3:N13"/>
    </sheetView>
  </sheetViews>
  <sheetFormatPr baseColWidth="10" defaultRowHeight="16" x14ac:dyDescent="0.2"/>
  <cols>
    <col min="1" max="1" width="10.83203125" style="1"/>
    <col min="2" max="2" width="33.5" style="1" bestFit="1" customWidth="1"/>
    <col min="3" max="11" width="6.83203125" style="1" bestFit="1" customWidth="1"/>
    <col min="12" max="12" width="8" style="1" bestFit="1" customWidth="1"/>
    <col min="13" max="13" width="8.6640625" style="1" customWidth="1"/>
    <col min="14" max="14" width="5.83203125" style="1" bestFit="1" customWidth="1"/>
    <col min="15" max="16384" width="10.83203125" style="1"/>
  </cols>
  <sheetData>
    <row r="1" spans="2:14" x14ac:dyDescent="0.2">
      <c r="C1" s="21" t="s">
        <v>44</v>
      </c>
      <c r="D1" s="21"/>
      <c r="E1" s="21"/>
      <c r="F1" s="21"/>
      <c r="G1" s="21"/>
      <c r="H1" s="21"/>
      <c r="I1" s="21"/>
      <c r="J1" s="21"/>
      <c r="K1" s="21"/>
      <c r="L1" s="21"/>
    </row>
    <row r="2" spans="2:14" ht="18" x14ac:dyDescent="0.2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3" t="s">
        <v>10</v>
      </c>
      <c r="N2" s="2" t="s">
        <v>17</v>
      </c>
    </row>
    <row r="3" spans="2:14" ht="18" x14ac:dyDescent="0.2">
      <c r="B3" s="4" t="s">
        <v>26</v>
      </c>
      <c r="C3" s="5">
        <v>0.81395348837209303</v>
      </c>
      <c r="D3" s="5">
        <v>0.79069767441860395</v>
      </c>
      <c r="E3" s="5">
        <v>0.86046511627906896</v>
      </c>
      <c r="F3" s="5">
        <v>0.76744186046511598</v>
      </c>
      <c r="G3" s="5">
        <v>0.81395348837209303</v>
      </c>
      <c r="H3" s="5">
        <v>0.86046511627906896</v>
      </c>
      <c r="I3" s="5">
        <v>0.81395348837209303</v>
      </c>
      <c r="J3" s="5">
        <v>0.90697674418604601</v>
      </c>
      <c r="K3" s="5">
        <v>0.86046511627906896</v>
      </c>
      <c r="L3" s="5">
        <v>0.81395348837209303</v>
      </c>
      <c r="M3" s="20">
        <f t="shared" ref="M3:M13" si="0">AVERAGE(C3:L3)</f>
        <v>0.83023255813953445</v>
      </c>
      <c r="N3" s="6">
        <f t="shared" ref="N3:N13" si="1">STDEV(C3:L3)</f>
        <v>4.1092583816119431E-2</v>
      </c>
    </row>
    <row r="4" spans="2:14" ht="18" x14ac:dyDescent="0.2">
      <c r="B4" s="4" t="s">
        <v>28</v>
      </c>
      <c r="C4" s="5">
        <v>0.88372093023255804</v>
      </c>
      <c r="D4" s="5">
        <v>0.90697674418604601</v>
      </c>
      <c r="E4" s="5">
        <v>0.88372093023255804</v>
      </c>
      <c r="F4" s="5">
        <v>0.93023255813953398</v>
      </c>
      <c r="G4" s="5">
        <v>0.93023255813953398</v>
      </c>
      <c r="H4" s="5">
        <v>0.97674418604651103</v>
      </c>
      <c r="I4" s="5">
        <v>0.86046511627906896</v>
      </c>
      <c r="J4" s="5">
        <v>0.97674418604651103</v>
      </c>
      <c r="K4" s="5">
        <v>0.93023255813953398</v>
      </c>
      <c r="L4" s="5">
        <v>0.88372093023255804</v>
      </c>
      <c r="M4" s="20">
        <f t="shared" si="0"/>
        <v>0.91627906976744122</v>
      </c>
      <c r="N4" s="6">
        <f t="shared" si="1"/>
        <v>3.983017853849638E-2</v>
      </c>
    </row>
    <row r="5" spans="2:14" ht="18" x14ac:dyDescent="0.2">
      <c r="B5" s="4" t="s">
        <v>25</v>
      </c>
      <c r="C5" s="5">
        <v>1</v>
      </c>
      <c r="D5" s="5">
        <v>1</v>
      </c>
      <c r="E5" s="5">
        <v>0.97674418604651103</v>
      </c>
      <c r="F5" s="5">
        <v>0.95348837209302295</v>
      </c>
      <c r="G5" s="5">
        <v>0.97674418604651103</v>
      </c>
      <c r="H5" s="5">
        <v>1</v>
      </c>
      <c r="I5" s="5">
        <v>0.95348837209302295</v>
      </c>
      <c r="J5" s="5">
        <v>0.95348837209302295</v>
      </c>
      <c r="K5" s="5">
        <v>0.97674418604651103</v>
      </c>
      <c r="L5" s="5">
        <v>1</v>
      </c>
      <c r="M5" s="20">
        <f t="shared" si="0"/>
        <v>0.97906976744186025</v>
      </c>
      <c r="N5" s="6">
        <f t="shared" si="1"/>
        <v>2.0362675250486503E-2</v>
      </c>
    </row>
    <row r="6" spans="2:14" ht="18" x14ac:dyDescent="0.2">
      <c r="B6" s="4" t="s">
        <v>27</v>
      </c>
      <c r="C6" s="5">
        <v>0.60465116279069697</v>
      </c>
      <c r="D6" s="5">
        <v>0.53488372093023195</v>
      </c>
      <c r="E6" s="5">
        <v>0.44186046511627902</v>
      </c>
      <c r="F6" s="5">
        <v>0.62790697674418605</v>
      </c>
      <c r="G6" s="5">
        <v>0.62790697674418605</v>
      </c>
      <c r="H6" s="5">
        <v>0.60465116279069697</v>
      </c>
      <c r="I6" s="5">
        <v>0.69767441860465096</v>
      </c>
      <c r="J6" s="5">
        <v>0.74418604651162701</v>
      </c>
      <c r="K6" s="5">
        <v>0.60465116279069697</v>
      </c>
      <c r="L6" s="5">
        <v>0.581395348837209</v>
      </c>
      <c r="M6" s="20">
        <f t="shared" si="0"/>
        <v>0.60697674418604597</v>
      </c>
      <c r="N6" s="6">
        <f t="shared" si="1"/>
        <v>8.2367760986912397E-2</v>
      </c>
    </row>
    <row r="7" spans="2:14" ht="18" x14ac:dyDescent="0.2">
      <c r="B7" s="4" t="s">
        <v>18</v>
      </c>
      <c r="C7" s="5">
        <v>0.97674418604651103</v>
      </c>
      <c r="D7" s="5">
        <v>0.93023255813953398</v>
      </c>
      <c r="E7" s="5">
        <v>0.97674418604651103</v>
      </c>
      <c r="F7" s="5">
        <v>0.95348837209302295</v>
      </c>
      <c r="G7" s="5">
        <v>0.90697674418604601</v>
      </c>
      <c r="H7" s="5">
        <v>0.97674418604651103</v>
      </c>
      <c r="I7" s="5">
        <v>0.95348837209302295</v>
      </c>
      <c r="J7" s="5">
        <v>0.93023255813953398</v>
      </c>
      <c r="K7" s="5">
        <v>0.97674418604651103</v>
      </c>
      <c r="L7" s="5">
        <v>0.88372093023255804</v>
      </c>
      <c r="M7" s="20">
        <f t="shared" si="0"/>
        <v>0.94651162790697629</v>
      </c>
      <c r="N7" s="6">
        <f t="shared" si="1"/>
        <v>3.2979918428190078E-2</v>
      </c>
    </row>
    <row r="8" spans="2:14" ht="18" x14ac:dyDescent="0.2">
      <c r="B8" s="4" t="s">
        <v>11</v>
      </c>
      <c r="C8" s="5">
        <v>0.90697674418604601</v>
      </c>
      <c r="D8" s="5">
        <v>0.97674418604651103</v>
      </c>
      <c r="E8" s="5">
        <v>0.93023255813953398</v>
      </c>
      <c r="F8" s="5">
        <v>0.93023255813953398</v>
      </c>
      <c r="G8" s="5">
        <v>0.97674418604651103</v>
      </c>
      <c r="H8" s="5">
        <v>0.95348837209302295</v>
      </c>
      <c r="I8" s="5">
        <v>0.95348837209302295</v>
      </c>
      <c r="J8" s="5">
        <v>0.97674418604651103</v>
      </c>
      <c r="K8" s="5">
        <v>0.97674418604651103</v>
      </c>
      <c r="L8" s="5">
        <v>0.97674418604651103</v>
      </c>
      <c r="M8" s="20">
        <f t="shared" si="0"/>
        <v>0.9558139534883715</v>
      </c>
      <c r="N8" s="6">
        <f t="shared" si="1"/>
        <v>2.5593138014293342E-2</v>
      </c>
    </row>
    <row r="9" spans="2:14" ht="18" x14ac:dyDescent="0.2">
      <c r="B9" s="4" t="s">
        <v>16</v>
      </c>
      <c r="C9" s="5">
        <v>1</v>
      </c>
      <c r="D9" s="5">
        <v>0.97674418604651103</v>
      </c>
      <c r="E9" s="5">
        <v>0.95348837209302295</v>
      </c>
      <c r="F9" s="5">
        <v>0.97674418604651103</v>
      </c>
      <c r="G9" s="5">
        <v>0.97674418604651103</v>
      </c>
      <c r="H9" s="5">
        <v>0.97674418604651103</v>
      </c>
      <c r="I9" s="5">
        <v>0.95348837209302295</v>
      </c>
      <c r="J9" s="5">
        <v>1</v>
      </c>
      <c r="K9" s="5">
        <v>0.95348837209302295</v>
      </c>
      <c r="L9" s="5">
        <v>0.97674418604651103</v>
      </c>
      <c r="M9" s="20">
        <f t="shared" si="0"/>
        <v>0.97441860465116237</v>
      </c>
      <c r="N9" s="6">
        <f t="shared" si="1"/>
        <v>1.715964621796803E-2</v>
      </c>
    </row>
    <row r="10" spans="2:14" ht="18" x14ac:dyDescent="0.2">
      <c r="B10" s="4" t="s">
        <v>24</v>
      </c>
      <c r="C10" s="5">
        <v>0.97674418604651103</v>
      </c>
      <c r="D10" s="5">
        <v>0.93023255813953398</v>
      </c>
      <c r="E10" s="5">
        <v>0.95348837209302295</v>
      </c>
      <c r="F10" s="5">
        <v>0.95348837209302295</v>
      </c>
      <c r="G10" s="5">
        <v>0.97674418604651103</v>
      </c>
      <c r="H10" s="5">
        <v>0.95348837209302295</v>
      </c>
      <c r="I10" s="5">
        <v>0.97674418604651103</v>
      </c>
      <c r="J10" s="5">
        <v>0.97674418604651103</v>
      </c>
      <c r="K10" s="5">
        <v>0.95348837209302295</v>
      </c>
      <c r="L10" s="5">
        <v>0.95348837209302295</v>
      </c>
      <c r="M10" s="20">
        <f t="shared" si="0"/>
        <v>0.96046511627906916</v>
      </c>
      <c r="N10" s="6">
        <f t="shared" si="1"/>
        <v>1.5696478086291921E-2</v>
      </c>
    </row>
    <row r="11" spans="2:14" ht="18" x14ac:dyDescent="0.2">
      <c r="B11" s="4" t="s">
        <v>13</v>
      </c>
      <c r="C11" s="5">
        <v>0.837209302325581</v>
      </c>
      <c r="D11" s="5">
        <v>0.88372093023255804</v>
      </c>
      <c r="E11" s="5">
        <v>0.81395348837209303</v>
      </c>
      <c r="F11" s="5">
        <v>0.86046511627906896</v>
      </c>
      <c r="G11" s="5">
        <v>0.95348837209302295</v>
      </c>
      <c r="H11" s="5">
        <v>0.88372093023255804</v>
      </c>
      <c r="I11" s="5">
        <v>0.86046511627906896</v>
      </c>
      <c r="J11" s="5">
        <v>0.81395348837209303</v>
      </c>
      <c r="K11" s="5">
        <v>0.69767441860465096</v>
      </c>
      <c r="L11" s="5">
        <v>0.79069767441860395</v>
      </c>
      <c r="M11" s="20">
        <f t="shared" si="0"/>
        <v>0.83953488372092977</v>
      </c>
      <c r="N11" s="6">
        <f t="shared" si="1"/>
        <v>6.7978794630678283E-2</v>
      </c>
    </row>
    <row r="12" spans="2:14" ht="18" x14ac:dyDescent="0.2">
      <c r="B12" s="4" t="s">
        <v>23</v>
      </c>
      <c r="C12" s="5">
        <v>0.90697674418604601</v>
      </c>
      <c r="D12" s="5">
        <v>0.88372093023255804</v>
      </c>
      <c r="E12" s="5">
        <v>0.88372093023255804</v>
      </c>
      <c r="F12" s="5">
        <v>0.93023255813953398</v>
      </c>
      <c r="G12" s="5">
        <v>0.97674418604651103</v>
      </c>
      <c r="H12" s="5">
        <v>0.93023255813953398</v>
      </c>
      <c r="I12" s="5">
        <v>0.97674418604651103</v>
      </c>
      <c r="J12" s="5">
        <v>0.93023255813953398</v>
      </c>
      <c r="K12" s="5">
        <v>0.95348837209302295</v>
      </c>
      <c r="L12" s="5">
        <v>0.93023255813953398</v>
      </c>
      <c r="M12" s="20">
        <f t="shared" si="0"/>
        <v>0.9302325581395342</v>
      </c>
      <c r="N12" s="6">
        <f t="shared" si="1"/>
        <v>3.2888687497048576E-2</v>
      </c>
    </row>
    <row r="13" spans="2:14" ht="18" x14ac:dyDescent="0.2">
      <c r="B13" s="4" t="s">
        <v>31</v>
      </c>
      <c r="C13" s="5">
        <v>0.97674418604651103</v>
      </c>
      <c r="D13" s="5">
        <v>0.90697674418604601</v>
      </c>
      <c r="E13" s="5">
        <v>1</v>
      </c>
      <c r="F13" s="5">
        <v>1</v>
      </c>
      <c r="G13" s="5">
        <v>0.93023255813953398</v>
      </c>
      <c r="H13" s="5">
        <v>0.95348837209302295</v>
      </c>
      <c r="I13" s="5">
        <v>0.90697674418604601</v>
      </c>
      <c r="J13" s="5">
        <v>0.93023255813953398</v>
      </c>
      <c r="K13" s="5">
        <v>0.95348837209302295</v>
      </c>
      <c r="L13" s="5">
        <v>0.90697674418604601</v>
      </c>
      <c r="M13" s="20">
        <f t="shared" si="0"/>
        <v>0.94651162790697629</v>
      </c>
      <c r="N13" s="6">
        <f t="shared" si="1"/>
        <v>3.6442354336568138E-2</v>
      </c>
    </row>
  </sheetData>
  <mergeCells count="1">
    <mergeCell ref="C1:L1"/>
  </mergeCells>
  <conditionalFormatting sqref="C4:M12">
    <cfRule type="colorScale" priority="4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3:M3">
    <cfRule type="colorScale" priority="3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13:M13">
    <cfRule type="colorScale" priority="2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D49D-F9A9-7247-AADA-ECB28A789E49}">
  <dimension ref="A2:K21"/>
  <sheetViews>
    <sheetView workbookViewId="0">
      <selection activeCell="C4" sqref="C4:K14"/>
    </sheetView>
  </sheetViews>
  <sheetFormatPr baseColWidth="10" defaultRowHeight="16" x14ac:dyDescent="0.2"/>
  <cols>
    <col min="2" max="2" width="33.5" bestFit="1" customWidth="1"/>
    <col min="3" max="7" width="9" customWidth="1"/>
    <col min="8" max="9" width="9.33203125" customWidth="1"/>
    <col min="10" max="11" width="9" customWidth="1"/>
  </cols>
  <sheetData>
    <row r="2" spans="1:11" x14ac:dyDescent="0.2">
      <c r="B2" s="12"/>
      <c r="C2" s="22" t="s">
        <v>37</v>
      </c>
      <c r="D2" s="22"/>
      <c r="E2" s="22"/>
      <c r="F2" s="22"/>
      <c r="G2" s="22"/>
      <c r="H2" s="22"/>
      <c r="I2" s="22"/>
      <c r="J2" s="22"/>
      <c r="K2" s="22"/>
    </row>
    <row r="3" spans="1:11" s="18" customFormat="1" ht="51" x14ac:dyDescent="0.2">
      <c r="B3" s="17" t="s">
        <v>45</v>
      </c>
      <c r="C3" s="16" t="s">
        <v>38</v>
      </c>
      <c r="D3" s="16" t="s">
        <v>39</v>
      </c>
      <c r="E3" s="16" t="s">
        <v>40</v>
      </c>
      <c r="F3" s="16" t="s">
        <v>41</v>
      </c>
      <c r="G3" s="16" t="s">
        <v>42</v>
      </c>
      <c r="H3" s="16" t="s">
        <v>43</v>
      </c>
      <c r="I3" s="16" t="s">
        <v>21</v>
      </c>
      <c r="J3" s="16" t="s">
        <v>46</v>
      </c>
      <c r="K3" s="16" t="s">
        <v>48</v>
      </c>
    </row>
    <row r="4" spans="1:11" x14ac:dyDescent="0.2">
      <c r="B4" s="4" t="s">
        <v>26</v>
      </c>
      <c r="C4" s="2">
        <v>0</v>
      </c>
      <c r="D4" s="2">
        <v>10</v>
      </c>
      <c r="E4" s="2">
        <v>0</v>
      </c>
      <c r="F4" s="2">
        <v>47</v>
      </c>
      <c r="G4" s="6">
        <f t="shared" ref="G4:G14" si="0">F4/(F4+E4)</f>
        <v>1</v>
      </c>
      <c r="H4" s="6">
        <f t="shared" ref="H4:H14" si="1">F4/(F4+D4)</f>
        <v>0.82456140350877194</v>
      </c>
      <c r="I4" s="6">
        <f t="shared" ref="I4:I14" si="2">(C4+F4)/(C4+D4+E4+F4)</f>
        <v>0.82456140350877194</v>
      </c>
      <c r="J4" s="6">
        <f>2*H4*G4/(H4+G4)</f>
        <v>0.90384615384615385</v>
      </c>
      <c r="K4" s="6">
        <v>0.98085106382978704</v>
      </c>
    </row>
    <row r="5" spans="1:11" x14ac:dyDescent="0.2">
      <c r="B5" s="4" t="s">
        <v>28</v>
      </c>
      <c r="C5" s="2">
        <v>8</v>
      </c>
      <c r="D5" s="2">
        <v>2</v>
      </c>
      <c r="E5" s="2">
        <v>2</v>
      </c>
      <c r="F5" s="2">
        <v>45</v>
      </c>
      <c r="G5" s="6">
        <f t="shared" si="0"/>
        <v>0.95744680851063835</v>
      </c>
      <c r="H5" s="6">
        <f t="shared" si="1"/>
        <v>0.95744680851063835</v>
      </c>
      <c r="I5" s="6">
        <f t="shared" si="2"/>
        <v>0.92982456140350878</v>
      </c>
      <c r="J5" s="6">
        <f t="shared" ref="J5:J14" si="3">2*H5*G5/(H5+G5)</f>
        <v>0.95744680851063846</v>
      </c>
      <c r="K5" s="6">
        <v>0.95319148936170195</v>
      </c>
    </row>
    <row r="6" spans="1:11" x14ac:dyDescent="0.2">
      <c r="A6" t="s">
        <v>49</v>
      </c>
      <c r="B6" s="4" t="s">
        <v>25</v>
      </c>
      <c r="C6" s="2">
        <v>9</v>
      </c>
      <c r="D6" s="2">
        <v>1</v>
      </c>
      <c r="E6" s="2">
        <v>0</v>
      </c>
      <c r="F6" s="2">
        <v>47</v>
      </c>
      <c r="G6" s="6">
        <f>F6/(F6+E6)</f>
        <v>1</v>
      </c>
      <c r="H6" s="6">
        <f t="shared" si="1"/>
        <v>0.97916666666666663</v>
      </c>
      <c r="I6" s="6">
        <f t="shared" si="2"/>
        <v>0.98245614035087714</v>
      </c>
      <c r="J6" s="6">
        <f t="shared" si="3"/>
        <v>0.98947368421052639</v>
      </c>
      <c r="K6" s="6">
        <v>1</v>
      </c>
    </row>
    <row r="7" spans="1:11" x14ac:dyDescent="0.2">
      <c r="B7" s="4" t="s">
        <v>27</v>
      </c>
      <c r="C7" s="2">
        <v>4</v>
      </c>
      <c r="D7" s="2">
        <v>6</v>
      </c>
      <c r="E7" s="2">
        <v>4</v>
      </c>
      <c r="F7" s="2">
        <v>43</v>
      </c>
      <c r="G7" s="6">
        <f t="shared" si="0"/>
        <v>0.91489361702127658</v>
      </c>
      <c r="H7" s="6">
        <f t="shared" si="1"/>
        <v>0.87755102040816324</v>
      </c>
      <c r="I7" s="6">
        <f t="shared" si="2"/>
        <v>0.82456140350877194</v>
      </c>
      <c r="J7" s="6">
        <f t="shared" si="3"/>
        <v>0.89583333333333326</v>
      </c>
      <c r="K7" s="6">
        <v>0.84680851063829699</v>
      </c>
    </row>
    <row r="8" spans="1:11" x14ac:dyDescent="0.2">
      <c r="A8" t="s">
        <v>49</v>
      </c>
      <c r="B8" s="4" t="s">
        <v>18</v>
      </c>
      <c r="C8" s="2">
        <v>7</v>
      </c>
      <c r="D8" s="2">
        <v>3</v>
      </c>
      <c r="E8" s="2">
        <v>1</v>
      </c>
      <c r="F8" s="2">
        <v>46</v>
      </c>
      <c r="G8" s="6">
        <f t="shared" si="0"/>
        <v>0.97872340425531912</v>
      </c>
      <c r="H8" s="6">
        <f t="shared" si="1"/>
        <v>0.93877551020408168</v>
      </c>
      <c r="I8" s="6">
        <f t="shared" si="2"/>
        <v>0.92982456140350878</v>
      </c>
      <c r="J8" s="6">
        <f t="shared" si="3"/>
        <v>0.95833333333333326</v>
      </c>
      <c r="K8" s="6">
        <v>0.99361702127659501</v>
      </c>
    </row>
    <row r="9" spans="1:11" x14ac:dyDescent="0.2">
      <c r="B9" s="4" t="s">
        <v>11</v>
      </c>
      <c r="C9" s="2">
        <v>10</v>
      </c>
      <c r="D9" s="2">
        <v>0</v>
      </c>
      <c r="E9" s="2">
        <v>1</v>
      </c>
      <c r="F9" s="2">
        <v>46</v>
      </c>
      <c r="G9" s="6">
        <f t="shared" si="0"/>
        <v>0.97872340425531912</v>
      </c>
      <c r="H9" s="6">
        <f t="shared" si="1"/>
        <v>1</v>
      </c>
      <c r="I9" s="6">
        <f t="shared" si="2"/>
        <v>0.98245614035087714</v>
      </c>
      <c r="J9" s="6">
        <f t="shared" si="3"/>
        <v>0.989247311827957</v>
      </c>
      <c r="K9" s="6">
        <v>0.98936170212765895</v>
      </c>
    </row>
    <row r="10" spans="1:11" x14ac:dyDescent="0.2">
      <c r="B10" s="4" t="s">
        <v>16</v>
      </c>
      <c r="C10" s="2">
        <v>9</v>
      </c>
      <c r="D10" s="2">
        <v>1</v>
      </c>
      <c r="E10" s="2">
        <v>2</v>
      </c>
      <c r="F10" s="2">
        <v>45</v>
      </c>
      <c r="G10" s="6">
        <f t="shared" si="0"/>
        <v>0.95744680851063835</v>
      </c>
      <c r="H10" s="6">
        <f t="shared" si="1"/>
        <v>0.97826086956521741</v>
      </c>
      <c r="I10" s="6">
        <f t="shared" si="2"/>
        <v>0.94736842105263153</v>
      </c>
      <c r="J10" s="6">
        <f t="shared" si="3"/>
        <v>0.967741935483871</v>
      </c>
      <c r="K10" s="6">
        <v>0.98723404255319103</v>
      </c>
    </row>
    <row r="11" spans="1:11" x14ac:dyDescent="0.2">
      <c r="A11" t="s">
        <v>49</v>
      </c>
      <c r="B11" s="4" t="s">
        <v>24</v>
      </c>
      <c r="C11" s="2">
        <v>9</v>
      </c>
      <c r="D11" s="2">
        <v>1</v>
      </c>
      <c r="E11" s="2">
        <v>0</v>
      </c>
      <c r="F11" s="2">
        <v>47</v>
      </c>
      <c r="G11" s="6">
        <f t="shared" si="0"/>
        <v>1</v>
      </c>
      <c r="H11" s="6">
        <f t="shared" si="1"/>
        <v>0.97916666666666663</v>
      </c>
      <c r="I11" s="6">
        <f t="shared" si="2"/>
        <v>0.98245614035087714</v>
      </c>
      <c r="J11" s="6">
        <f t="shared" si="3"/>
        <v>0.98947368421052639</v>
      </c>
      <c r="K11" s="6">
        <v>1</v>
      </c>
    </row>
    <row r="12" spans="1:11" x14ac:dyDescent="0.2">
      <c r="B12" s="4" t="s">
        <v>13</v>
      </c>
      <c r="C12" s="2">
        <v>9</v>
      </c>
      <c r="D12" s="2">
        <v>1</v>
      </c>
      <c r="E12" s="2">
        <v>2</v>
      </c>
      <c r="F12" s="2">
        <v>45</v>
      </c>
      <c r="G12" s="6">
        <f t="shared" si="0"/>
        <v>0.95744680851063835</v>
      </c>
      <c r="H12" s="6">
        <f t="shared" si="1"/>
        <v>0.97826086956521741</v>
      </c>
      <c r="I12" s="6">
        <f t="shared" si="2"/>
        <v>0.94736842105263153</v>
      </c>
      <c r="J12" s="6">
        <f t="shared" si="3"/>
        <v>0.967741935483871</v>
      </c>
      <c r="K12" s="6">
        <v>0.96808510638297796</v>
      </c>
    </row>
    <row r="13" spans="1:11" x14ac:dyDescent="0.2">
      <c r="B13" s="4" t="s">
        <v>23</v>
      </c>
      <c r="C13" s="2">
        <v>8</v>
      </c>
      <c r="D13" s="2">
        <v>2</v>
      </c>
      <c r="E13" s="2">
        <v>0</v>
      </c>
      <c r="F13" s="2">
        <v>47</v>
      </c>
      <c r="G13" s="6">
        <f t="shared" si="0"/>
        <v>1</v>
      </c>
      <c r="H13" s="6">
        <f t="shared" si="1"/>
        <v>0.95918367346938771</v>
      </c>
      <c r="I13" s="6">
        <f t="shared" si="2"/>
        <v>0.96491228070175439</v>
      </c>
      <c r="J13" s="6">
        <f t="shared" si="3"/>
        <v>0.97916666666666663</v>
      </c>
      <c r="K13" s="6">
        <v>0.945744680851063</v>
      </c>
    </row>
    <row r="14" spans="1:11" x14ac:dyDescent="0.2">
      <c r="B14" s="4" t="s">
        <v>31</v>
      </c>
      <c r="C14" s="2">
        <v>10</v>
      </c>
      <c r="D14" s="2">
        <v>0</v>
      </c>
      <c r="E14" s="2">
        <v>1</v>
      </c>
      <c r="F14" s="2">
        <v>46</v>
      </c>
      <c r="G14" s="6">
        <f t="shared" si="0"/>
        <v>0.97872340425531912</v>
      </c>
      <c r="H14" s="6">
        <f t="shared" si="1"/>
        <v>1</v>
      </c>
      <c r="I14" s="6">
        <f t="shared" si="2"/>
        <v>0.98245614035087714</v>
      </c>
      <c r="J14" s="6">
        <f t="shared" si="3"/>
        <v>0.989247311827957</v>
      </c>
      <c r="K14" s="6">
        <v>0.99787234042553197</v>
      </c>
    </row>
    <row r="21" spans="10:10" x14ac:dyDescent="0.2">
      <c r="J21" s="1" t="s">
        <v>47</v>
      </c>
    </row>
  </sheetData>
  <mergeCells count="1">
    <mergeCell ref="C2:K2"/>
  </mergeCells>
  <conditionalFormatting sqref="C4:F4">
    <cfRule type="colorScale" priority="13">
      <colorScale>
        <cfvo type="min"/>
        <cfvo type="max"/>
        <color theme="0" tint="-0.249977111117893"/>
        <color rgb="FFFFEF9C"/>
      </colorScale>
    </cfRule>
  </conditionalFormatting>
  <conditionalFormatting sqref="C5:F5">
    <cfRule type="colorScale" priority="12">
      <colorScale>
        <cfvo type="min"/>
        <cfvo type="max"/>
        <color theme="0" tint="-0.249977111117893"/>
        <color rgb="FFFFEF9C"/>
      </colorScale>
    </cfRule>
  </conditionalFormatting>
  <conditionalFormatting sqref="C6:F6">
    <cfRule type="colorScale" priority="11">
      <colorScale>
        <cfvo type="min"/>
        <cfvo type="max"/>
        <color theme="0" tint="-0.249977111117893"/>
        <color rgb="FFFFEF9C"/>
      </colorScale>
    </cfRule>
  </conditionalFormatting>
  <conditionalFormatting sqref="C7:F7">
    <cfRule type="colorScale" priority="10">
      <colorScale>
        <cfvo type="min"/>
        <cfvo type="max"/>
        <color theme="0" tint="-0.249977111117893"/>
        <color rgb="FFFFEF9C"/>
      </colorScale>
    </cfRule>
  </conditionalFormatting>
  <conditionalFormatting sqref="C8:F8">
    <cfRule type="colorScale" priority="9">
      <colorScale>
        <cfvo type="min"/>
        <cfvo type="max"/>
        <color theme="0" tint="-0.249977111117893"/>
        <color rgb="FFFFEF9C"/>
      </colorScale>
    </cfRule>
  </conditionalFormatting>
  <conditionalFormatting sqref="C9:F9">
    <cfRule type="colorScale" priority="7">
      <colorScale>
        <cfvo type="min"/>
        <cfvo type="max"/>
        <color theme="0" tint="-0.249977111117893"/>
        <color rgb="FFFFEF9C"/>
      </colorScale>
    </cfRule>
  </conditionalFormatting>
  <conditionalFormatting sqref="C10:F12">
    <cfRule type="colorScale" priority="6">
      <colorScale>
        <cfvo type="min"/>
        <cfvo type="max"/>
        <color theme="0" tint="-0.249977111117893"/>
        <color rgb="FFFFEF9C"/>
      </colorScale>
    </cfRule>
  </conditionalFormatting>
  <conditionalFormatting sqref="C13:F13">
    <cfRule type="colorScale" priority="5">
      <colorScale>
        <cfvo type="min"/>
        <cfvo type="max"/>
        <color theme="0" tint="-0.249977111117893"/>
        <color rgb="FFFFEF9C"/>
      </colorScale>
    </cfRule>
  </conditionalFormatting>
  <conditionalFormatting sqref="C14:F14">
    <cfRule type="colorScale" priority="14">
      <colorScale>
        <cfvo type="min"/>
        <cfvo type="max"/>
        <color theme="0" tint="-0.249977111117893"/>
        <color rgb="FFFFEF9C"/>
      </colorScale>
    </cfRule>
  </conditionalFormatting>
  <conditionalFormatting sqref="G4:I14">
    <cfRule type="colorScale" priority="3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J4:J14">
    <cfRule type="colorScale" priority="2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K4:K14">
    <cfRule type="colorScale" priority="1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663-FDCD-1D45-8312-16BCC4B98C03}">
  <dimension ref="A2:K14"/>
  <sheetViews>
    <sheetView workbookViewId="0">
      <selection activeCell="B4" sqref="B4:K14"/>
    </sheetView>
  </sheetViews>
  <sheetFormatPr baseColWidth="10" defaultRowHeight="16" x14ac:dyDescent="0.2"/>
  <cols>
    <col min="1" max="1" width="10.83203125" style="1"/>
    <col min="2" max="2" width="33.5" style="1" bestFit="1" customWidth="1"/>
    <col min="3" max="7" width="9.1640625" style="1" customWidth="1"/>
    <col min="8" max="8" width="9.33203125" style="1" customWidth="1"/>
    <col min="9" max="11" width="9.1640625" style="1" customWidth="1"/>
    <col min="12" max="16384" width="10.83203125" style="1"/>
  </cols>
  <sheetData>
    <row r="2" spans="1:11" x14ac:dyDescent="0.2">
      <c r="B2" s="14"/>
      <c r="C2" s="21" t="s">
        <v>44</v>
      </c>
      <c r="D2" s="21"/>
      <c r="E2" s="21"/>
      <c r="F2" s="21"/>
      <c r="G2" s="21"/>
      <c r="H2" s="21"/>
      <c r="I2" s="21"/>
      <c r="J2" s="21"/>
      <c r="K2" s="21"/>
    </row>
    <row r="3" spans="1:11" s="18" customFormat="1" ht="51" x14ac:dyDescent="0.2">
      <c r="B3" s="17" t="s">
        <v>45</v>
      </c>
      <c r="C3" s="16" t="s">
        <v>38</v>
      </c>
      <c r="D3" s="16" t="s">
        <v>39</v>
      </c>
      <c r="E3" s="16" t="s">
        <v>40</v>
      </c>
      <c r="F3" s="16" t="s">
        <v>41</v>
      </c>
      <c r="G3" s="16" t="s">
        <v>42</v>
      </c>
      <c r="H3" s="16" t="s">
        <v>43</v>
      </c>
      <c r="I3" s="16" t="s">
        <v>21</v>
      </c>
      <c r="J3" s="16" t="s">
        <v>46</v>
      </c>
      <c r="K3" s="16" t="s">
        <v>48</v>
      </c>
    </row>
    <row r="4" spans="1:11" x14ac:dyDescent="0.2">
      <c r="A4"/>
      <c r="B4" s="4" t="s">
        <v>26</v>
      </c>
      <c r="C4" s="2">
        <v>17</v>
      </c>
      <c r="D4" s="2">
        <v>8</v>
      </c>
      <c r="E4" s="2">
        <v>2</v>
      </c>
      <c r="F4" s="2">
        <v>27</v>
      </c>
      <c r="G4" s="6">
        <f t="shared" ref="G4:G14" si="0">F4/(F4+E4)</f>
        <v>0.93103448275862066</v>
      </c>
      <c r="H4" s="6">
        <f t="shared" ref="H4:H14" si="1">F4/(F4+D4)</f>
        <v>0.77142857142857146</v>
      </c>
      <c r="I4" s="6">
        <f t="shared" ref="I4:I14" si="2">(C4+F4)/(C4+D4+E4+F4)</f>
        <v>0.81481481481481477</v>
      </c>
      <c r="J4" s="6">
        <f>2*H4*G4/(H4+G4)</f>
        <v>0.84375000000000011</v>
      </c>
      <c r="K4" s="6">
        <v>0.90896551724137897</v>
      </c>
    </row>
    <row r="5" spans="1:11" x14ac:dyDescent="0.2">
      <c r="A5" t="s">
        <v>49</v>
      </c>
      <c r="B5" s="4" t="s">
        <v>28</v>
      </c>
      <c r="C5" s="2">
        <v>24</v>
      </c>
      <c r="D5" s="2">
        <v>1</v>
      </c>
      <c r="E5" s="2">
        <v>5</v>
      </c>
      <c r="F5" s="2">
        <v>24</v>
      </c>
      <c r="G5" s="6">
        <f t="shared" si="0"/>
        <v>0.82758620689655171</v>
      </c>
      <c r="H5" s="6">
        <f t="shared" si="1"/>
        <v>0.96</v>
      </c>
      <c r="I5" s="6">
        <f t="shared" si="2"/>
        <v>0.88888888888888884</v>
      </c>
      <c r="J5" s="6">
        <f t="shared" ref="J5:J14" si="3">2*H5*G5/(H5+G5)</f>
        <v>0.88888888888888895</v>
      </c>
      <c r="K5" s="6">
        <v>0.94758620689655104</v>
      </c>
    </row>
    <row r="6" spans="1:11" x14ac:dyDescent="0.2">
      <c r="A6" t="s">
        <v>49</v>
      </c>
      <c r="B6" s="4" t="s">
        <v>25</v>
      </c>
      <c r="C6" s="2">
        <v>25</v>
      </c>
      <c r="D6" s="2">
        <v>0</v>
      </c>
      <c r="E6" s="2">
        <v>0</v>
      </c>
      <c r="F6" s="2">
        <v>29</v>
      </c>
      <c r="G6" s="6">
        <f t="shared" si="0"/>
        <v>1</v>
      </c>
      <c r="H6" s="6">
        <f t="shared" si="1"/>
        <v>1</v>
      </c>
      <c r="I6" s="6">
        <f t="shared" si="2"/>
        <v>1</v>
      </c>
      <c r="J6" s="6">
        <f t="shared" si="3"/>
        <v>1</v>
      </c>
      <c r="K6" s="6">
        <v>1</v>
      </c>
    </row>
    <row r="7" spans="1:11" x14ac:dyDescent="0.2">
      <c r="A7"/>
      <c r="B7" s="4" t="s">
        <v>27</v>
      </c>
      <c r="C7" s="2">
        <v>8</v>
      </c>
      <c r="D7" s="2">
        <v>17</v>
      </c>
      <c r="E7" s="2">
        <v>6</v>
      </c>
      <c r="F7" s="2">
        <v>23</v>
      </c>
      <c r="G7" s="6">
        <f t="shared" si="0"/>
        <v>0.7931034482758621</v>
      </c>
      <c r="H7" s="6">
        <f t="shared" si="1"/>
        <v>0.57499999999999996</v>
      </c>
      <c r="I7" s="6">
        <f t="shared" si="2"/>
        <v>0.57407407407407407</v>
      </c>
      <c r="J7" s="6">
        <f t="shared" si="3"/>
        <v>0.66666666666666663</v>
      </c>
      <c r="K7" s="6">
        <v>0.74620689655172401</v>
      </c>
    </row>
    <row r="8" spans="1:11" x14ac:dyDescent="0.2">
      <c r="A8" t="s">
        <v>49</v>
      </c>
      <c r="B8" s="4" t="s">
        <v>18</v>
      </c>
      <c r="C8" s="2">
        <v>23</v>
      </c>
      <c r="D8" s="2">
        <v>2</v>
      </c>
      <c r="E8" s="2">
        <v>2</v>
      </c>
      <c r="F8" s="2">
        <v>27</v>
      </c>
      <c r="G8" s="6">
        <f t="shared" si="0"/>
        <v>0.93103448275862066</v>
      </c>
      <c r="H8" s="6">
        <f t="shared" si="1"/>
        <v>0.93103448275862066</v>
      </c>
      <c r="I8" s="6">
        <f t="shared" si="2"/>
        <v>0.92592592592592593</v>
      </c>
      <c r="J8" s="6">
        <f t="shared" si="3"/>
        <v>0.93103448275862066</v>
      </c>
      <c r="K8" s="6">
        <v>0.95724137931034403</v>
      </c>
    </row>
    <row r="9" spans="1:11" x14ac:dyDescent="0.2">
      <c r="A9"/>
      <c r="B9" s="4" t="s">
        <v>11</v>
      </c>
      <c r="C9" s="2">
        <v>24</v>
      </c>
      <c r="D9" s="2">
        <v>1</v>
      </c>
      <c r="E9" s="2">
        <v>3</v>
      </c>
      <c r="F9" s="2">
        <v>26</v>
      </c>
      <c r="G9" s="6">
        <f t="shared" si="0"/>
        <v>0.89655172413793105</v>
      </c>
      <c r="H9" s="6">
        <f t="shared" si="1"/>
        <v>0.96296296296296291</v>
      </c>
      <c r="I9" s="6">
        <f t="shared" si="2"/>
        <v>0.92592592592592593</v>
      </c>
      <c r="J9" s="6">
        <f t="shared" si="3"/>
        <v>0.9285714285714286</v>
      </c>
      <c r="K9" s="6">
        <v>0.92827586206896495</v>
      </c>
    </row>
    <row r="10" spans="1:11" x14ac:dyDescent="0.2">
      <c r="A10"/>
      <c r="B10" s="4" t="s">
        <v>16</v>
      </c>
      <c r="C10" s="2">
        <v>24</v>
      </c>
      <c r="D10" s="2">
        <v>1</v>
      </c>
      <c r="E10" s="2">
        <v>1</v>
      </c>
      <c r="F10" s="2">
        <v>28</v>
      </c>
      <c r="G10" s="6">
        <f t="shared" si="0"/>
        <v>0.96551724137931039</v>
      </c>
      <c r="H10" s="6">
        <f t="shared" si="1"/>
        <v>0.96551724137931039</v>
      </c>
      <c r="I10" s="6">
        <f t="shared" si="2"/>
        <v>0.96296296296296291</v>
      </c>
      <c r="J10" s="6">
        <f t="shared" si="3"/>
        <v>0.96551724137931039</v>
      </c>
      <c r="K10" s="6">
        <v>0.99241379310344802</v>
      </c>
    </row>
    <row r="11" spans="1:11" x14ac:dyDescent="0.2">
      <c r="A11" t="s">
        <v>49</v>
      </c>
      <c r="B11" s="4" t="s">
        <v>24</v>
      </c>
      <c r="C11" s="2">
        <v>23</v>
      </c>
      <c r="D11" s="2">
        <v>2</v>
      </c>
      <c r="E11" s="2">
        <v>1</v>
      </c>
      <c r="F11" s="2">
        <v>28</v>
      </c>
      <c r="G11" s="6">
        <f t="shared" si="0"/>
        <v>0.96551724137931039</v>
      </c>
      <c r="H11" s="6">
        <f t="shared" si="1"/>
        <v>0.93333333333333335</v>
      </c>
      <c r="I11" s="6">
        <f t="shared" si="2"/>
        <v>0.94444444444444442</v>
      </c>
      <c r="J11" s="6">
        <f t="shared" si="3"/>
        <v>0.94915254237288149</v>
      </c>
      <c r="K11" s="6">
        <v>0.97931034482758605</v>
      </c>
    </row>
    <row r="12" spans="1:11" x14ac:dyDescent="0.2">
      <c r="A12" t="s">
        <v>49</v>
      </c>
      <c r="B12" s="4" t="s">
        <v>13</v>
      </c>
      <c r="C12" s="2">
        <v>17</v>
      </c>
      <c r="D12" s="2">
        <v>8</v>
      </c>
      <c r="E12" s="2">
        <v>3</v>
      </c>
      <c r="F12" s="2">
        <v>26</v>
      </c>
      <c r="G12" s="6">
        <f t="shared" si="0"/>
        <v>0.89655172413793105</v>
      </c>
      <c r="H12" s="6">
        <f t="shared" si="1"/>
        <v>0.76470588235294112</v>
      </c>
      <c r="I12" s="6">
        <f t="shared" si="2"/>
        <v>0.79629629629629628</v>
      </c>
      <c r="J12" s="6">
        <f t="shared" si="3"/>
        <v>0.82539682539682546</v>
      </c>
      <c r="K12" s="6">
        <v>0.88827586206896503</v>
      </c>
    </row>
    <row r="13" spans="1:11" x14ac:dyDescent="0.2">
      <c r="A13"/>
      <c r="B13" s="4" t="s">
        <v>23</v>
      </c>
      <c r="C13" s="2">
        <v>23</v>
      </c>
      <c r="D13" s="2">
        <v>2</v>
      </c>
      <c r="E13" s="2">
        <v>1</v>
      </c>
      <c r="F13" s="2">
        <v>28</v>
      </c>
      <c r="G13" s="6">
        <f t="shared" si="0"/>
        <v>0.96551724137931039</v>
      </c>
      <c r="H13" s="6">
        <f t="shared" si="1"/>
        <v>0.93333333333333335</v>
      </c>
      <c r="I13" s="6">
        <f t="shared" si="2"/>
        <v>0.94444444444444442</v>
      </c>
      <c r="J13" s="6">
        <f t="shared" si="3"/>
        <v>0.94915254237288149</v>
      </c>
      <c r="K13" s="6">
        <v>0.98206896551724099</v>
      </c>
    </row>
    <row r="14" spans="1:11" x14ac:dyDescent="0.2">
      <c r="A14"/>
      <c r="B14" s="4" t="s">
        <v>31</v>
      </c>
      <c r="C14" s="2">
        <v>23</v>
      </c>
      <c r="D14" s="2">
        <v>2</v>
      </c>
      <c r="E14" s="2">
        <v>0</v>
      </c>
      <c r="F14" s="2">
        <v>29</v>
      </c>
      <c r="G14" s="6">
        <f t="shared" si="0"/>
        <v>1</v>
      </c>
      <c r="H14" s="6">
        <f t="shared" si="1"/>
        <v>0.93548387096774188</v>
      </c>
      <c r="I14" s="6">
        <f t="shared" si="2"/>
        <v>0.96296296296296291</v>
      </c>
      <c r="J14" s="6">
        <f t="shared" si="3"/>
        <v>0.96666666666666656</v>
      </c>
      <c r="K14" s="6">
        <v>0.97379310344827497</v>
      </c>
    </row>
  </sheetData>
  <mergeCells count="1">
    <mergeCell ref="C2:K2"/>
  </mergeCells>
  <conditionalFormatting sqref="C4:F4">
    <cfRule type="colorScale" priority="13">
      <colorScale>
        <cfvo type="min"/>
        <cfvo type="max"/>
        <color theme="0" tint="-0.249977111117893"/>
        <color rgb="FFFFEF9C"/>
      </colorScale>
    </cfRule>
  </conditionalFormatting>
  <conditionalFormatting sqref="C5:F5">
    <cfRule type="colorScale" priority="12">
      <colorScale>
        <cfvo type="min"/>
        <cfvo type="max"/>
        <color theme="0" tint="-0.249977111117893"/>
        <color rgb="FFFFEF9C"/>
      </colorScale>
    </cfRule>
  </conditionalFormatting>
  <conditionalFormatting sqref="C6:F6">
    <cfRule type="colorScale" priority="11">
      <colorScale>
        <cfvo type="min"/>
        <cfvo type="max"/>
        <color theme="0" tint="-0.249977111117893"/>
        <color rgb="FFFFEF9C"/>
      </colorScale>
    </cfRule>
  </conditionalFormatting>
  <conditionalFormatting sqref="C7:F7">
    <cfRule type="colorScale" priority="10">
      <colorScale>
        <cfvo type="min"/>
        <cfvo type="max"/>
        <color theme="0" tint="-0.249977111117893"/>
        <color rgb="FFFFEF9C"/>
      </colorScale>
    </cfRule>
  </conditionalFormatting>
  <conditionalFormatting sqref="C8:F8">
    <cfRule type="colorScale" priority="9">
      <colorScale>
        <cfvo type="min"/>
        <cfvo type="max"/>
        <color theme="0" tint="-0.249977111117893"/>
        <color rgb="FFFFEF9C"/>
      </colorScale>
    </cfRule>
  </conditionalFormatting>
  <conditionalFormatting sqref="C9:F9">
    <cfRule type="colorScale" priority="8">
      <colorScale>
        <cfvo type="min"/>
        <cfvo type="max"/>
        <color theme="0" tint="-0.249977111117893"/>
        <color rgb="FFFFEF9C"/>
      </colorScale>
    </cfRule>
  </conditionalFormatting>
  <conditionalFormatting sqref="C10:F12">
    <cfRule type="colorScale" priority="7">
      <colorScale>
        <cfvo type="min"/>
        <cfvo type="max"/>
        <color theme="0" tint="-0.249977111117893"/>
        <color rgb="FFFFEF9C"/>
      </colorScale>
    </cfRule>
  </conditionalFormatting>
  <conditionalFormatting sqref="C13:F13">
    <cfRule type="colorScale" priority="6">
      <colorScale>
        <cfvo type="min"/>
        <cfvo type="max"/>
        <color theme="0" tint="-0.249977111117893"/>
        <color rgb="FFFFEF9C"/>
      </colorScale>
    </cfRule>
  </conditionalFormatting>
  <conditionalFormatting sqref="C14:F14">
    <cfRule type="colorScale" priority="4">
      <colorScale>
        <cfvo type="min"/>
        <cfvo type="max"/>
        <color theme="0" tint="-0.249977111117893"/>
        <color rgb="FFFFEF9C"/>
      </colorScale>
    </cfRule>
  </conditionalFormatting>
  <conditionalFormatting sqref="G4:I14">
    <cfRule type="colorScale" priority="3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J4:J14">
    <cfRule type="colorScale" priority="2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K4:K14">
    <cfRule type="colorScale" priority="1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989A-1688-254F-A800-5740CFFBDDC0}">
  <dimension ref="B3:J18"/>
  <sheetViews>
    <sheetView showGridLines="0" workbookViewId="0">
      <selection activeCell="C28" sqref="C28"/>
    </sheetView>
  </sheetViews>
  <sheetFormatPr baseColWidth="10" defaultRowHeight="16" x14ac:dyDescent="0.2"/>
  <cols>
    <col min="1" max="1" width="10.83203125" style="1"/>
    <col min="2" max="2" width="33.5" style="1" bestFit="1" customWidth="1"/>
    <col min="3" max="3" width="9.5" style="1" customWidth="1"/>
    <col min="4" max="4" width="6.33203125" style="1" bestFit="1" customWidth="1"/>
    <col min="5" max="5" width="9.33203125" style="1" customWidth="1"/>
    <col min="6" max="6" width="6.33203125" style="1" bestFit="1" customWidth="1"/>
    <col min="7" max="16384" width="10.83203125" style="1"/>
  </cols>
  <sheetData>
    <row r="3" spans="2:10" x14ac:dyDescent="0.2">
      <c r="C3" s="21" t="s">
        <v>19</v>
      </c>
      <c r="D3" s="21"/>
      <c r="E3" s="21"/>
      <c r="F3" s="21"/>
      <c r="G3" s="21" t="s">
        <v>22</v>
      </c>
      <c r="H3" s="21"/>
    </row>
    <row r="4" spans="2:10" x14ac:dyDescent="0.2">
      <c r="C4" s="23" t="s">
        <v>20</v>
      </c>
      <c r="D4" s="24"/>
      <c r="E4" s="24"/>
      <c r="F4" s="25"/>
      <c r="G4" s="23" t="s">
        <v>21</v>
      </c>
      <c r="H4" s="25"/>
    </row>
    <row r="5" spans="2:10" x14ac:dyDescent="0.2">
      <c r="C5" s="21" t="s">
        <v>29</v>
      </c>
      <c r="D5" s="21"/>
      <c r="E5" s="21" t="s">
        <v>30</v>
      </c>
      <c r="F5" s="21"/>
      <c r="G5" s="26" t="s">
        <v>29</v>
      </c>
      <c r="H5" s="26" t="s">
        <v>30</v>
      </c>
    </row>
    <row r="6" spans="2:10" x14ac:dyDescent="0.2">
      <c r="C6" s="9" t="s">
        <v>10</v>
      </c>
      <c r="D6" s="10" t="s">
        <v>17</v>
      </c>
      <c r="E6" s="9" t="s">
        <v>10</v>
      </c>
      <c r="F6" s="10" t="s">
        <v>17</v>
      </c>
      <c r="G6" s="27"/>
      <c r="H6" s="27"/>
    </row>
    <row r="7" spans="2:10" x14ac:dyDescent="0.2">
      <c r="B7" s="4" t="s">
        <v>25</v>
      </c>
      <c r="C7" s="6">
        <v>0.98260869565217346</v>
      </c>
      <c r="D7" s="8">
        <v>1.7148057342318029E-2</v>
      </c>
      <c r="E7" s="6">
        <v>0.97906976744186025</v>
      </c>
      <c r="F7" s="8">
        <v>2.0362675250486503E-2</v>
      </c>
      <c r="G7" s="6">
        <v>0.98245614035087714</v>
      </c>
      <c r="H7" s="6">
        <v>1</v>
      </c>
      <c r="I7" s="7">
        <f t="shared" ref="I7:I17" si="0">AVERAGE(C7,E7,G7,H7)</f>
        <v>0.98603365086122774</v>
      </c>
      <c r="J7" s="7">
        <f t="shared" ref="J7:J17" si="1">AVERAGE(E7,C7)</f>
        <v>0.98083923154701691</v>
      </c>
    </row>
    <row r="8" spans="2:10" x14ac:dyDescent="0.2">
      <c r="B8" s="4" t="s">
        <v>16</v>
      </c>
      <c r="C8" s="6">
        <v>0.95434782608695612</v>
      </c>
      <c r="D8" s="8">
        <v>4.2808856486208823E-2</v>
      </c>
      <c r="E8" s="6">
        <v>0.97441860465116237</v>
      </c>
      <c r="F8" s="8">
        <v>1.715964621796803E-2</v>
      </c>
      <c r="G8" s="6">
        <v>0.94736842105263153</v>
      </c>
      <c r="H8" s="6">
        <v>0.96296296296296291</v>
      </c>
      <c r="I8" s="7">
        <f t="shared" si="0"/>
        <v>0.95977445368842818</v>
      </c>
      <c r="J8" s="7">
        <f t="shared" si="1"/>
        <v>0.96438321536905924</v>
      </c>
    </row>
    <row r="9" spans="2:10" x14ac:dyDescent="0.2">
      <c r="B9" s="4" t="s">
        <v>24</v>
      </c>
      <c r="C9" s="6">
        <v>0.96521739130434769</v>
      </c>
      <c r="D9" s="8">
        <v>3.8617137954997972E-2</v>
      </c>
      <c r="E9" s="6">
        <v>0.96046511627906916</v>
      </c>
      <c r="F9" s="8">
        <v>1.5696478086291921E-2</v>
      </c>
      <c r="G9" s="6">
        <v>0.98245614035087714</v>
      </c>
      <c r="H9" s="6">
        <v>0.94444444444444442</v>
      </c>
      <c r="I9" s="7">
        <f t="shared" si="0"/>
        <v>0.96314577309468463</v>
      </c>
      <c r="J9" s="7">
        <f t="shared" si="1"/>
        <v>0.96284125379170837</v>
      </c>
    </row>
    <row r="10" spans="2:10" x14ac:dyDescent="0.2">
      <c r="B10" s="4" t="s">
        <v>11</v>
      </c>
      <c r="C10" s="6">
        <v>0.95869565217391273</v>
      </c>
      <c r="D10" s="8">
        <v>4.0280991622282249E-2</v>
      </c>
      <c r="E10" s="6">
        <v>0.9558139534883715</v>
      </c>
      <c r="F10" s="8">
        <v>2.5593138014293342E-2</v>
      </c>
      <c r="G10" s="6">
        <v>0.98245614035087714</v>
      </c>
      <c r="H10" s="6">
        <v>0.92592592592592593</v>
      </c>
      <c r="I10" s="7">
        <f t="shared" si="0"/>
        <v>0.95572291798477182</v>
      </c>
      <c r="J10" s="7">
        <f t="shared" si="1"/>
        <v>0.95725480283114206</v>
      </c>
    </row>
    <row r="11" spans="2:10" x14ac:dyDescent="0.2">
      <c r="B11" s="4" t="s">
        <v>31</v>
      </c>
      <c r="C11" s="6">
        <v>0.95652173913043437</v>
      </c>
      <c r="D11" s="8">
        <v>3.5499851344683961E-2</v>
      </c>
      <c r="E11" s="6">
        <v>0.94651162790697629</v>
      </c>
      <c r="F11" s="8">
        <v>3.6442354336568138E-2</v>
      </c>
      <c r="G11" s="6">
        <v>0.98245614035087714</v>
      </c>
      <c r="H11" s="6">
        <v>0.96296296296296291</v>
      </c>
      <c r="I11" s="7">
        <f t="shared" si="0"/>
        <v>0.96211311758781259</v>
      </c>
      <c r="J11" s="7">
        <f t="shared" si="1"/>
        <v>0.95151668351870533</v>
      </c>
    </row>
    <row r="12" spans="2:10" x14ac:dyDescent="0.2">
      <c r="B12" s="4" t="s">
        <v>23</v>
      </c>
      <c r="C12" s="6">
        <v>0.94782608695652115</v>
      </c>
      <c r="D12" s="8">
        <v>2.1001995284332442E-2</v>
      </c>
      <c r="E12" s="6">
        <v>0.9302325581395342</v>
      </c>
      <c r="F12" s="8">
        <v>3.2888687497048576E-2</v>
      </c>
      <c r="G12" s="6">
        <v>0.96491228070175439</v>
      </c>
      <c r="H12" s="6">
        <v>0.94444444444444442</v>
      </c>
      <c r="I12" s="7">
        <f t="shared" si="0"/>
        <v>0.94685384256056349</v>
      </c>
      <c r="J12" s="7">
        <f t="shared" si="1"/>
        <v>0.93902932254802773</v>
      </c>
    </row>
    <row r="13" spans="2:10" x14ac:dyDescent="0.2">
      <c r="B13" s="4" t="s">
        <v>18</v>
      </c>
      <c r="C13" s="6">
        <v>0.92826086956521703</v>
      </c>
      <c r="D13" s="8">
        <v>3.7020405143318183E-2</v>
      </c>
      <c r="E13" s="6">
        <v>0.94651162790697629</v>
      </c>
      <c r="F13" s="8">
        <v>3.2979918428190078E-2</v>
      </c>
      <c r="G13" s="6">
        <v>0.92982456140350878</v>
      </c>
      <c r="H13" s="6">
        <v>0.92592592592592593</v>
      </c>
      <c r="I13" s="7">
        <f t="shared" si="0"/>
        <v>0.93263074620040698</v>
      </c>
      <c r="J13" s="7">
        <f t="shared" si="1"/>
        <v>0.93738624873609666</v>
      </c>
    </row>
    <row r="14" spans="2:10" x14ac:dyDescent="0.2">
      <c r="B14" s="4" t="s">
        <v>28</v>
      </c>
      <c r="C14" s="6">
        <v>0.92173913043478206</v>
      </c>
      <c r="D14" s="8">
        <v>3.1083493608010677E-2</v>
      </c>
      <c r="E14" s="6">
        <v>0.91627906976744122</v>
      </c>
      <c r="F14" s="8">
        <v>3.983017853849638E-2</v>
      </c>
      <c r="G14" s="6">
        <v>0.92982456140350878</v>
      </c>
      <c r="H14" s="6">
        <v>0.88888888888888884</v>
      </c>
      <c r="I14" s="7">
        <f t="shared" si="0"/>
        <v>0.91418291262365525</v>
      </c>
      <c r="J14" s="7">
        <f t="shared" si="1"/>
        <v>0.91900910010111159</v>
      </c>
    </row>
    <row r="15" spans="2:10" x14ac:dyDescent="0.2">
      <c r="B15" s="4" t="s">
        <v>13</v>
      </c>
      <c r="C15" s="6">
        <v>0.91086956521739071</v>
      </c>
      <c r="D15" s="8">
        <v>3.7583485448956268E-2</v>
      </c>
      <c r="E15" s="6">
        <v>0.83953488372092977</v>
      </c>
      <c r="F15" s="8">
        <v>6.7978794630678283E-2</v>
      </c>
      <c r="G15" s="6">
        <v>0.94736842105263153</v>
      </c>
      <c r="H15" s="6">
        <v>0.79629629629629628</v>
      </c>
      <c r="I15" s="7">
        <f t="shared" si="0"/>
        <v>0.87351729157181202</v>
      </c>
      <c r="J15" s="7">
        <f t="shared" si="1"/>
        <v>0.87520222446916018</v>
      </c>
    </row>
    <row r="16" spans="2:10" x14ac:dyDescent="0.2">
      <c r="B16" s="4" t="s">
        <v>26</v>
      </c>
      <c r="C16" s="6">
        <v>0.84347826086956457</v>
      </c>
      <c r="D16" s="8">
        <v>4.7848040635417824E-2</v>
      </c>
      <c r="E16" s="6">
        <v>0.83023255813953445</v>
      </c>
      <c r="F16" s="8">
        <v>4.1092583816119431E-2</v>
      </c>
      <c r="G16" s="6">
        <v>0.82456140350877194</v>
      </c>
      <c r="H16" s="6">
        <v>0.81481481481481477</v>
      </c>
      <c r="I16" s="7">
        <f t="shared" si="0"/>
        <v>0.82827175933317143</v>
      </c>
      <c r="J16" s="7">
        <f t="shared" si="1"/>
        <v>0.83685540950454951</v>
      </c>
    </row>
    <row r="17" spans="2:10" x14ac:dyDescent="0.2">
      <c r="B17" s="4" t="s">
        <v>27</v>
      </c>
      <c r="C17" s="6">
        <v>0.79347826086956486</v>
      </c>
      <c r="D17" s="8">
        <v>3.8685066130548097E-2</v>
      </c>
      <c r="E17" s="6">
        <v>0.60697674418604597</v>
      </c>
      <c r="F17" s="8">
        <v>8.2367760986912397E-2</v>
      </c>
      <c r="G17" s="6">
        <v>0.82456140350877194</v>
      </c>
      <c r="H17" s="6">
        <v>0.57407407407407407</v>
      </c>
      <c r="I17" s="7">
        <f t="shared" si="0"/>
        <v>0.69977262065961421</v>
      </c>
      <c r="J17" s="7">
        <f t="shared" si="1"/>
        <v>0.70022750252780541</v>
      </c>
    </row>
    <row r="18" spans="2:10" x14ac:dyDescent="0.2">
      <c r="B18" s="11" t="s">
        <v>10</v>
      </c>
      <c r="C18" s="13">
        <f>AVERAGE(C7:C17)</f>
        <v>0.92391304347826031</v>
      </c>
      <c r="D18" s="13">
        <f t="shared" ref="D18:H18" si="2">AVERAGE(D7:D17)</f>
        <v>3.5234307363734049E-2</v>
      </c>
      <c r="E18" s="13">
        <f t="shared" si="2"/>
        <v>0.89873150105708188</v>
      </c>
      <c r="F18" s="13">
        <f t="shared" si="2"/>
        <v>3.7490201436641182E-2</v>
      </c>
      <c r="G18" s="13">
        <f t="shared" si="2"/>
        <v>0.93620414673046248</v>
      </c>
      <c r="H18" s="13">
        <f t="shared" si="2"/>
        <v>0.88552188552188549</v>
      </c>
    </row>
  </sheetData>
  <mergeCells count="8">
    <mergeCell ref="C3:F3"/>
    <mergeCell ref="G3:H3"/>
    <mergeCell ref="C4:F4"/>
    <mergeCell ref="G4:H4"/>
    <mergeCell ref="C5:D5"/>
    <mergeCell ref="E5:F5"/>
    <mergeCell ref="G5:G6"/>
    <mergeCell ref="H5:H6"/>
  </mergeCells>
  <conditionalFormatting sqref="C7:C17 E7:E17">
    <cfRule type="colorScale" priority="2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G7:H17">
    <cfRule type="colorScale" priority="1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1E8C-96CB-954F-84D6-0069096314F7}">
  <dimension ref="B2:G25"/>
  <sheetViews>
    <sheetView showGridLines="0" workbookViewId="0">
      <selection activeCell="I23" sqref="I23"/>
    </sheetView>
  </sheetViews>
  <sheetFormatPr baseColWidth="10" defaultRowHeight="16" x14ac:dyDescent="0.2"/>
  <cols>
    <col min="1" max="1" width="2.6640625" style="1" customWidth="1"/>
    <col min="2" max="2" width="33.5" style="1" bestFit="1" customWidth="1"/>
    <col min="3" max="3" width="9.5" style="1" customWidth="1"/>
    <col min="4" max="4" width="6.33203125" style="1" bestFit="1" customWidth="1"/>
    <col min="5" max="5" width="9.33203125" style="1" customWidth="1"/>
    <col min="6" max="6" width="6.33203125" style="1" bestFit="1" customWidth="1"/>
    <col min="7" max="7" width="2.1640625" style="1" customWidth="1"/>
    <col min="8" max="16384" width="10.83203125" style="1"/>
  </cols>
  <sheetData>
    <row r="2" spans="2:7" x14ac:dyDescent="0.2">
      <c r="C2" s="21" t="s">
        <v>29</v>
      </c>
      <c r="D2" s="21"/>
      <c r="E2" s="21" t="s">
        <v>30</v>
      </c>
      <c r="F2" s="21"/>
    </row>
    <row r="3" spans="2:7" x14ac:dyDescent="0.2">
      <c r="C3" s="9" t="s">
        <v>10</v>
      </c>
      <c r="D3" s="10" t="s">
        <v>17</v>
      </c>
      <c r="E3" s="9" t="s">
        <v>10</v>
      </c>
      <c r="F3" s="10" t="s">
        <v>17</v>
      </c>
    </row>
    <row r="4" spans="2:7" x14ac:dyDescent="0.2">
      <c r="B4" s="4" t="s">
        <v>50</v>
      </c>
      <c r="C4" s="6">
        <v>0.98260869565217346</v>
      </c>
      <c r="D4" s="8">
        <v>1.7148057342318029E-2</v>
      </c>
      <c r="E4" s="6">
        <v>0.97906976744186025</v>
      </c>
      <c r="F4" s="8">
        <v>2.0362675250486503E-2</v>
      </c>
      <c r="G4" s="7"/>
    </row>
    <row r="5" spans="2:7" x14ac:dyDescent="0.2">
      <c r="B5" s="4" t="s">
        <v>16</v>
      </c>
      <c r="C5" s="6">
        <v>0.95434782608695612</v>
      </c>
      <c r="D5" s="8">
        <v>4.2808856486208823E-2</v>
      </c>
      <c r="E5" s="6">
        <v>0.97441860465116237</v>
      </c>
      <c r="F5" s="8">
        <v>1.715964621796803E-2</v>
      </c>
      <c r="G5" s="7"/>
    </row>
    <row r="6" spans="2:7" x14ac:dyDescent="0.2">
      <c r="B6" s="4" t="s">
        <v>24</v>
      </c>
      <c r="C6" s="6">
        <v>0.96521739130434769</v>
      </c>
      <c r="D6" s="8">
        <v>3.8617137954997972E-2</v>
      </c>
      <c r="E6" s="6">
        <v>0.96046511627906916</v>
      </c>
      <c r="F6" s="8">
        <v>1.5696478086291921E-2</v>
      </c>
      <c r="G6" s="7"/>
    </row>
    <row r="7" spans="2:7" x14ac:dyDescent="0.2">
      <c r="B7" s="4" t="s">
        <v>18</v>
      </c>
      <c r="C7" s="6">
        <v>0.92826086956521703</v>
      </c>
      <c r="D7" s="8">
        <v>3.7020405143318183E-2</v>
      </c>
      <c r="E7" s="6">
        <v>0.94651162790697629</v>
      </c>
      <c r="F7" s="8">
        <v>3.2979918428190078E-2</v>
      </c>
      <c r="G7" s="7"/>
    </row>
    <row r="8" spans="2:7" ht="12" customHeight="1" x14ac:dyDescent="0.2"/>
    <row r="13" spans="2:7" x14ac:dyDescent="0.2">
      <c r="C13" s="21" t="s">
        <v>29</v>
      </c>
      <c r="D13" s="21"/>
      <c r="E13" s="21" t="s">
        <v>30</v>
      </c>
      <c r="F13" s="21"/>
    </row>
    <row r="14" spans="2:7" x14ac:dyDescent="0.2">
      <c r="C14" s="9" t="s">
        <v>10</v>
      </c>
      <c r="D14" s="10" t="s">
        <v>17</v>
      </c>
      <c r="E14" s="9" t="s">
        <v>10</v>
      </c>
      <c r="F14" s="10" t="s">
        <v>17</v>
      </c>
    </row>
    <row r="15" spans="2:7" x14ac:dyDescent="0.2">
      <c r="B15" s="4" t="s">
        <v>26</v>
      </c>
      <c r="C15" s="6">
        <v>0.84347826086956457</v>
      </c>
      <c r="D15" s="8">
        <v>4.7848040635417824E-2</v>
      </c>
      <c r="E15" s="6">
        <v>0.83023255813953445</v>
      </c>
      <c r="F15" s="8">
        <v>4.1092583816119431E-2</v>
      </c>
    </row>
    <row r="16" spans="2:7" x14ac:dyDescent="0.2">
      <c r="B16" s="4" t="s">
        <v>28</v>
      </c>
      <c r="C16" s="6">
        <v>0.92173913043478206</v>
      </c>
      <c r="D16" s="8">
        <v>3.1083493608010677E-2</v>
      </c>
      <c r="E16" s="6">
        <v>0.91627906976744122</v>
      </c>
      <c r="F16" s="8">
        <v>3.983017853849638E-2</v>
      </c>
    </row>
    <row r="17" spans="2:6" x14ac:dyDescent="0.2">
      <c r="B17" s="4" t="s">
        <v>25</v>
      </c>
      <c r="C17" s="6">
        <v>0.98260869565217346</v>
      </c>
      <c r="D17" s="8">
        <v>1.7148057342318029E-2</v>
      </c>
      <c r="E17" s="6">
        <v>0.97906976744186025</v>
      </c>
      <c r="F17" s="8">
        <v>2.0362675250486503E-2</v>
      </c>
    </row>
    <row r="18" spans="2:6" x14ac:dyDescent="0.2">
      <c r="B18" s="4" t="s">
        <v>27</v>
      </c>
      <c r="C18" s="6">
        <v>0.79347826086956486</v>
      </c>
      <c r="D18" s="8">
        <v>3.8685066130548097E-2</v>
      </c>
      <c r="E18" s="6">
        <v>0.60697674418604597</v>
      </c>
      <c r="F18" s="8">
        <v>8.2367760986912397E-2</v>
      </c>
    </row>
    <row r="19" spans="2:6" x14ac:dyDescent="0.2">
      <c r="B19" s="4" t="s">
        <v>18</v>
      </c>
      <c r="C19" s="6">
        <v>0.92826086956521703</v>
      </c>
      <c r="D19" s="8">
        <v>3.7020405143318183E-2</v>
      </c>
      <c r="E19" s="6">
        <v>0.94651162790697629</v>
      </c>
      <c r="F19" s="8">
        <v>3.2979918428190078E-2</v>
      </c>
    </row>
    <row r="20" spans="2:6" x14ac:dyDescent="0.2">
      <c r="B20" s="4" t="s">
        <v>11</v>
      </c>
      <c r="C20" s="6">
        <v>0.95869565217391273</v>
      </c>
      <c r="D20" s="8">
        <v>4.0280991622282249E-2</v>
      </c>
      <c r="E20" s="6">
        <v>0.9558139534883715</v>
      </c>
      <c r="F20" s="8">
        <v>2.5593138014293342E-2</v>
      </c>
    </row>
    <row r="21" spans="2:6" x14ac:dyDescent="0.2">
      <c r="B21" s="4" t="s">
        <v>16</v>
      </c>
      <c r="C21" s="6">
        <v>0.95434782608695612</v>
      </c>
      <c r="D21" s="8">
        <v>4.2808856486208823E-2</v>
      </c>
      <c r="E21" s="6">
        <v>0.97441860465116237</v>
      </c>
      <c r="F21" s="8">
        <v>1.715964621796803E-2</v>
      </c>
    </row>
    <row r="22" spans="2:6" x14ac:dyDescent="0.2">
      <c r="B22" s="4" t="s">
        <v>24</v>
      </c>
      <c r="C22" s="6">
        <v>0.96521739130434769</v>
      </c>
      <c r="D22" s="8">
        <v>3.8617137954997972E-2</v>
      </c>
      <c r="E22" s="6">
        <v>0.96046511627906916</v>
      </c>
      <c r="F22" s="8">
        <v>1.5696478086291921E-2</v>
      </c>
    </row>
    <row r="23" spans="2:6" x14ac:dyDescent="0.2">
      <c r="B23" s="4" t="s">
        <v>13</v>
      </c>
      <c r="C23" s="6">
        <v>0.91086956521739071</v>
      </c>
      <c r="D23" s="8">
        <v>3.7583485448956268E-2</v>
      </c>
      <c r="E23" s="6">
        <v>0.83953488372092977</v>
      </c>
      <c r="F23" s="8">
        <v>6.7978794630678283E-2</v>
      </c>
    </row>
    <row r="24" spans="2:6" x14ac:dyDescent="0.2">
      <c r="B24" s="4" t="s">
        <v>23</v>
      </c>
      <c r="C24" s="6">
        <v>0.94782608695652115</v>
      </c>
      <c r="D24" s="8">
        <v>2.1001995284332442E-2</v>
      </c>
      <c r="E24" s="6">
        <v>0.9302325581395342</v>
      </c>
      <c r="F24" s="8">
        <v>3.2888687497048576E-2</v>
      </c>
    </row>
    <row r="25" spans="2:6" x14ac:dyDescent="0.2">
      <c r="B25" s="4" t="s">
        <v>31</v>
      </c>
      <c r="C25" s="6">
        <v>0.95652173913043437</v>
      </c>
      <c r="D25" s="8">
        <v>3.5499851344683961E-2</v>
      </c>
      <c r="E25" s="6">
        <v>0.94651162790697629</v>
      </c>
      <c r="F25" s="8">
        <v>3.6442354336568138E-2</v>
      </c>
    </row>
  </sheetData>
  <mergeCells count="4">
    <mergeCell ref="C2:D2"/>
    <mergeCell ref="E2:F2"/>
    <mergeCell ref="C13:D13"/>
    <mergeCell ref="E13:F13"/>
  </mergeCells>
  <conditionalFormatting sqref="C4:C7 E4:E7">
    <cfRule type="colorScale" priority="4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E15:E25">
    <cfRule type="colorScale" priority="1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15:C25">
    <cfRule type="colorScale" priority="2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076E-CF2D-4D41-B7AE-4DE13A72341A}">
  <dimension ref="A1:K13"/>
  <sheetViews>
    <sheetView workbookViewId="0">
      <selection activeCell="F19" sqref="F19"/>
    </sheetView>
  </sheetViews>
  <sheetFormatPr baseColWidth="10" defaultRowHeight="16" x14ac:dyDescent="0.2"/>
  <cols>
    <col min="2" max="2" width="33.5" bestFit="1" customWidth="1"/>
    <col min="3" max="7" width="9" customWidth="1"/>
    <col min="8" max="9" width="9.33203125" customWidth="1"/>
    <col min="10" max="11" width="9" customWidth="1"/>
  </cols>
  <sheetData>
    <row r="1" spans="1:11" x14ac:dyDescent="0.2">
      <c r="B1" s="12"/>
      <c r="C1" s="28" t="s">
        <v>37</v>
      </c>
      <c r="D1" s="29"/>
      <c r="E1" s="29"/>
      <c r="F1" s="29"/>
      <c r="G1" s="29"/>
      <c r="H1" s="29"/>
      <c r="I1" s="29"/>
      <c r="J1" s="29"/>
      <c r="K1" s="29"/>
    </row>
    <row r="2" spans="1:11" s="18" customFormat="1" ht="51" x14ac:dyDescent="0.2">
      <c r="B2" s="17" t="s">
        <v>45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  <c r="I2" s="16" t="s">
        <v>21</v>
      </c>
      <c r="J2" s="16" t="s">
        <v>46</v>
      </c>
      <c r="K2" s="16" t="s">
        <v>48</v>
      </c>
    </row>
    <row r="3" spans="1:11" x14ac:dyDescent="0.2">
      <c r="A3" t="s">
        <v>49</v>
      </c>
      <c r="B3" s="4" t="s">
        <v>25</v>
      </c>
      <c r="C3" s="2">
        <v>9</v>
      </c>
      <c r="D3" s="2">
        <v>1</v>
      </c>
      <c r="E3" s="2">
        <v>0</v>
      </c>
      <c r="F3" s="2">
        <v>47</v>
      </c>
      <c r="G3" s="15">
        <f>F3/(F3+E3)</f>
        <v>1</v>
      </c>
      <c r="H3" s="15">
        <f>F3/(F3+D3)</f>
        <v>0.97916666666666663</v>
      </c>
      <c r="I3" s="15">
        <f>(C3+F3)/(C3+D3+E3+F3)</f>
        <v>0.98245614035087714</v>
      </c>
      <c r="J3" s="15">
        <f>2*H3*G3/(H3+G3)</f>
        <v>0.98947368421052639</v>
      </c>
      <c r="K3" s="6">
        <v>1</v>
      </c>
    </row>
    <row r="4" spans="1:11" x14ac:dyDescent="0.2">
      <c r="A4" t="s">
        <v>49</v>
      </c>
      <c r="B4" s="4" t="s">
        <v>24</v>
      </c>
      <c r="C4" s="2">
        <v>9</v>
      </c>
      <c r="D4" s="2">
        <v>1</v>
      </c>
      <c r="E4" s="2">
        <v>0</v>
      </c>
      <c r="F4" s="2">
        <v>47</v>
      </c>
      <c r="G4" s="15">
        <f>F4/(F4+E4)</f>
        <v>1</v>
      </c>
      <c r="H4" s="15">
        <f>F4/(F4+D4)</f>
        <v>0.97916666666666663</v>
      </c>
      <c r="I4" s="15">
        <f>(C4+F4)/(C4+D4+E4+F4)</f>
        <v>0.98245614035087714</v>
      </c>
      <c r="J4" s="15">
        <f>2*H4*G4/(H4+G4)</f>
        <v>0.98947368421052639</v>
      </c>
      <c r="K4" s="6">
        <v>1</v>
      </c>
    </row>
    <row r="5" spans="1:11" x14ac:dyDescent="0.2">
      <c r="B5" s="4" t="s">
        <v>18</v>
      </c>
      <c r="C5" s="2">
        <v>7</v>
      </c>
      <c r="D5" s="2">
        <v>3</v>
      </c>
      <c r="E5" s="2">
        <v>1</v>
      </c>
      <c r="F5" s="2">
        <v>46</v>
      </c>
      <c r="G5" s="15">
        <f>F5/(F5+E5)</f>
        <v>0.97872340425531912</v>
      </c>
      <c r="H5" s="15">
        <f>F5/(F5+D5)</f>
        <v>0.93877551020408168</v>
      </c>
      <c r="I5" s="15">
        <f>(C5+F5)/(C5+D5+E5+F5)</f>
        <v>0.92982456140350878</v>
      </c>
      <c r="J5" s="15">
        <f>2*H5*G5/(H5+G5)</f>
        <v>0.95833333333333326</v>
      </c>
      <c r="K5" s="6">
        <v>0.99361702127659501</v>
      </c>
    </row>
    <row r="6" spans="1:11" x14ac:dyDescent="0.2">
      <c r="A6" t="s">
        <v>49</v>
      </c>
      <c r="B6" s="4" t="s">
        <v>16</v>
      </c>
      <c r="C6" s="2">
        <v>9</v>
      </c>
      <c r="D6" s="2">
        <v>1</v>
      </c>
      <c r="E6" s="2">
        <v>2</v>
      </c>
      <c r="F6" s="2">
        <v>45</v>
      </c>
      <c r="G6" s="15">
        <f>F6/(F6+E6)</f>
        <v>0.95744680851063835</v>
      </c>
      <c r="H6" s="15">
        <f>F6/(F6+D6)</f>
        <v>0.97826086956521741</v>
      </c>
      <c r="I6" s="15">
        <f>(C6+F6)/(C6+D6+E6+F6)</f>
        <v>0.94736842105263153</v>
      </c>
      <c r="J6" s="15">
        <f>2*H6*G6/(H6+G6)</f>
        <v>0.967741935483871</v>
      </c>
      <c r="K6" s="6">
        <v>0.98723404255319103</v>
      </c>
    </row>
    <row r="13" spans="1:11" x14ac:dyDescent="0.2">
      <c r="J13" s="1"/>
    </row>
  </sheetData>
  <autoFilter ref="B2:K2" xr:uid="{0E5E62F7-6856-8048-96E3-322C7CBDF2C1}">
    <sortState xmlns:xlrd2="http://schemas.microsoft.com/office/spreadsheetml/2017/richdata2" ref="B3:K6">
      <sortCondition descending="1" ref="K2:K6"/>
    </sortState>
  </autoFilter>
  <mergeCells count="1">
    <mergeCell ref="C1:K1"/>
  </mergeCells>
  <conditionalFormatting sqref="C3:F3">
    <cfRule type="colorScale" priority="9">
      <colorScale>
        <cfvo type="min"/>
        <cfvo type="max"/>
        <color theme="0" tint="-0.249977111117893"/>
        <color rgb="FFFFEF9C"/>
      </colorScale>
    </cfRule>
  </conditionalFormatting>
  <conditionalFormatting sqref="C4:F4">
    <cfRule type="colorScale" priority="7">
      <colorScale>
        <cfvo type="min"/>
        <cfvo type="max"/>
        <color theme="0" tint="-0.249977111117893"/>
        <color rgb="FFFFEF9C"/>
      </colorScale>
    </cfRule>
  </conditionalFormatting>
  <conditionalFormatting sqref="C5:F6">
    <cfRule type="colorScale" priority="28">
      <colorScale>
        <cfvo type="min"/>
        <cfvo type="max"/>
        <color theme="0" tint="-0.249977111117893"/>
        <color rgb="FFFFEF9C"/>
      </colorScale>
    </cfRule>
  </conditionalFormatting>
  <conditionalFormatting sqref="G3:I6">
    <cfRule type="colorScale" priority="29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J3:J6">
    <cfRule type="colorScale" priority="30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conditionalFormatting sqref="K3:K6">
    <cfRule type="colorScale" priority="31">
      <colorScale>
        <cfvo type="min"/>
        <cfvo type="percentile" val="50"/>
        <cfvo type="max"/>
        <color theme="7" tint="0.59999389629810485"/>
        <color rgb="FFFF9300"/>
        <color rgb="FFFF26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NA_CV_raw</vt:lpstr>
      <vt:lpstr>SA_CV_raw</vt:lpstr>
      <vt:lpstr>NA</vt:lpstr>
      <vt:lpstr>SA</vt:lpstr>
      <vt:lpstr>NA_ConfMx_raw</vt:lpstr>
      <vt:lpstr>SA_ConfMx_raw</vt:lpstr>
      <vt:lpstr>Summary</vt:lpstr>
      <vt:lpstr>Summary_final</vt:lpstr>
      <vt:lpstr>NA_ConfMx_final</vt:lpstr>
      <vt:lpstr>SA_ConfMx_final</vt:lpstr>
      <vt:lpstr>Conf_Mx_Summ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2020-11-16T07:03:48Z</dcterms:created>
  <dcterms:modified xsi:type="dcterms:W3CDTF">2021-05-12T04:52:49Z</dcterms:modified>
</cp:coreProperties>
</file>