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_FilterDatabase" vbProcedure="false">Sheet1!$D$2:$D$2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<sst xmlns="http://schemas.openxmlformats.org/spreadsheetml/2006/main" count="102" uniqueCount="82">
  <si>
    <t xml:space="preserve">Without mitochondrial proteome constraint (MC off)</t>
  </si>
  <si>
    <t xml:space="preserve">With mitochondrial proteome constraint (MC on)</t>
  </si>
  <si>
    <t xml:space="preserve">product</t>
  </si>
  <si>
    <t xml:space="preserve">name</t>
  </si>
  <si>
    <t xml:space="preserve">precursor</t>
  </si>
  <si>
    <t xml:space="preserve">MW (g/mol)</t>
  </si>
  <si>
    <t xml:space="preserve">rateFBA</t>
  </si>
  <si>
    <t xml:space="preserve">yieldFBA</t>
  </si>
  <si>
    <t xml:space="preserve">rateRBA</t>
  </si>
  <si>
    <t xml:space="preserve">yieldRBA</t>
  </si>
  <si>
    <t xml:space="preserve">vglcRBA</t>
  </si>
  <si>
    <t xml:space="preserve">yRBA/yFBA</t>
  </si>
  <si>
    <t xml:space="preserve">hdca</t>
  </si>
  <si>
    <t xml:space="preserve">Hexadecanoic acid</t>
  </si>
  <si>
    <t xml:space="preserve">Fatty acyl-CoA</t>
  </si>
  <si>
    <t xml:space="preserve">hxdcol</t>
  </si>
  <si>
    <t xml:space="preserve">Hexadecanol</t>
  </si>
  <si>
    <t xml:space="preserve">tag</t>
  </si>
  <si>
    <t xml:space="preserve">Triacylglycerol</t>
  </si>
  <si>
    <t xml:space="preserve">citm</t>
  </si>
  <si>
    <t xml:space="preserve">Citramalate</t>
  </si>
  <si>
    <t xml:space="preserve">Acetyl-CoA and pyruvate</t>
  </si>
  <si>
    <t xml:space="preserve">btoh</t>
  </si>
  <si>
    <t xml:space="preserve">n-Butanol</t>
  </si>
  <si>
    <t xml:space="preserve">(Acetyl-CoA and pyruvate) or L-threonine</t>
  </si>
  <si>
    <t xml:space="preserve">polyhb</t>
  </si>
  <si>
    <t xml:space="preserve">Polyhydroxybutyrate</t>
  </si>
  <si>
    <t xml:space="preserve">Acetoacetyl-CoA</t>
  </si>
  <si>
    <t xml:space="preserve">arte</t>
  </si>
  <si>
    <t xml:space="preserve">Artermisinic acid</t>
  </si>
  <si>
    <t xml:space="preserve">Farnesyl diphosphate</t>
  </si>
  <si>
    <t xml:space="preserve">sesqt</t>
  </si>
  <si>
    <t xml:space="preserve">Sesquiterpenes</t>
  </si>
  <si>
    <t xml:space="preserve">etoh</t>
  </si>
  <si>
    <t xml:space="preserve">Ethanol</t>
  </si>
  <si>
    <t xml:space="preserve">lac__L</t>
  </si>
  <si>
    <t xml:space="preserve">L-Lactate</t>
  </si>
  <si>
    <t xml:space="preserve">Pyruvate</t>
  </si>
  <si>
    <t xml:space="preserve">btd</t>
  </si>
  <si>
    <t xml:space="preserve">(2R,3R)-Butanediol</t>
  </si>
  <si>
    <t xml:space="preserve">ibutoh</t>
  </si>
  <si>
    <t xml:space="preserve">Isobutanol</t>
  </si>
  <si>
    <t xml:space="preserve">3hppa</t>
  </si>
  <si>
    <t xml:space="preserve">3-Hydroxypropionic acid</t>
  </si>
  <si>
    <t xml:space="preserve">Malonyl-CoA</t>
  </si>
  <si>
    <t xml:space="preserve">3hppb</t>
  </si>
  <si>
    <t xml:space="preserve">L-Alanine</t>
  </si>
  <si>
    <t xml:space="preserve">succ</t>
  </si>
  <si>
    <t xml:space="preserve">Succinate</t>
  </si>
  <si>
    <t xml:space="preserve">mal__L</t>
  </si>
  <si>
    <t xml:space="preserve">Malate</t>
  </si>
  <si>
    <t xml:space="preserve">skm</t>
  </si>
  <si>
    <t xml:space="preserve">Shikimate</t>
  </si>
  <si>
    <t xml:space="preserve">muco</t>
  </si>
  <si>
    <t xml:space="preserve">cis,cis-Muconate</t>
  </si>
  <si>
    <t xml:space="preserve">3-Dehydroshikimate</t>
  </si>
  <si>
    <t xml:space="preserve">4hbz</t>
  </si>
  <si>
    <t xml:space="preserve">p-Hydroxybenzoate</t>
  </si>
  <si>
    <t xml:space="preserve">Chorismate</t>
  </si>
  <si>
    <t xml:space="preserve">4abz</t>
  </si>
  <si>
    <t xml:space="preserve">p-Aminobenzoate</t>
  </si>
  <si>
    <t xml:space="preserve">2phetoh</t>
  </si>
  <si>
    <t xml:space="preserve">2-Phenylethanol</t>
  </si>
  <si>
    <t xml:space="preserve">L-Phenylalanine</t>
  </si>
  <si>
    <t xml:space="preserve">styr</t>
  </si>
  <si>
    <t xml:space="preserve">Styrene</t>
  </si>
  <si>
    <t xml:space="preserve">cou</t>
  </si>
  <si>
    <t xml:space="preserve">p-Coumaric acid</t>
  </si>
  <si>
    <t xml:space="preserve">L-Tyrosine</t>
  </si>
  <si>
    <t xml:space="preserve">retcln</t>
  </si>
  <si>
    <t xml:space="preserve">Reticuline</t>
  </si>
  <si>
    <t xml:space="preserve">L-Tyrosine and L-phenylalanine</t>
  </si>
  <si>
    <t xml:space="preserve">nrgn</t>
  </si>
  <si>
    <t xml:space="preserve">(2S)-Naringenin</t>
  </si>
  <si>
    <t xml:space="preserve">Tyrosine and malonyl-CoA</t>
  </si>
  <si>
    <t xml:space="preserve">rsvtol</t>
  </si>
  <si>
    <t xml:space="preserve">Resveratrol</t>
  </si>
  <si>
    <t xml:space="preserve">L-Tyrosine and malonyl-CoA</t>
  </si>
  <si>
    <t xml:space="preserve">glyc</t>
  </si>
  <si>
    <t xml:space="preserve">Glycerol</t>
  </si>
  <si>
    <t xml:space="preserve">13ppd</t>
  </si>
  <si>
    <t xml:space="preserve">1,3-Propanediol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</si>
</sst>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"/>
    <numFmt numFmtId="166" formatCode="0.00"/>
    <numFmt numFmtId="167" formatCode="0%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30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1" topLeftCell="A2" activePane="bottomLeft" state="frozen"/>
      <selection pane="topLeft" activeCell="A1" activeCellId="0" sqref="A1"/>
      <selection pane="bottomLeft" activeCell="D14" activeCellId="0" sqref="D14"/>
    </sheetView>
  </sheetViews>
  <sheetFormatPr defaultColWidth="8.54296875" defaultRowHeight="13.8" zeroHeight="false" outlineLevelRow="0" outlineLevelCol="0"/>
  <cols>
    <col collapsed="false" customWidth="true" hidden="false" outlineLevel="0" max="1" min="1" style="0" width="14.44"/>
    <col collapsed="false" customWidth="true" hidden="false" outlineLevel="0" max="2" min="2" style="0" width="25.24"/>
    <col collapsed="false" customWidth="true" hidden="false" outlineLevel="0" max="3" min="3" style="0" width="35.97"/>
    <col collapsed="false" customWidth="true" hidden="false" outlineLevel="0" max="4" min="4" style="0" width="11.39"/>
    <col collapsed="false" customWidth="true" hidden="false" outlineLevel="0" max="5" min="5" style="0" width="9.18"/>
    <col collapsed="false" customWidth="true" hidden="false" outlineLevel="0" max="6" min="6" style="0" width="9.3"/>
    <col collapsed="false" customWidth="true" hidden="false" outlineLevel="0" max="7" min="7" style="0" width="10.78"/>
    <col collapsed="false" customWidth="true" hidden="false" outlineLevel="0" max="8" min="8" style="0" width="9.55"/>
    <col collapsed="false" customWidth="true" hidden="false" outlineLevel="0" max="9" min="9" style="0" width="9.18"/>
    <col collapsed="false" customWidth="true" hidden="false" outlineLevel="0" max="10" min="10" style="0" width="13.12"/>
    <col collapsed="false" customWidth="true" hidden="false" outlineLevel="0" max="11" min="11" style="0" width="3.67"/>
    <col collapsed="false" customWidth="true" hidden="false" outlineLevel="0" max="12" min="12" style="0" width="10.04"/>
    <col collapsed="false" customWidth="true" hidden="false" outlineLevel="0" max="13" min="13" style="0" width="9.8"/>
    <col collapsed="false" customWidth="true" hidden="false" outlineLevel="0" max="14" min="14" style="0" width="10.16"/>
    <col collapsed="false" customWidth="true" hidden="false" outlineLevel="0" max="15" min="15" style="0" width="9.8"/>
    <col collapsed="false" customWidth="true" hidden="false" outlineLevel="0" max="16" min="16" style="0" width="9.92"/>
    <col collapsed="false" customWidth="true" hidden="false" outlineLevel="0" max="17" min="17" style="0" width="11.88"/>
  </cols>
  <sheetData>
    <row r="1" customFormat="false" ht="13.8" hidden="false" customHeight="false" outlineLevel="0" collapsed="false">
      <c r="A1" s="1"/>
      <c r="B1" s="1"/>
      <c r="C1" s="1"/>
      <c r="D1" s="1"/>
      <c r="E1" s="2" t="s">
        <v>0</v>
      </c>
      <c r="F1" s="2"/>
      <c r="G1" s="2"/>
      <c r="H1" s="2"/>
      <c r="I1" s="2"/>
      <c r="J1" s="2"/>
      <c r="K1" s="3"/>
      <c r="L1" s="2" t="s">
        <v>1</v>
      </c>
      <c r="M1" s="2"/>
      <c r="N1" s="2"/>
      <c r="O1" s="2"/>
      <c r="P1" s="2"/>
      <c r="Q1" s="2"/>
    </row>
    <row r="2" customFormat="false" ht="13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3"/>
      <c r="L2" s="1" t="s">
        <v>6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</row>
    <row r="3" customFormat="false" ht="14.9" hidden="false" customHeight="false" outlineLevel="0" collapsed="false">
      <c r="A3" s="4" t="s">
        <v>12</v>
      </c>
      <c r="B3" s="4" t="s">
        <v>13</v>
      </c>
      <c r="C3" s="4" t="s">
        <v>14</v>
      </c>
      <c r="D3" s="4" t="n">
        <v>256.4</v>
      </c>
      <c r="E3" s="5" t="n">
        <v>2.75429493764669</v>
      </c>
      <c r="F3" s="6" t="n">
        <f aca="false">E3*D3 / 13.2 / 180.156</f>
        <v>0.296965366552948</v>
      </c>
      <c r="G3" s="7" t="n">
        <v>1.2181273552135</v>
      </c>
      <c r="H3" s="6" t="n">
        <f aca="false">G3 * D3 / I3 / 180.156</f>
        <v>0.258983977058765</v>
      </c>
      <c r="I3" s="7" t="n">
        <v>6.69405213726342</v>
      </c>
      <c r="J3" s="8" t="n">
        <f aca="false">H3/F3</f>
        <v>0.872101619340143</v>
      </c>
      <c r="K3" s="9"/>
      <c r="L3" s="5" t="n">
        <v>2.75429493764669</v>
      </c>
      <c r="M3" s="6" t="n">
        <f aca="false">L3*D3 / 13.2 / 180.156</f>
        <v>0.296965366552948</v>
      </c>
      <c r="N3" s="7" t="n">
        <v>1.2181273552135</v>
      </c>
      <c r="O3" s="6" t="n">
        <f aca="false">N3 * D3 / P3 / 180.156</f>
        <v>0.258983977058766</v>
      </c>
      <c r="P3" s="7" t="n">
        <v>6.69405213726342</v>
      </c>
      <c r="Q3" s="8" t="n">
        <f aca="false">O3/M3</f>
        <v>0.872101619340145</v>
      </c>
    </row>
    <row r="4" customFormat="false" ht="14.9" hidden="false" customHeight="false" outlineLevel="0" collapsed="false">
      <c r="A4" s="4" t="s">
        <v>15</v>
      </c>
      <c r="B4" s="4" t="s">
        <v>16</v>
      </c>
      <c r="C4" s="4" t="s">
        <v>14</v>
      </c>
      <c r="D4" s="4" t="n">
        <v>242.44</v>
      </c>
      <c r="E4" s="5" t="n">
        <v>2.67127415300057</v>
      </c>
      <c r="F4" s="6" t="n">
        <f aca="false">E4*D4 / 13.2 / 180.156</f>
        <v>0.272332877858321</v>
      </c>
      <c r="G4" s="7" t="n">
        <v>1.18678838621244</v>
      </c>
      <c r="H4" s="6" t="n">
        <f aca="false">G4 * D4 / I4 / 180.156</f>
        <v>0.238475536584683</v>
      </c>
      <c r="I4" s="7" t="n">
        <v>6.69707245798166</v>
      </c>
      <c r="J4" s="8" t="n">
        <f aca="false">H4/F4</f>
        <v>0.875676629498799</v>
      </c>
      <c r="K4" s="9"/>
      <c r="L4" s="5" t="n">
        <v>2.67127415300057</v>
      </c>
      <c r="M4" s="6" t="n">
        <f aca="false">L4*D4 / 13.2 / 180.156</f>
        <v>0.272332877858322</v>
      </c>
      <c r="N4" s="7" t="n">
        <v>1.18678838621244</v>
      </c>
      <c r="O4" s="6" t="n">
        <f aca="false">N4 * D4 / P4 / 180.156</f>
        <v>0.238475536584683</v>
      </c>
      <c r="P4" s="7" t="n">
        <v>6.69707245798166</v>
      </c>
      <c r="Q4" s="8" t="n">
        <f aca="false">O4/M4</f>
        <v>0.875676629498797</v>
      </c>
    </row>
    <row r="5" customFormat="false" ht="14.9" hidden="false" customHeight="false" outlineLevel="0" collapsed="false">
      <c r="A5" s="4" t="s">
        <v>17</v>
      </c>
      <c r="B5" s="4" t="s">
        <v>18</v>
      </c>
      <c r="C5" s="4" t="s">
        <v>18</v>
      </c>
      <c r="D5" s="4" t="n">
        <v>824.3</v>
      </c>
      <c r="E5" s="5" t="n">
        <v>0.846891161306055</v>
      </c>
      <c r="F5" s="6" t="n">
        <f aca="false">E5*D5 / 13.2 / 180.156</f>
        <v>0.293555511260855</v>
      </c>
      <c r="G5" s="7" t="n">
        <v>0.395523867583504</v>
      </c>
      <c r="H5" s="6" t="n">
        <f aca="false">G5 * D5 / I5 / 180.156</f>
        <v>0.258583762107231</v>
      </c>
      <c r="I5" s="7" t="n">
        <v>6.99854912374523</v>
      </c>
      <c r="J5" s="8" t="n">
        <f aca="false">H5/F5</f>
        <v>0.880868361137501</v>
      </c>
      <c r="K5" s="9"/>
      <c r="L5" s="5" t="n">
        <v>0.846891161306055</v>
      </c>
      <c r="M5" s="6" t="n">
        <f aca="false">L5*D5 / 13.2 / 180.156</f>
        <v>0.293555511260856</v>
      </c>
      <c r="N5" s="7" t="n">
        <v>0.395523867583504</v>
      </c>
      <c r="O5" s="6" t="n">
        <f aca="false">N5 * D5 / P5 / 180.156</f>
        <v>0.258583762107231</v>
      </c>
      <c r="P5" s="7" t="n">
        <v>6.99854912374523</v>
      </c>
      <c r="Q5" s="8" t="n">
        <f aca="false">O5/M5</f>
        <v>0.880868361137502</v>
      </c>
    </row>
    <row r="6" customFormat="false" ht="14.9" hidden="false" customHeight="false" outlineLevel="0" collapsed="false">
      <c r="A6" s="4" t="s">
        <v>19</v>
      </c>
      <c r="B6" s="4" t="s">
        <v>20</v>
      </c>
      <c r="C6" s="4" t="s">
        <v>21</v>
      </c>
      <c r="D6" s="4" t="n">
        <v>146.1</v>
      </c>
      <c r="E6" s="5" t="n">
        <v>12.4893705388021</v>
      </c>
      <c r="F6" s="6" t="n">
        <f aca="false">E6*D6 / 13.2 / 180.156</f>
        <v>0.767305135094615</v>
      </c>
      <c r="G6" s="7" t="n">
        <v>12.4994944594464</v>
      </c>
      <c r="H6" s="6" t="n">
        <f aca="false">G6 * D6 / I6 / 180.156</f>
        <v>0.767927114903245</v>
      </c>
      <c r="I6" s="7" t="n">
        <v>13.2</v>
      </c>
      <c r="J6" s="8" t="n">
        <f aca="false">H6/F6</f>
        <v>1.00081060295335</v>
      </c>
      <c r="K6" s="9"/>
      <c r="L6" s="5" t="n">
        <v>12.4893705388021</v>
      </c>
      <c r="M6" s="6" t="n">
        <f aca="false">L6*D6 / 13.2 / 180.156</f>
        <v>0.767305135094613</v>
      </c>
      <c r="N6" s="7" t="n">
        <v>12.4993893677076</v>
      </c>
      <c r="O6" s="6" t="n">
        <f aca="false">N6 * D6 / P6 / 180.156</f>
        <v>0.767920658418462</v>
      </c>
      <c r="P6" s="7" t="n">
        <v>13.2</v>
      </c>
      <c r="Q6" s="8" t="n">
        <f aca="false">O6/M6</f>
        <v>1.00080218845893</v>
      </c>
    </row>
    <row r="7" customFormat="false" ht="14.9" hidden="false" customHeight="false" outlineLevel="0" collapsed="false">
      <c r="A7" s="4" t="s">
        <v>22</v>
      </c>
      <c r="B7" s="4" t="s">
        <v>23</v>
      </c>
      <c r="C7" s="4" t="s">
        <v>24</v>
      </c>
      <c r="D7" s="4" t="n">
        <v>74.12</v>
      </c>
      <c r="E7" s="5" t="n">
        <v>11.1731809018356</v>
      </c>
      <c r="F7" s="6" t="n">
        <f aca="false">E7*D7 / 13.2 / 180.156</f>
        <v>0.348248760352163</v>
      </c>
      <c r="G7" s="7" t="n">
        <v>10.1756253932501</v>
      </c>
      <c r="H7" s="6" t="n">
        <f aca="false">G7 * D7 / I7 / 180.156</f>
        <v>0.317132652037273</v>
      </c>
      <c r="I7" s="7" t="n">
        <v>13.201</v>
      </c>
      <c r="J7" s="8" t="n">
        <f aca="false">H7/F7</f>
        <v>0.910649765749563</v>
      </c>
      <c r="K7" s="9"/>
      <c r="L7" s="5" t="n">
        <v>11.1731809018356</v>
      </c>
      <c r="M7" s="6" t="n">
        <f aca="false">L7*D7 / 13.2 / 180.156</f>
        <v>0.348248760352162</v>
      </c>
      <c r="N7" s="7" t="n">
        <v>10.1756253932501</v>
      </c>
      <c r="O7" s="6" t="n">
        <f aca="false">N7 * D7 / P7 / 180.156</f>
        <v>0.317132652037273</v>
      </c>
      <c r="P7" s="7" t="n">
        <v>13.201</v>
      </c>
      <c r="Q7" s="8" t="n">
        <f aca="false">O7/M7</f>
        <v>0.910649765749566</v>
      </c>
    </row>
    <row r="8" customFormat="false" ht="14.9" hidden="false" customHeight="false" outlineLevel="0" collapsed="false">
      <c r="A8" s="4" t="s">
        <v>25</v>
      </c>
      <c r="B8" s="4" t="s">
        <v>26</v>
      </c>
      <c r="C8" s="4" t="s">
        <v>27</v>
      </c>
      <c r="D8" s="4" t="n">
        <v>103.1</v>
      </c>
      <c r="E8" s="5" t="n">
        <v>12.4893700888022</v>
      </c>
      <c r="F8" s="6" t="n">
        <f aca="false">E8*D8 / 13.2 / 180.156</f>
        <v>0.541472666515412</v>
      </c>
      <c r="G8" s="7" t="n">
        <v>12.1033622690419</v>
      </c>
      <c r="H8" s="6" t="n">
        <f aca="false">G8 * D8 / I8 / 180.156</f>
        <v>0.524657926678757</v>
      </c>
      <c r="I8" s="7" t="n">
        <v>13.202</v>
      </c>
      <c r="J8" s="8" t="n">
        <f aca="false">H8/F8</f>
        <v>0.968946281361044</v>
      </c>
      <c r="K8" s="9"/>
      <c r="L8" s="5" t="n">
        <v>12.4893700888022</v>
      </c>
      <c r="M8" s="6" t="n">
        <f aca="false">L8*D8 / 13.2 / 180.156</f>
        <v>0.541472666515412</v>
      </c>
      <c r="N8" s="7" t="n">
        <v>12.1033622690419</v>
      </c>
      <c r="O8" s="6" t="n">
        <f aca="false">N8 * D8 / P8 / 180.156</f>
        <v>0.524657926678757</v>
      </c>
      <c r="P8" s="7" t="n">
        <v>13.202</v>
      </c>
      <c r="Q8" s="8" t="n">
        <f aca="false">O8/M8</f>
        <v>0.968946281361043</v>
      </c>
    </row>
    <row r="9" customFormat="false" ht="14.9" hidden="false" customHeight="false" outlineLevel="0" collapsed="false">
      <c r="A9" s="4" t="s">
        <v>28</v>
      </c>
      <c r="B9" s="4" t="s">
        <v>29</v>
      </c>
      <c r="C9" s="4" t="s">
        <v>30</v>
      </c>
      <c r="D9" s="4" t="n">
        <v>234.33</v>
      </c>
      <c r="E9" s="5" t="n">
        <v>2.84059743070472</v>
      </c>
      <c r="F9" s="6" t="n">
        <f aca="false">E9*D9 / 13.2 / 180.156</f>
        <v>0.279907748275163</v>
      </c>
      <c r="G9" s="7" t="n">
        <v>2.29247341202373</v>
      </c>
      <c r="H9" s="6" t="n">
        <f aca="false">G9 * D9 / I9 / 180.156</f>
        <v>0.232361140011349</v>
      </c>
      <c r="I9" s="7" t="n">
        <v>12.8327570058955</v>
      </c>
      <c r="J9" s="8" t="n">
        <f aca="false">H9/F9</f>
        <v>0.830134719182287</v>
      </c>
      <c r="K9" s="9"/>
      <c r="L9" s="5" t="n">
        <v>2.84059743070472</v>
      </c>
      <c r="M9" s="6" t="n">
        <f aca="false">L9*D9 / 13.2 / 180.156</f>
        <v>0.279907748275164</v>
      </c>
      <c r="N9" s="7" t="n">
        <v>2.29247341202373</v>
      </c>
      <c r="O9" s="6" t="n">
        <f aca="false">N9 * D9 / P9 / 180.156</f>
        <v>0.232361140011348</v>
      </c>
      <c r="P9" s="7" t="n">
        <v>12.8327570058955</v>
      </c>
      <c r="Q9" s="8" t="n">
        <f aca="false">O9/M9</f>
        <v>0.830134719182284</v>
      </c>
    </row>
    <row r="10" customFormat="false" ht="14.9" hidden="false" customHeight="false" outlineLevel="0" collapsed="false">
      <c r="A10" s="4" t="s">
        <v>31</v>
      </c>
      <c r="B10" s="4" t="s">
        <v>32</v>
      </c>
      <c r="C10" s="4" t="s">
        <v>30</v>
      </c>
      <c r="D10" s="4" t="n">
        <v>246.3</v>
      </c>
      <c r="E10" s="5" t="n">
        <v>2.95320433601396</v>
      </c>
      <c r="F10" s="6" t="n">
        <f aca="false">E10*D10 / 13.2 / 180.156</f>
        <v>0.305868847991773</v>
      </c>
      <c r="G10" s="7" t="n">
        <v>2.43577280289875</v>
      </c>
      <c r="H10" s="6" t="n">
        <f aca="false">G10 * D10 / I10 / 180.156</f>
        <v>0.256632504237122</v>
      </c>
      <c r="I10" s="7" t="n">
        <v>12.9759987881379</v>
      </c>
      <c r="J10" s="8" t="n">
        <f aca="false">H10/F10</f>
        <v>0.839027922987518</v>
      </c>
      <c r="K10" s="9"/>
      <c r="L10" s="5" t="n">
        <v>2.95320433601396</v>
      </c>
      <c r="M10" s="6" t="n">
        <f aca="false">L10*D10 / 13.2 / 180.156</f>
        <v>0.305868847991773</v>
      </c>
      <c r="N10" s="7" t="n">
        <v>2.43577280289875</v>
      </c>
      <c r="O10" s="6" t="n">
        <f aca="false">N10 * D10 / P10 / 180.156</f>
        <v>0.256632504237121</v>
      </c>
      <c r="P10" s="7" t="n">
        <v>12.9759987881379</v>
      </c>
      <c r="Q10" s="8" t="n">
        <f aca="false">O10/M10</f>
        <v>0.839027922987513</v>
      </c>
    </row>
    <row r="11" customFormat="false" ht="14.9" hidden="false" customHeight="false" outlineLevel="0" collapsed="false">
      <c r="A11" s="4" t="s">
        <v>33</v>
      </c>
      <c r="B11" s="4" t="s">
        <v>34</v>
      </c>
      <c r="C11" s="4" t="s">
        <v>34</v>
      </c>
      <c r="D11" s="4" t="n">
        <v>46.07</v>
      </c>
      <c r="E11" s="5" t="n">
        <v>25.0477070052</v>
      </c>
      <c r="F11" s="6" t="n">
        <f aca="false">E11*D11 / 13.2 / 180.156</f>
        <v>0.485247743928983</v>
      </c>
      <c r="G11" s="7" t="n">
        <v>25.0041660628831</v>
      </c>
      <c r="H11" s="6" t="n">
        <f aca="false">G11 * D11 / I11 / 180.156</f>
        <v>0.484404227832943</v>
      </c>
      <c r="I11" s="7" t="n">
        <v>13.2</v>
      </c>
      <c r="J11" s="8" t="n">
        <f aca="false">H11/F11</f>
        <v>0.998261679509913</v>
      </c>
      <c r="K11" s="9"/>
      <c r="L11" s="5" t="n">
        <v>25.0477070052</v>
      </c>
      <c r="M11" s="6" t="n">
        <f aca="false">L11*D11 / 13.2 / 180.156</f>
        <v>0.485247743928984</v>
      </c>
      <c r="N11" s="7" t="n">
        <v>25.0041660628831</v>
      </c>
      <c r="O11" s="6" t="n">
        <f aca="false">N11 * D11 / P11 / 180.156</f>
        <v>0.484404227832942</v>
      </c>
      <c r="P11" s="7" t="n">
        <v>13.2</v>
      </c>
      <c r="Q11" s="8" t="n">
        <f aca="false">O11/M11</f>
        <v>0.998261679509911</v>
      </c>
    </row>
    <row r="12" customFormat="false" ht="14.9" hidden="false" customHeight="false" outlineLevel="0" collapsed="false">
      <c r="A12" s="4" t="s">
        <v>35</v>
      </c>
      <c r="B12" s="4" t="s">
        <v>36</v>
      </c>
      <c r="C12" s="4" t="s">
        <v>37</v>
      </c>
      <c r="D12" s="4" t="n">
        <v>89.07</v>
      </c>
      <c r="E12" s="5" t="n">
        <v>24.1771461876872</v>
      </c>
      <c r="F12" s="6" t="n">
        <f aca="false">E12*D12 / 13.2 / 180.156</f>
        <v>0.905552902525427</v>
      </c>
      <c r="G12" s="7" t="n">
        <v>24.0571125144618</v>
      </c>
      <c r="H12" s="6" t="n">
        <f aca="false">G12 * D12 / I12 / 180.156</f>
        <v>0.901057051760155</v>
      </c>
      <c r="I12" s="7" t="n">
        <v>13.2</v>
      </c>
      <c r="J12" s="8" t="n">
        <f aca="false">H12/F12</f>
        <v>0.995035242278244</v>
      </c>
      <c r="K12" s="9"/>
      <c r="L12" s="5" t="n">
        <v>24.1771461876872</v>
      </c>
      <c r="M12" s="6" t="n">
        <f aca="false">L12*D12 / 13.2 / 180.156</f>
        <v>0.905552902525428</v>
      </c>
      <c r="N12" s="7" t="n">
        <v>24.0591119323838</v>
      </c>
      <c r="O12" s="6" t="n">
        <f aca="false">N12 * D12 / P12 / 180.156</f>
        <v>0.901063677384298</v>
      </c>
      <c r="P12" s="7" t="n">
        <v>13.201</v>
      </c>
      <c r="Q12" s="8" t="n">
        <f aca="false">O12/M12</f>
        <v>0.995042558939836</v>
      </c>
    </row>
    <row r="13" customFormat="false" ht="14.9" hidden="false" customHeight="false" outlineLevel="0" collapsed="false">
      <c r="A13" s="4" t="s">
        <v>38</v>
      </c>
      <c r="B13" s="4" t="s">
        <v>39</v>
      </c>
      <c r="C13" s="4" t="s">
        <v>37</v>
      </c>
      <c r="D13" s="4" t="n">
        <v>90.12</v>
      </c>
      <c r="E13" s="5" t="n">
        <v>12.8881994194633</v>
      </c>
      <c r="F13" s="6" t="n">
        <f aca="false">E13*D13 / 13.2 / 180.156</f>
        <v>0.48841699638177</v>
      </c>
      <c r="G13" s="7" t="n">
        <v>12.9076925069019</v>
      </c>
      <c r="H13" s="6" t="n">
        <f aca="false">G13 * D13 / I13 / 180.156</f>
        <v>0.489155715182363</v>
      </c>
      <c r="I13" s="7" t="n">
        <v>13.2</v>
      </c>
      <c r="J13" s="8" t="n">
        <f aca="false">H13/F13</f>
        <v>1.0015124756224</v>
      </c>
      <c r="K13" s="9"/>
      <c r="L13" s="5" t="n">
        <v>12.8881994194633</v>
      </c>
      <c r="M13" s="6" t="n">
        <f aca="false">L13*D13 / 13.2 / 180.156</f>
        <v>0.488416996381769</v>
      </c>
      <c r="N13" s="7" t="n">
        <v>12.9076925069019</v>
      </c>
      <c r="O13" s="6" t="n">
        <f aca="false">N13 * D13 / P13 / 180.156</f>
        <v>0.489155715182364</v>
      </c>
      <c r="P13" s="7" t="n">
        <v>13.2</v>
      </c>
      <c r="Q13" s="8" t="n">
        <f aca="false">O13/M13</f>
        <v>1.0015124756224</v>
      </c>
    </row>
    <row r="14" customFormat="false" ht="14.9" hidden="false" customHeight="false" outlineLevel="0" collapsed="false">
      <c r="A14" s="4" t="s">
        <v>40</v>
      </c>
      <c r="B14" s="4" t="s">
        <v>41</v>
      </c>
      <c r="C14" s="4" t="s">
        <v>41</v>
      </c>
      <c r="D14" s="4" t="n">
        <v>74.12</v>
      </c>
      <c r="E14" s="5" t="n">
        <v>12.5238535025946</v>
      </c>
      <c r="F14" s="6" t="n">
        <f aca="false">E14*D14 / 13.2 / 180.156</f>
        <v>0.390346893640122</v>
      </c>
      <c r="G14" s="7" t="n">
        <v>7.47802859858843</v>
      </c>
      <c r="H14" s="6" t="n">
        <f aca="false">G14 * D14 / I14 / 180.156</f>
        <v>0.335800978393688</v>
      </c>
      <c r="I14" s="7" t="n">
        <v>9.16203284920027</v>
      </c>
      <c r="J14" s="8" t="n">
        <f aca="false">H14/F14</f>
        <v>0.86026297087246</v>
      </c>
      <c r="K14" s="9"/>
      <c r="L14" s="5" t="n">
        <v>12.5238535025946</v>
      </c>
      <c r="M14" s="6" t="n">
        <f aca="false">L14*D14 / 13.2 / 180.156</f>
        <v>0.390346893640121</v>
      </c>
      <c r="N14" s="7" t="n">
        <v>0.988079980484454</v>
      </c>
      <c r="O14" s="6" t="n">
        <f aca="false">N14 * D14 / P14 / 180.156</f>
        <v>0.0483385030033941</v>
      </c>
      <c r="P14" s="7" t="n">
        <v>8.40979837156711</v>
      </c>
      <c r="Q14" s="8" t="n">
        <f aca="false">O14/M14</f>
        <v>0.123834732108717</v>
      </c>
    </row>
    <row r="15" customFormat="false" ht="14.9" hidden="false" customHeight="false" outlineLevel="0" collapsed="false">
      <c r="A15" s="4" t="s">
        <v>42</v>
      </c>
      <c r="B15" s="4" t="s">
        <v>43</v>
      </c>
      <c r="C15" s="4" t="s">
        <v>44</v>
      </c>
      <c r="D15" s="4" t="n">
        <v>90.08</v>
      </c>
      <c r="E15" s="5" t="n">
        <v>20.0086727168314</v>
      </c>
      <c r="F15" s="6" t="n">
        <f aca="false">E15*D15 / 13.2 / 180.156</f>
        <v>0.757921097310013</v>
      </c>
      <c r="G15" s="7" t="n">
        <v>12.2177863985214</v>
      </c>
      <c r="H15" s="6" t="n">
        <f aca="false">G15 * D15 / I15 / 180.156</f>
        <v>0.686846999734401</v>
      </c>
      <c r="I15" s="7" t="n">
        <v>8.89430810246586</v>
      </c>
      <c r="J15" s="8" t="n">
        <f aca="false">H15/F15</f>
        <v>0.90622493841659</v>
      </c>
      <c r="K15" s="9"/>
      <c r="L15" s="5" t="n">
        <v>20.0086727168314</v>
      </c>
      <c r="M15" s="6" t="n">
        <f aca="false">L15*D15 / 13.2 / 180.156</f>
        <v>0.757921097310013</v>
      </c>
      <c r="N15" s="7" t="n">
        <v>12.2177863985214</v>
      </c>
      <c r="O15" s="6" t="n">
        <f aca="false">N15 * D15 / P15 / 180.156</f>
        <v>0.686846999734398</v>
      </c>
      <c r="P15" s="7" t="n">
        <v>8.89430810246586</v>
      </c>
      <c r="Q15" s="8" t="n">
        <f aca="false">O15/M15</f>
        <v>0.906224938416586</v>
      </c>
    </row>
    <row r="16" customFormat="false" ht="14.9" hidden="false" customHeight="false" outlineLevel="0" collapsed="false">
      <c r="A16" s="4" t="s">
        <v>45</v>
      </c>
      <c r="B16" s="4" t="s">
        <v>43</v>
      </c>
      <c r="C16" s="4" t="s">
        <v>46</v>
      </c>
      <c r="D16" s="4" t="n">
        <v>90.08</v>
      </c>
      <c r="E16" s="5" t="n">
        <v>22.291630803855</v>
      </c>
      <c r="F16" s="6" t="n">
        <f aca="false">E16*D16 / 13.2 / 180.156</f>
        <v>0.844398702442421</v>
      </c>
      <c r="G16" s="7" t="n">
        <v>21.424944144486</v>
      </c>
      <c r="H16" s="6" t="n">
        <f aca="false">G16 * D16 / I16 / 180.156</f>
        <v>0.811568933412296</v>
      </c>
      <c r="I16" s="7" t="n">
        <v>13.2</v>
      </c>
      <c r="J16" s="8" t="n">
        <f aca="false">H16/F16</f>
        <v>0.961120535908967</v>
      </c>
      <c r="K16" s="9"/>
      <c r="L16" s="5" t="n">
        <v>22.291630803855</v>
      </c>
      <c r="M16" s="6" t="n">
        <f aca="false">L16*D16 / 13.2 / 180.156</f>
        <v>0.844398702442419</v>
      </c>
      <c r="N16" s="7" t="n">
        <v>12.9374410323165</v>
      </c>
      <c r="O16" s="6" t="n">
        <f aca="false">N16 * D16 / P16 / 180.156</f>
        <v>0.490065465229406</v>
      </c>
      <c r="P16" s="7" t="n">
        <v>13.2</v>
      </c>
      <c r="Q16" s="8" t="n">
        <f aca="false">O16/M16</f>
        <v>0.580372120198544</v>
      </c>
    </row>
    <row r="17" customFormat="false" ht="14.9" hidden="false" customHeight="false" outlineLevel="0" collapsed="false">
      <c r="A17" s="4" t="s">
        <v>47</v>
      </c>
      <c r="B17" s="4" t="s">
        <v>48</v>
      </c>
      <c r="C17" s="4" t="s">
        <v>48</v>
      </c>
      <c r="D17" s="4" t="n">
        <v>116.07</v>
      </c>
      <c r="E17" s="5" t="n">
        <v>19.1291706141043</v>
      </c>
      <c r="F17" s="6" t="n">
        <f aca="false">E17*D17 / 13.2 / 180.156</f>
        <v>0.933670126117588</v>
      </c>
      <c r="G17" s="7" t="n">
        <v>1.21040870942933</v>
      </c>
      <c r="H17" s="6" t="n">
        <f aca="false">G17 * D17 / I17 / 180.156</f>
        <v>0.198953121373938</v>
      </c>
      <c r="I17" s="7" t="n">
        <v>3.91969736148565</v>
      </c>
      <c r="J17" s="8" t="n">
        <f aca="false">H17/F17</f>
        <v>0.213087166236356</v>
      </c>
      <c r="K17" s="9"/>
      <c r="L17" s="5" t="n">
        <v>19.1291706141043</v>
      </c>
      <c r="M17" s="6" t="n">
        <f aca="false">L17*D17 / 13.2 / 180.156</f>
        <v>0.933670126117586</v>
      </c>
      <c r="N17" s="7" t="n">
        <v>1.20811708509293</v>
      </c>
      <c r="O17" s="6" t="n">
        <f aca="false">N17 * D17 / P17 / 180.156</f>
        <v>0.198030129252148</v>
      </c>
      <c r="P17" s="7" t="n">
        <v>3.93051093622285</v>
      </c>
      <c r="Q17" s="8" t="n">
        <f aca="false">O17/M17</f>
        <v>0.212098602828392</v>
      </c>
    </row>
    <row r="18" customFormat="false" ht="14.9" hidden="false" customHeight="false" outlineLevel="0" collapsed="false">
      <c r="A18" s="4" t="s">
        <v>49</v>
      </c>
      <c r="B18" s="4" t="s">
        <v>50</v>
      </c>
      <c r="C18" s="4" t="s">
        <v>50</v>
      </c>
      <c r="D18" s="4" t="n">
        <v>132.07</v>
      </c>
      <c r="E18" s="5" t="n">
        <v>21.2287137302863</v>
      </c>
      <c r="F18" s="6" t="n">
        <f aca="false">E18*D18 / 13.2 / 180.156</f>
        <v>1.17897663033743</v>
      </c>
      <c r="G18" s="7" t="n">
        <v>20.8017756956758</v>
      </c>
      <c r="H18" s="6" t="n">
        <f aca="false">G18 * D18 / I18 / 180.156</f>
        <v>1.15526582186344</v>
      </c>
      <c r="I18" s="7" t="n">
        <v>13.2</v>
      </c>
      <c r="J18" s="8" t="n">
        <f aca="false">H18/F18</f>
        <v>0.979888652697722</v>
      </c>
      <c r="K18" s="9"/>
      <c r="L18" s="5" t="n">
        <v>21.2287137302863</v>
      </c>
      <c r="M18" s="6" t="n">
        <f aca="false">L18*D18 / 13.2 / 180.156</f>
        <v>1.17897663033742</v>
      </c>
      <c r="N18" s="7" t="n">
        <v>19.2703768189463</v>
      </c>
      <c r="O18" s="6" t="n">
        <f aca="false">N18 * D18 / P18 / 180.156</f>
        <v>1.07021669875932</v>
      </c>
      <c r="P18" s="7" t="n">
        <v>13.2</v>
      </c>
      <c r="Q18" s="8" t="n">
        <f aca="false">O18/M18</f>
        <v>0.907750561987837</v>
      </c>
    </row>
    <row r="19" customFormat="false" ht="14.9" hidden="false" customHeight="false" outlineLevel="0" collapsed="false">
      <c r="A19" s="4" t="s">
        <v>51</v>
      </c>
      <c r="B19" s="4" t="s">
        <v>52</v>
      </c>
      <c r="C19" s="4" t="s">
        <v>52</v>
      </c>
      <c r="D19" s="4" t="n">
        <v>174.15</v>
      </c>
      <c r="E19" s="5" t="n">
        <v>9.69779680157937</v>
      </c>
      <c r="F19" s="6" t="n">
        <f aca="false">E19*D19 / 13.2 / 180.156</f>
        <v>0.710188927590636</v>
      </c>
      <c r="G19" s="7" t="n">
        <v>9.56150034493659</v>
      </c>
      <c r="H19" s="6" t="n">
        <f aca="false">G19 * D19 / I19 / 180.156</f>
        <v>0.700207667273677</v>
      </c>
      <c r="I19" s="7" t="n">
        <v>13.2</v>
      </c>
      <c r="J19" s="8" t="n">
        <f aca="false">H19/F19</f>
        <v>0.985945626678775</v>
      </c>
      <c r="K19" s="9"/>
      <c r="L19" s="5" t="n">
        <v>9.69779680157937</v>
      </c>
      <c r="M19" s="6" t="n">
        <f aca="false">L19*D19 / 13.2 / 180.156</f>
        <v>0.710188927590637</v>
      </c>
      <c r="N19" s="7" t="n">
        <v>9.56150034493659</v>
      </c>
      <c r="O19" s="6" t="n">
        <f aca="false">N19 * D19 / P19 / 180.156</f>
        <v>0.700207667273677</v>
      </c>
      <c r="P19" s="7" t="n">
        <v>13.2</v>
      </c>
      <c r="Q19" s="8" t="n">
        <f aca="false">O19/M19</f>
        <v>0.985945626678775</v>
      </c>
    </row>
    <row r="20" customFormat="false" ht="14.9" hidden="false" customHeight="false" outlineLevel="0" collapsed="false">
      <c r="A20" s="4" t="s">
        <v>53</v>
      </c>
      <c r="B20" s="4" t="s">
        <v>54</v>
      </c>
      <c r="C20" s="4" t="s">
        <v>55</v>
      </c>
      <c r="D20" s="4" t="n">
        <v>140.09</v>
      </c>
      <c r="E20" s="5" t="n">
        <v>10.3925643314252</v>
      </c>
      <c r="F20" s="6" t="n">
        <f aca="false">E20*D20 / 13.2 / 180.156</f>
        <v>0.612219551636629</v>
      </c>
      <c r="G20" s="7" t="n">
        <v>10.2403555180901</v>
      </c>
      <c r="H20" s="6" t="n">
        <f aca="false">G20 * D20 / I20 / 180.156</f>
        <v>0.603253024369302</v>
      </c>
      <c r="I20" s="7" t="n">
        <v>13.2</v>
      </c>
      <c r="J20" s="8" t="n">
        <f aca="false">H20/F20</f>
        <v>0.985354065803097</v>
      </c>
      <c r="K20" s="9"/>
      <c r="L20" s="5" t="n">
        <v>10.3925643314252</v>
      </c>
      <c r="M20" s="6" t="n">
        <f aca="false">L20*D20 / 13.2 / 180.156</f>
        <v>0.612219551636627</v>
      </c>
      <c r="N20" s="7" t="n">
        <v>10.2403555180901</v>
      </c>
      <c r="O20" s="6" t="n">
        <f aca="false">N20 * D20 / P20 / 180.156</f>
        <v>0.603253024369302</v>
      </c>
      <c r="P20" s="7" t="n">
        <v>13.2</v>
      </c>
      <c r="Q20" s="8" t="n">
        <f aca="false">O20/M20</f>
        <v>0.9853540658031</v>
      </c>
    </row>
    <row r="21" customFormat="false" ht="14.9" hidden="false" customHeight="false" outlineLevel="0" collapsed="false">
      <c r="A21" s="4" t="s">
        <v>56</v>
      </c>
      <c r="B21" s="4" t="s">
        <v>57</v>
      </c>
      <c r="C21" s="4" t="s">
        <v>58</v>
      </c>
      <c r="D21" s="4" t="n">
        <v>137.11</v>
      </c>
      <c r="E21" s="5" t="n">
        <v>9.03191297910551</v>
      </c>
      <c r="F21" s="6" t="n">
        <f aca="false">E21*D21 / 13.2 / 180.156</f>
        <v>0.520746324803502</v>
      </c>
      <c r="G21" s="7" t="n">
        <v>8.83954626875071</v>
      </c>
      <c r="H21" s="6" t="n">
        <f aca="false">G21 * D21 / I21 / 180.156</f>
        <v>0.50965517969797</v>
      </c>
      <c r="I21" s="7" t="n">
        <v>13.2</v>
      </c>
      <c r="J21" s="8" t="n">
        <f aca="false">H21/F21</f>
        <v>0.978701443337661</v>
      </c>
      <c r="K21" s="9"/>
      <c r="L21" s="5" t="n">
        <v>9.03191297910551</v>
      </c>
      <c r="M21" s="6" t="n">
        <f aca="false">L21*D21 / 13.2 / 180.156</f>
        <v>0.520746324803502</v>
      </c>
      <c r="N21" s="7" t="n">
        <v>8.60331546441997</v>
      </c>
      <c r="O21" s="6" t="n">
        <f aca="false">N21 * D21 / P21 / 180.156</f>
        <v>0.496034994976838</v>
      </c>
      <c r="P21" s="7" t="n">
        <v>13.2</v>
      </c>
      <c r="Q21" s="8" t="n">
        <f aca="false">O21/M21</f>
        <v>0.952546319292816</v>
      </c>
    </row>
    <row r="22" customFormat="false" ht="14.9" hidden="false" customHeight="false" outlineLevel="0" collapsed="false">
      <c r="A22" s="4" t="s">
        <v>59</v>
      </c>
      <c r="B22" s="4" t="s">
        <v>60</v>
      </c>
      <c r="C22" s="4" t="s">
        <v>60</v>
      </c>
      <c r="D22" s="4" t="n">
        <v>137.14</v>
      </c>
      <c r="E22" s="5" t="n">
        <v>8.61759900162344</v>
      </c>
      <c r="F22" s="6" t="n">
        <f aca="false">E22*D22 / 13.2 / 180.156</f>
        <v>0.496967244163913</v>
      </c>
      <c r="G22" s="7" t="n">
        <v>7.36433688922169</v>
      </c>
      <c r="H22" s="6" t="n">
        <f aca="false">G22 * D22 / I22 / 180.156</f>
        <v>0.424693027401446</v>
      </c>
      <c r="I22" s="7" t="n">
        <v>13.2</v>
      </c>
      <c r="J22" s="8" t="n">
        <f aca="false">H22/F22</f>
        <v>0.854569455811803</v>
      </c>
      <c r="K22" s="9"/>
      <c r="L22" s="5" t="n">
        <v>8.61759900162344</v>
      </c>
      <c r="M22" s="6" t="n">
        <f aca="false">L22*D22 / 13.2 / 180.156</f>
        <v>0.496967244163913</v>
      </c>
      <c r="N22" s="7" t="n">
        <v>7.03563733722526</v>
      </c>
      <c r="O22" s="6" t="n">
        <f aca="false">N22 * D22 / P22 / 180.156</f>
        <v>0.405737293851672</v>
      </c>
      <c r="P22" s="7" t="n">
        <v>13.2</v>
      </c>
      <c r="Q22" s="8" t="n">
        <f aca="false">O22/M22</f>
        <v>0.816426632975129</v>
      </c>
    </row>
    <row r="23" customFormat="false" ht="14.9" hidden="false" customHeight="false" outlineLevel="0" collapsed="false">
      <c r="A23" s="4" t="s">
        <v>61</v>
      </c>
      <c r="B23" s="4" t="s">
        <v>62</v>
      </c>
      <c r="C23" s="4" t="s">
        <v>63</v>
      </c>
      <c r="D23" s="4" t="n">
        <v>122.16</v>
      </c>
      <c r="E23" s="5" t="n">
        <v>6.9214891670526</v>
      </c>
      <c r="F23" s="6" t="n">
        <f aca="false">E23*D23 / 13.2 / 180.156</f>
        <v>0.35555427579227</v>
      </c>
      <c r="G23" s="7" t="n">
        <v>6.84214118580196</v>
      </c>
      <c r="H23" s="6" t="n">
        <f aca="false">G23 * D23 / I23 / 180.156</f>
        <v>0.351478200062289</v>
      </c>
      <c r="I23" s="7" t="n">
        <v>13.2</v>
      </c>
      <c r="J23" s="8" t="n">
        <f aca="false">H23/F23</f>
        <v>0.988535995746645</v>
      </c>
      <c r="K23" s="9"/>
      <c r="L23" s="5" t="n">
        <v>6.9214891670526</v>
      </c>
      <c r="M23" s="6" t="n">
        <f aca="false">L23*D23 / 13.2 / 180.156</f>
        <v>0.35555427579227</v>
      </c>
      <c r="N23" s="7" t="n">
        <v>6.84214118580196</v>
      </c>
      <c r="O23" s="6" t="n">
        <f aca="false">N23 * D23 / P23 / 180.156</f>
        <v>0.351478200062289</v>
      </c>
      <c r="P23" s="7" t="n">
        <v>13.2</v>
      </c>
      <c r="Q23" s="8" t="n">
        <f aca="false">O23/M23</f>
        <v>0.988535995746645</v>
      </c>
    </row>
    <row r="24" customFormat="false" ht="14.9" hidden="false" customHeight="false" outlineLevel="0" collapsed="false">
      <c r="A24" s="4" t="s">
        <v>64</v>
      </c>
      <c r="B24" s="4" t="s">
        <v>65</v>
      </c>
      <c r="C24" s="4" t="s">
        <v>63</v>
      </c>
      <c r="D24" s="4" t="n">
        <v>104.15</v>
      </c>
      <c r="E24" s="5" t="n">
        <v>6.74711056400681</v>
      </c>
      <c r="F24" s="6" t="n">
        <f aca="false">E24*D24 / 13.2 / 180.156</f>
        <v>0.295497927571067</v>
      </c>
      <c r="G24" s="7" t="n">
        <v>6.64416906854935</v>
      </c>
      <c r="H24" s="6" t="n">
        <f aca="false">G24 * D24 / I24 / 180.156</f>
        <v>0.290989479357543</v>
      </c>
      <c r="I24" s="7" t="n">
        <v>13.2</v>
      </c>
      <c r="J24" s="8" t="n">
        <f aca="false">H24/F24</f>
        <v>0.984742877046271</v>
      </c>
      <c r="K24" s="9"/>
      <c r="L24" s="5" t="n">
        <v>6.74711056400681</v>
      </c>
      <c r="M24" s="6" t="n">
        <f aca="false">L24*D24 / 13.2 / 180.156</f>
        <v>0.295497927571067</v>
      </c>
      <c r="N24" s="7" t="n">
        <v>6.64416906854935</v>
      </c>
      <c r="O24" s="6" t="n">
        <f aca="false">N24 * D24 / P24 / 180.156</f>
        <v>0.290989479357543</v>
      </c>
      <c r="P24" s="7" t="n">
        <v>13.2</v>
      </c>
      <c r="Q24" s="8" t="n">
        <f aca="false">O24/M24</f>
        <v>0.98474287704627</v>
      </c>
    </row>
    <row r="25" customFormat="false" ht="14.9" hidden="false" customHeight="false" outlineLevel="0" collapsed="false">
      <c r="A25" s="4" t="s">
        <v>66</v>
      </c>
      <c r="B25" s="4" t="s">
        <v>67</v>
      </c>
      <c r="C25" s="4" t="s">
        <v>68</v>
      </c>
      <c r="D25" s="4" t="n">
        <v>163.15</v>
      </c>
      <c r="E25" s="5" t="n">
        <v>7.0761645488971</v>
      </c>
      <c r="F25" s="6" t="n">
        <f aca="false">E25*D25 / 13.2 / 180.156</f>
        <v>0.485469935379474</v>
      </c>
      <c r="G25" s="7" t="n">
        <v>6.96495333207545</v>
      </c>
      <c r="H25" s="6" t="n">
        <f aca="false">G25 * D25 / I25 / 180.156</f>
        <v>0.477840137927647</v>
      </c>
      <c r="I25" s="7" t="n">
        <v>13.2</v>
      </c>
      <c r="J25" s="8" t="n">
        <f aca="false">H25/F25</f>
        <v>0.984283687009655</v>
      </c>
      <c r="K25" s="9"/>
      <c r="L25" s="5" t="n">
        <v>7.0761645488971</v>
      </c>
      <c r="M25" s="6" t="n">
        <f aca="false">L25*D25 / 13.2 / 180.156</f>
        <v>0.485469935379473</v>
      </c>
      <c r="N25" s="7" t="n">
        <v>6.96495333207545</v>
      </c>
      <c r="O25" s="6" t="n">
        <f aca="false">N25 * D25 / P25 / 180.156</f>
        <v>0.477840137927647</v>
      </c>
      <c r="P25" s="7" t="n">
        <v>13.2</v>
      </c>
      <c r="Q25" s="8" t="n">
        <f aca="false">O25/M25</f>
        <v>0.984283687009655</v>
      </c>
    </row>
    <row r="26" customFormat="false" ht="14.9" hidden="false" customHeight="false" outlineLevel="0" collapsed="false">
      <c r="A26" s="4" t="s">
        <v>69</v>
      </c>
      <c r="B26" s="4" t="s">
        <v>70</v>
      </c>
      <c r="C26" s="4" t="s">
        <v>71</v>
      </c>
      <c r="D26" s="4" t="n">
        <v>329.4</v>
      </c>
      <c r="E26" s="5" t="n">
        <v>2.50562963597654</v>
      </c>
      <c r="F26" s="6" t="n">
        <f aca="false">E26*D26 / 13.2 / 180.156</f>
        <v>0.347070586842696</v>
      </c>
      <c r="G26" s="7" t="n">
        <v>0.374972893941748</v>
      </c>
      <c r="H26" s="6" t="n">
        <f aca="false">G26 * D26 / I26 / 180.156</f>
        <v>0.235402988614824</v>
      </c>
      <c r="I26" s="7" t="n">
        <v>2.9124787578286</v>
      </c>
      <c r="J26" s="8" t="n">
        <f aca="false">H26/F26</f>
        <v>0.678256808669057</v>
      </c>
      <c r="K26" s="9"/>
      <c r="L26" s="5" t="n">
        <v>2.50562963597654</v>
      </c>
      <c r="M26" s="6" t="n">
        <f aca="false">L26*D26 / 13.2 / 180.156</f>
        <v>0.347070586842696</v>
      </c>
      <c r="N26" s="7" t="n">
        <v>0.374972893941747</v>
      </c>
      <c r="O26" s="6" t="n">
        <f aca="false">N26 * D26 / P26 / 180.156</f>
        <v>0.235402988614824</v>
      </c>
      <c r="P26" s="7" t="n">
        <v>2.9124787578286</v>
      </c>
      <c r="Q26" s="8" t="n">
        <f aca="false">O26/M26</f>
        <v>0.678256808669058</v>
      </c>
    </row>
    <row r="27" customFormat="false" ht="14.9" hidden="false" customHeight="false" outlineLevel="0" collapsed="false">
      <c r="A27" s="4" t="s">
        <v>72</v>
      </c>
      <c r="B27" s="4" t="s">
        <v>73</v>
      </c>
      <c r="C27" s="4" t="s">
        <v>74</v>
      </c>
      <c r="D27" s="4" t="n">
        <v>272.25</v>
      </c>
      <c r="E27" s="5" t="n">
        <v>3.9619955552063</v>
      </c>
      <c r="F27" s="6" t="n">
        <f aca="false">E27*D27 / 13.2 / 180.156</f>
        <v>0.453585549890817</v>
      </c>
      <c r="G27" s="7" t="n">
        <v>3.59897267307962</v>
      </c>
      <c r="H27" s="6" t="n">
        <f aca="false">G27 * D27 / I27 / 180.156</f>
        <v>0.434522965345608</v>
      </c>
      <c r="I27" s="7" t="n">
        <v>12.5165596148732</v>
      </c>
      <c r="J27" s="8" t="n">
        <f aca="false">H27/F27</f>
        <v>0.957973562981013</v>
      </c>
      <c r="K27" s="9"/>
      <c r="L27" s="5" t="n">
        <v>3.9619955552063</v>
      </c>
      <c r="M27" s="6" t="n">
        <f aca="false">L27*D27 / 13.2 / 180.156</f>
        <v>0.453585549890817</v>
      </c>
      <c r="N27" s="7" t="n">
        <v>3.59897267307962</v>
      </c>
      <c r="O27" s="6" t="n">
        <f aca="false">N27 * D27 / P27 / 180.156</f>
        <v>0.434522965345608</v>
      </c>
      <c r="P27" s="7" t="n">
        <v>12.5165596148732</v>
      </c>
      <c r="Q27" s="8" t="n">
        <f aca="false">O27/M27</f>
        <v>0.957973562981014</v>
      </c>
    </row>
    <row r="28" customFormat="false" ht="14.9" hidden="false" customHeight="false" outlineLevel="0" collapsed="false">
      <c r="A28" s="4" t="s">
        <v>75</v>
      </c>
      <c r="B28" s="4" t="s">
        <v>76</v>
      </c>
      <c r="C28" s="4" t="s">
        <v>77</v>
      </c>
      <c r="D28" s="4" t="n">
        <v>228.24</v>
      </c>
      <c r="E28" s="5" t="n">
        <v>3.96199568789734</v>
      </c>
      <c r="F28" s="6" t="n">
        <f aca="false">E28*D28 / 13.2 / 180.156</f>
        <v>0.380262146461993</v>
      </c>
      <c r="G28" s="7" t="n">
        <v>3.59897267307962</v>
      </c>
      <c r="H28" s="6" t="n">
        <f aca="false">G28 * D28 / I28 / 180.156</f>
        <v>0.36428107111288</v>
      </c>
      <c r="I28" s="7" t="n">
        <v>12.5165596148732</v>
      </c>
      <c r="J28" s="8" t="n">
        <f aca="false">H28/F28</f>
        <v>0.95797353089756</v>
      </c>
      <c r="K28" s="9"/>
      <c r="L28" s="5" t="n">
        <v>3.96199568789734</v>
      </c>
      <c r="M28" s="6" t="n">
        <f aca="false">L28*D28 / 13.2 / 180.156</f>
        <v>0.380262146461993</v>
      </c>
      <c r="N28" s="7" t="n">
        <v>3.59897267307962</v>
      </c>
      <c r="O28" s="6" t="n">
        <f aca="false">N28 * D28 / P28 / 180.156</f>
        <v>0.36428107111288</v>
      </c>
      <c r="P28" s="7" t="n">
        <v>12.5165596148732</v>
      </c>
      <c r="Q28" s="8" t="n">
        <f aca="false">O28/M28</f>
        <v>0.957973530897559</v>
      </c>
    </row>
    <row r="29" customFormat="false" ht="14.9" hidden="false" customHeight="false" outlineLevel="0" collapsed="false">
      <c r="A29" s="4" t="s">
        <v>78</v>
      </c>
      <c r="B29" s="4" t="s">
        <v>79</v>
      </c>
      <c r="C29" s="4" t="s">
        <v>79</v>
      </c>
      <c r="D29" s="4" t="n">
        <v>92.09</v>
      </c>
      <c r="E29" s="5" t="n">
        <v>19.9116560435843</v>
      </c>
      <c r="F29" s="6" t="n">
        <f aca="false">E29*D29 / 13.2 / 180.156</f>
        <v>0.771076012343881</v>
      </c>
      <c r="G29" s="7" t="n">
        <v>19.3039142562164</v>
      </c>
      <c r="H29" s="6" t="n">
        <f aca="false">G29 * D29 / I29 / 180.156</f>
        <v>0.747541299163186</v>
      </c>
      <c r="I29" s="7" t="n">
        <v>13.2</v>
      </c>
      <c r="J29" s="8" t="n">
        <f aca="false">H29/F29</f>
        <v>0.969478089314236</v>
      </c>
      <c r="K29" s="9"/>
      <c r="L29" s="5" t="n">
        <v>19.9116560435843</v>
      </c>
      <c r="M29" s="6" t="n">
        <f aca="false">L29*D29 / 13.2 / 180.156</f>
        <v>0.77107601234388</v>
      </c>
      <c r="N29" s="7" t="n">
        <v>19.3039142562164</v>
      </c>
      <c r="O29" s="6" t="n">
        <f aca="false">N29 * D29 / P29 / 180.156</f>
        <v>0.747541299163187</v>
      </c>
      <c r="P29" s="7" t="n">
        <v>13.2</v>
      </c>
      <c r="Q29" s="8" t="n">
        <f aca="false">O29/M29</f>
        <v>0.969478089314237</v>
      </c>
    </row>
    <row r="30" customFormat="false" ht="14.9" hidden="false" customHeight="false" outlineLevel="0" collapsed="false">
      <c r="A30" s="4" t="s">
        <v>80</v>
      </c>
      <c r="B30" s="4" t="s">
        <v>81</v>
      </c>
      <c r="C30" s="4" t="s">
        <v>79</v>
      </c>
      <c r="D30" s="4" t="n">
        <v>76.09</v>
      </c>
      <c r="E30" s="5" t="n">
        <v>17.7628007174853</v>
      </c>
      <c r="F30" s="6" t="n">
        <f aca="false">E30*D30 / 13.2 / 180.156</f>
        <v>0.568350656112118</v>
      </c>
      <c r="G30" s="7" t="n">
        <v>15.2249447034456</v>
      </c>
      <c r="H30" s="6" t="n">
        <f aca="false">G30 * D30 / I30 / 180.156</f>
        <v>0.487147688537433</v>
      </c>
      <c r="I30" s="7" t="n">
        <v>13.2</v>
      </c>
      <c r="J30" s="8" t="n">
        <f aca="false">H30/F30</f>
        <v>0.857125232985274</v>
      </c>
      <c r="K30" s="9"/>
      <c r="L30" s="5" t="n">
        <v>17.7628007174853</v>
      </c>
      <c r="M30" s="6" t="n">
        <f aca="false">L30*D30 / 13.2 / 180.156</f>
        <v>0.568350656112117</v>
      </c>
      <c r="N30" s="7" t="n">
        <v>14.6027811159406</v>
      </c>
      <c r="O30" s="6" t="n">
        <f aca="false">N30 * D30 / P30 / 180.156</f>
        <v>0.467240519122451</v>
      </c>
      <c r="P30" s="7" t="n">
        <v>13.2</v>
      </c>
      <c r="Q30" s="8" t="n">
        <f aca="false">O30/M30</f>
        <v>0.82209902301983</v>
      </c>
    </row>
  </sheetData>
  <mergeCells count="2">
    <mergeCell ref="E1:J1"/>
    <mergeCell ref="L1:Q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9080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2021-10-04T10:56:17Z</dcterms:created>
  <dc:creator>openpyxl</dc:creator>
  <dc:description/>
  <dc:language>en-US</dc:language>
  <cp:lastModifiedBy/>
  <dcterms:modified xsi:type="dcterms:W3CDTF">2022-10-25T10:44:22Z</dcterms:modified>
  <cp:revision>159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