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s" sheetId="1" state="visible" r:id="rId2"/>
    <sheet name="Protein" sheetId="2" state="visible" r:id="rId3"/>
    <sheet name="RNA" sheetId="3" state="visible" r:id="rId4"/>
    <sheet name="Carb" sheetId="4" state="visible" r:id="rId5"/>
    <sheet name="ETFLModel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<sst xmlns="http://schemas.openxmlformats.org/spreadsheetml/2006/main" count="161" uniqueCount="41">
  <si>
    <t xml:space="preserve">Paper</t>
  </si>
  <si>
    <t xml:space="preserve">pmid</t>
  </si>
  <si>
    <t xml:space="preserve">Lange2001</t>
  </si>
  <si>
    <t xml:space="preserve">Hoek1998</t>
  </si>
  <si>
    <t xml:space="preserve">Yu2021</t>
  </si>
  <si>
    <t xml:space="preserve">Liu2019</t>
  </si>
  <si>
    <t xml:space="preserve">Protein fraction data collection</t>
  </si>
  <si>
    <t xml:space="preserve">D (1/h)</t>
  </si>
  <si>
    <t xml:space="preserve">fProtein</t>
  </si>
  <si>
    <t xml:space="preserve">Conditions</t>
  </si>
  <si>
    <t xml:space="preserve">Source</t>
  </si>
  <si>
    <t xml:space="preserve">Clim</t>
  </si>
  <si>
    <t xml:space="preserve">Glucose, aerobic</t>
  </si>
  <si>
    <t xml:space="preserve">Glucose, NH4, Clim</t>
  </si>
  <si>
    <t xml:space="preserve">Nlim</t>
  </si>
  <si>
    <t xml:space="preserve">Glucose, Nlim, NH4</t>
  </si>
  <si>
    <t xml:space="preserve">Outlier</t>
  </si>
  <si>
    <t xml:space="preserve">Linear regression</t>
  </si>
  <si>
    <t xml:space="preserve">Slope</t>
  </si>
  <si>
    <t xml:space="preserve">Intercept</t>
  </si>
  <si>
    <t xml:space="preserve">RNA fraction data collection</t>
  </si>
  <si>
    <t xml:space="preserve">fRNA</t>
  </si>
  <si>
    <t xml:space="preserve">Glucose, Clim, NH4</t>
  </si>
  <si>
    <t xml:space="preserve">Outliers</t>
  </si>
  <si>
    <t xml:space="preserve">Carbohydrate fraction data collection</t>
  </si>
  <si>
    <t xml:space="preserve">From data</t>
  </si>
  <si>
    <t xml:space="preserve">From protein and RNA fraction</t>
  </si>
  <si>
    <t xml:space="preserve">Constant fractions</t>
  </si>
  <si>
    <t xml:space="preserve">fCarb</t>
  </si>
  <si>
    <t xml:space="preserve">fLipid</t>
  </si>
  <si>
    <t xml:space="preserve">fDNA</t>
  </si>
  <si>
    <t xml:space="preserve">fPi</t>
  </si>
  <si>
    <t xml:space="preserve">fSO4</t>
  </si>
  <si>
    <t xml:space="preserve">fMetals</t>
  </si>
  <si>
    <t xml:space="preserve">Variable fractions</t>
  </si>
  <si>
    <t xml:space="preserve">Total</t>
  </si>
  <si>
    <t xml:space="preserve">Clim only</t>
  </si>
  <si>
    <t xml:space="preserve">Protein</t>
  </si>
  <si>
    <t xml:space="preserve">RNA</t>
  </si>
  <si>
    <t xml:space="preserve">Carbohydrate</t>
  </si>
  <si>
    <t xml:space="preserve">Protein_fraction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</si>
</sst>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Protein!$A$4</c:f>
              <c:strCache>
                <c:ptCount val="1"/>
                <c:pt idx="0">
                  <c:v>Clim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3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7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Protein!$A$5:$A$22</c:f>
              <c:numCache>
                <c:formatCode>General</c:formatCode>
                <c:ptCount val="18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0.107</c:v>
                </c:pt>
                <c:pt idx="4">
                  <c:v>0.126</c:v>
                </c:pt>
                <c:pt idx="5">
                  <c:v>0.158</c:v>
                </c:pt>
                <c:pt idx="6">
                  <c:v>0.211</c:v>
                </c:pt>
                <c:pt idx="7">
                  <c:v>0.025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0.2</c:v>
                </c:pt>
                <c:pt idx="12">
                  <c:v>0.25</c:v>
                </c:pt>
                <c:pt idx="13">
                  <c:v>0.28</c:v>
                </c:pt>
                <c:pt idx="14">
                  <c:v>0.3</c:v>
                </c:pt>
                <c:pt idx="15">
                  <c:v>0.35</c:v>
                </c:pt>
                <c:pt idx="16">
                  <c:v>0.4</c:v>
                </c:pt>
                <c:pt idx="17">
                  <c:v>0.1</c:v>
                </c:pt>
              </c:numCache>
            </c:numRef>
          </c:xVal>
          <c:yVal>
            <c:numRef>
              <c:f>Protein!$B$5:$B$22</c:f>
              <c:numCache>
                <c:formatCode>General</c:formatCode>
                <c:ptCount val="18"/>
                <c:pt idx="0">
                  <c:v>34.5</c:v>
                </c:pt>
                <c:pt idx="1">
                  <c:v>38.5</c:v>
                </c:pt>
                <c:pt idx="2">
                  <c:v>39.7</c:v>
                </c:pt>
                <c:pt idx="3">
                  <c:v>40.7</c:v>
                </c:pt>
                <c:pt idx="4">
                  <c:v>40.1</c:v>
                </c:pt>
                <c:pt idx="5">
                  <c:v>42.2</c:v>
                </c:pt>
                <c:pt idx="6">
                  <c:v>43.8</c:v>
                </c:pt>
                <c:pt idx="7">
                  <c:v>38</c:v>
                </c:pt>
                <c:pt idx="8">
                  <c:v>40.2</c:v>
                </c:pt>
                <c:pt idx="9">
                  <c:v>42.1</c:v>
                </c:pt>
                <c:pt idx="10">
                  <c:v>42.8</c:v>
                </c:pt>
                <c:pt idx="11">
                  <c:v>46.7</c:v>
                </c:pt>
                <c:pt idx="12">
                  <c:v>49.1</c:v>
                </c:pt>
                <c:pt idx="13">
                  <c:v>53.1</c:v>
                </c:pt>
                <c:pt idx="14">
                  <c:v>47.1</c:v>
                </c:pt>
                <c:pt idx="15">
                  <c:v>46.7</c:v>
                </c:pt>
                <c:pt idx="16">
                  <c:v>45.4</c:v>
                </c:pt>
                <c:pt idx="17">
                  <c:v>35.8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Protein!$A$23</c:f>
              <c:strCache>
                <c:ptCount val="1"/>
                <c:pt idx="0">
                  <c:v>Nlim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Pt>
            <c:idx val="0"/>
            <c:marker>
              <c:symbol val="diamond"/>
              <c:size val="8"/>
              <c:spPr>
                <a:solidFill>
                  <a:srgbClr val="ff420e"/>
                </a:solidFill>
              </c:spPr>
            </c:marke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Protein!$A$24:$A$30</c:f>
              <c:numCache>
                <c:formatCode>General</c:formatCode>
                <c:ptCount val="7"/>
                <c:pt idx="0">
                  <c:v>0.00054</c:v>
                </c:pt>
                <c:pt idx="1">
                  <c:v>0.025</c:v>
                </c:pt>
                <c:pt idx="2">
                  <c:v>0.1</c:v>
                </c:pt>
                <c:pt idx="3">
                  <c:v>0.13</c:v>
                </c:pt>
                <c:pt idx="4">
                  <c:v>0.18</c:v>
                </c:pt>
                <c:pt idx="5">
                  <c:v>0.3</c:v>
                </c:pt>
                <c:pt idx="6">
                  <c:v>0.35</c:v>
                </c:pt>
              </c:numCache>
            </c:numRef>
          </c:xVal>
          <c:yVal>
            <c:numRef>
              <c:f>Protein!$B$24:$B$30</c:f>
              <c:numCache>
                <c:formatCode>General</c:formatCode>
                <c:ptCount val="7"/>
                <c:pt idx="0">
                  <c:v>9.6</c:v>
                </c:pt>
                <c:pt idx="1">
                  <c:v>12.6</c:v>
                </c:pt>
                <c:pt idx="2">
                  <c:v>22.56</c:v>
                </c:pt>
                <c:pt idx="3">
                  <c:v>27.57</c:v>
                </c:pt>
                <c:pt idx="4">
                  <c:v>28.65</c:v>
                </c:pt>
                <c:pt idx="5">
                  <c:v>41.45</c:v>
                </c:pt>
                <c:pt idx="6">
                  <c:v>49.43</c:v>
                </c:pt>
              </c:numCache>
            </c:numRef>
          </c:yVal>
          <c:smooth val="0"/>
        </c:ser>
        <c:axId val="37407194"/>
        <c:axId val="58055857"/>
      </c:scatterChart>
      <c:valAx>
        <c:axId val="3740719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055857"/>
        <c:crosses val="autoZero"/>
        <c:crossBetween val="midCat"/>
        <c:majorUnit val="0.1"/>
      </c:valAx>
      <c:valAx>
        <c:axId val="5805585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4071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9639211658214"/>
          <c:y val="0.0417224683218296"/>
          <c:w val="0.656352314309559"/>
          <c:h val="0.865354898526836"/>
        </c:manualLayout>
      </c:layout>
      <c:scatterChart>
        <c:scatterStyle val="lineMarker"/>
        <c:varyColors val="0"/>
        <c:ser>
          <c:idx val="0"/>
          <c:order val="0"/>
          <c:tx>
            <c:strRef>
              <c:f>RNA!$A$4</c:f>
              <c:strCache>
                <c:ptCount val="1"/>
                <c:pt idx="0">
                  <c:v>Clim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RNA!$A$5:$A$11</c:f>
              <c:numCache>
                <c:formatCode>General</c:formatCode>
                <c:ptCount val="7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0.126</c:v>
                </c:pt>
                <c:pt idx="4">
                  <c:v>0.158</c:v>
                </c:pt>
                <c:pt idx="5">
                  <c:v>0.211</c:v>
                </c:pt>
                <c:pt idx="6">
                  <c:v>0.1</c:v>
                </c:pt>
              </c:numCache>
            </c:numRef>
          </c:xVal>
          <c:yVal>
            <c:numRef>
              <c:f>RNA!$B$5:$B$11</c:f>
              <c:numCache>
                <c:formatCode>General</c:formatCode>
                <c:ptCount val="7"/>
                <c:pt idx="0">
                  <c:v>3.8</c:v>
                </c:pt>
                <c:pt idx="1">
                  <c:v>4.6</c:v>
                </c:pt>
                <c:pt idx="2">
                  <c:v>5.4</c:v>
                </c:pt>
                <c:pt idx="3">
                  <c:v>5.7</c:v>
                </c:pt>
                <c:pt idx="4">
                  <c:v>5.9</c:v>
                </c:pt>
                <c:pt idx="5">
                  <c:v>6.6</c:v>
                </c:pt>
                <c:pt idx="6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RNA!$A$14</c:f>
              <c:strCache>
                <c:ptCount val="1"/>
                <c:pt idx="0">
                  <c:v>Nlim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Pt>
            <c:idx val="3"/>
            <c:marker>
              <c:symbol val="diamond"/>
              <c:size val="8"/>
              <c:spPr>
                <a:solidFill>
                  <a:srgbClr val="ff420e"/>
                </a:solidFill>
              </c:spPr>
            </c:marker>
          </c:dPt>
          <c:dLbls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RNA!$A$15:$A$19</c:f>
              <c:numCache>
                <c:formatCode>General</c:formatCode>
                <c:ptCount val="5"/>
                <c:pt idx="0">
                  <c:v>0.1</c:v>
                </c:pt>
                <c:pt idx="1">
                  <c:v>0.13</c:v>
                </c:pt>
                <c:pt idx="2">
                  <c:v>0.18</c:v>
                </c:pt>
                <c:pt idx="3">
                  <c:v>0.3</c:v>
                </c:pt>
                <c:pt idx="4">
                  <c:v>0.35</c:v>
                </c:pt>
              </c:numCache>
            </c:numRef>
          </c:xVal>
          <c:yVal>
            <c:numRef>
              <c:f>RNA!$B$15:$B$19</c:f>
              <c:numCache>
                <c:formatCode>General</c:formatCode>
                <c:ptCount val="5"/>
                <c:pt idx="0">
                  <c:v>2.53</c:v>
                </c:pt>
                <c:pt idx="1">
                  <c:v>2.58</c:v>
                </c:pt>
                <c:pt idx="2">
                  <c:v>3.85</c:v>
                </c:pt>
                <c:pt idx="3">
                  <c:v>4.82</c:v>
                </c:pt>
                <c:pt idx="4">
                  <c:v>7.75</c:v>
                </c:pt>
              </c:numCache>
            </c:numRef>
          </c:yVal>
          <c:smooth val="0"/>
        </c:ser>
        <c:axId val="73834407"/>
        <c:axId val="24048721"/>
      </c:scatterChart>
      <c:valAx>
        <c:axId val="7383440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048721"/>
        <c:crosses val="autoZero"/>
        <c:crossBetween val="midCat"/>
      </c:valAx>
      <c:valAx>
        <c:axId val="24048721"/>
        <c:scaling>
          <c:orientation val="minMax"/>
          <c:min val="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834407"/>
        <c:crosses val="autoZero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40790742526519"/>
          <c:y val="0.32519571487433"/>
          <c:w val="0.237045133084737"/>
          <c:h val="0.26434531781188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2773566776983"/>
          <c:y val="0.0420287790283516"/>
          <c:w val="0.907334258567311"/>
          <c:h val="0.865080495797122"/>
        </c:manualLayout>
      </c:layout>
      <c:scatterChart>
        <c:scatterStyle val="lineMarker"/>
        <c:varyColors val="0"/>
        <c:ser>
          <c:idx val="0"/>
          <c:order val="0"/>
          <c:tx>
            <c:strRef>
              <c:f>ETFLModel!$B$1</c:f>
              <c:strCache>
                <c:ptCount val="1"/>
                <c:pt idx="0">
                  <c:v>Protein_fraction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ETFLModel!$A$2:$A$11</c:f>
              <c:numCache>
                <c:formatCode>General</c:formatCode>
                <c:ptCount val="10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0.107</c:v>
                </c:pt>
                <c:pt idx="4">
                  <c:v>0.126</c:v>
                </c:pt>
                <c:pt idx="5">
                  <c:v>0.158</c:v>
                </c:pt>
                <c:pt idx="6">
                  <c:v>0.211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</c:numCache>
            </c:numRef>
          </c:xVal>
          <c:yVal>
            <c:numRef>
              <c:f>ETFLModel!$B$2:$B$11</c:f>
              <c:numCache>
                <c:formatCode>General</c:formatCode>
                <c:ptCount val="10"/>
                <c:pt idx="0">
                  <c:v>34.5</c:v>
                </c:pt>
                <c:pt idx="1">
                  <c:v>38.5</c:v>
                </c:pt>
                <c:pt idx="2">
                  <c:v>39.7</c:v>
                </c:pt>
                <c:pt idx="3">
                  <c:v>40.7</c:v>
                </c:pt>
                <c:pt idx="4">
                  <c:v>40.1</c:v>
                </c:pt>
                <c:pt idx="5">
                  <c:v>42.2</c:v>
                </c:pt>
                <c:pt idx="6">
                  <c:v>43.8</c:v>
                </c:pt>
                <c:pt idx="7">
                  <c:v>48</c:v>
                </c:pt>
                <c:pt idx="8">
                  <c:v>51.9</c:v>
                </c:pt>
                <c:pt idx="9">
                  <c:v>52.4</c:v>
                </c:pt>
              </c:numCache>
            </c:numRef>
          </c:yVal>
          <c:smooth val="0"/>
        </c:ser>
        <c:axId val="89345911"/>
        <c:axId val="18035835"/>
      </c:scatterChart>
      <c:valAx>
        <c:axId val="893459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035835"/>
        <c:crosses val="autoZero"/>
        <c:crossBetween val="midCat"/>
        <c:majorUnit val="0.1"/>
      </c:valAx>
      <c:valAx>
        <c:axId val="18035835"/>
        <c:scaling>
          <c:orientation val="minMax"/>
          <c:min val="3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3459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60829591618559"/>
          <c:y val="0.797435897435897"/>
          <c:w val="0.184432802309419"/>
          <c:h val="0.066106282946288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873000</xdr:colOff>
      <xdr:row>5</xdr:row>
      <xdr:rowOff>38160</xdr:rowOff>
    </xdr:from>
    <xdr:to>
      <xdr:col>12</xdr:col>
      <xdr:colOff>757440</xdr:colOff>
      <xdr:row>25</xdr:row>
      <xdr:rowOff>25560</xdr:rowOff>
    </xdr:to>
    <xdr:graphicFrame>
      <xdr:nvGraphicFramePr>
        <xdr:cNvPr id="0" name=""/>
        <xdr:cNvGraphicFramePr/>
      </xdr:nvGraphicFramePr>
      <xdr:xfrm>
        <a:off x="3422880" y="850680"/>
        <a:ext cx="57722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622800</xdr:colOff>
      <xdr:row>1</xdr:row>
      <xdr:rowOff>720</xdr:rowOff>
    </xdr:from>
    <xdr:to>
      <xdr:col>12</xdr:col>
      <xdr:colOff>496440</xdr:colOff>
      <xdr:row>22</xdr:row>
      <xdr:rowOff>81000</xdr:rowOff>
    </xdr:to>
    <xdr:graphicFrame>
      <xdr:nvGraphicFramePr>
        <xdr:cNvPr id="1" name=""/>
        <xdr:cNvGraphicFramePr/>
      </xdr:nvGraphicFramePr>
      <xdr:xfrm>
        <a:off x="5277960" y="163080"/>
        <a:ext cx="5607360" cy="349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365040</xdr:colOff>
      <xdr:row>1</xdr:row>
      <xdr:rowOff>102960</xdr:rowOff>
    </xdr:from>
    <xdr:to>
      <xdr:col>6</xdr:col>
      <xdr:colOff>455040</xdr:colOff>
      <xdr:row>17</xdr:row>
      <xdr:rowOff>28440</xdr:rowOff>
    </xdr:to>
    <xdr:graphicFrame>
      <xdr:nvGraphicFramePr>
        <xdr:cNvPr id="2" name=""/>
        <xdr:cNvGraphicFramePr/>
      </xdr:nvGraphicFramePr>
      <xdr:xfrm>
        <a:off x="2650320" y="265320"/>
        <a:ext cx="3371760" cy="252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11" activeCellId="0" sqref="J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11590606</v>
      </c>
    </row>
    <row r="3" customFormat="false" ht="12.8" hidden="false" customHeight="false" outlineLevel="0" collapsed="false">
      <c r="A3" s="1" t="s">
        <v>3</v>
      </c>
      <c r="B3" s="0" t="n">
        <v>9797269</v>
      </c>
    </row>
    <row r="4" customFormat="false" ht="12.8" hidden="false" customHeight="false" outlineLevel="0" collapsed="false">
      <c r="A4" s="1" t="s">
        <v>4</v>
      </c>
      <c r="B4" s="0" t="n">
        <v>33720010</v>
      </c>
    </row>
    <row r="5" customFormat="false" ht="12.8" hidden="false" customHeight="false" outlineLevel="0" collapsed="false">
      <c r="A5" s="1" t="s">
        <v>5</v>
      </c>
      <c r="B5" s="2" t="n">
        <v>31375494</v>
      </c>
    </row>
    <row r="6" customFormat="false" ht="12.8" hidden="false" customHeight="false" outlineLevel="0" collapsed="false">
      <c r="A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7" activeCellId="0" sqref="C1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7.53"/>
    <col collapsed="false" customWidth="true" hidden="false" outlineLevel="0" max="2" min="2" style="1" width="8.75"/>
    <col collapsed="false" customWidth="true" hidden="false" outlineLevel="0" max="3" min="3" style="1" width="19.86"/>
    <col collapsed="false" customWidth="true" hidden="false" outlineLevel="0" max="4" min="4" style="1" width="13.55"/>
    <col collapsed="false" customWidth="true" hidden="false" outlineLevel="0" max="5" min="5" style="1" width="12.15"/>
    <col collapsed="false" customWidth="true" hidden="false" outlineLevel="0" max="6" min="6" style="1" width="7.38"/>
    <col collapsed="false" customWidth="true" hidden="false" outlineLevel="0" max="7" min="7" style="1" width="7.29"/>
    <col collapsed="false" customWidth="true" hidden="false" outlineLevel="0" max="8" min="8" style="1" width="7.56"/>
    <col collapsed="false" customWidth="true" hidden="false" outlineLevel="0" max="9" min="9" style="1" width="7.38"/>
    <col collapsed="false" customWidth="true" hidden="false" outlineLevel="0" max="10" min="10" style="1" width="8.82"/>
    <col collapsed="false" customWidth="true" hidden="false" outlineLevel="0" max="11" min="11" style="1" width="7.64"/>
  </cols>
  <sheetData>
    <row r="1" customFormat="false" ht="12.8" hidden="false" customHeight="false" outlineLevel="0" collapsed="false">
      <c r="A1" s="3" t="s">
        <v>6</v>
      </c>
    </row>
    <row r="2" customFormat="false" ht="12.8" hidden="false" customHeight="false" outlineLevel="0" collapsed="false">
      <c r="M2" s="1"/>
    </row>
    <row r="3" customFormat="false" ht="12.8" hidden="false" customHeight="false" outlineLevel="0" collapsed="false">
      <c r="A3" s="4" t="s">
        <v>7</v>
      </c>
      <c r="B3" s="4" t="s">
        <v>8</v>
      </c>
      <c r="C3" s="3" t="s">
        <v>9</v>
      </c>
      <c r="D3" s="3" t="s">
        <v>10</v>
      </c>
    </row>
    <row r="4" customFormat="false" ht="12.8" hidden="false" customHeight="false" outlineLevel="0" collapsed="false">
      <c r="A4" s="5" t="s">
        <v>11</v>
      </c>
      <c r="B4" s="4"/>
      <c r="C4" s="3"/>
      <c r="D4" s="3"/>
    </row>
    <row r="5" customFormat="false" ht="12.8" hidden="false" customHeight="false" outlineLevel="0" collapsed="false">
      <c r="A5" s="6" t="n">
        <v>0.022</v>
      </c>
      <c r="B5" s="6" t="n">
        <v>34.5</v>
      </c>
      <c r="C5" s="1" t="s">
        <v>12</v>
      </c>
      <c r="D5" s="1" t="s">
        <v>2</v>
      </c>
    </row>
    <row r="6" customFormat="false" ht="12.8" hidden="false" customHeight="false" outlineLevel="0" collapsed="false">
      <c r="A6" s="6" t="n">
        <v>0.052</v>
      </c>
      <c r="B6" s="6" t="n">
        <v>38.5</v>
      </c>
      <c r="C6" s="1" t="s">
        <v>12</v>
      </c>
      <c r="D6" s="1" t="s">
        <v>2</v>
      </c>
    </row>
    <row r="7" customFormat="false" ht="12.8" hidden="false" customHeight="false" outlineLevel="0" collapsed="false">
      <c r="A7" s="6" t="n">
        <v>0.087</v>
      </c>
      <c r="B7" s="6" t="n">
        <v>39.7</v>
      </c>
      <c r="C7" s="1" t="s">
        <v>12</v>
      </c>
      <c r="D7" s="1" t="s">
        <v>2</v>
      </c>
    </row>
    <row r="8" customFormat="false" ht="12.8" hidden="false" customHeight="false" outlineLevel="0" collapsed="false">
      <c r="A8" s="6" t="n">
        <v>0.107</v>
      </c>
      <c r="B8" s="6" t="n">
        <v>40.7</v>
      </c>
      <c r="C8" s="1" t="s">
        <v>12</v>
      </c>
      <c r="D8" s="1" t="s">
        <v>2</v>
      </c>
    </row>
    <row r="9" customFormat="false" ht="12.8" hidden="false" customHeight="false" outlineLevel="0" collapsed="false">
      <c r="A9" s="6" t="n">
        <v>0.126</v>
      </c>
      <c r="B9" s="6" t="n">
        <v>40.1</v>
      </c>
      <c r="C9" s="1" t="s">
        <v>12</v>
      </c>
      <c r="D9" s="1" t="s">
        <v>2</v>
      </c>
    </row>
    <row r="10" customFormat="false" ht="12.8" hidden="false" customHeight="false" outlineLevel="0" collapsed="false">
      <c r="A10" s="6" t="n">
        <v>0.158</v>
      </c>
      <c r="B10" s="6" t="n">
        <v>42.2</v>
      </c>
      <c r="C10" s="1" t="s">
        <v>12</v>
      </c>
      <c r="D10" s="1" t="s">
        <v>2</v>
      </c>
    </row>
    <row r="11" customFormat="false" ht="12.8" hidden="false" customHeight="false" outlineLevel="0" collapsed="false">
      <c r="A11" s="6" t="n">
        <v>0.211</v>
      </c>
      <c r="B11" s="6" t="n">
        <v>43.8</v>
      </c>
      <c r="C11" s="1" t="s">
        <v>12</v>
      </c>
      <c r="D11" s="1" t="s">
        <v>2</v>
      </c>
      <c r="E11" s="7"/>
      <c r="F11" s="7"/>
      <c r="G11" s="7"/>
      <c r="H11" s="7"/>
      <c r="I11" s="7"/>
      <c r="J11" s="7"/>
      <c r="K11" s="7"/>
      <c r="L11" s="7"/>
      <c r="M11" s="1"/>
      <c r="N11" s="7"/>
    </row>
    <row r="12" customFormat="false" ht="12.8" hidden="false" customHeight="false" outlineLevel="0" collapsed="false">
      <c r="A12" s="8" t="n">
        <v>0.025</v>
      </c>
      <c r="B12" s="8" t="n">
        <v>38</v>
      </c>
      <c r="C12" s="1" t="s">
        <v>12</v>
      </c>
      <c r="D12" s="1" t="s">
        <v>3</v>
      </c>
      <c r="F12" s="8"/>
    </row>
    <row r="13" customFormat="false" ht="12.8" hidden="false" customHeight="false" outlineLevel="0" collapsed="false">
      <c r="A13" s="8" t="n">
        <v>0.05</v>
      </c>
      <c r="B13" s="8" t="n">
        <v>40.2</v>
      </c>
      <c r="C13" s="1" t="s">
        <v>12</v>
      </c>
      <c r="D13" s="1" t="s">
        <v>3</v>
      </c>
      <c r="F13" s="8"/>
    </row>
    <row r="14" customFormat="false" ht="12.8" hidden="false" customHeight="false" outlineLevel="0" collapsed="false">
      <c r="A14" s="8" t="n">
        <v>0.1</v>
      </c>
      <c r="B14" s="8" t="n">
        <v>42.1</v>
      </c>
      <c r="C14" s="1" t="s">
        <v>12</v>
      </c>
      <c r="D14" s="1" t="s">
        <v>3</v>
      </c>
      <c r="F14" s="8"/>
    </row>
    <row r="15" customFormat="false" ht="12.8" hidden="false" customHeight="false" outlineLevel="0" collapsed="false">
      <c r="A15" s="8" t="n">
        <v>0.15</v>
      </c>
      <c r="B15" s="8" t="n">
        <v>42.8</v>
      </c>
      <c r="C15" s="1" t="s">
        <v>12</v>
      </c>
      <c r="D15" s="1" t="s">
        <v>3</v>
      </c>
      <c r="F15" s="8"/>
    </row>
    <row r="16" customFormat="false" ht="12.8" hidden="false" customHeight="false" outlineLevel="0" collapsed="false">
      <c r="A16" s="8" t="n">
        <v>0.2</v>
      </c>
      <c r="B16" s="8" t="n">
        <v>46.7</v>
      </c>
      <c r="C16" s="1" t="s">
        <v>12</v>
      </c>
      <c r="D16" s="1" t="s">
        <v>3</v>
      </c>
      <c r="F16" s="8"/>
    </row>
    <row r="17" customFormat="false" ht="12.8" hidden="false" customHeight="false" outlineLevel="0" collapsed="false">
      <c r="A17" s="8" t="n">
        <v>0.25</v>
      </c>
      <c r="B17" s="8" t="n">
        <v>49.1</v>
      </c>
      <c r="C17" s="1" t="s">
        <v>12</v>
      </c>
      <c r="D17" s="1" t="s">
        <v>3</v>
      </c>
      <c r="F17" s="8"/>
    </row>
    <row r="18" customFormat="false" ht="12.8" hidden="false" customHeight="false" outlineLevel="0" collapsed="false">
      <c r="A18" s="8" t="n">
        <v>0.28</v>
      </c>
      <c r="B18" s="8" t="n">
        <v>53.1</v>
      </c>
      <c r="C18" s="1" t="s">
        <v>12</v>
      </c>
      <c r="D18" s="1" t="s">
        <v>3</v>
      </c>
      <c r="F18" s="8"/>
    </row>
    <row r="19" customFormat="false" ht="12.8" hidden="false" customHeight="false" outlineLevel="0" collapsed="false">
      <c r="A19" s="8" t="n">
        <v>0.3</v>
      </c>
      <c r="B19" s="8" t="n">
        <v>47.1</v>
      </c>
      <c r="C19" s="1" t="s">
        <v>12</v>
      </c>
      <c r="D19" s="1" t="s">
        <v>3</v>
      </c>
      <c r="F19" s="8"/>
    </row>
    <row r="20" customFormat="false" ht="12.8" hidden="false" customHeight="false" outlineLevel="0" collapsed="false">
      <c r="A20" s="8" t="n">
        <v>0.35</v>
      </c>
      <c r="B20" s="8" t="n">
        <v>46.7</v>
      </c>
      <c r="C20" s="1" t="s">
        <v>12</v>
      </c>
      <c r="D20" s="1" t="s">
        <v>3</v>
      </c>
      <c r="F20" s="8"/>
    </row>
    <row r="21" customFormat="false" ht="12.8" hidden="false" customHeight="false" outlineLevel="0" collapsed="false">
      <c r="A21" s="8" t="n">
        <v>0.4</v>
      </c>
      <c r="B21" s="8" t="n">
        <v>45.4</v>
      </c>
      <c r="C21" s="1" t="s">
        <v>12</v>
      </c>
      <c r="D21" s="1" t="s">
        <v>3</v>
      </c>
      <c r="F21" s="8"/>
    </row>
    <row r="22" customFormat="false" ht="12.8" hidden="false" customHeight="false" outlineLevel="0" collapsed="false">
      <c r="A22" s="8" t="n">
        <v>0.1</v>
      </c>
      <c r="B22" s="8" t="n">
        <v>35.8</v>
      </c>
      <c r="C22" s="1" t="s">
        <v>13</v>
      </c>
      <c r="D22" s="1" t="s">
        <v>4</v>
      </c>
    </row>
    <row r="23" customFormat="false" ht="12.8" hidden="false" customHeight="false" outlineLevel="0" collapsed="false">
      <c r="A23" s="3" t="s">
        <v>14</v>
      </c>
    </row>
    <row r="24" customFormat="false" ht="12.8" hidden="false" customHeight="false" outlineLevel="0" collapsed="false">
      <c r="A24" s="8" t="n">
        <v>0.00054</v>
      </c>
      <c r="B24" s="8" t="n">
        <v>9.6</v>
      </c>
      <c r="C24" s="1" t="s">
        <v>15</v>
      </c>
      <c r="D24" s="1" t="s">
        <v>5</v>
      </c>
    </row>
    <row r="25" customFormat="false" ht="12.8" hidden="false" customHeight="false" outlineLevel="0" collapsed="false">
      <c r="A25" s="8" t="n">
        <v>0.025</v>
      </c>
      <c r="B25" s="8" t="n">
        <v>12.6</v>
      </c>
      <c r="C25" s="1" t="s">
        <v>15</v>
      </c>
      <c r="D25" s="1" t="s">
        <v>5</v>
      </c>
    </row>
    <row r="26" customFormat="false" ht="12.8" hidden="false" customHeight="false" outlineLevel="0" collapsed="false">
      <c r="A26" s="8" t="n">
        <v>0.1</v>
      </c>
      <c r="B26" s="8" t="n">
        <v>22.56</v>
      </c>
      <c r="C26" s="1" t="s">
        <v>15</v>
      </c>
      <c r="D26" s="1" t="s">
        <v>4</v>
      </c>
    </row>
    <row r="27" customFormat="false" ht="12.8" hidden="false" customHeight="false" outlineLevel="0" collapsed="false">
      <c r="A27" s="8" t="n">
        <v>0.13</v>
      </c>
      <c r="B27" s="8" t="n">
        <v>27.57</v>
      </c>
      <c r="C27" s="1" t="s">
        <v>15</v>
      </c>
      <c r="D27" s="1" t="s">
        <v>4</v>
      </c>
    </row>
    <row r="28" customFormat="false" ht="12.8" hidden="false" customHeight="false" outlineLevel="0" collapsed="false">
      <c r="A28" s="8" t="n">
        <v>0.18</v>
      </c>
      <c r="B28" s="8" t="n">
        <v>28.65</v>
      </c>
      <c r="C28" s="1" t="s">
        <v>15</v>
      </c>
      <c r="D28" s="1" t="s">
        <v>4</v>
      </c>
    </row>
    <row r="29" customFormat="false" ht="12.8" hidden="false" customHeight="false" outlineLevel="0" collapsed="false">
      <c r="A29" s="8" t="n">
        <v>0.3</v>
      </c>
      <c r="B29" s="8" t="n">
        <v>41.45</v>
      </c>
      <c r="C29" s="1" t="s">
        <v>15</v>
      </c>
      <c r="D29" s="1" t="s">
        <v>4</v>
      </c>
    </row>
    <row r="30" customFormat="false" ht="12.8" hidden="false" customHeight="false" outlineLevel="0" collapsed="false">
      <c r="A30" s="8" t="n">
        <v>0.35</v>
      </c>
      <c r="B30" s="8" t="n">
        <v>49.43</v>
      </c>
      <c r="C30" s="1" t="s">
        <v>15</v>
      </c>
      <c r="D30" s="1" t="s">
        <v>4</v>
      </c>
    </row>
    <row r="32" customFormat="false" ht="12.8" hidden="false" customHeight="false" outlineLevel="0" collapsed="false">
      <c r="A32" s="1" t="s">
        <v>16</v>
      </c>
    </row>
    <row r="33" customFormat="false" ht="12.8" hidden="false" customHeight="false" outlineLevel="0" collapsed="false">
      <c r="A33" s="8" t="n">
        <v>0.05</v>
      </c>
      <c r="B33" s="8" t="n">
        <v>26.15</v>
      </c>
      <c r="C33" s="1" t="s">
        <v>15</v>
      </c>
      <c r="D33" s="1" t="s">
        <v>4</v>
      </c>
    </row>
    <row r="35" customFormat="false" ht="12.8" hidden="false" customHeight="false" outlineLevel="0" collapsed="false">
      <c r="A35" s="3" t="s">
        <v>17</v>
      </c>
    </row>
    <row r="36" customFormat="false" ht="12.8" hidden="false" customHeight="false" outlineLevel="0" collapsed="false">
      <c r="A36" s="3" t="s">
        <v>11</v>
      </c>
      <c r="D36" s="3" t="s">
        <v>14</v>
      </c>
    </row>
    <row r="37" customFormat="false" ht="12.8" hidden="false" customHeight="false" outlineLevel="0" collapsed="false">
      <c r="A37" s="1" t="s">
        <v>18</v>
      </c>
      <c r="B37" s="1" t="s">
        <v>19</v>
      </c>
      <c r="C37" s="3"/>
      <c r="D37" s="1" t="s">
        <v>18</v>
      </c>
      <c r="E37" s="1" t="s">
        <v>19</v>
      </c>
    </row>
    <row r="38" customFormat="false" ht="12.8" hidden="false" customHeight="false" outlineLevel="0" collapsed="false">
      <c r="A38" s="7" t="n">
        <f aca="false" t="array" ref="A38:B42">LINEST(B5:B22,A5:A22,1,1)</f>
        <v>34.2191797079623</v>
      </c>
      <c r="B38" s="7" t="n">
        <v>36.9409708125982</v>
      </c>
      <c r="D38" s="9" t="n">
        <f aca="false" t="array" ref="D38:E42">LINEST(B24:B30,A24:A30,1,1)</f>
        <v>108.564315616187</v>
      </c>
      <c r="E38" s="9" t="n">
        <v>10.5727275465721</v>
      </c>
    </row>
    <row r="39" customFormat="false" ht="12.8" hidden="false" customHeight="false" outlineLevel="0" collapsed="false">
      <c r="A39" s="7" t="n">
        <v>6.24679884610872</v>
      </c>
      <c r="B39" s="7" t="n">
        <v>1.23767217363646</v>
      </c>
      <c r="D39" s="9" t="n">
        <v>5.69481196613017</v>
      </c>
      <c r="E39" s="9" t="n">
        <v>1.12345086025833</v>
      </c>
    </row>
    <row r="40" customFormat="false" ht="12.8" hidden="false" customHeight="false" outlineLevel="0" collapsed="false">
      <c r="A40" s="7" t="n">
        <v>0.652227654002759</v>
      </c>
      <c r="B40" s="7" t="n">
        <v>2.91131507505515</v>
      </c>
      <c r="D40" s="9" t="n">
        <v>0.986428735975188</v>
      </c>
      <c r="E40" s="9" t="n">
        <v>1.83725304819639</v>
      </c>
    </row>
    <row r="41" customFormat="false" ht="12.8" hidden="false" customHeight="false" outlineLevel="0" collapsed="false">
      <c r="A41" s="7" t="n">
        <v>30.0071083401409</v>
      </c>
      <c r="B41" s="7" t="n">
        <v>16</v>
      </c>
      <c r="D41" s="9" t="n">
        <v>363.425519602211</v>
      </c>
      <c r="E41" s="1" t="n">
        <v>5</v>
      </c>
    </row>
    <row r="42" customFormat="false" ht="12.8" hidden="false" customHeight="false" outlineLevel="0" collapsed="false">
      <c r="A42" s="7" t="n">
        <v>254.332912540106</v>
      </c>
      <c r="B42" s="7" t="n">
        <v>135.612087459894</v>
      </c>
      <c r="D42" s="9" t="n">
        <v>1226.74239189875</v>
      </c>
      <c r="E42" s="9" t="n">
        <v>16.8774938155346</v>
      </c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  <c r="D44" s="3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4" activeCellId="0" sqref="E24"/>
    </sheetView>
  </sheetViews>
  <sheetFormatPr defaultColWidth="11.625" defaultRowHeight="12.8" zeroHeight="false" outlineLevelRow="0" outlineLevelCol="0"/>
  <cols>
    <col collapsed="false" customWidth="true" hidden="false" outlineLevel="0" max="3" min="3" style="1" width="19.54"/>
  </cols>
  <sheetData>
    <row r="1" customFormat="false" ht="12.8" hidden="false" customHeight="false" outlineLevel="0" collapsed="false">
      <c r="A1" s="3" t="s">
        <v>20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4" t="s">
        <v>7</v>
      </c>
      <c r="B3" s="4" t="s">
        <v>21</v>
      </c>
      <c r="C3" s="3" t="s">
        <v>9</v>
      </c>
      <c r="D3" s="3" t="s">
        <v>10</v>
      </c>
    </row>
    <row r="4" customFormat="false" ht="12.8" hidden="false" customHeight="false" outlineLevel="0" collapsed="false">
      <c r="A4" s="5" t="s">
        <v>11</v>
      </c>
      <c r="B4" s="4"/>
      <c r="C4" s="3"/>
      <c r="D4" s="3"/>
    </row>
    <row r="5" customFormat="false" ht="12.8" hidden="false" customHeight="false" outlineLevel="0" collapsed="false">
      <c r="A5" s="6" t="n">
        <v>0.022</v>
      </c>
      <c r="B5" s="6" t="n">
        <v>3.8</v>
      </c>
      <c r="C5" s="1" t="s">
        <v>12</v>
      </c>
      <c r="D5" s="1" t="s">
        <v>2</v>
      </c>
    </row>
    <row r="6" customFormat="false" ht="12.8" hidden="false" customHeight="false" outlineLevel="0" collapsed="false">
      <c r="A6" s="6" t="n">
        <v>0.052</v>
      </c>
      <c r="B6" s="6" t="n">
        <v>4.6</v>
      </c>
      <c r="C6" s="1" t="s">
        <v>12</v>
      </c>
      <c r="D6" s="1" t="s">
        <v>2</v>
      </c>
    </row>
    <row r="7" customFormat="false" ht="12.8" hidden="false" customHeight="false" outlineLevel="0" collapsed="false">
      <c r="A7" s="6" t="n">
        <v>0.087</v>
      </c>
      <c r="B7" s="6" t="n">
        <v>5.4</v>
      </c>
      <c r="C7" s="1" t="s">
        <v>12</v>
      </c>
      <c r="D7" s="1" t="s">
        <v>2</v>
      </c>
    </row>
    <row r="8" customFormat="false" ht="12.8" hidden="false" customHeight="false" outlineLevel="0" collapsed="false">
      <c r="A8" s="6" t="n">
        <v>0.126</v>
      </c>
      <c r="B8" s="6" t="n">
        <v>5.7</v>
      </c>
      <c r="C8" s="1" t="s">
        <v>12</v>
      </c>
      <c r="D8" s="1" t="s">
        <v>2</v>
      </c>
    </row>
    <row r="9" customFormat="false" ht="12.8" hidden="false" customHeight="false" outlineLevel="0" collapsed="false">
      <c r="A9" s="6" t="n">
        <v>0.158</v>
      </c>
      <c r="B9" s="6" t="n">
        <v>5.9</v>
      </c>
      <c r="C9" s="1" t="s">
        <v>12</v>
      </c>
      <c r="D9" s="1" t="s">
        <v>2</v>
      </c>
    </row>
    <row r="10" customFormat="false" ht="12.8" hidden="false" customHeight="false" outlineLevel="0" collapsed="false">
      <c r="A10" s="6" t="n">
        <v>0.211</v>
      </c>
      <c r="B10" s="6" t="n">
        <v>6.6</v>
      </c>
      <c r="C10" s="1" t="s">
        <v>12</v>
      </c>
      <c r="D10" s="1" t="s">
        <v>2</v>
      </c>
    </row>
    <row r="11" customFormat="false" ht="12.8" hidden="false" customHeight="false" outlineLevel="0" collapsed="false">
      <c r="A11" s="6" t="n">
        <v>0.1</v>
      </c>
      <c r="B11" s="6" t="n">
        <v>5</v>
      </c>
      <c r="C11" s="1" t="s">
        <v>22</v>
      </c>
      <c r="D11" s="1" t="s">
        <v>4</v>
      </c>
    </row>
    <row r="14" customFormat="false" ht="12.8" hidden="false" customHeight="false" outlineLevel="0" collapsed="false">
      <c r="A14" s="3" t="s">
        <v>14</v>
      </c>
    </row>
    <row r="15" customFormat="false" ht="12.8" hidden="false" customHeight="false" outlineLevel="0" collapsed="false">
      <c r="A15" s="8" t="n">
        <v>0.1</v>
      </c>
      <c r="B15" s="8" t="n">
        <v>2.53</v>
      </c>
      <c r="C15" s="1" t="s">
        <v>15</v>
      </c>
      <c r="D15" s="1" t="s">
        <v>4</v>
      </c>
    </row>
    <row r="16" customFormat="false" ht="12.8" hidden="false" customHeight="false" outlineLevel="0" collapsed="false">
      <c r="A16" s="8" t="n">
        <v>0.13</v>
      </c>
      <c r="B16" s="8" t="n">
        <v>2.58</v>
      </c>
      <c r="C16" s="1" t="s">
        <v>15</v>
      </c>
      <c r="D16" s="1" t="s">
        <v>4</v>
      </c>
    </row>
    <row r="17" customFormat="false" ht="12.8" hidden="false" customHeight="false" outlineLevel="0" collapsed="false">
      <c r="A17" s="8" t="n">
        <v>0.18</v>
      </c>
      <c r="B17" s="8" t="n">
        <v>3.85</v>
      </c>
      <c r="C17" s="1" t="s">
        <v>15</v>
      </c>
      <c r="D17" s="1" t="s">
        <v>4</v>
      </c>
    </row>
    <row r="18" customFormat="false" ht="12.8" hidden="false" customHeight="false" outlineLevel="0" collapsed="false">
      <c r="A18" s="8" t="n">
        <v>0.3</v>
      </c>
      <c r="B18" s="8" t="n">
        <v>4.82</v>
      </c>
      <c r="C18" s="1" t="s">
        <v>15</v>
      </c>
      <c r="D18" s="1" t="s">
        <v>4</v>
      </c>
    </row>
    <row r="19" customFormat="false" ht="12.8" hidden="false" customHeight="false" outlineLevel="0" collapsed="false">
      <c r="A19" s="8" t="n">
        <v>0.35</v>
      </c>
      <c r="B19" s="8" t="n">
        <v>7.75</v>
      </c>
      <c r="C19" s="1" t="s">
        <v>15</v>
      </c>
      <c r="D19" s="1" t="s">
        <v>4</v>
      </c>
    </row>
    <row r="21" customFormat="false" ht="12.8" hidden="false" customHeight="false" outlineLevel="0" collapsed="false">
      <c r="A21" s="1" t="s">
        <v>23</v>
      </c>
    </row>
    <row r="22" customFormat="false" ht="12.8" hidden="false" customHeight="false" outlineLevel="0" collapsed="false">
      <c r="A22" s="6" t="n">
        <v>0.107</v>
      </c>
      <c r="B22" s="6" t="n">
        <v>6.6</v>
      </c>
      <c r="C22" s="1" t="s">
        <v>12</v>
      </c>
      <c r="D22" s="1" t="s">
        <v>2</v>
      </c>
    </row>
    <row r="23" customFormat="false" ht="12.8" hidden="false" customHeight="false" outlineLevel="0" collapsed="false">
      <c r="A23" s="8" t="n">
        <v>0.05</v>
      </c>
      <c r="B23" s="8" t="n">
        <v>2.42</v>
      </c>
      <c r="C23" s="1" t="s">
        <v>15</v>
      </c>
      <c r="D23" s="1" t="s">
        <v>4</v>
      </c>
    </row>
    <row r="28" customFormat="false" ht="12.8" hidden="false" customHeight="false" outlineLevel="0" collapsed="false">
      <c r="A28" s="3" t="s">
        <v>17</v>
      </c>
    </row>
    <row r="29" customFormat="false" ht="12.8" hidden="false" customHeight="false" outlineLevel="0" collapsed="false">
      <c r="A29" s="3" t="s">
        <v>11</v>
      </c>
      <c r="D29" s="3"/>
    </row>
    <row r="30" customFormat="false" ht="12.8" hidden="false" customHeight="false" outlineLevel="0" collapsed="false">
      <c r="A30" s="1" t="s">
        <v>18</v>
      </c>
      <c r="B30" s="1" t="s">
        <v>19</v>
      </c>
    </row>
    <row r="31" customFormat="false" ht="12.8" hidden="false" customHeight="false" outlineLevel="0" collapsed="false">
      <c r="A31" s="7" t="n">
        <f aca="false" t="array" ref="A31:B35">LINEST(B5:B11,A5:A11,1,1)</f>
        <v>13.8782182263997</v>
      </c>
      <c r="B31" s="7" t="n">
        <v>3.78686671726312</v>
      </c>
      <c r="D31" s="7"/>
      <c r="E31" s="7"/>
    </row>
    <row r="32" customFormat="false" ht="12.8" hidden="false" customHeight="false" outlineLevel="0" collapsed="false">
      <c r="A32" s="7" t="n">
        <v>1.65600915366111</v>
      </c>
      <c r="B32" s="7" t="n">
        <v>0.203895781792143</v>
      </c>
      <c r="D32" s="7"/>
      <c r="E32" s="7"/>
    </row>
    <row r="33" customFormat="false" ht="12.8" hidden="false" customHeight="false" outlineLevel="0" collapsed="false">
      <c r="A33" s="7" t="n">
        <v>0.933539908539822</v>
      </c>
      <c r="B33" s="7" t="n">
        <v>0.259047686299685</v>
      </c>
      <c r="D33" s="7"/>
      <c r="E33" s="7"/>
    </row>
    <row r="34" customFormat="false" ht="12.8" hidden="false" customHeight="false" outlineLevel="0" collapsed="false">
      <c r="A34" s="7" t="n">
        <v>70.2331194578014</v>
      </c>
      <c r="B34" s="7" t="n">
        <v>5</v>
      </c>
      <c r="D34" s="7"/>
      <c r="E34" s="7"/>
    </row>
    <row r="35" customFormat="false" ht="12.8" hidden="false" customHeight="false" outlineLevel="0" collapsed="false">
      <c r="A35" s="7" t="n">
        <v>4.71304290968533</v>
      </c>
      <c r="B35" s="7" t="n">
        <v>0.3355285188861</v>
      </c>
      <c r="D35" s="7"/>
      <c r="E3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7" activeCellId="0" sqref="H17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7.67"/>
    <col collapsed="false" customWidth="true" hidden="false" outlineLevel="0" max="5" min="4" style="0" width="13.09"/>
    <col collapsed="false" customWidth="true" hidden="false" outlineLevel="0" max="6" min="6" style="1" width="13.09"/>
  </cols>
  <sheetData>
    <row r="1" customFormat="false" ht="12.8" hidden="false" customHeight="false" outlineLevel="0" collapsed="false">
      <c r="A1" s="3" t="s">
        <v>24</v>
      </c>
    </row>
    <row r="3" customFormat="false" ht="12.8" hidden="false" customHeight="false" outlineLevel="0" collapsed="false">
      <c r="A3" s="3" t="s">
        <v>25</v>
      </c>
      <c r="F3" s="3" t="s">
        <v>26</v>
      </c>
    </row>
    <row r="4" customFormat="false" ht="12.8" hidden="false" customHeight="false" outlineLevel="0" collapsed="false">
      <c r="A4" s="3" t="s">
        <v>11</v>
      </c>
      <c r="F4" s="3" t="s">
        <v>27</v>
      </c>
    </row>
    <row r="5" customFormat="false" ht="12.8" hidden="false" customHeight="false" outlineLevel="0" collapsed="false">
      <c r="A5" s="4" t="s">
        <v>7</v>
      </c>
      <c r="B5" s="4" t="s">
        <v>28</v>
      </c>
      <c r="C5" s="3" t="s">
        <v>9</v>
      </c>
      <c r="D5" s="3" t="s">
        <v>10</v>
      </c>
      <c r="F5" s="3" t="s">
        <v>29</v>
      </c>
      <c r="G5" s="9" t="n">
        <v>6.97</v>
      </c>
    </row>
    <row r="6" customFormat="false" ht="12.8" hidden="false" customHeight="false" outlineLevel="0" collapsed="false">
      <c r="A6" s="6" t="n">
        <v>0.022</v>
      </c>
      <c r="B6" s="6" t="n">
        <v>44.9</v>
      </c>
      <c r="C6" s="1" t="s">
        <v>12</v>
      </c>
      <c r="D6" s="1" t="s">
        <v>2</v>
      </c>
      <c r="F6" s="3" t="s">
        <v>30</v>
      </c>
      <c r="G6" s="1" t="n">
        <v>0.39</v>
      </c>
    </row>
    <row r="7" customFormat="false" ht="12.8" hidden="false" customHeight="false" outlineLevel="0" collapsed="false">
      <c r="A7" s="6" t="n">
        <v>0.052</v>
      </c>
      <c r="B7" s="6" t="n">
        <v>40.9</v>
      </c>
      <c r="C7" s="1" t="s">
        <v>12</v>
      </c>
      <c r="D7" s="1" t="s">
        <v>2</v>
      </c>
      <c r="F7" s="3" t="s">
        <v>31</v>
      </c>
      <c r="G7" s="1" t="n">
        <v>1.01</v>
      </c>
    </row>
    <row r="8" customFormat="false" ht="12.8" hidden="false" customHeight="false" outlineLevel="0" collapsed="false">
      <c r="A8" s="6" t="n">
        <v>0.087</v>
      </c>
      <c r="B8" s="6" t="n">
        <v>40.6</v>
      </c>
      <c r="C8" s="1" t="s">
        <v>12</v>
      </c>
      <c r="D8" s="1" t="s">
        <v>2</v>
      </c>
      <c r="F8" s="3" t="s">
        <v>32</v>
      </c>
      <c r="G8" s="1" t="n">
        <v>0.3</v>
      </c>
    </row>
    <row r="9" customFormat="false" ht="12.8" hidden="false" customHeight="false" outlineLevel="0" collapsed="false">
      <c r="A9" s="6" t="n">
        <v>0.107</v>
      </c>
      <c r="B9" s="6" t="n">
        <v>38.7</v>
      </c>
      <c r="C9" s="1" t="s">
        <v>12</v>
      </c>
      <c r="D9" s="1" t="s">
        <v>2</v>
      </c>
      <c r="F9" s="3" t="s">
        <v>33</v>
      </c>
      <c r="G9" s="1" t="n">
        <v>2.54</v>
      </c>
    </row>
    <row r="10" customFormat="false" ht="12.8" hidden="false" customHeight="false" outlineLevel="0" collapsed="false">
      <c r="A10" s="6" t="n">
        <v>0.126</v>
      </c>
      <c r="B10" s="6" t="n">
        <v>38.8</v>
      </c>
      <c r="C10" s="1" t="s">
        <v>12</v>
      </c>
      <c r="D10" s="1" t="s">
        <v>2</v>
      </c>
    </row>
    <row r="11" customFormat="false" ht="12.8" hidden="false" customHeight="false" outlineLevel="0" collapsed="false">
      <c r="A11" s="6" t="n">
        <v>0.158</v>
      </c>
      <c r="B11" s="6" t="n">
        <v>35.9</v>
      </c>
      <c r="C11" s="1" t="s">
        <v>12</v>
      </c>
      <c r="D11" s="1" t="s">
        <v>2</v>
      </c>
      <c r="F11" s="3" t="s">
        <v>34</v>
      </c>
    </row>
    <row r="12" customFormat="false" ht="12.8" hidden="false" customHeight="false" outlineLevel="0" collapsed="false">
      <c r="A12" s="6" t="n">
        <v>0.211</v>
      </c>
      <c r="B12" s="6" t="n">
        <v>34.4</v>
      </c>
      <c r="C12" s="1" t="s">
        <v>12</v>
      </c>
      <c r="D12" s="1" t="s">
        <v>2</v>
      </c>
      <c r="F12" s="3" t="s">
        <v>35</v>
      </c>
      <c r="G12" s="7" t="n">
        <f aca="false">100-SUM(G5:G9)</f>
        <v>88.79</v>
      </c>
    </row>
    <row r="13" customFormat="false" ht="12.8" hidden="false" customHeight="false" outlineLevel="0" collapsed="false">
      <c r="C13" s="1"/>
      <c r="D13" s="1"/>
    </row>
    <row r="14" customFormat="false" ht="12.8" hidden="false" customHeight="false" outlineLevel="0" collapsed="false">
      <c r="A14" s="3" t="s">
        <v>17</v>
      </c>
      <c r="F14" s="3" t="s">
        <v>36</v>
      </c>
      <c r="J14" s="3" t="s">
        <v>14</v>
      </c>
    </row>
    <row r="15" customFormat="false" ht="12.8" hidden="false" customHeight="false" outlineLevel="0" collapsed="false">
      <c r="A15" s="3" t="s">
        <v>11</v>
      </c>
      <c r="G15" s="3" t="s">
        <v>19</v>
      </c>
      <c r="H15" s="3" t="s">
        <v>18</v>
      </c>
      <c r="K15" s="3" t="s">
        <v>19</v>
      </c>
      <c r="L15" s="3" t="s">
        <v>18</v>
      </c>
    </row>
    <row r="16" customFormat="false" ht="12.8" hidden="false" customHeight="false" outlineLevel="0" collapsed="false">
      <c r="A16" s="1" t="s">
        <v>18</v>
      </c>
      <c r="B16" s="1" t="s">
        <v>19</v>
      </c>
      <c r="F16" s="3" t="s">
        <v>37</v>
      </c>
      <c r="G16" s="9" t="n">
        <f aca="false">Protein!B38</f>
        <v>36.9409708125982</v>
      </c>
      <c r="H16" s="9" t="n">
        <f aca="false">Protein!A38</f>
        <v>34.2191797079623</v>
      </c>
      <c r="J16" s="3" t="s">
        <v>37</v>
      </c>
      <c r="K16" s="7" t="n">
        <f aca="false">Protein!E38</f>
        <v>10.5727275465721</v>
      </c>
      <c r="L16" s="7" t="n">
        <f aca="false">Protein!D38</f>
        <v>108.564315616187</v>
      </c>
    </row>
    <row r="17" customFormat="false" ht="12.8" hidden="false" customHeight="false" outlineLevel="0" collapsed="false">
      <c r="A17" s="7" t="n">
        <f aca="false" t="array" ref="A17:B21">LINEST(B6:B12,A6:A12,1,1)</f>
        <v>-52.4877049180328</v>
      </c>
      <c r="B17" s="7" t="n">
        <v>44.8925884074942</v>
      </c>
      <c r="F17" s="3" t="s">
        <v>38</v>
      </c>
      <c r="G17" s="9" t="n">
        <f aca="false">RNA!B31</f>
        <v>3.78686671726312</v>
      </c>
      <c r="H17" s="9" t="n">
        <f aca="false">RNA!A31</f>
        <v>13.8782182263997</v>
      </c>
      <c r="J17" s="3" t="s">
        <v>38</v>
      </c>
      <c r="K17" s="7" t="n">
        <f aca="false">RNA!B31</f>
        <v>3.78686671726312</v>
      </c>
      <c r="L17" s="10" t="n">
        <f aca="false">RNA!A31</f>
        <v>13.8782182263997</v>
      </c>
    </row>
    <row r="18" customFormat="false" ht="12.8" hidden="false" customHeight="false" outlineLevel="0" collapsed="false">
      <c r="A18" s="7" t="n">
        <v>6.04171430030969</v>
      </c>
      <c r="B18" s="7" t="n">
        <v>0.748946322813296</v>
      </c>
      <c r="F18" s="3" t="s">
        <v>39</v>
      </c>
      <c r="G18" s="9" t="n">
        <f aca="false">(100-SUM(G5:G9)-G16-G17)</f>
        <v>48.0621624701386</v>
      </c>
      <c r="H18" s="9" t="n">
        <f aca="false">-H16-H17</f>
        <v>-48.097397934362</v>
      </c>
      <c r="J18" s="3" t="s">
        <v>39</v>
      </c>
      <c r="K18" s="9" t="n">
        <f aca="false">(100-SUM(G5:G9)-K16-K17)</f>
        <v>74.4304057361648</v>
      </c>
      <c r="L18" s="9" t="n">
        <f aca="false">-L16-L17</f>
        <v>-122.442533842587</v>
      </c>
    </row>
    <row r="19" customFormat="false" ht="12.8" hidden="false" customHeight="false" outlineLevel="0" collapsed="false">
      <c r="A19" s="7" t="n">
        <v>0.937867786453943</v>
      </c>
      <c r="B19" s="7" t="n">
        <v>0.943745943118286</v>
      </c>
    </row>
    <row r="20" customFormat="false" ht="12.8" hidden="false" customHeight="false" outlineLevel="0" collapsed="false">
      <c r="A20" s="7" t="n">
        <v>75.4735533250173</v>
      </c>
      <c r="B20" s="7" t="n">
        <v>5</v>
      </c>
    </row>
    <row r="21" customFormat="false" ht="12.8" hidden="false" customHeight="false" outlineLevel="0" collapsed="false">
      <c r="A21" s="7" t="n">
        <v>67.2210036885246</v>
      </c>
      <c r="B21" s="7" t="n">
        <v>4.45328202576112</v>
      </c>
    </row>
    <row r="23" customFormat="false" ht="12.8" hidden="false" customHeight="false" outlineLevel="0" collapsed="false">
      <c r="K2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8" activeCellId="0" sqref="K8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0.76"/>
  </cols>
  <sheetData>
    <row r="1" customFormat="false" ht="12.8" hidden="false" customHeight="false" outlineLevel="0" collapsed="false">
      <c r="A1" s="3" t="s">
        <v>7</v>
      </c>
      <c r="B1" s="3" t="s">
        <v>40</v>
      </c>
    </row>
    <row r="2" customFormat="false" ht="12.8" hidden="false" customHeight="false" outlineLevel="0" collapsed="false">
      <c r="A2" s="1" t="n">
        <v>0.022</v>
      </c>
      <c r="B2" s="1" t="n">
        <v>34.5</v>
      </c>
    </row>
    <row r="3" customFormat="false" ht="12.8" hidden="false" customHeight="false" outlineLevel="0" collapsed="false">
      <c r="A3" s="1" t="n">
        <v>0.052</v>
      </c>
      <c r="B3" s="1" t="n">
        <v>38.5</v>
      </c>
    </row>
    <row r="4" customFormat="false" ht="12.8" hidden="false" customHeight="false" outlineLevel="0" collapsed="false">
      <c r="A4" s="1" t="n">
        <v>0.087</v>
      </c>
      <c r="B4" s="1" t="n">
        <v>39.7</v>
      </c>
    </row>
    <row r="5" customFormat="false" ht="12.8" hidden="false" customHeight="false" outlineLevel="0" collapsed="false">
      <c r="A5" s="1" t="n">
        <v>0.107</v>
      </c>
      <c r="B5" s="1" t="n">
        <v>40.7</v>
      </c>
    </row>
    <row r="6" customFormat="false" ht="12.8" hidden="false" customHeight="false" outlineLevel="0" collapsed="false">
      <c r="A6" s="1" t="n">
        <v>0.126</v>
      </c>
      <c r="B6" s="1" t="n">
        <v>40.1</v>
      </c>
    </row>
    <row r="7" customFormat="false" ht="12.8" hidden="false" customHeight="false" outlineLevel="0" collapsed="false">
      <c r="A7" s="1" t="n">
        <v>0.158</v>
      </c>
      <c r="B7" s="1" t="n">
        <v>42.2</v>
      </c>
    </row>
    <row r="8" customFormat="false" ht="12.8" hidden="false" customHeight="false" outlineLevel="0" collapsed="false">
      <c r="A8" s="1" t="n">
        <v>0.211</v>
      </c>
      <c r="B8" s="1" t="n">
        <v>43.8</v>
      </c>
    </row>
    <row r="9" customFormat="false" ht="12.8" hidden="false" customHeight="false" outlineLevel="0" collapsed="false">
      <c r="A9" s="1" t="n">
        <v>0.3</v>
      </c>
      <c r="B9" s="1" t="n">
        <v>48</v>
      </c>
    </row>
    <row r="10" customFormat="false" ht="12.8" hidden="false" customHeight="false" outlineLevel="0" collapsed="false">
      <c r="A10" s="1" t="n">
        <v>0.35</v>
      </c>
      <c r="B10" s="1" t="n">
        <v>51.9</v>
      </c>
    </row>
    <row r="11" customFormat="false" ht="12.8" hidden="false" customHeight="false" outlineLevel="0" collapsed="false">
      <c r="A11" s="1" t="n">
        <v>0.4</v>
      </c>
      <c r="B11" s="1" t="n">
        <v>52.4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2021-04-27T14:36:51Z</dcterms:created>
  <dc:creator/>
  <dc:description/>
  <dc:language>en-US</dc:language>
  <cp:lastModifiedBy/>
  <dcterms:modified xsi:type="dcterms:W3CDTF">2022-03-24T11:10:50Z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