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ME" sheetId="1" state="visible" r:id="rId2"/>
    <sheet name="Data" sheetId="2" state="visible" r:id="rId3"/>
  </sheets>
  <definedNames>
    <definedName function="false" hidden="true" localSheetId="1" name="_xlnm._FilterDatabase" vbProcedure="false">Data!$A$1:$Z$73</definedName>
    <definedName function="false" hidden="false" localSheetId="1" name="_xlnm._FilterDatabase_0" vbProcedure="false">Data!$A$1:$Z$70</definedName>
    <definedName function="false" hidden="false" localSheetId="1" name="_xlnm._FilterDatabase_0_0" vbProcedure="false">Data!$A$1:$J$87</definedName>
    <definedName function="false" hidden="false" localSheetId="1" name="_xlnm._FilterDatabase_0_0_0" vbProcedure="false">Data!$A$1:$J$83</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<sst xmlns="http://schemas.openxmlformats.org/spreadsheetml/2006/main" count="1142" uniqueCount="572">
  <si>
    <t xml:space="preserve">Mean_value_adjustment</t>
  </si>
  <si>
    <t xml:space="preserve">Format: &lt;Reaction&gt;:&lt;Bound_type&gt;:&lt;Value&gt;</t>
  </si>
  <si>
    <t xml:space="preserve">Note: For uptake reactions, the reverse direction (i.e., negative flux) indicates uptake, and the forward direction (i.e., positive flux) indicates secretion</t>
  </si>
  <si>
    <t xml:space="preserve">This is in difference format to the substrate column. Input in substrate column are in positive values but are adjust to negative values by the codes.</t>
  </si>
  <si>
    <r>
      <rPr>
        <sz val="10"/>
        <rFont val="Arial"/>
        <family val="2"/>
        <charset val="1"/>
      </rPr>
      <t xml:space="preserve">The corresponding bounds are adjusted </t>
    </r>
    <r>
      <rPr>
        <b val="true"/>
        <u val="single"/>
        <sz val="10"/>
        <rFont val="Arial"/>
        <family val="2"/>
        <charset val="1"/>
      </rPr>
      <t xml:space="preserve">to</t>
    </r>
    <r>
      <rPr>
        <sz val="10"/>
        <rFont val="Arial"/>
        <family val="2"/>
        <charset val="1"/>
      </rPr>
      <t xml:space="preserve"> the value</t>
    </r>
  </si>
  <si>
    <t xml:space="preserve">O2_uptake_yield (mmol/gDW) analysis</t>
  </si>
  <si>
    <t xml:space="preserve">S. cerevisiae’s o2 uptake yield is not consistent across data points. Cannot use this statistics to imply possible outlier data points</t>
  </si>
  <si>
    <t xml:space="preserve">Dataset</t>
  </si>
  <si>
    <t xml:space="preserve">Year</t>
  </si>
  <si>
    <t xml:space="preserve">Group</t>
  </si>
  <si>
    <t xml:space="preserve">pmid</t>
  </si>
  <si>
    <t xml:space="preserve">Simulation_settings</t>
  </si>
  <si>
    <t xml:space="preserve">Growth_rate</t>
  </si>
  <si>
    <t xml:space="preserve">Oxy</t>
  </si>
  <si>
    <t xml:space="preserve">Substrate_uptake</t>
  </si>
  <si>
    <t xml:space="preserve">Oxy_uptake</t>
  </si>
  <si>
    <t xml:space="preserve">Secretions</t>
  </si>
  <si>
    <t xml:space="preserve">maxATPM_FBA</t>
  </si>
  <si>
    <t xml:space="preserve">maxATPM_RBA</t>
  </si>
  <si>
    <t xml:space="preserve">Remove_tag</t>
  </si>
  <si>
    <t xml:space="preserve">Note</t>
  </si>
  <si>
    <t xml:space="preserve">Culture</t>
  </si>
  <si>
    <t xml:space="preserve">Substrate conc (g/L)</t>
  </si>
  <si>
    <t xml:space="preserve">Rpm</t>
  </si>
  <si>
    <t xml:space="preserve">Aero_vvm</t>
  </si>
  <si>
    <t xml:space="preserve">Working volume (L)</t>
  </si>
  <si>
    <t xml:space="preserve">Controlled_O2_saturation (%)</t>
  </si>
  <si>
    <t xml:space="preserve">Single_point_GAM</t>
  </si>
  <si>
    <t xml:space="preserve">Strain</t>
  </si>
  <si>
    <t xml:space="preserve">Postma1989_chemoClimAero025</t>
  </si>
  <si>
    <t xml:space="preserve">Chemo</t>
  </si>
  <si>
    <t xml:space="preserve">EX_glc__D_e:E:2.775</t>
  </si>
  <si>
    <t xml:space="preserve">EX_o2_e:U:6.5</t>
  </si>
  <si>
    <t xml:space="preserve">EX_co2_e:L:6.9</t>
  </si>
  <si>
    <t xml:space="preserve">optimal</t>
  </si>
  <si>
    <t xml:space="preserve">&gt;50%</t>
  </si>
  <si>
    <t xml:space="preserve">CBS 8066</t>
  </si>
  <si>
    <t xml:space="preserve">Postma1989_chemoClimAero030</t>
  </si>
  <si>
    <t xml:space="preserve">EX_glc__D_e:E:3.330</t>
  </si>
  <si>
    <t xml:space="preserve">EX_o2_e:U:7.2</t>
  </si>
  <si>
    <t xml:space="preserve">EX_co2_e:L:8.2</t>
  </si>
  <si>
    <t xml:space="preserve">Postma1989_chemoClimAero032</t>
  </si>
  <si>
    <t xml:space="preserve">EX_glc__D_e:E:3.552</t>
  </si>
  <si>
    <t xml:space="preserve">EX_o2_e:U:9.2</t>
  </si>
  <si>
    <t xml:space="preserve">EX_co2_e:L:9.3</t>
  </si>
  <si>
    <t xml:space="preserve">EX_glc__D_e:LB:-3.66</t>
  </si>
  <si>
    <t xml:space="preserve">Adjust from mean values by 3%</t>
  </si>
  <si>
    <t xml:space="preserve">Postma1989_chemoClimAero033</t>
  </si>
  <si>
    <t xml:space="preserve">EX_glc__D_e:E:3.738</t>
  </si>
  <si>
    <t xml:space="preserve">EX_co2_e:L:9.1</t>
  </si>
  <si>
    <t xml:space="preserve">Verduyn1990_chemoClimAero</t>
  </si>
  <si>
    <t xml:space="preserve">EX_glc__D_e:E:16.0</t>
  </si>
  <si>
    <t xml:space="preserve">EX_o2_e:U:10.7</t>
  </si>
  <si>
    <t xml:space="preserve">EX_etoh_e:L:16.5 | EX_glyc_e:L:0.5 | EX_ac_e:L:0.6 | EX_pyr_e:L:0.07</t>
  </si>
  <si>
    <t xml:space="preserve">Verduyn1990_chemoClimAnaero</t>
  </si>
  <si>
    <t xml:space="preserve">ChemoAnaero</t>
  </si>
  <si>
    <t xml:space="preserve">EX_glc__D_e:E:18.0</t>
  </si>
  <si>
    <t xml:space="preserve">EX_etoh_e:L:27.7 | EX_glyc_e:L:3.1 | EX_ac_e:L:0.13 | EX_pyr_e:L:0.08</t>
  </si>
  <si>
    <t xml:space="preserve">Bakker2000_chemo_WT</t>
  </si>
  <si>
    <t xml:space="preserve">EX_glc__D_e:E:1.1328</t>
  </si>
  <si>
    <t xml:space="preserve">EX_o2_e:U:2.7</t>
  </si>
  <si>
    <t xml:space="preserve">EX_co2_e:L:2.8 | EX_etoh_e:L:0.089 | EX_ac_e:L:0.007</t>
  </si>
  <si>
    <t xml:space="preserve">EX_glc__D_e:LB:-1.24</t>
  </si>
  <si>
    <t xml:space="preserve">CEN.PK113-7D</t>
  </si>
  <si>
    <t xml:space="preserve">Bakker2000_chemo_deltaNDI1</t>
  </si>
  <si>
    <t xml:space="preserve">NADHq6_m:E:0</t>
  </si>
  <si>
    <t xml:space="preserve">EX_glc__D_e:E:1.2909</t>
  </si>
  <si>
    <t xml:space="preserve">EX_o2_e:U:2.9</t>
  </si>
  <si>
    <t xml:space="preserve">EX_co2_e:L:3.1 | EX_etoh_e:E:0 | EX_ac_e:E:0</t>
  </si>
  <si>
    <t xml:space="preserve">Bakker2000_chemo_deltaADH3</t>
  </si>
  <si>
    <t xml:space="preserve">EX_glc__D_e:E:1.1564</t>
  </si>
  <si>
    <t xml:space="preserve">EX_co2_e:L:2.9 | EX_etoh_e:E:0 | EX_ac_e:E:0</t>
  </si>
  <si>
    <t xml:space="preserve">Bakker2000_chemo_deltaNDI1ADH3</t>
  </si>
  <si>
    <t xml:space="preserve">EX_glc__D_e:E:1.9140</t>
  </si>
  <si>
    <t xml:space="preserve">EX_co2_e:L:2.7 | EX_etoh_e:L:1.1 | EX_ac_e:L:0.039</t>
  </si>
  <si>
    <t xml:space="preserve">Bakker2000_batch_WT</t>
  </si>
  <si>
    <t xml:space="preserve">BatchAero</t>
  </si>
  <si>
    <t xml:space="preserve">EX_glc__D_e:E:15.7</t>
  </si>
  <si>
    <t xml:space="preserve">EX_etoh_e:L:22.3 | EX_ac_e:L:0.52 | EX_glyc_e:L:0.97 | EX_lac__D_e:L:0.12 | EX_pyr_e:L:0.12 | EX_succ_e:E:0</t>
  </si>
  <si>
    <t xml:space="preserve">Batch</t>
  </si>
  <si>
    <t xml:space="preserve">Bakker2000_batch_deltaADH3</t>
  </si>
  <si>
    <t xml:space="preserve">EX_glc__D_e:E:13.8</t>
  </si>
  <si>
    <t xml:space="preserve">EX_etoh_e:L:19.4 | EX_ac_e:L:0.74 | EX_glyc_e:L:0.56 | EX_lac__D_e:L:0.1 | EX_pyr_e:L:0.13 | EX_succ_e:E:0</t>
  </si>
  <si>
    <t xml:space="preserve">Bakker2000_batchAnaero_WT</t>
  </si>
  <si>
    <t xml:space="preserve">BatchAnaero</t>
  </si>
  <si>
    <t xml:space="preserve">EX_glc__D_e:E:19.1</t>
  </si>
  <si>
    <t xml:space="preserve">EX_etoh_e:L:28.8 | EX_ac_e:L:0.32 | EX_glyc_e:L:3.5 | EX_lac__D_e:L:0.32 | EX_pyr_e:L:0.11 | EX_succ_e:L:0.12</t>
  </si>
  <si>
    <t xml:space="preserve">Bakker2000_batchAnaero_deltaADH3</t>
  </si>
  <si>
    <t xml:space="preserve">EX_glc__D_e:E:12.6</t>
  </si>
  <si>
    <t xml:space="preserve">EX_etoh_e:L:19.2 | EX_ac_e:L:0.27 | EX_glyc_e:L:2.34 | EX_lac__D_e:L:0.14 | EX_pyr_e:L:0.12 | EX_succ_e:L:0.14</t>
  </si>
  <si>
    <t xml:space="preserve">Boer2003_chemoAeroClim</t>
  </si>
  <si>
    <t xml:space="preserve">EX_glc__D_e:E:1.1</t>
  </si>
  <si>
    <t xml:space="preserve">EX_o2_e:U:2.8</t>
  </si>
  <si>
    <t xml:space="preserve">EX_co2_e:L:2.8 | EX_etoh_e:E:0</t>
  </si>
  <si>
    <t xml:space="preserve">EX_glc__D_e:LB:-1.21</t>
  </si>
  <si>
    <t xml:space="preserve">Boer2003_chemoAeroNlim</t>
  </si>
  <si>
    <t xml:space="preserve">ChemoStarvation</t>
  </si>
  <si>
    <t xml:space="preserve">EX_glc__D_e:E:5.8</t>
  </si>
  <si>
    <t xml:space="preserve">EX_co2_e:L:12.1 | EX_etoh_e:L:8</t>
  </si>
  <si>
    <t xml:space="preserve">Tai2005_chemoAnaeroClim</t>
  </si>
  <si>
    <t xml:space="preserve">EX_glc__D_e:E:6</t>
  </si>
  <si>
    <t xml:space="preserve">EX_co2_e:L:10.3 | EX_etoh_e:L:9.6</t>
  </si>
  <si>
    <t xml:space="preserve">Usaite2006_chemoNH4</t>
  </si>
  <si>
    <t xml:space="preserve">EX_glc__D_e:E:5.29 | EX_nh4_e:U:0.1695</t>
  </si>
  <si>
    <t xml:space="preserve">EX_co2_e:L:10 | EX_succ_e:L:0.02 | EX_etoh_e:L:5.3789</t>
  </si>
  <si>
    <t xml:space="preserve">EX_nh4_e:LB:-1.19</t>
  </si>
  <si>
    <t xml:space="preserve">Nitrogen uptake is too low (~10% required), adjusted to the FBA predicted minimally required nitrogen uptake. It is possible that under nitrogen limited condition, biomass requirement of nitrogen is drastically reduced but we do not have such biomass adjustment input.</t>
  </si>
  <si>
    <t xml:space="preserve">Usaite2006_chemoAla</t>
  </si>
  <si>
    <t xml:space="preserve">Disable_NH4_uptake</t>
  </si>
  <si>
    <t xml:space="preserve">EX_glc__D_e:E:5.49 | EX_ala__L_e:U:0.1418</t>
  </si>
  <si>
    <t xml:space="preserve">EX_co2_e:L:12.5 | EX_succ_e:L:0.08 | EX_etoh_e:L:6.8728</t>
  </si>
  <si>
    <t xml:space="preserve">EX_ala__L_e:LB:-1.19</t>
  </si>
  <si>
    <t xml:space="preserve">Vemuri2007_chemoClim1_WT</t>
  </si>
  <si>
    <t xml:space="preserve">EX_glc__D_e:E:1.12</t>
  </si>
  <si>
    <t xml:space="preserve">EX_o2_e:U:2.75</t>
  </si>
  <si>
    <t xml:space="preserve">EX_co2_e:L:2.7</t>
  </si>
  <si>
    <t xml:space="preserve">0.5-1</t>
  </si>
  <si>
    <t xml:space="preserve">CEN.PK113-5D</t>
  </si>
  <si>
    <t xml:space="preserve">Vemuri2007_chemoClim2_WT</t>
  </si>
  <si>
    <t xml:space="preserve">EX_glc__D_e:E:3.27</t>
  </si>
  <si>
    <t xml:space="preserve">EX_o2_e:U:7.46</t>
  </si>
  <si>
    <t xml:space="preserve">EX_co2_e:L:8.32</t>
  </si>
  <si>
    <t xml:space="preserve">Vemuri2007_chemoNlim_WT</t>
  </si>
  <si>
    <t xml:space="preserve">EX_glc__D_e:E:4.83</t>
  </si>
  <si>
    <t xml:space="preserve">EX_o2_e:U:4.42</t>
  </si>
  <si>
    <t xml:space="preserve">EX_co2_e:L:12.11 | EX_etoh_e:L:6.16 | EX_glyc_e:L:0.04</t>
  </si>
  <si>
    <t xml:space="preserve">Tai2007_chemoAnaero</t>
  </si>
  <si>
    <t xml:space="preserve">EX_glc__D_e:E:2.3</t>
  </si>
  <si>
    <t xml:space="preserve">EX_etoh_e:L:3.5 | EX_co2_e:L:3.8</t>
  </si>
  <si>
    <t xml:space="preserve">Tai2007_chemoAnaero2</t>
  </si>
  <si>
    <t xml:space="preserve">EX_glc__D_e:E:2.5</t>
  </si>
  <si>
    <t xml:space="preserve">EX_etoh_e:L:3.8 | EX_co2_e:L:4.4</t>
  </si>
  <si>
    <t xml:space="preserve">Low temperature stress (T=12oC)</t>
  </si>
  <si>
    <t xml:space="preserve">Hazelwood2009_chemoAnaeroClim</t>
  </si>
  <si>
    <t xml:space="preserve">EX_glc__D_e:E:6.0</t>
  </si>
  <si>
    <t xml:space="preserve">EX_glyc_e:L:0.81 | EX_succ_e:L:0.03</t>
  </si>
  <si>
    <t xml:space="preserve">Aceituno2012_chemoClimAnaero</t>
  </si>
  <si>
    <t xml:space="preserve">EX_glc__D_e:E:7.267</t>
  </si>
  <si>
    <t xml:space="preserve">EX_etoh_e:L:13.5 | EX_glyc_e:L:0.5 | EX_succ_e:L:0.015 | EX_co2_e:L:13.8</t>
  </si>
  <si>
    <t xml:space="preserve">EX_glc__D_e:LB:-7.49 | EX_etoh_e:LB:13.10 | EX_co2_e:LB:13.38</t>
  </si>
  <si>
    <t xml:space="preserve">EC1118</t>
  </si>
  <si>
    <t xml:space="preserve">Aceituno2012_chemoClimLowaero1</t>
  </si>
  <si>
    <t xml:space="preserve">EX_glc__D_e:E:7.317</t>
  </si>
  <si>
    <t xml:space="preserve">EX_o2_e:U:0.1</t>
  </si>
  <si>
    <t xml:space="preserve">EX_etoh_e:L:12.6 | EX_glyc_e:L:0.467 | EX_succ_e:L:0.005 | EX_co2_e:L:12.0</t>
  </si>
  <si>
    <t xml:space="preserve">Oxy column is set to FALSE since the paper indicated that anerobic media (with ergosterol and Tween80) was used in growing.</t>
  </si>
  <si>
    <t xml:space="preserve">Aceituno2012_chemoClimLowaero2</t>
  </si>
  <si>
    <t xml:space="preserve">EX_glc__D_e:E:6.250</t>
  </si>
  <si>
    <t xml:space="preserve">EX_o2_e:U:0.7</t>
  </si>
  <si>
    <t xml:space="preserve">EX_etoh_e:L:12.7 | EX_glyc_e:L:0.467 | EX_succ_e:L:0.068 | EX_co2_e:L:11.5</t>
  </si>
  <si>
    <t xml:space="preserve">EX_glc__D_e:LB:-6.57 | EX_etoh_e:LB:12.06 | EX_co2_e:LB:12.18</t>
  </si>
  <si>
    <t xml:space="preserve">Oxy column is set to FALSE since the paper indicated that anerobic media (with ergosterol and Tween80) was used in growing. Adjust from mean values by 5%</t>
  </si>
  <si>
    <t xml:space="preserve">Jewett2013_chemoClimAnaero</t>
  </si>
  <si>
    <t xml:space="preserve">EX_glc__D_e:E:2.3496</t>
  </si>
  <si>
    <t xml:space="preserve">EX_etoh_e:L:3.7347 | EX_glyc_e:L:0.2595 | EX_pyr_e:L:0.0014 | EX_co2_e:L:2.7704</t>
  </si>
  <si>
    <t xml:space="preserve">Jewett2013_chemoClimAero</t>
  </si>
  <si>
    <t xml:space="preserve">EX_glc__D_e:E:0.6040</t>
  </si>
  <si>
    <t xml:space="preserve">EX_pyr_e:E:0.0084 | EX_co2_e:L:1.1440</t>
  </si>
  <si>
    <t xml:space="preserve">Jewett2013_chemoNlimAero</t>
  </si>
  <si>
    <t xml:space="preserve">EX_glc__D_e:E:3.0841</t>
  </si>
  <si>
    <t xml:space="preserve">EX_ac_e:L:0.0377 | EX_succ_e:L:0.0403 | EX_etoh_e:L:4.5306 | EX_glyc_e:L:0.0043 | EX_pyr_e:L:0.0567 | EX_co2_e:L:6.4159</t>
  </si>
  <si>
    <t xml:space="preserve">Lahtvee2017_chemoClim_ref</t>
  </si>
  <si>
    <t xml:space="preserve">EX_glc__D_e:E:1.07 | EX_lys__L_e:U:100</t>
  </si>
  <si>
    <t xml:space="preserve">EX_o2_e:E:2.45</t>
  </si>
  <si>
    <t xml:space="preserve">EX_co2_e:L:2.63</t>
  </si>
  <si>
    <t xml:space="preserve">T=30 Ref</t>
  </si>
  <si>
    <t xml:space="preserve">&gt;30%</t>
  </si>
  <si>
    <t xml:space="preserve">Lahtvee2017_chemoClim_Etoh1</t>
  </si>
  <si>
    <t xml:space="preserve">EX_glc__D_e:E:0.33 | EX_etoh_e:E:2.44 | EX_lys__L_e:U:100</t>
  </si>
  <si>
    <t xml:space="preserve">EX_o2_e:E:4.65</t>
  </si>
  <si>
    <t xml:space="preserve">EX_co2_e:E:2.98</t>
  </si>
  <si>
    <t xml:space="preserve">EtOH conc = 20 g/L</t>
  </si>
  <si>
    <t xml:space="preserve">Lahtvee2017_chemoClim_NaCl1</t>
  </si>
  <si>
    <t xml:space="preserve">EX_glc__D_e:E:1.12 | EX_lys__L_e:U:100</t>
  </si>
  <si>
    <t xml:space="preserve">EX_o2_e:E:2.57</t>
  </si>
  <si>
    <t xml:space="preserve">EX_co2_e:L:2.88</t>
  </si>
  <si>
    <t xml:space="preserve">NaCl 0.2M</t>
  </si>
  <si>
    <t xml:space="preserve">Lahtvee2017_chemoClim_NaCl2</t>
  </si>
  <si>
    <t xml:space="preserve">EX_glc__D_e:E:1.1 | EX_lys__L_e:U:100</t>
  </si>
  <si>
    <t xml:space="preserve">EX_o2_e:E:2.36</t>
  </si>
  <si>
    <t xml:space="preserve">EX_co2_e:L:2.87 | EX_glyc_e:L:0.03</t>
  </si>
  <si>
    <t xml:space="preserve">EX_glc__D_e:LB:-1.2</t>
  </si>
  <si>
    <t xml:space="preserve">NaCl 0.4M</t>
  </si>
  <si>
    <t xml:space="preserve">Lahtvee2017_chemoClim_T1</t>
  </si>
  <si>
    <t xml:space="preserve">EX_glc__D_e:E:1.08 | EX_lys__L_e:U:100</t>
  </si>
  <si>
    <t xml:space="preserve">EX_o2_e:E:2.33</t>
  </si>
  <si>
    <t xml:space="preserve">EX_co2_e:L:2.72</t>
  </si>
  <si>
    <t xml:space="preserve">T=33</t>
  </si>
  <si>
    <t xml:space="preserve">Lahtvee2017_chemoClim_T2</t>
  </si>
  <si>
    <t xml:space="preserve">EX_glc__D_e:E:1.11 | EX_lys__L_e:U:100</t>
  </si>
  <si>
    <t xml:space="preserve">EX_o2_e:E:2.59</t>
  </si>
  <si>
    <t xml:space="preserve">EX_co2_e:L:2.94</t>
  </si>
  <si>
    <t xml:space="preserve">EX_glc__D_e:LB:-1.13</t>
  </si>
  <si>
    <t xml:space="preserve">T=36</t>
  </si>
  <si>
    <t xml:space="preserve">Bjorkeroth2020_batchYNBAA</t>
  </si>
  <si>
    <t xml:space="preserve">EX_glc__D_e:E:12.97 | EX_glu__L_e:U:0.1487 | EX_thr__L_e:U:0.1336 | EX_lys__L_e:U:0.0968 | EX_leu__L_e:U:0.1080 | EX_arg__L_e:U:0.1016 | EX_ile__L_e:U:0.0595 | EX_met__L_e:U:0.0625 | EX_phe__L_e:U:0.0575 | EX_val__L_e:U:0.0274 | EX_his__L_e:U:0.0289 | EX_trp__L_e:U:0.0334 | EX_tyr__L_e:U:0.0161 | EX_asp__L_e:U:0.0105 | EX_gly_e:U:0.0073</t>
  </si>
  <si>
    <t xml:space="preserve">EX_etoh_e:L:17.64</t>
  </si>
  <si>
    <t xml:space="preserve">Bjorkeroth2020_batchYNBanaero</t>
  </si>
  <si>
    <t xml:space="preserve">EX_glc__D_e:E:18.39</t>
  </si>
  <si>
    <t xml:space="preserve">EX_etoh_e:L:27.16 | EX_glyc_e:L:3.67</t>
  </si>
  <si>
    <t xml:space="preserve">Bjorkeroth2020_batchYNBAAanaero</t>
  </si>
  <si>
    <t xml:space="preserve">EX_glc__D_e:E:14.41 | EX_glu__L_e:U:0.2487 | EX_thr__L_e:U:0.1457 | EX_lys__L_e:U:0.1241 | EX_leu__L_e:U:0.0909 | EX_arg__L_e:U:0.0811 | EX_ile__L_e:U:0.0796 | EX_met__L_e:U:0.0574 | EX_phe__L_e:U:0.0441 | EX_val__L_e:U:0.0519 | EX_his__L_e:U:0.0216 | EX_trp__L_e:U:0.0119 | EX_tyr__L_e:U:0.0079 | EX_gly_e:U:0.0141</t>
  </si>
  <si>
    <t xml:space="preserve">EX_etoh_e:L:22.90 | EX_glyc_e:L:1.96 | EX_asp__L_e:L:0.0078</t>
  </si>
  <si>
    <t xml:space="preserve">Yu2020_chemoClim</t>
  </si>
  <si>
    <t xml:space="preserve">EX_glc__D_e:E:2.439</t>
  </si>
  <si>
    <t xml:space="preserve">EX_o2_e:U:6.5045</t>
  </si>
  <si>
    <t xml:space="preserve">EX_co2_e:L:9.725 | EX_ac_e:L:0.0055 | EX_pyr_e:L:0.002 | EX_succ_e:L:0.0005</t>
  </si>
  <si>
    <t xml:space="preserve">EX_co2_e:LB:6.85</t>
  </si>
  <si>
    <t xml:space="preserve">Yu2020_chemoNlimCN30</t>
  </si>
  <si>
    <t xml:space="preserve">EX_glc__D_e:E:4.6245</t>
  </si>
  <si>
    <t xml:space="preserve">EX_o2_e:U:7.103</t>
  </si>
  <si>
    <t xml:space="preserve">EX_co2_e:L:10.8545 | EX_etoh_e:L:3.522 | EX_ac_e:L:0.2405 | EX_pyr_e:L:0.035 | EX_succ_e:L:0.0215</t>
  </si>
  <si>
    <t xml:space="preserve">C/N=30</t>
  </si>
  <si>
    <t xml:space="preserve">Yu2020_chemoNlimCN50</t>
  </si>
  <si>
    <t xml:space="preserve">EX_glc__D_e:E:5.7955</t>
  </si>
  <si>
    <t xml:space="preserve">EX_o2_e:U:7.16</t>
  </si>
  <si>
    <t xml:space="preserve">EX_co2_e:L:10.179 | EX_etoh_e:L:4.193 | EX_ac_e:L:0.698 | EX_pyr_e:L:0.0615 | EX_succ_e:L:0.0225 | EX_glyc_e:L:0.1205</t>
  </si>
  <si>
    <t xml:space="preserve">C/N=50</t>
  </si>
  <si>
    <t xml:space="preserve">Kumar2021_chemoClim10gL012</t>
  </si>
  <si>
    <t xml:space="preserve">EX_glc__D_e:E:1.5542</t>
  </si>
  <si>
    <t xml:space="preserve">EX_o2_e:E:3.35</t>
  </si>
  <si>
    <t xml:space="preserve">EX_co2_e:L:3.5</t>
  </si>
  <si>
    <t xml:space="preserve">&gt;200</t>
  </si>
  <si>
    <t xml:space="preserve">Kumar2021_chemoClim10gL026</t>
  </si>
  <si>
    <t xml:space="preserve">EX_glc__D_e:E:3.2749</t>
  </si>
  <si>
    <t xml:space="preserve">EX_o2_e:E:5.6</t>
  </si>
  <si>
    <t xml:space="preserve">EX_co2_e:L:5.84</t>
  </si>
  <si>
    <t xml:space="preserve">Kumar2021_chemoNlim006</t>
  </si>
  <si>
    <t xml:space="preserve">EX_glc__D_e:E:2.0538</t>
  </si>
  <si>
    <t xml:space="preserve">EX_o2_e:E:3.23</t>
  </si>
  <si>
    <t xml:space="preserve">EX_co2_e:L:4.77 | EX_etoh_e:L:2.6047</t>
  </si>
  <si>
    <t xml:space="preserve">EX_glc__D_e:LB:-2.16 | EX_o2_e:UB:-3.07 | EX_etoh_e:LB:2.47</t>
  </si>
  <si>
    <t xml:space="preserve">Adjust from mean values by 5%</t>
  </si>
  <si>
    <t xml:space="preserve">Kumar2021_chemoNlim012</t>
  </si>
  <si>
    <t xml:space="preserve">EX_glc__D_e:E:3.83</t>
  </si>
  <si>
    <t xml:space="preserve">EX_o2_e:E:4.14</t>
  </si>
  <si>
    <t xml:space="preserve">EX_co2_e:L:8.42 | EX_etoh_e:L:4.9924</t>
  </si>
  <si>
    <t xml:space="preserve">EX_glc__D_e:LB:-3.95 | EX_o2_e:UB:-4.13 | EX_etoh_e:LB:4.88</t>
  </si>
  <si>
    <t xml:space="preserve">Kumar2021_chemoNlim019</t>
  </si>
  <si>
    <t xml:space="preserve">EX_glc__D_e:E:6.9939</t>
  </si>
  <si>
    <t xml:space="preserve">EX_o2_e:E:5.84</t>
  </si>
  <si>
    <t xml:space="preserve">EX_co2_e:L:15.32 | EX_etoh_e:L:8.4654</t>
  </si>
  <si>
    <t xml:space="preserve">Kumar2021_chemoNlim024</t>
  </si>
  <si>
    <t xml:space="preserve">EX_glc__D_e:E:8.1596</t>
  </si>
  <si>
    <t xml:space="preserve">EX_o2_e:E:6.76</t>
  </si>
  <si>
    <t xml:space="preserve">EX_co2_e:L:18.06 | EX_etoh_e:L:12.1554</t>
  </si>
  <si>
    <t xml:space="preserve">EX_glc__D_e:LB:-8.568 | EX_o2_e:UB:-6.75 | EX_etoh_e:LB:11.62</t>
  </si>
  <si>
    <t xml:space="preserve">Kumar2021_chemoNlim032</t>
  </si>
  <si>
    <t xml:space="preserve">EX_glc__D_e:E:12.2671</t>
  </si>
  <si>
    <t xml:space="preserve">EX_o2_e:E:8.04</t>
  </si>
  <si>
    <t xml:space="preserve">EX_co2_e:L:21.97 | EX_etoh_e:L:22.3573</t>
  </si>
  <si>
    <t xml:space="preserve">EX_glc__D_e:LB:-13.50 | EX_o2_e:UB:-7.58 | EX_etoh_e:LB:20.12</t>
  </si>
  <si>
    <t xml:space="preserve">Adjust from mean values by 10%</t>
  </si>
  <si>
    <t xml:space="preserve">Kumar2021_chemoNlim034</t>
  </si>
  <si>
    <t xml:space="preserve">EX_glc__D_e:E:17.3183</t>
  </si>
  <si>
    <t xml:space="preserve">EX_o2_e:E:9.52</t>
  </si>
  <si>
    <t xml:space="preserve">EX_co2_e:L:27.63 | EX_etoh_e:L:30.1715</t>
  </si>
  <si>
    <t xml:space="preserve">EX_glc__D_e:LB:-18.19 | EX_o2_e:UB:-9.28 | EX_etoh_e:LB:28.66</t>
  </si>
  <si>
    <t xml:space="preserve">Yu2021_chemoNlimNH4_005</t>
  </si>
  <si>
    <t xml:space="preserve">EX_glc__D_e:E:0.76 | EX_nh4_e:U:0.12</t>
  </si>
  <si>
    <t xml:space="preserve">EX_o2_e:E:2.09</t>
  </si>
  <si>
    <t xml:space="preserve">EX_co2_e:L:2.31</t>
  </si>
  <si>
    <t xml:space="preserve">EX_nh4_e:LB:-0.30</t>
  </si>
  <si>
    <t xml:space="preserve">Yu2021_chemoClimNH4_010</t>
  </si>
  <si>
    <t xml:space="preserve">EX_glc__D_e:E:1.14 | EX_nh4_e:U:2.12</t>
  </si>
  <si>
    <t xml:space="preserve">EX_o2_e:E:2.34</t>
  </si>
  <si>
    <t xml:space="preserve">EX_co2_e:L:1.99</t>
  </si>
  <si>
    <t xml:space="preserve">Yu2021_chemoNlimNH4_010</t>
  </si>
  <si>
    <t xml:space="preserve">EX_glc__D_e:E:1.5 | EX_nh4_e:U:0.31</t>
  </si>
  <si>
    <t xml:space="preserve">EX_o2_e:E:3.65</t>
  </si>
  <si>
    <t xml:space="preserve">EX_co2_e:L:3.25 | EX_ac_e:L:0.06 | EX_pyr_e:L:0.02</t>
  </si>
  <si>
    <t xml:space="preserve">EX_nh4_e:LB:-0.60</t>
  </si>
  <si>
    <t xml:space="preserve">Yu2021_chemoNlimNH4_013</t>
  </si>
  <si>
    <t xml:space="preserve">EX_glc__D_e:E:2.07 | EX_nh4_e:U:0.43</t>
  </si>
  <si>
    <t xml:space="preserve">EX_o2_e:E:4.96</t>
  </si>
  <si>
    <t xml:space="preserve">EX_co2_e:L:5.4 | EX_ac_e:L:0.24 | EX_pyr_e:L:0.03 | EX_etoh_e:L:0.14 | EX_glyc_e:L:0.04</t>
  </si>
  <si>
    <t xml:space="preserve">EX_nh4_e:LB:-0.78</t>
  </si>
  <si>
    <t xml:space="preserve">Yu2021_chemoNlimNH4_018</t>
  </si>
  <si>
    <t xml:space="preserve">EX_glc__D_e:E:3.1 | EX_nh4_e:U:0.64</t>
  </si>
  <si>
    <t xml:space="preserve">EX_o2_e:E:5.57</t>
  </si>
  <si>
    <t xml:space="preserve">EX_co2_e:L:6.94 | EX_ac_e:L:0.26 | EX_pyr_e:L:0.03 | EX_etoh_e:L:1.28 | EX_glyc_e:L:0.01</t>
  </si>
  <si>
    <t xml:space="preserve">EX_nh4_e:LB:-1.07</t>
  </si>
  <si>
    <t xml:space="preserve">Yu2021_chemoNlimNH4_030</t>
  </si>
  <si>
    <t xml:space="preserve">EX_glc__D_e:E:8.4 | EX_nh4_e:U:1.74</t>
  </si>
  <si>
    <t xml:space="preserve">EX_o2_e:E:8.68</t>
  </si>
  <si>
    <t xml:space="preserve">EX_co2_e:L:15.38 | EX_ac_e:L:0.4 | EX_pyr_e:L:0.05 | EX_etoh_e:L:7.31 | EX_succ_e:L:0.03</t>
  </si>
  <si>
    <t xml:space="preserve">EX_nh4_e:LB:-1.79</t>
  </si>
  <si>
    <t xml:space="preserve">Yu2021_chemoNlimNH4_035</t>
  </si>
  <si>
    <t xml:space="preserve">EX_glc__D_e:E:13.09 | EX_nh4_e:U:2.75</t>
  </si>
  <si>
    <t xml:space="preserve">EX_o2_e:E:12.67</t>
  </si>
  <si>
    <t xml:space="preserve">EX_co2_e:L:21.03 | EX_ac_e:L:0.53 | EX_pyr_e:L:0.1 | EX_etoh_e:L:11.97 | EX_succ_e:L:0.02</t>
  </si>
  <si>
    <t xml:space="preserve">Elsemman2022_batchGlc</t>
  </si>
  <si>
    <t xml:space="preserve">EX_glc__D_e:E:12.8207</t>
  </si>
  <si>
    <t xml:space="preserve">EX_o2_e:U:1.9259</t>
  </si>
  <si>
    <t xml:space="preserve">EX_etoh_e:L:18.1168 | EX_glyc_e:L:1.2138 | EX_pyr_e:L:0.0599 | EX_ac_e:L:0.4756 | EX_succ_e:L:0.027 | EX_co2_e:L:21.0147</t>
  </si>
  <si>
    <t xml:space="preserve">Elsemman2022_batchMalt</t>
  </si>
  <si>
    <t xml:space="preserve">EX_malt_e:E:5.2036</t>
  </si>
  <si>
    <t xml:space="preserve">EX_o2_e:U:2.6894</t>
  </si>
  <si>
    <t xml:space="preserve">EX_etoh_e:L:14.1434 | EX_glyc_e:L:0.2665 | EX_pyr_e:L:0.0469 | EX_ac_e:L:0.559 | EX_succ_e:L:0.0146 | EX_co2_e:L:17.0464</t>
  </si>
  <si>
    <t xml:space="preserve">Elsemman2022_batchTre</t>
  </si>
  <si>
    <t xml:space="preserve">EX_tre_e:E:0.2354</t>
  </si>
  <si>
    <t xml:space="preserve">EX_o2_e:U:1.6505</t>
  </si>
  <si>
    <t xml:space="preserve">EX_etoh_e:L:0.0004 | EX_pyr_e:L:0.0001 | EX_ac_e:L:0.0029 | EX_succ_e:L:0.0028 | EX_co2_e:L:1.5838</t>
  </si>
  <si>
    <t xml:space="preserve">EX_tre_e:LB:-0.26 | EX_co2_e:LB:1</t>
  </si>
  <si>
    <t xml:space="preserve">Elsemman2022_chemoGlc020</t>
  </si>
  <si>
    <t xml:space="preserve">EX_glc__D_e:E:2.1875</t>
  </si>
  <si>
    <t xml:space="preserve">EX_o2_e:U:5.4148</t>
  </si>
  <si>
    <t xml:space="preserve">EX_pyr_e:L:0.0022 | EX_ac_e:L:0.0277 | EX_succ_e:L:0.0478 | EX_co2_e:L:5.4964</t>
  </si>
  <si>
    <t xml:space="preserve">EX_glc__D_e:LB:-2.38</t>
  </si>
  <si>
    <t xml:space="preserve">Elsemman2022_chemoGlc023</t>
  </si>
  <si>
    <t xml:space="preserve">EX_glc__D_e:E:2.5318</t>
  </si>
  <si>
    <t xml:space="preserve">EX_o2_e:U:5.9633</t>
  </si>
  <si>
    <t xml:space="preserve">EX_pyr_e:L:0.0045 | EX_ac_e:L:0.0328 | EX_succ_e:L:0.0776 | EX_co2_e:L:5.9484</t>
  </si>
  <si>
    <t xml:space="preserve">Elsemman2022_chemoGlc027</t>
  </si>
  <si>
    <t xml:space="preserve">EX_glc__D_e:E:3.1797</t>
  </si>
  <si>
    <t xml:space="preserve">EX_o2_e:U:7.6943</t>
  </si>
  <si>
    <t xml:space="preserve">EX_pyr_e:L:0.0086 | EX_ac_e:L:0.0434 | EX_succ_e:L:0.1156 | EX_co2_e:L:8.2922</t>
  </si>
  <si>
    <t xml:space="preserve">EX_glc__D_e:LB:-3.47</t>
  </si>
  <si>
    <t xml:space="preserve">Elsemman2022_chemoGlc030</t>
  </si>
  <si>
    <t xml:space="preserve">EX_glc__D_e:E:4.1913</t>
  </si>
  <si>
    <t xml:space="preserve">EX_o2_e:U:9.1144</t>
  </si>
  <si>
    <t xml:space="preserve">EX_etoh_e:L:1.5360 | EX_pyr_e:L:0.0118 | EX_ac_e:L:0.2520 | EX_succ_e:L:0.1676 | EX_co2_e:L:10.1090</t>
  </si>
  <si>
    <t xml:space="preserve">EX_glc__D_e:LB:-4.59</t>
  </si>
  <si>
    <t xml:space="preserve">Elsemman2022_batchGlcCyHx1</t>
  </si>
  <si>
    <t xml:space="preserve">EX_glc__D_e:E:4.5815</t>
  </si>
  <si>
    <t xml:space="preserve">EX_o2_e:U:1.6652</t>
  </si>
  <si>
    <t xml:space="preserve">EX_etoh_e:L:5.2969 | EX_glyc_e:L:0.255 | EX_pyr_e:L:0.085 | EX_ac_e:L:0.3339 | EX_succ_e:L:0.0206 | EX_co2_e:L:7.9266</t>
  </si>
  <si>
    <t xml:space="preserve">Cycloheximide treatment</t>
  </si>
  <si>
    <t xml:space="preserve">Elsemman2022_batchGlcCyHx2</t>
  </si>
  <si>
    <t xml:space="preserve">EX_glc__D_e:E:6.9172</t>
  </si>
  <si>
    <t xml:space="preserve">EX_o2_e:U:1.8132</t>
  </si>
  <si>
    <t xml:space="preserve">EX_etoh_e:L:9.1586 | EX_glyc_e:L:0.3484 | EX_pyr_e:L:0.0848 | EX_ac_e:L:0.5292 | EX_succ_e:L:0.0146 | EX_co2_e:L:12.8388</t>
  </si>
  <si>
    <t xml:space="preserve">Elsemman2022_batchGlcCyHx3</t>
  </si>
  <si>
    <t xml:space="preserve">EX_glc__D_e:E:11.4811</t>
  </si>
  <si>
    <t xml:space="preserve">EX_o2_e:U:2.2858</t>
  </si>
  <si>
    <t xml:space="preserve">EX_etoh_e:L:16.0818 | EX_glyc_e:L:0.6605 | EX_pyr_e:L:0.0954 | EX_ac_e:L:0.7353 | EX_succ_e:L:0.0286 | EX_co2_e:L:18.7656</t>
  </si>
  <si>
    <t xml:space="preserve">Elsemman2022_batchGlcCyHx4</t>
  </si>
  <si>
    <t xml:space="preserve">EX_glc__D_e:E:14.1393</t>
  </si>
  <si>
    <t xml:space="preserve">EX_o2_e:U:2.1337</t>
  </si>
  <si>
    <t xml:space="preserve">EX_etoh_e:L:19.8085 | EX_glyc_e:L:1.2764 | EX_pyr_e:L:0.1015 | EX_ac_e:L:0.5561 | EX_succ_e:L:0.0307 | EX_co2_e:L:23.3567</t>
  </si>
  <si>
    <t xml:space="preserve">Boender2009_growthArrestCAnaero</t>
  </si>
  <si>
    <t xml:space="preserve">EX_glc__D_e:E:0.5</t>
  </si>
  <si>
    <t xml:space="preserve">Vos2016_growthArrestCAero</t>
  </si>
  <si>
    <t xml:space="preserve">EX_glc__D_e:E:0.039</t>
  </si>
  <si>
    <t xml:space="preserve">Liu2019_growthArrestNlim</t>
  </si>
  <si>
    <t xml:space="preserve">EX_glc__D_e:E:0.57</t>
  </si>
  <si>
    <t xml:space="preserve">EX_o2_e:E:0.71</t>
  </si>
  <si>
    <t xml:space="preserve">EX_etoh_e:L:0.75 | EX_co2_e:L:1.5</t>
  </si>
  <si>
    <t xml:space="preserve">Outliers and unclassified data points</t>
  </si>
  <si>
    <t xml:space="preserve">Bjorkeroth2020_batchYNB</t>
  </si>
  <si>
    <t xml:space="preserve">EX_glc__D_e:E:13.2</t>
  </si>
  <si>
    <t xml:space="preserve">EX_etoh_e:L:15.98</t>
  </si>
  <si>
    <t xml:space="preserve">Outlier (high uptake)</t>
  </si>
  <si>
    <t xml:space="preserve">Elsemman2022_batchGal</t>
  </si>
  <si>
    <t xml:space="preserve">EX_gal_e:E:2.6311</t>
  </si>
  <si>
    <t xml:space="preserve">EX_o2_e:U:5.2428</t>
  </si>
  <si>
    <t xml:space="preserve">EX_etoh_e:L:0.7758 | EX_glyc_e:L:0.1051 | EX_pyr_e:L:0.0151 | EX_ac_e:L:0.6065 | EX_succ_e:L:0.0475 | EX_co2_e:L:6.0725</t>
  </si>
  <si>
    <t xml:space="preserve">EX_co2_e:LB:5.4</t>
  </si>
  <si>
    <t xml:space="preserve">Galactose data</t>
  </si>
  <si>
    <t xml:space="preserve">Kumar2021_batchFru</t>
  </si>
  <si>
    <t xml:space="preserve">EX_fru_e:E:23.480</t>
  </si>
  <si>
    <t xml:space="preserve">EX_o2_e:E:17.05</t>
  </si>
  <si>
    <t xml:space="preserve">EX_co2_e:L:30.53 | EX_etoh_e:L:26.05</t>
  </si>
  <si>
    <t xml:space="preserve">&gt;40%</t>
  </si>
  <si>
    <t xml:space="preserve">Kumar2021_batchGal</t>
  </si>
  <si>
    <t xml:space="preserve">EX_gal_e:E:5.329</t>
  </si>
  <si>
    <t xml:space="preserve">EX_o2_e:E:8.94</t>
  </si>
  <si>
    <t xml:space="preserve">EX_co2_e:L:11.89 | EX_etoh_e:L:6.08</t>
  </si>
  <si>
    <t xml:space="preserve">EX_gal_e:LB:-5.862 | EX_etoh_e:LB:5.47 | EX_o2_e:LB:-8.19 | EX_o2_e:UB:-8.18</t>
  </si>
  <si>
    <t xml:space="preserve">Galactose data. Flux constraints need to be relaxed by +-10% from the mean of the data</t>
  </si>
  <si>
    <t xml:space="preserve">Kumar2021_chemoClim10gL035</t>
  </si>
  <si>
    <t xml:space="preserve">EX_glc__D_e:E:11.3790</t>
  </si>
  <si>
    <t xml:space="preserve">EX_o2_e:E:10.14</t>
  </si>
  <si>
    <t xml:space="preserve">EX_co2_e:L:19.26 | EX_etoh_e:L:12.3725</t>
  </si>
  <si>
    <t xml:space="preserve">Kumar2021_chemoClim10gL041</t>
  </si>
  <si>
    <t xml:space="preserve">EX_glc__D_e:E:20.8708</t>
  </si>
  <si>
    <t xml:space="preserve">EX_o2_e:E:9.37</t>
  </si>
  <si>
    <t xml:space="preserve">EX_co2_e:L:26.68 | EX_etoh_e:L:28.4350</t>
  </si>
  <si>
    <t xml:space="preserve">Boer2003_chemoAeroPlim</t>
  </si>
  <si>
    <t xml:space="preserve">ChemoPlim</t>
  </si>
  <si>
    <t xml:space="preserve">EX_glc__D_e:E:6.1</t>
  </si>
  <si>
    <t xml:space="preserve">EX_o2_e:U:4</t>
  </si>
  <si>
    <t xml:space="preserve">EX_co2_e:L:13.5 | EX_etoh_e:L:7.8</t>
  </si>
  <si>
    <t xml:space="preserve">Phosphate limitation cannot be explained by GAM parameter alone.</t>
  </si>
  <si>
    <t xml:space="preserve">Kumar2021_chemoPlim006</t>
  </si>
  <si>
    <t xml:space="preserve">EX_glc__D_e:E:6.2723</t>
  </si>
  <si>
    <t xml:space="preserve">EX_o2_e:E:10.97</t>
  </si>
  <si>
    <t xml:space="preserve">EX_co2_e:L:15.37 | EX_etoh_e:L:6.0777</t>
  </si>
  <si>
    <t xml:space="preserve">Kumar2021_chemoPlim012</t>
  </si>
  <si>
    <t xml:space="preserve">EX_glc__D_e:E:8.4371</t>
  </si>
  <si>
    <t xml:space="preserve">EX_o2_e:E:10.61</t>
  </si>
  <si>
    <t xml:space="preserve">EX_co2_e:L:20.76 | EX_etoh_e:L:14.1090</t>
  </si>
  <si>
    <t xml:space="preserve">EX_glc__D_e:LB:-9.03 | EX_o2_e:UB:-9.92 | EX_etoh_e:LB:13.12</t>
  </si>
  <si>
    <t xml:space="preserve">Phosphate limitation cannot be explained by GAM parameter alone. Adjust from mean values by 7%</t>
  </si>
  <si>
    <t xml:space="preserve">Kumar2021_chemoPlim018</t>
  </si>
  <si>
    <t xml:space="preserve">EX_glc__D_e:E:16.7077</t>
  </si>
  <si>
    <t xml:space="preserve">EX_o2_e:E:7.55</t>
  </si>
  <si>
    <t xml:space="preserve">EX_co2_e:L:20.34 | EX_etoh_e:L:30.6056</t>
  </si>
  <si>
    <t xml:space="preserve">EX_glc__D_e:LB:-17.38 | EX_o2_e:UB:-7.54 | EX_etoh_e:LB:29.79</t>
  </si>
  <si>
    <t xml:space="preserve">Phosphate limitation cannot be explained by GAM parameter alone. Adjust from mean values by 4%</t>
  </si>
  <si>
    <t xml:space="preserve">Lahtvee2017_chemoClim_Etoh2</t>
  </si>
  <si>
    <t xml:space="preserve">EX_glc__D_e:E:0.61 | EX_etoh_e:E:1.75 | EX_lys__L_e:U:100</t>
  </si>
  <si>
    <t xml:space="preserve">EX_o2_e:E:5.03</t>
  </si>
  <si>
    <t xml:space="preserve">EX_co2_e:E:2.78 | EX_glyc_e:L:0.01</t>
  </si>
  <si>
    <t xml:space="preserve">EX_glc__D_e:LB:-0.62</t>
  </si>
  <si>
    <t xml:space="preserve">EtOH conc = 40 g/L. Adjust from mean values by 1%</t>
  </si>
  <si>
    <t xml:space="preserve">Lahtvee2017_chemoClim_Etoh3</t>
  </si>
  <si>
    <t xml:space="preserve">EX_glc__D_e:E:1.24 | EX_etoh_e:E:0.67</t>
  </si>
  <si>
    <t xml:space="preserve">EX_o2_e:E:5.27</t>
  </si>
  <si>
    <t xml:space="preserve">EX_co2_e:L:3.42 | EX_glyc_e:L:0.02 | EX_ac_e:L:0.02</t>
  </si>
  <si>
    <t xml:space="preserve">EtOH conc = 60 g/L</t>
  </si>
  <si>
    <t xml:space="preserve">Lahtvee2017_chemoClim_NaCl3</t>
  </si>
  <si>
    <t xml:space="preserve">EX_glc__D_e:E:1.37 | EX_lys__L_e:U:100</t>
  </si>
  <si>
    <t xml:space="preserve">EX_o2_e:E:4.09</t>
  </si>
  <si>
    <t xml:space="preserve">EX_co2_e:E:4.12 | EX_glyc_e:L:0.08</t>
  </si>
  <si>
    <t xml:space="preserve">EX_glc__D_e:LB:-1.39</t>
  </si>
  <si>
    <t xml:space="preserve">NaCl 0.6M</t>
  </si>
  <si>
    <t xml:space="preserve">Lahtvee2017_chemoClim_T3</t>
  </si>
  <si>
    <t xml:space="preserve">EX_glc__D_e:E:7.75 | EX_lys__L_e:U:100</t>
  </si>
  <si>
    <t xml:space="preserve">EX_co2_e:L:15.09 | EX_glyc_e:L:0.74 | EX_ac_e:L:0.14 | EX_etoh_e:L:10.7</t>
  </si>
  <si>
    <t xml:space="preserve">T=38</t>
  </si>
  <si>
    <t xml:space="preserve">Yu2021_chemoClimGln_010</t>
  </si>
  <si>
    <t xml:space="preserve">EX_glc__D_e:E:0.79 | EX_gln__L_e:U:0.72</t>
  </si>
  <si>
    <t xml:space="preserve">EX_o2_e:E:2.35</t>
  </si>
  <si>
    <t xml:space="preserve">EX_co2_e:L:2.69 | EX_pyr_e:L:0.01</t>
  </si>
  <si>
    <t xml:space="preserve">Yu2021_chemoClimGlnLowGlc_010</t>
  </si>
  <si>
    <t xml:space="preserve">EX_glc__D_e:E:0.74 | EX_gln__L_e:U:4.5</t>
  </si>
  <si>
    <t xml:space="preserve">EX_o2_e:E:1.56</t>
  </si>
  <si>
    <t xml:space="preserve">EX_co2_e:L:2.52 | EX_pyr_e:L:0.03 | EX_glyc_e:L:0.01</t>
  </si>
  <si>
    <t xml:space="preserve">Yu2021_chemoNlimGln_010</t>
  </si>
  <si>
    <t xml:space="preserve">EX_glc__D_e:E:1.31 | EX_gln__L_e:U:0.15</t>
  </si>
  <si>
    <t xml:space="preserve">EX_o2_e:E:3.54</t>
  </si>
  <si>
    <t xml:space="preserve">EX_co2_e:L:4.11 | EX_pyr_e:L:0.8 | EX_glyc_e:L:0.04 | EX_ac_e:L:0.06</t>
  </si>
  <si>
    <t xml:space="preserve">EX_gln__L_e:LB:-0.555</t>
  </si>
  <si>
    <t xml:space="preserve">Yu2021_chemoClimPhe_010</t>
  </si>
  <si>
    <t xml:space="preserve">EX_glc__D_e:E:1.51 | EX_phe__L_e:U:2.9</t>
  </si>
  <si>
    <t xml:space="preserve">EX_o2_e:E:5.52</t>
  </si>
  <si>
    <t xml:space="preserve">EX_co2_e:L:5.69 | EX_pyr_e:L:0.07</t>
  </si>
  <si>
    <t xml:space="preserve">Yu2021_chemoNlimPhe_010</t>
  </si>
  <si>
    <t xml:space="preserve">EX_glc__D_e:E:1.67 | EX_phe__L_e:U:0.33</t>
  </si>
  <si>
    <t xml:space="preserve">EX_o2_e:E:5.63</t>
  </si>
  <si>
    <t xml:space="preserve">EX_co2_e:L:5.94 | EX_pyr_e:L:0.26</t>
  </si>
  <si>
    <t xml:space="preserve">EX_phe__L_e:LB:-0.594</t>
  </si>
  <si>
    <t xml:space="preserve">Yu2021_chemoClimIle_010</t>
  </si>
  <si>
    <t xml:space="preserve">EX_glc__D_e:E:1.56 | EX_ile__L_e:U:3.07</t>
  </si>
  <si>
    <t xml:space="preserve">EX_o2_e:E:4.67</t>
  </si>
  <si>
    <t xml:space="preserve">EX_co2_e:L:4.96 | EX_pyr_e:L:0.16 | EX_etoh_e:L:0.04</t>
  </si>
  <si>
    <t xml:space="preserve">Yu2021_chemoNlimIle_010</t>
  </si>
  <si>
    <t xml:space="preserve">EX_glc__D_e:E:1.59 | EX_ile__L_e:U:0.32</t>
  </si>
  <si>
    <t xml:space="preserve">EX_o2_e:E:4.23</t>
  </si>
  <si>
    <t xml:space="preserve">EX_co2_e:L:4.55 | EX_pyr_e:L:0.73 | EX_glyc_e:L:0.04 | EX_ac_e:L:0.1 | EX_etoh_e:L:0.14</t>
  </si>
  <si>
    <t xml:space="preserve">EX_ile__L_e:LB:-2.38</t>
  </si>
  <si>
    <t xml:space="preserve">Usaite2006_chemoGln</t>
  </si>
  <si>
    <t xml:space="preserve">EX_glc__D_e:E:5.18 | EX_gln__L_e:U:0.0725</t>
  </si>
  <si>
    <t xml:space="preserve">EX_co2_e:L:12.8 | EX_succ_e:L:0.07 | EX_etoh_e:L:5.8782</t>
  </si>
  <si>
    <t xml:space="preserve">EX_gln__L_e:LB:-0.60</t>
  </si>
  <si>
    <t xml:space="preserve">Aceituno2012_chemoClimLowaero3</t>
  </si>
  <si>
    <t xml:space="preserve">EX_glc__D_e:E:6.233</t>
  </si>
  <si>
    <t xml:space="preserve">EX_o2_e:U:2.3</t>
  </si>
  <si>
    <t xml:space="preserve">EX_etoh_e:L:9.0 | EX_glyc_e:L:0.333 | EX_succ_e:L:0.055 | EX_co2_e:L:13.3</t>
  </si>
  <si>
    <t xml:space="preserve">Tai2005_chemoAnaeroNlim</t>
  </si>
  <si>
    <t xml:space="preserve">ChemoAnaeroStarvation</t>
  </si>
  <si>
    <t xml:space="preserve">EX_glc__D_e:E:8.4</t>
  </si>
  <si>
    <t xml:space="preserve">EX_co2_e:L:14.8 | EX_etoh_e:L:13.5</t>
  </si>
  <si>
    <t xml:space="preserve">Tai2005_chemoAnaeroPlim</t>
  </si>
  <si>
    <t xml:space="preserve">EX_glc__D_e:E:8.7</t>
  </si>
  <si>
    <t xml:space="preserve">EX_co2_e:L:15.8 | EX_etoh_e:L:13.9</t>
  </si>
  <si>
    <t xml:space="preserve">Tai2005_chemoAnaeroSlim</t>
  </si>
  <si>
    <t xml:space="preserve">EX_glc__D_e:E:7.9</t>
  </si>
  <si>
    <t xml:space="preserve">EX_co2_e:L:13.6 | EX_etoh_e:L:11.9</t>
  </si>
  <si>
    <t xml:space="preserve">Hazelwood2009_chemoAnaeroNlim</t>
  </si>
  <si>
    <t xml:space="preserve">EX_glc__D_e:E:8.2</t>
  </si>
  <si>
    <t xml:space="preserve">EX_glyc_e:L:0.85 | EX_succ_e:L:0.04 | EX_pyr_e:L:0.03</t>
  </si>
  <si>
    <t xml:space="preserve">Hazelwood2009_chemoAnaeroSlim</t>
  </si>
  <si>
    <t xml:space="preserve">EX_glyc_e:L:0.97 | EX_succ_e:L:0.03 | EX_pyr_e:L:0.04</t>
  </si>
  <si>
    <t xml:space="preserve">Hazelwood2009_chemoAnaeroPlim</t>
  </si>
  <si>
    <t xml:space="preserve">EX_glyc_e:L:0.97 | EX_pyr_e:L:0.02</t>
  </si>
  <si>
    <t xml:space="preserve">Hazelwood2009_chemoAnaeroZnlim</t>
  </si>
  <si>
    <t xml:space="preserve">EX_glyc_e:L:1.07 | EX_succ_e:L:0.04 | EX_pyr_e:L:0.03</t>
  </si>
  <si>
    <t xml:space="preserve">Jewett2013_chemoNlimAnaero</t>
  </si>
  <si>
    <t xml:space="preserve">EX_glc__D_e:E:5.2627</t>
  </si>
  <si>
    <t xml:space="preserve">EX_ac_e:L:0.0404 | EX_succ_e:L:0.0202 | EX_etoh_e:L:9.7164 | EX_glyc_e:L:0.0257 | EX_pyr_e:L:0.0084 | EX_co2_e:L:8.7196</t>
  </si>
  <si>
    <t xml:space="preserve">Brandberg2007_chemoNlimAnaeroA1</t>
  </si>
  <si>
    <t xml:space="preserve">https://doi.org/10.1016/j.enzmictec.2006.05.032</t>
  </si>
  <si>
    <t xml:space="preserve">EX_glc__D_e:E:13.372</t>
  </si>
  <si>
    <t xml:space="preserve">EX_etoh_e:L:21.783 | EX_glyc_e:L:1.096 | EX_ac_e:L:0.04 | EX_succ_e:L:0.092 | EX_mal__L_e:L:0.052 | EX_pyr_e:L:0.019</t>
  </si>
  <si>
    <t xml:space="preserve">C/N ratio 200</t>
  </si>
  <si>
    <t xml:space="preserve">ATCC 96581</t>
  </si>
  <si>
    <t xml:space="preserve">Brandberg2007_chemoNlimAnaeroA2</t>
  </si>
  <si>
    <t xml:space="preserve">EX_glc__D_e:E:17.009</t>
  </si>
  <si>
    <t xml:space="preserve">EX_etoh_e:L:28.523 | EX_glyc_e:L:1.323 | EX_ac_e:L:0.051 | EX_succ_e:L:0.117 | EX_mal__L_e:L:0.059 | EX_pyr_e:L:0.017</t>
  </si>
  <si>
    <t xml:space="preserve">Brandberg2007_chemoNlimAnaeroA3</t>
  </si>
  <si>
    <t xml:space="preserve">EX_glc__D_e:E:18.311</t>
  </si>
  <si>
    <t xml:space="preserve">EX_etoh_e:L:29.938 | EX_glyc_e:L:1.373 | EX_ac_e:L:0.055 | EX_succ_e:L:0.126 | EX_mal__L_e:L:0.052 | EX_pyr_e:L:0.015</t>
  </si>
  <si>
    <t xml:space="preserve">Brandberg2007_chemoNlimAnaeroA4</t>
  </si>
  <si>
    <t xml:space="preserve">EX_glc__D_e:E:17.447</t>
  </si>
  <si>
    <t xml:space="preserve">EX_etoh_e:L:28.159 | EX_glyc_e:L:2.613 | EX_ac_e:L:0.256 | EX_succ_e:L:0.107 | EX_mal__L_e:L:0.068 | EX_pyr_e:L:0.112</t>
  </si>
  <si>
    <t xml:space="preserve">C/N ratio 400</t>
  </si>
  <si>
    <t xml:space="preserve">Brandberg2007_chemoNlimAnaeroA5</t>
  </si>
  <si>
    <t xml:space="preserve">EX_glc__D_e:E:20.224</t>
  </si>
  <si>
    <t xml:space="preserve">EX_etoh_e:L:32.702 | EX_glyc_e:L:2.848 | EX_ac_e:L:0.291 | EX_succ_e:L:0.124 | EX_mal__L_e:L:0.076 | EX_pyr_e:L:0.109</t>
  </si>
  <si>
    <t xml:space="preserve">Brandberg2007_chemoNlimAnaeroA6</t>
  </si>
  <si>
    <t xml:space="preserve">EX_glc__D_e:E:25.407</t>
  </si>
  <si>
    <t xml:space="preserve">EX_etoh_e:L:41.616 | EX_glyc_e:L:3.455 | EX_ac_e:L:0.366 | EX_succ_e:L:0.156 | EX_mal__L_e:L:0.111 | EX_pyr_e:L:0.117</t>
  </si>
  <si>
    <t xml:space="preserve">Brandberg2007_chemoNlimMicroaeroA1</t>
  </si>
  <si>
    <t xml:space="preserve">EX_glc__D_e:E:16.004</t>
  </si>
  <si>
    <t xml:space="preserve">EX_etoh_e:L:25.399 | EX_glyc_e:L:1.671 | EX_ac_e:L:0.058 | EX_succ_e:L:0.134 | EX_mal__L_e:L:0.091 | EX_pyr_e:L:0.045</t>
  </si>
  <si>
    <t xml:space="preserve">Brandberg2007_chemoNlimMicroaeroA2</t>
  </si>
  <si>
    <t xml:space="preserve">EX_glc__D_e:E:15.879</t>
  </si>
  <si>
    <t xml:space="preserve">EX_etoh_e:L:25.915 | EX_glyc_e:L:1.502 | EX_ac_e:L:0.057 | EX_succ_e:L:0.133 | EX_mal__L_e:L:0.098 | EX_pyr_e:L:0.041</t>
  </si>
  <si>
    <t xml:space="preserve">Brandberg2007_chemoNlimMicroaeroA3</t>
  </si>
  <si>
    <t xml:space="preserve">EX_glc__D_e:E:15.941</t>
  </si>
  <si>
    <t xml:space="preserve">EX_etoh_e:L:26.208 | EX_glyc_e:L:1.419 | EX_ac_e:L:0.057 | EX_succ_e:L:0.16 | EX_mal__L_e:L:0.1 | EX_pyr_e:L:0.038</t>
  </si>
  <si>
    <t xml:space="preserve">Kumar2021_chemoClim1gL005</t>
  </si>
  <si>
    <t xml:space="preserve">EX_glc__D_e:E:0.8881</t>
  </si>
  <si>
    <t xml:space="preserve">EX_o2_e:E:2.42</t>
  </si>
  <si>
    <t xml:space="preserve">EX_co2_e:L:2.28</t>
  </si>
  <si>
    <t xml:space="preserve">Kumar2021_chemoClim1gL012</t>
  </si>
  <si>
    <t xml:space="preserve">EX_glc__D_e:E:1.4987</t>
  </si>
  <si>
    <t xml:space="preserve">EX_o2_e:E:3.47</t>
  </si>
  <si>
    <t xml:space="preserve">EX_co2_e:L:3.95</t>
  </si>
  <si>
    <t xml:space="preserve">Kumar2021_chemoClim1gL018</t>
  </si>
  <si>
    <t xml:space="preserve">EX_glc__D_e:E:2.9419</t>
  </si>
  <si>
    <t xml:space="preserve">EX_o2_e:E:7.51</t>
  </si>
  <si>
    <t xml:space="preserve">EX_co2_e:L:7.52</t>
  </si>
  <si>
    <t xml:space="preserve">Kumar2021_chemoClim1gL024</t>
  </si>
  <si>
    <t xml:space="preserve">EX_glc__D_e:E:4.0520</t>
  </si>
  <si>
    <t xml:space="preserve">EX_o2_e:E:8.11</t>
  </si>
  <si>
    <t xml:space="preserve">EX_co2_e:L:8.3</t>
  </si>
  <si>
    <t xml:space="preserve">Kumar2021_chemoClim1gL031</t>
  </si>
  <si>
    <t xml:space="preserve">EX_glc__D_e:E:5.7173</t>
  </si>
  <si>
    <t xml:space="preserve">EX_o2_e:E:10.45</t>
  </si>
  <si>
    <t xml:space="preserve">EX_co2_e:L:10.1</t>
  </si>
  <si>
    <t xml:space="preserve">Boer2003_chemoAeroSlim</t>
  </si>
  <si>
    <t xml:space="preserve">EX_glc__D_e:E:3.8</t>
  </si>
  <si>
    <t xml:space="preserve">EX_o2_e:U:3</t>
  </si>
  <si>
    <t xml:space="preserve">EX_co2_e:L:8 | EX_etoh_e:L:4.4</t>
  </si>
  <si>
    <t xml:space="preserve">Bad data points</t>
  </si>
  <si>
    <t xml:space="preserve">Elsemman2022_chemoGlc032</t>
  </si>
  <si>
    <t xml:space="preserve">EX_glc__D_e:E:4.1817</t>
  </si>
  <si>
    <t xml:space="preserve">EX_o2_e:U:8.7239</t>
  </si>
  <si>
    <t xml:space="preserve">EX_etoh_e:L:1.8429 | EX_pyr_e:L:0.0124 | EX_ac_e:L:0.2861 | EX_succ_e:L:0.1321 | EX_co2_e:L:10.4489</t>
  </si>
  <si>
    <t xml:space="preserve">EX_glc__D_e:LB:-4.58</t>
  </si>
  <si>
    <t xml:space="preserve">Removed</t>
  </si>
  <si>
    <t xml:space="preserve">Data is considered bad due to somewhat low carbon content in biomass (37%). When adjusting by experimental error of 10%, simulation is still infeasible</t>
  </si>
  <si>
    <t xml:space="preserve">Elsemman2022_chemoGlc034</t>
  </si>
  <si>
    <t xml:space="preserve">EX_glc__D_e:E:5.8248</t>
  </si>
  <si>
    <t xml:space="preserve">EX_o2_e:U:7.7464</t>
  </si>
  <si>
    <t xml:space="preserve">EX_etoh_e:L:7.9065 | EX_pyr_e:L:0.0282 | EX_ac_e:L:0.5339 | EX_succ_e:L:0.1856 | EX_co2_e:L:12.4995</t>
  </si>
  <si>
    <t xml:space="preserve">Data is considered bad due to low carbon content in biomass (15-18%). No adjustments are possible.</t>
  </si>
  <si>
    <t xml:space="preserve">Kumar2021_batchGlc</t>
  </si>
  <si>
    <t xml:space="preserve">EX_glc__D_e:E:18.595</t>
  </si>
  <si>
    <t xml:space="preserve">EX_o2_e:E:13.76</t>
  </si>
  <si>
    <t xml:space="preserve">EX_co2_e:L:29.5 | EX_etoh_e:L:35.82</t>
  </si>
  <si>
    <t xml:space="preserve">EX_glc__D_e:LB:-20.83 | EX_etoh_e:LB:31.52 | EX_o2_e:LB:-12.90 | EX_o2_e:UB:-12.91</t>
  </si>
  <si>
    <t xml:space="preserve">Flux constraints need to be relaxed by +-12% from the mean of the data</t>
  </si>
  <si>
    <t xml:space="preserve">Kumar2021_batchSucr</t>
  </si>
  <si>
    <t xml:space="preserve">EX_sucr_e:E:9.349</t>
  </si>
  <si>
    <t xml:space="preserve">EX_o2_e:E:14.97</t>
  </si>
  <si>
    <t xml:space="preserve">EX_co2_e:L:34.73 | EX_etoh_e:L:37.33</t>
  </si>
  <si>
    <t xml:space="preserve">EX_sucr_e:LB:-10.66 | EX_etoh_e:LB:32.10 | EX_o2_e:LB:-14.91 | EX_o2_e:UB:-14.90</t>
  </si>
  <si>
    <t xml:space="preserve">Flux constraints need to be relaxed by +-14% from the mean of the data</t>
  </si>
  <si>
    <t xml:space="preserve">Aceituno2012_chemoClimLowaero4</t>
  </si>
  <si>
    <t xml:space="preserve">EX_glc__D_e:E:3.600</t>
  </si>
  <si>
    <t xml:space="preserve">EX_o2_e:U:3.9</t>
  </si>
  <si>
    <t xml:space="preserve">EX_etoh_e:L:6.15 | EX_glyc_e:L:0.133 | EX_succ_e:L:0.038 | EX_co2_e:L:11.0</t>
  </si>
  <si>
    <t xml:space="preserve">ATP hydrolysis value is extremely low. Calculation is found to be sensitive to glucose and oxygen uptake, discard this data. Oxy column is set to FALSE since the paper indicated that anerobic media (with ergosterol and Tween80) was used in growing.</t>
  </si>
  <si>
    <t xml:space="preserve">Yu2020_chemoNlimCN115</t>
  </si>
  <si>
    <t xml:space="preserve">EX_glc__D_e:E:5.982</t>
  </si>
  <si>
    <t xml:space="preserve">EX_o2_e:U:4.9005</t>
  </si>
  <si>
    <t xml:space="preserve">EX_co2_e:L:9.634 | EX_etoh_e:L:4.858 | EX_ac_e:L:1.0435 | EX_pyr_e:L:0.083 | EX_succ_e:L:0.032 | EX_glyc_e:L:0.25</t>
  </si>
  <si>
    <t xml:space="preserve">C/N ratio 115. Something is a bit off with oxygen uptake since experiments from the same paper indicates that oxygen uptake is around 7, not 4.9.</t>
  </si>
</sst>
</file>

<file path=xl/styles.xml><?xml version="1.0" encoding="utf-8"?>
<styleSheet xmlns="http://schemas.openxmlformats.org/spreadsheetml/2006/main">
  <numFmts count="4">
    <numFmt numFmtId="164" formatCode="General"/>
    <numFmt numFmtId="165" formatCode="0.00"/>
    <numFmt numFmtId="166" formatCode="&quot;TRUE&quot;;&quot;TRUE&quot;;&quot;FALSE&quot;"/>
    <numFmt numFmtId="167" formatCode="0%"/>
  </numFmts>
  <fonts count="8">
    <font>
      <sz val="10"/>
      <name val="Arial"/>
      <family val="2"/>
      <charset val="1"/>
    </font>
    <font>
      <sz val="10"/>
      <name val="Arial"/>
      <family val="0"/>
    </font>
    <font>
      <sz val="10"/>
      <name val="Arial"/>
      <family val="0"/>
    </font>
    <font>
      <sz val="10"/>
      <name val="Arial"/>
      <family val="0"/>
    </font>
    <font>
      <sz val="10"/>
      <name val="Arial"/>
      <family val="0"/>
      <charset val="1"/>
    </font>
    <font>
      <b val="true"/>
      <sz val="10"/>
      <name val="Arial"/>
      <family val="2"/>
      <charset val="1"/>
    </font>
    <font>
      <b val="true"/>
      <u val="single"/>
      <sz val="10"/>
      <name val="Arial"/>
      <family val="2"/>
      <charset val="1"/>
    </font>
    <font>
      <sz val="10"/>
      <color rgb="FF0000FF"/>
      <name val="Arial"/>
      <family val="2"/>
      <charset val="1"/>
    </font>
  </fonts>
  <fills count="9">
    <fill>
      <patternFill patternType="none"/>
    </fill>
    <fill>
      <patternFill patternType="gray125"/>
    </fill>
    <fill>
      <patternFill patternType="solid">
        <fgColor rgb="FFBF819E"/>
        <bgColor rgb="FF808080"/>
      </patternFill>
    </fill>
    <fill>
      <patternFill patternType="solid">
        <fgColor rgb="FFFFB66C"/>
        <bgColor rgb="FFFFA6A6"/>
      </patternFill>
    </fill>
    <fill>
      <patternFill patternType="solid">
        <fgColor rgb="FFFFFFA6"/>
        <bgColor rgb="FFFFF5CE"/>
      </patternFill>
    </fill>
    <fill>
      <patternFill patternType="solid">
        <fgColor rgb="FFE8F2A1"/>
        <bgColor rgb="FFFFFFA6"/>
      </patternFill>
    </fill>
    <fill>
      <patternFill patternType="solid">
        <fgColor rgb="FFFFF5CE"/>
        <bgColor rgb="FFFFFFD7"/>
      </patternFill>
    </fill>
    <fill>
      <patternFill patternType="solid">
        <fgColor rgb="FFFFA6A6"/>
        <bgColor rgb="FFFFB66C"/>
      </patternFill>
    </fill>
    <fill>
      <patternFill patternType="solid">
        <fgColor rgb="FFFFFFD7"/>
        <bgColor rgb="FFFFF5CE"/>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right" vertical="bottom" textRotation="0" wrapText="fals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6"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7" fontId="0" fillId="4" borderId="0" xfId="0" applyFont="true" applyBorder="false" applyAlignment="true" applyProtection="false">
      <alignment horizontal="right"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5"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6"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5" fontId="0" fillId="6"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6"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true" applyProtection="false">
      <alignment horizontal="right"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5"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right"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5C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8F2A1"/>
      <rgbColor rgb="FFFFFFA6"/>
      <rgbColor rgb="FF99CCFF"/>
      <rgbColor rgb="FFFFA6A6"/>
      <rgbColor rgb="FFCC99FF"/>
      <rgbColor rgb="FFFFB66C"/>
      <rgbColor rgb="FF3366FF"/>
      <rgbColor rgb="FF33CCCC"/>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hyperlink" Target="https://doi.org/10.1016/j.enzmictec.2006.05.032" TargetMode="External"/><Relationship Id="rId2" Type="http://schemas.openxmlformats.org/officeDocument/2006/relationships/hyperlink" Target="https://doi.org/10.1016/j.enzmictec.2006.05.032" TargetMode="External"/><Relationship Id="rId3" Type="http://schemas.openxmlformats.org/officeDocument/2006/relationships/hyperlink" Target="https://doi.org/10.1016/j.enzmictec.2006.05.032" TargetMode="External"/><Relationship Id="rId4" Type="http://schemas.openxmlformats.org/officeDocument/2006/relationships/hyperlink" Target="https://doi.org/10.1016/j.enzmictec.2006.05.032" TargetMode="External"/><Relationship Id="rId5" Type="http://schemas.openxmlformats.org/officeDocument/2006/relationships/hyperlink" Target="https://doi.org/10.1016/j.enzmictec.2006.05.032" TargetMode="External"/><Relationship Id="rId6" Type="http://schemas.openxmlformats.org/officeDocument/2006/relationships/hyperlink" Target="https://doi.org/10.1016/j.enzmictec.2006.05.032" TargetMode="External"/><Relationship Id="rId7" Type="http://schemas.openxmlformats.org/officeDocument/2006/relationships/hyperlink" Target="https://doi.org/10.1016/j.enzmictec.2006.05.032" TargetMode="External"/><Relationship Id="rId8" Type="http://schemas.openxmlformats.org/officeDocument/2006/relationships/hyperlink" Target="https://doi.org/10.1016/j.enzmictec.2006.05.032" TargetMode="External"/><Relationship Id="rId9" Type="http://schemas.openxmlformats.org/officeDocument/2006/relationships/hyperlink" Target="https://doi.org/10.1016/j.enzmictec.2006.05.032" TargetMode="External"/><Relationship Id="rId1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9" activeCellId="0" sqref="A9"/>
    </sheetView>
  </sheetViews>
  <sheetFormatPr defaultColWidth="11.7578125" defaultRowHeight="12.8" zeroHeight="false" outlineLevelRow="0" outlineLevelCol="0"/>
  <sheetData>
    <row r="1" customFormat="false" ht="12.8" hidden="false" customHeight="false" outlineLevel="0" collapsed="false">
      <c r="A1" s="1" t="s">
        <v>0</v>
      </c>
    </row>
    <row r="2" customFormat="false" ht="12.8" hidden="false" customHeight="false" outlineLevel="0" collapsed="false">
      <c r="A2" s="2" t="s">
        <v>1</v>
      </c>
    </row>
    <row r="3" customFormat="false" ht="12.8" hidden="false" customHeight="false" outlineLevel="0" collapsed="false">
      <c r="A3" s="2" t="s">
        <v>2</v>
      </c>
    </row>
    <row r="4" customFormat="false" ht="12.8" hidden="false" customHeight="false" outlineLevel="0" collapsed="false">
      <c r="A4" s="2" t="s">
        <v>3</v>
      </c>
    </row>
    <row r="5" customFormat="false" ht="12.8" hidden="false" customHeight="false" outlineLevel="0" collapsed="false">
      <c r="A5" s="2" t="s">
        <v>4</v>
      </c>
    </row>
    <row r="7" customFormat="false" ht="12.8" hidden="false" customHeight="false" outlineLevel="0" collapsed="false">
      <c r="A7" s="1" t="s">
        <v>5</v>
      </c>
    </row>
    <row r="8" customFormat="false" ht="12.8" hidden="false" customHeight="false" outlineLevel="0" collapsed="false">
      <c r="A8" s="2" t="s">
        <v>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43"/>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3" activeCellId="0" sqref="A13"/>
    </sheetView>
  </sheetViews>
  <sheetFormatPr defaultColWidth="11.78515625" defaultRowHeight="12.8" zeroHeight="false" outlineLevelRow="0" outlineLevelCol="0"/>
  <cols>
    <col collapsed="false" customWidth="true" hidden="false" outlineLevel="0" max="1" min="1" style="2" width="31.68"/>
    <col collapsed="false" customWidth="true" hidden="false" outlineLevel="0" max="2" min="2" style="2" width="8.14"/>
    <col collapsed="false" customWidth="true" hidden="false" outlineLevel="0" max="3" min="3" style="2" width="15.02"/>
    <col collapsed="false" customWidth="true" hidden="false" outlineLevel="0" max="4" min="4" style="2" width="10.85"/>
    <col collapsed="false" customWidth="true" hidden="false" outlineLevel="0" max="5" min="5" style="2" width="5.96"/>
    <col collapsed="false" customWidth="true" hidden="false" outlineLevel="0" max="6" min="6" style="2" width="9.44"/>
    <col collapsed="false" customWidth="true" hidden="false" outlineLevel="0" max="7" min="7" style="2" width="7.08"/>
    <col collapsed="false" customWidth="true" hidden="false" outlineLevel="0" max="8" min="8" style="2" width="12.74"/>
    <col collapsed="false" customWidth="true" hidden="false" outlineLevel="0" max="10" min="10" style="2" width="14.54"/>
    <col collapsed="false" customWidth="true" hidden="false" outlineLevel="0" max="11" min="11" style="2" width="7.6"/>
    <col collapsed="false" customWidth="true" hidden="false" outlineLevel="0" max="12" min="12" style="2" width="4.78"/>
    <col collapsed="false" customWidth="true" hidden="false" outlineLevel="0" max="13" min="13" style="2" width="11.88"/>
    <col collapsed="false" customWidth="true" hidden="false" outlineLevel="0" max="14" min="14" style="2" width="6.61"/>
    <col collapsed="false" customWidth="true" hidden="false" outlineLevel="0" max="15" min="15" style="2" width="3.57"/>
    <col collapsed="false" customWidth="true" hidden="false" outlineLevel="0" max="16" min="16" style="2" width="5.4"/>
    <col collapsed="false" customWidth="true" hidden="false" outlineLevel="0" max="17" min="17" style="2" width="8.79"/>
    <col collapsed="false" customWidth="true" hidden="false" outlineLevel="0" max="20" min="18" style="2" width="6.72"/>
    <col collapsed="false" customWidth="true" hidden="false" outlineLevel="0" max="21" min="21" style="2" width="11.26"/>
    <col collapsed="false" customWidth="true" hidden="false" outlineLevel="0" max="24" min="24" style="2" width="6.11"/>
    <col collapsed="false" customWidth="true" hidden="false" outlineLevel="0" max="26" min="26" style="0" width="15.85"/>
  </cols>
  <sheetData>
    <row r="1" customFormat="false" ht="12.8" hidden="false" customHeight="false" outlineLevel="0" collapsed="false">
      <c r="A1" s="1" t="s">
        <v>7</v>
      </c>
      <c r="B1" s="1" t="s">
        <v>8</v>
      </c>
      <c r="C1" s="1" t="s">
        <v>9</v>
      </c>
      <c r="D1" s="1" t="s">
        <v>10</v>
      </c>
      <c r="E1" s="1" t="s">
        <v>11</v>
      </c>
      <c r="F1" s="1" t="s">
        <v>12</v>
      </c>
      <c r="G1" s="1" t="s">
        <v>13</v>
      </c>
      <c r="H1" s="1" t="s">
        <v>14</v>
      </c>
      <c r="I1" s="1" t="s">
        <v>15</v>
      </c>
      <c r="J1" s="1" t="s">
        <v>16</v>
      </c>
      <c r="K1" s="1" t="s">
        <v>0</v>
      </c>
      <c r="L1" s="1"/>
      <c r="M1" s="1" t="s">
        <v>17</v>
      </c>
      <c r="N1" s="1" t="s">
        <v>18</v>
      </c>
      <c r="P1" s="1" t="s">
        <v>19</v>
      </c>
      <c r="Q1" s="1" t="s">
        <v>20</v>
      </c>
      <c r="R1" s="1" t="s">
        <v>21</v>
      </c>
      <c r="S1" s="1" t="s">
        <v>22</v>
      </c>
      <c r="T1" s="1" t="s">
        <v>23</v>
      </c>
      <c r="U1" s="1" t="s">
        <v>24</v>
      </c>
      <c r="V1" s="1" t="s">
        <v>25</v>
      </c>
      <c r="W1" s="1" t="s">
        <v>26</v>
      </c>
      <c r="Y1" s="1" t="s">
        <v>27</v>
      </c>
      <c r="Z1" s="1" t="s">
        <v>28</v>
      </c>
    </row>
    <row r="2" customFormat="false" ht="12.8" hidden="false" customHeight="false" outlineLevel="0" collapsed="false">
      <c r="A2" s="2" t="s">
        <v>29</v>
      </c>
      <c r="B2" s="2" t="n">
        <v>1989</v>
      </c>
      <c r="C2" s="2" t="s">
        <v>30</v>
      </c>
      <c r="D2" s="2" t="n">
        <v>2566299</v>
      </c>
      <c r="F2" s="2" t="n">
        <v>0.25</v>
      </c>
      <c r="H2" s="2" t="s">
        <v>31</v>
      </c>
      <c r="I2" s="2" t="s">
        <v>32</v>
      </c>
      <c r="J2" s="2" t="s">
        <v>33</v>
      </c>
      <c r="L2" s="2" t="s">
        <v>34</v>
      </c>
      <c r="M2" s="2" t="n">
        <v>21.0172</v>
      </c>
      <c r="R2" s="2" t="s">
        <v>30</v>
      </c>
      <c r="T2" s="3" t="n">
        <v>700</v>
      </c>
      <c r="U2" s="2" t="n">
        <v>5</v>
      </c>
      <c r="V2" s="2" t="n">
        <v>0.8</v>
      </c>
      <c r="W2" s="3" t="s">
        <v>35</v>
      </c>
      <c r="Y2" s="4" t="n">
        <f aca="false">(M2-1.2)/F2</f>
        <v>79.2688</v>
      </c>
      <c r="Z2" s="2" t="s">
        <v>36</v>
      </c>
    </row>
    <row r="3" customFormat="false" ht="12.8" hidden="false" customHeight="false" outlineLevel="0" collapsed="false">
      <c r="A3" s="2" t="s">
        <v>37</v>
      </c>
      <c r="B3" s="2" t="n">
        <v>1989</v>
      </c>
      <c r="C3" s="2" t="s">
        <v>30</v>
      </c>
      <c r="D3" s="2" t="n">
        <v>2566299</v>
      </c>
      <c r="F3" s="2" t="n">
        <v>0.3</v>
      </c>
      <c r="G3" s="5"/>
      <c r="H3" s="2" t="s">
        <v>38</v>
      </c>
      <c r="I3" s="2" t="s">
        <v>39</v>
      </c>
      <c r="J3" s="2" t="s">
        <v>40</v>
      </c>
      <c r="L3" s="2" t="s">
        <v>34</v>
      </c>
      <c r="M3" s="2" t="n">
        <v>22.0802</v>
      </c>
      <c r="R3" s="2" t="s">
        <v>30</v>
      </c>
      <c r="T3" s="3" t="n">
        <v>700</v>
      </c>
      <c r="U3" s="2" t="n">
        <v>5</v>
      </c>
      <c r="V3" s="2" t="n">
        <v>0.8</v>
      </c>
      <c r="W3" s="3" t="s">
        <v>35</v>
      </c>
      <c r="Y3" s="4" t="n">
        <f aca="false">(M3-1.2)/F3</f>
        <v>69.6006666666667</v>
      </c>
      <c r="Z3" s="2" t="s">
        <v>36</v>
      </c>
    </row>
    <row r="4" customFormat="false" ht="12.8" hidden="false" customHeight="false" outlineLevel="0" collapsed="false">
      <c r="A4" s="2" t="s">
        <v>41</v>
      </c>
      <c r="B4" s="2" t="n">
        <v>1989</v>
      </c>
      <c r="C4" s="2" t="s">
        <v>30</v>
      </c>
      <c r="D4" s="2" t="n">
        <v>2566299</v>
      </c>
      <c r="F4" s="2" t="n">
        <v>0.32</v>
      </c>
      <c r="G4" s="5"/>
      <c r="H4" s="2" t="s">
        <v>42</v>
      </c>
      <c r="I4" s="2" t="s">
        <v>43</v>
      </c>
      <c r="J4" s="2" t="s">
        <v>44</v>
      </c>
      <c r="K4" s="2" t="s">
        <v>45</v>
      </c>
      <c r="L4" s="2" t="s">
        <v>34</v>
      </c>
      <c r="M4" s="2" t="n">
        <v>29.667</v>
      </c>
      <c r="Q4" s="2" t="s">
        <v>46</v>
      </c>
      <c r="R4" s="2" t="s">
        <v>30</v>
      </c>
      <c r="T4" s="3" t="n">
        <v>700</v>
      </c>
      <c r="U4" s="2" t="n">
        <v>5</v>
      </c>
      <c r="V4" s="2" t="n">
        <v>0.8</v>
      </c>
      <c r="W4" s="3" t="s">
        <v>35</v>
      </c>
      <c r="Y4" s="4" t="n">
        <f aca="false">(M4-1.2)/F4</f>
        <v>88.959375</v>
      </c>
      <c r="Z4" s="2" t="s">
        <v>36</v>
      </c>
    </row>
    <row r="5" customFormat="false" ht="12.8" hidden="false" customHeight="false" outlineLevel="0" collapsed="false">
      <c r="A5" s="2" t="s">
        <v>47</v>
      </c>
      <c r="B5" s="2" t="n">
        <v>1989</v>
      </c>
      <c r="C5" s="2" t="s">
        <v>30</v>
      </c>
      <c r="D5" s="2" t="n">
        <v>2566299</v>
      </c>
      <c r="F5" s="2" t="n">
        <v>0.33</v>
      </c>
      <c r="G5" s="5"/>
      <c r="H5" s="2" t="s">
        <v>48</v>
      </c>
      <c r="I5" s="2" t="s">
        <v>43</v>
      </c>
      <c r="J5" s="2" t="s">
        <v>49</v>
      </c>
      <c r="L5" s="2" t="s">
        <v>34</v>
      </c>
      <c r="M5" s="2" t="n">
        <v>29.6629</v>
      </c>
      <c r="R5" s="2" t="s">
        <v>30</v>
      </c>
      <c r="T5" s="3" t="n">
        <v>700</v>
      </c>
      <c r="U5" s="2" t="n">
        <v>5</v>
      </c>
      <c r="V5" s="2" t="n">
        <v>0.8</v>
      </c>
      <c r="W5" s="3" t="s">
        <v>35</v>
      </c>
      <c r="Y5" s="4" t="n">
        <f aca="false">(M5-1.2)/F5</f>
        <v>86.2512121212121</v>
      </c>
      <c r="Z5" s="2" t="s">
        <v>36</v>
      </c>
    </row>
    <row r="6" customFormat="false" ht="12.8" hidden="false" customHeight="false" outlineLevel="0" collapsed="false">
      <c r="A6" s="2" t="s">
        <v>50</v>
      </c>
      <c r="B6" s="2" t="n">
        <v>1990</v>
      </c>
      <c r="C6" s="2" t="s">
        <v>30</v>
      </c>
      <c r="D6" s="2" t="n">
        <v>1975265</v>
      </c>
      <c r="F6" s="2" t="n">
        <v>0.47</v>
      </c>
      <c r="G6" s="5"/>
      <c r="H6" s="2" t="s">
        <v>51</v>
      </c>
      <c r="I6" s="2" t="s">
        <v>52</v>
      </c>
      <c r="J6" s="2" t="s">
        <v>53</v>
      </c>
      <c r="L6" s="2" t="s">
        <v>34</v>
      </c>
      <c r="M6" s="2" t="n">
        <v>54.1876</v>
      </c>
      <c r="R6" s="2" t="s">
        <v>30</v>
      </c>
      <c r="T6" s="3"/>
      <c r="Y6" s="4" t="n">
        <f aca="false">(M6-1.2)/F6</f>
        <v>112.739574468085</v>
      </c>
      <c r="Z6" s="2" t="s">
        <v>36</v>
      </c>
    </row>
    <row r="7" customFormat="false" ht="12.8" hidden="false" customHeight="false" outlineLevel="0" collapsed="false">
      <c r="A7" s="2" t="s">
        <v>54</v>
      </c>
      <c r="B7" s="2" t="n">
        <v>1990</v>
      </c>
      <c r="C7" s="2" t="s">
        <v>55</v>
      </c>
      <c r="D7" s="2" t="n">
        <v>1975265</v>
      </c>
      <c r="F7" s="2" t="n">
        <v>0.27</v>
      </c>
      <c r="G7" s="5" t="n">
        <f aca="false">FALSE()</f>
        <v>0</v>
      </c>
      <c r="H7" s="2" t="s">
        <v>56</v>
      </c>
      <c r="I7" s="2"/>
      <c r="J7" s="2" t="s">
        <v>57</v>
      </c>
      <c r="L7" s="2" t="s">
        <v>34</v>
      </c>
      <c r="M7" s="2" t="n">
        <v>21.2544</v>
      </c>
      <c r="R7" s="2" t="s">
        <v>30</v>
      </c>
      <c r="T7" s="3"/>
      <c r="Y7" s="4" t="n">
        <f aca="false">(M7-1.2)/F7</f>
        <v>74.2755555555556</v>
      </c>
      <c r="Z7" s="2" t="s">
        <v>36</v>
      </c>
    </row>
    <row r="8" customFormat="false" ht="12.8" hidden="false" customHeight="false" outlineLevel="0" collapsed="false">
      <c r="A8" s="2" t="s">
        <v>58</v>
      </c>
      <c r="B8" s="2" t="n">
        <v>2000</v>
      </c>
      <c r="C8" s="2" t="s">
        <v>30</v>
      </c>
      <c r="D8" s="2" t="n">
        <v>10940011</v>
      </c>
      <c r="F8" s="2" t="n">
        <v>0.1</v>
      </c>
      <c r="H8" s="2" t="s">
        <v>59</v>
      </c>
      <c r="I8" s="2" t="s">
        <v>60</v>
      </c>
      <c r="J8" s="2" t="s">
        <v>61</v>
      </c>
      <c r="K8" s="2" t="s">
        <v>62</v>
      </c>
      <c r="L8" s="2" t="s">
        <v>34</v>
      </c>
      <c r="M8" s="2" t="n">
        <v>9.0822</v>
      </c>
      <c r="R8" s="2" t="s">
        <v>30</v>
      </c>
      <c r="S8" s="2" t="n">
        <v>7.5</v>
      </c>
      <c r="T8" s="2" t="n">
        <v>800</v>
      </c>
      <c r="U8" s="2" t="n">
        <v>0.5</v>
      </c>
      <c r="V8" s="2" t="n">
        <v>1</v>
      </c>
      <c r="Y8" s="4" t="n">
        <f aca="false">(M8-1.2)/F8</f>
        <v>78.822</v>
      </c>
      <c r="Z8" s="2" t="s">
        <v>63</v>
      </c>
    </row>
    <row r="9" customFormat="false" ht="12.8" hidden="false" customHeight="false" outlineLevel="0" collapsed="false">
      <c r="A9" s="2" t="s">
        <v>64</v>
      </c>
      <c r="B9" s="2" t="n">
        <v>2000</v>
      </c>
      <c r="C9" s="2" t="s">
        <v>30</v>
      </c>
      <c r="D9" s="2" t="n">
        <v>10940011</v>
      </c>
      <c r="E9" s="2" t="s">
        <v>65</v>
      </c>
      <c r="F9" s="2" t="n">
        <v>0.1</v>
      </c>
      <c r="H9" s="2" t="s">
        <v>66</v>
      </c>
      <c r="I9" s="2" t="s">
        <v>67</v>
      </c>
      <c r="J9" s="2" t="s">
        <v>68</v>
      </c>
      <c r="L9" s="2" t="s">
        <v>34</v>
      </c>
      <c r="M9" s="2" t="n">
        <v>9.9543</v>
      </c>
      <c r="R9" s="2" t="s">
        <v>30</v>
      </c>
      <c r="S9" s="2" t="n">
        <v>7.5</v>
      </c>
      <c r="T9" s="2" t="n">
        <v>800</v>
      </c>
      <c r="U9" s="2" t="n">
        <v>0.5</v>
      </c>
      <c r="V9" s="2" t="n">
        <v>1</v>
      </c>
      <c r="Y9" s="4" t="n">
        <f aca="false">(M9-1.2)/F9</f>
        <v>87.543</v>
      </c>
      <c r="Z9" s="2" t="s">
        <v>63</v>
      </c>
    </row>
    <row r="10" customFormat="false" ht="12.8" hidden="false" customHeight="false" outlineLevel="0" collapsed="false">
      <c r="A10" s="2" t="s">
        <v>69</v>
      </c>
      <c r="B10" s="2" t="n">
        <v>2000</v>
      </c>
      <c r="C10" s="2" t="s">
        <v>30</v>
      </c>
      <c r="D10" s="2" t="n">
        <v>10940011</v>
      </c>
      <c r="F10" s="2" t="n">
        <v>0.1</v>
      </c>
      <c r="H10" s="2" t="s">
        <v>70</v>
      </c>
      <c r="I10" s="2" t="s">
        <v>67</v>
      </c>
      <c r="J10" s="2" t="s">
        <v>71</v>
      </c>
      <c r="L10" s="2" t="s">
        <v>34</v>
      </c>
      <c r="M10" s="2" t="n">
        <v>9.5948</v>
      </c>
      <c r="R10" s="2" t="s">
        <v>30</v>
      </c>
      <c r="S10" s="2" t="n">
        <v>7.5</v>
      </c>
      <c r="T10" s="2" t="n">
        <v>800</v>
      </c>
      <c r="U10" s="2" t="n">
        <v>0.5</v>
      </c>
      <c r="V10" s="2" t="n">
        <v>1</v>
      </c>
      <c r="Y10" s="4" t="n">
        <f aca="false">(M10-1.2)/F10</f>
        <v>83.948</v>
      </c>
      <c r="Z10" s="2" t="s">
        <v>63</v>
      </c>
    </row>
    <row r="11" customFormat="false" ht="12.8" hidden="false" customHeight="false" outlineLevel="0" collapsed="false">
      <c r="A11" s="2" t="s">
        <v>72</v>
      </c>
      <c r="B11" s="2" t="n">
        <v>2000</v>
      </c>
      <c r="C11" s="2" t="s">
        <v>30</v>
      </c>
      <c r="D11" s="2" t="n">
        <v>10940011</v>
      </c>
      <c r="E11" s="2" t="s">
        <v>65</v>
      </c>
      <c r="F11" s="2" t="n">
        <v>0.1</v>
      </c>
      <c r="H11" s="2" t="s">
        <v>73</v>
      </c>
      <c r="I11" s="2" t="s">
        <v>60</v>
      </c>
      <c r="J11" s="2" t="s">
        <v>74</v>
      </c>
      <c r="L11" s="2" t="s">
        <v>34</v>
      </c>
      <c r="M11" s="2" t="n">
        <v>10.3971</v>
      </c>
      <c r="R11" s="2" t="s">
        <v>30</v>
      </c>
      <c r="S11" s="2" t="n">
        <v>7.5</v>
      </c>
      <c r="T11" s="2" t="n">
        <v>800</v>
      </c>
      <c r="U11" s="2" t="n">
        <v>0.5</v>
      </c>
      <c r="V11" s="2" t="n">
        <v>1</v>
      </c>
      <c r="Y11" s="4" t="n">
        <f aca="false">(M11-1.2)/F11</f>
        <v>91.971</v>
      </c>
      <c r="Z11" s="2" t="s">
        <v>63</v>
      </c>
    </row>
    <row r="12" customFormat="false" ht="12.8" hidden="false" customHeight="false" outlineLevel="0" collapsed="false">
      <c r="A12" s="2" t="s">
        <v>75</v>
      </c>
      <c r="B12" s="2" t="n">
        <v>2000</v>
      </c>
      <c r="C12" s="2" t="s">
        <v>76</v>
      </c>
      <c r="D12" s="2" t="n">
        <v>10940011</v>
      </c>
      <c r="F12" s="2" t="n">
        <v>0.38</v>
      </c>
      <c r="H12" s="2" t="s">
        <v>77</v>
      </c>
      <c r="I12" s="2"/>
      <c r="J12" s="2" t="s">
        <v>78</v>
      </c>
      <c r="L12" s="2" t="s">
        <v>34</v>
      </c>
      <c r="M12" s="2" t="n">
        <v>41.0776</v>
      </c>
      <c r="R12" s="2" t="s">
        <v>79</v>
      </c>
      <c r="S12" s="2" t="n">
        <v>20</v>
      </c>
      <c r="U12" s="2" t="n">
        <v>1</v>
      </c>
      <c r="V12" s="2" t="n">
        <v>4</v>
      </c>
      <c r="Y12" s="4" t="n">
        <f aca="false">(M12-1.2)/F12</f>
        <v>104.941052631579</v>
      </c>
      <c r="Z12" s="2" t="s">
        <v>63</v>
      </c>
    </row>
    <row r="13" customFormat="false" ht="12.8" hidden="false" customHeight="false" outlineLevel="0" collapsed="false">
      <c r="A13" s="2" t="s">
        <v>80</v>
      </c>
      <c r="B13" s="2" t="n">
        <v>2000</v>
      </c>
      <c r="C13" s="2" t="s">
        <v>76</v>
      </c>
      <c r="D13" s="2" t="n">
        <v>10940011</v>
      </c>
      <c r="E13" s="2" t="s">
        <v>65</v>
      </c>
      <c r="F13" s="2" t="n">
        <v>0.37</v>
      </c>
      <c r="H13" s="2" t="s">
        <v>81</v>
      </c>
      <c r="I13" s="2"/>
      <c r="J13" s="2" t="s">
        <v>82</v>
      </c>
      <c r="L13" s="2" t="s">
        <v>34</v>
      </c>
      <c r="M13" s="2" t="n">
        <v>32.8522</v>
      </c>
      <c r="R13" s="2" t="s">
        <v>79</v>
      </c>
      <c r="S13" s="2" t="n">
        <v>20</v>
      </c>
      <c r="U13" s="2" t="n">
        <v>1</v>
      </c>
      <c r="V13" s="2" t="n">
        <v>4</v>
      </c>
      <c r="Y13" s="4" t="n">
        <f aca="false">(M13-1.2)/F13</f>
        <v>85.5464864864865</v>
      </c>
      <c r="Z13" s="2" t="s">
        <v>63</v>
      </c>
    </row>
    <row r="14" customFormat="false" ht="12.8" hidden="false" customHeight="false" outlineLevel="0" collapsed="false">
      <c r="A14" s="2" t="s">
        <v>83</v>
      </c>
      <c r="B14" s="2" t="n">
        <v>2000</v>
      </c>
      <c r="C14" s="2" t="s">
        <v>84</v>
      </c>
      <c r="D14" s="2" t="n">
        <v>10940011</v>
      </c>
      <c r="F14" s="2" t="n">
        <v>0.33</v>
      </c>
      <c r="G14" s="5" t="n">
        <f aca="false">FALSE()</f>
        <v>0</v>
      </c>
      <c r="H14" s="2" t="s">
        <v>85</v>
      </c>
      <c r="I14" s="5"/>
      <c r="J14" s="2" t="s">
        <v>86</v>
      </c>
      <c r="L14" s="2" t="s">
        <v>34</v>
      </c>
      <c r="M14" s="2" t="n">
        <v>19.9184</v>
      </c>
      <c r="R14" s="2" t="s">
        <v>79</v>
      </c>
      <c r="S14" s="2" t="n">
        <v>20</v>
      </c>
      <c r="Y14" s="4" t="n">
        <f aca="false">(M14-1.2)/F14</f>
        <v>56.7224242424242</v>
      </c>
      <c r="Z14" s="2" t="s">
        <v>63</v>
      </c>
    </row>
    <row r="15" customFormat="false" ht="12.8" hidden="false" customHeight="false" outlineLevel="0" collapsed="false">
      <c r="A15" s="2" t="s">
        <v>87</v>
      </c>
      <c r="B15" s="2" t="n">
        <v>2000</v>
      </c>
      <c r="C15" s="2" t="s">
        <v>84</v>
      </c>
      <c r="D15" s="2" t="n">
        <v>10940011</v>
      </c>
      <c r="E15" s="2" t="s">
        <v>65</v>
      </c>
      <c r="F15" s="2" t="n">
        <v>0.22</v>
      </c>
      <c r="G15" s="5" t="n">
        <f aca="false">FALSE()</f>
        <v>0</v>
      </c>
      <c r="H15" s="5" t="s">
        <v>88</v>
      </c>
      <c r="I15" s="5"/>
      <c r="J15" s="2" t="s">
        <v>89</v>
      </c>
      <c r="L15" s="2" t="s">
        <v>34</v>
      </c>
      <c r="M15" s="2" t="n">
        <v>13.0813</v>
      </c>
      <c r="R15" s="2" t="s">
        <v>79</v>
      </c>
      <c r="S15" s="2" t="n">
        <v>20</v>
      </c>
      <c r="Y15" s="4" t="n">
        <f aca="false">(M15-1.2)/F15</f>
        <v>54.0059090909091</v>
      </c>
      <c r="Z15" s="2" t="s">
        <v>63</v>
      </c>
    </row>
    <row r="16" customFormat="false" ht="12.8" hidden="false" customHeight="false" outlineLevel="0" collapsed="false">
      <c r="A16" s="2" t="s">
        <v>90</v>
      </c>
      <c r="B16" s="2" t="n">
        <v>2003</v>
      </c>
      <c r="C16" s="2" t="s">
        <v>30</v>
      </c>
      <c r="D16" s="2" t="n">
        <v>12414795</v>
      </c>
      <c r="F16" s="2" t="n">
        <v>0.1</v>
      </c>
      <c r="H16" s="2" t="s">
        <v>91</v>
      </c>
      <c r="I16" s="2" t="s">
        <v>92</v>
      </c>
      <c r="J16" s="2" t="s">
        <v>93</v>
      </c>
      <c r="K16" s="2" t="s">
        <v>94</v>
      </c>
      <c r="L16" s="2" t="s">
        <v>34</v>
      </c>
      <c r="M16" s="2" t="n">
        <v>9.4109</v>
      </c>
      <c r="R16" s="2" t="s">
        <v>30</v>
      </c>
      <c r="S16" s="2" t="n">
        <v>17</v>
      </c>
      <c r="T16" s="2" t="n">
        <v>800</v>
      </c>
      <c r="U16" s="2" t="n">
        <v>0.5</v>
      </c>
      <c r="V16" s="2" t="n">
        <v>1</v>
      </c>
      <c r="W16" s="3" t="s">
        <v>35</v>
      </c>
      <c r="Y16" s="4" t="n">
        <f aca="false">(M16-1.2)/F16</f>
        <v>82.109</v>
      </c>
      <c r="Z16" s="2" t="s">
        <v>63</v>
      </c>
    </row>
    <row r="17" customFormat="false" ht="12.8" hidden="false" customHeight="false" outlineLevel="0" collapsed="false">
      <c r="A17" s="2" t="s">
        <v>95</v>
      </c>
      <c r="B17" s="2" t="n">
        <v>2003</v>
      </c>
      <c r="C17" s="2" t="s">
        <v>96</v>
      </c>
      <c r="D17" s="2" t="n">
        <v>12414795</v>
      </c>
      <c r="F17" s="2" t="n">
        <v>0.1</v>
      </c>
      <c r="H17" s="2" t="s">
        <v>97</v>
      </c>
      <c r="I17" s="2" t="s">
        <v>60</v>
      </c>
      <c r="J17" s="2" t="s">
        <v>98</v>
      </c>
      <c r="L17" s="2" t="s">
        <v>34</v>
      </c>
      <c r="M17" s="2" t="n">
        <v>18.2094</v>
      </c>
      <c r="R17" s="2" t="s">
        <v>30</v>
      </c>
      <c r="S17" s="2" t="n">
        <v>17</v>
      </c>
      <c r="T17" s="2" t="n">
        <v>800</v>
      </c>
      <c r="U17" s="2" t="n">
        <v>0.5</v>
      </c>
      <c r="V17" s="2" t="n">
        <v>1</v>
      </c>
      <c r="W17" s="3" t="s">
        <v>35</v>
      </c>
      <c r="Y17" s="4" t="n">
        <f aca="false">(M17-1.2)/F17</f>
        <v>170.094</v>
      </c>
      <c r="Z17" s="2" t="s">
        <v>63</v>
      </c>
      <c r="AB17" s="4" t="n">
        <f aca="false">(M17-4.3)/F17</f>
        <v>139.094</v>
      </c>
    </row>
    <row r="18" customFormat="false" ht="12.8" hidden="false" customHeight="false" outlineLevel="0" collapsed="false">
      <c r="A18" s="2" t="s">
        <v>99</v>
      </c>
      <c r="B18" s="2" t="n">
        <v>2005</v>
      </c>
      <c r="C18" s="2" t="s">
        <v>55</v>
      </c>
      <c r="D18" s="2" t="n">
        <v>15496405</v>
      </c>
      <c r="F18" s="2" t="n">
        <v>0.1</v>
      </c>
      <c r="G18" s="5" t="n">
        <f aca="false">FALSE()</f>
        <v>0</v>
      </c>
      <c r="H18" s="2" t="s">
        <v>100</v>
      </c>
      <c r="I18" s="2"/>
      <c r="J18" s="2" t="s">
        <v>101</v>
      </c>
      <c r="L18" s="2" t="s">
        <v>34</v>
      </c>
      <c r="M18" s="2" t="n">
        <v>7.6114</v>
      </c>
      <c r="R18" s="2" t="s">
        <v>30</v>
      </c>
      <c r="S18" s="2" t="n">
        <v>17</v>
      </c>
      <c r="V18" s="2" t="n">
        <v>1</v>
      </c>
      <c r="Y18" s="4" t="n">
        <f aca="false">(M18-1.2)/F18</f>
        <v>64.114</v>
      </c>
      <c r="Z18" s="2" t="s">
        <v>63</v>
      </c>
    </row>
    <row r="19" customFormat="false" ht="12.8" hidden="false" customHeight="false" outlineLevel="0" collapsed="false">
      <c r="A19" s="2" t="s">
        <v>102</v>
      </c>
      <c r="B19" s="2" t="n">
        <v>2006</v>
      </c>
      <c r="C19" s="2" t="s">
        <v>96</v>
      </c>
      <c r="D19" s="2" t="n">
        <v>16957246</v>
      </c>
      <c r="F19" s="2" t="n">
        <v>0.2</v>
      </c>
      <c r="H19" s="5" t="s">
        <v>103</v>
      </c>
      <c r="I19" s="2"/>
      <c r="J19" s="2" t="s">
        <v>104</v>
      </c>
      <c r="K19" s="2" t="s">
        <v>105</v>
      </c>
      <c r="L19" s="2" t="s">
        <v>34</v>
      </c>
      <c r="M19" s="2" t="n">
        <v>31.6028</v>
      </c>
      <c r="Q19" s="2" t="s">
        <v>106</v>
      </c>
      <c r="R19" s="2" t="s">
        <v>30</v>
      </c>
      <c r="S19" s="2" t="n">
        <v>7.5</v>
      </c>
      <c r="T19" s="2" t="n">
        <v>700</v>
      </c>
      <c r="U19" s="2" t="n">
        <v>1</v>
      </c>
      <c r="V19" s="2" t="n">
        <v>1</v>
      </c>
      <c r="Y19" s="4" t="n">
        <f aca="false">(M19-1.2)/F19</f>
        <v>152.014</v>
      </c>
      <c r="Z19" s="2" t="s">
        <v>63</v>
      </c>
      <c r="AB19" s="4" t="n">
        <f aca="false">(M19-4.3)/F19</f>
        <v>136.514</v>
      </c>
    </row>
    <row r="20" customFormat="false" ht="12.8" hidden="false" customHeight="false" outlineLevel="0" collapsed="false">
      <c r="A20" s="2" t="s">
        <v>107</v>
      </c>
      <c r="B20" s="2" t="n">
        <v>2006</v>
      </c>
      <c r="C20" s="2" t="s">
        <v>96</v>
      </c>
      <c r="D20" s="2" t="n">
        <v>16957246</v>
      </c>
      <c r="E20" s="2" t="s">
        <v>108</v>
      </c>
      <c r="F20" s="2" t="n">
        <v>0.2</v>
      </c>
      <c r="H20" s="5" t="s">
        <v>109</v>
      </c>
      <c r="I20" s="2"/>
      <c r="J20" s="2" t="s">
        <v>110</v>
      </c>
      <c r="K20" s="2" t="s">
        <v>111</v>
      </c>
      <c r="L20" s="2" t="s">
        <v>34</v>
      </c>
      <c r="M20" s="2" t="n">
        <v>30.779</v>
      </c>
      <c r="Q20" s="2" t="s">
        <v>106</v>
      </c>
      <c r="R20" s="2" t="s">
        <v>30</v>
      </c>
      <c r="S20" s="2" t="n">
        <v>7.5</v>
      </c>
      <c r="T20" s="2" t="n">
        <v>700</v>
      </c>
      <c r="U20" s="2" t="n">
        <v>1</v>
      </c>
      <c r="V20" s="2" t="n">
        <v>1</v>
      </c>
      <c r="Y20" s="4" t="n">
        <f aca="false">(M20-1.2)/F20</f>
        <v>147.895</v>
      </c>
      <c r="Z20" s="2" t="s">
        <v>63</v>
      </c>
      <c r="AB20" s="4" t="n">
        <f aca="false">(M20-4.3)/F20</f>
        <v>132.395</v>
      </c>
    </row>
    <row r="21" customFormat="false" ht="12.8" hidden="false" customHeight="false" outlineLevel="0" collapsed="false">
      <c r="A21" s="2" t="s">
        <v>112</v>
      </c>
      <c r="B21" s="2" t="n">
        <v>2007</v>
      </c>
      <c r="C21" s="2" t="s">
        <v>30</v>
      </c>
      <c r="D21" s="2" t="n">
        <v>17287356</v>
      </c>
      <c r="F21" s="2" t="n">
        <v>0.1</v>
      </c>
      <c r="H21" s="2" t="s">
        <v>113</v>
      </c>
      <c r="I21" s="2" t="s">
        <v>114</v>
      </c>
      <c r="J21" s="2" t="s">
        <v>115</v>
      </c>
      <c r="L21" s="2" t="s">
        <v>34</v>
      </c>
      <c r="M21" s="2" t="n">
        <v>8.6629</v>
      </c>
      <c r="R21" s="2" t="s">
        <v>30</v>
      </c>
      <c r="S21" s="2" t="n">
        <v>10</v>
      </c>
      <c r="T21" s="2" t="n">
        <v>800</v>
      </c>
      <c r="U21" s="3" t="s">
        <v>116</v>
      </c>
      <c r="V21" s="2" t="n">
        <v>1</v>
      </c>
      <c r="W21" s="6" t="n">
        <v>0.7</v>
      </c>
      <c r="Y21" s="4" t="n">
        <f aca="false">(M21-1.2)/F21</f>
        <v>74.629</v>
      </c>
      <c r="Z21" s="2" t="s">
        <v>117</v>
      </c>
    </row>
    <row r="22" customFormat="false" ht="12.8" hidden="false" customHeight="false" outlineLevel="0" collapsed="false">
      <c r="A22" s="2" t="s">
        <v>118</v>
      </c>
      <c r="B22" s="2" t="n">
        <v>2007</v>
      </c>
      <c r="C22" s="2" t="s">
        <v>30</v>
      </c>
      <c r="D22" s="2" t="n">
        <v>17287356</v>
      </c>
      <c r="F22" s="2" t="n">
        <v>0.27</v>
      </c>
      <c r="H22" s="2" t="s">
        <v>119</v>
      </c>
      <c r="I22" s="2" t="s">
        <v>120</v>
      </c>
      <c r="J22" s="2" t="s">
        <v>121</v>
      </c>
      <c r="L22" s="2" t="s">
        <v>34</v>
      </c>
      <c r="M22" s="2" t="n">
        <v>25.0541</v>
      </c>
      <c r="R22" s="2" t="s">
        <v>30</v>
      </c>
      <c r="S22" s="2" t="n">
        <v>10</v>
      </c>
      <c r="T22" s="2" t="n">
        <v>800</v>
      </c>
      <c r="U22" s="3" t="s">
        <v>116</v>
      </c>
      <c r="V22" s="2" t="n">
        <v>1</v>
      </c>
      <c r="W22" s="6" t="n">
        <v>0.7</v>
      </c>
      <c r="Y22" s="4" t="n">
        <f aca="false">(M22-1.2)/F22</f>
        <v>88.3485185185185</v>
      </c>
      <c r="Z22" s="2" t="s">
        <v>117</v>
      </c>
    </row>
    <row r="23" customFormat="false" ht="12.8" hidden="false" customHeight="false" outlineLevel="0" collapsed="false">
      <c r="A23" s="2" t="s">
        <v>122</v>
      </c>
      <c r="B23" s="2" t="n">
        <v>2007</v>
      </c>
      <c r="C23" s="2" t="s">
        <v>96</v>
      </c>
      <c r="D23" s="2" t="n">
        <v>17287356</v>
      </c>
      <c r="F23" s="2" t="n">
        <v>0.1</v>
      </c>
      <c r="H23" s="2" t="s">
        <v>123</v>
      </c>
      <c r="I23" s="2" t="s">
        <v>124</v>
      </c>
      <c r="J23" s="2" t="s">
        <v>125</v>
      </c>
      <c r="L23" s="2" t="s">
        <v>34</v>
      </c>
      <c r="M23" s="2" t="n">
        <v>18.7486</v>
      </c>
      <c r="R23" s="2" t="s">
        <v>30</v>
      </c>
      <c r="S23" s="2" t="n">
        <v>10</v>
      </c>
      <c r="T23" s="2" t="n">
        <v>800</v>
      </c>
      <c r="U23" s="3" t="s">
        <v>116</v>
      </c>
      <c r="V23" s="2" t="n">
        <v>1</v>
      </c>
      <c r="W23" s="6" t="n">
        <v>0.7</v>
      </c>
      <c r="Y23" s="4" t="n">
        <f aca="false">(M23-1.2)/F23</f>
        <v>175.486</v>
      </c>
      <c r="Z23" s="2" t="s">
        <v>117</v>
      </c>
      <c r="AB23" s="4" t="n">
        <f aca="false">(M23-4.3)/F23</f>
        <v>144.486</v>
      </c>
    </row>
    <row r="24" customFormat="false" ht="12.8" hidden="false" customHeight="false" outlineLevel="0" collapsed="false">
      <c r="A24" s="2" t="s">
        <v>126</v>
      </c>
      <c r="B24" s="2" t="n">
        <v>2007</v>
      </c>
      <c r="C24" s="2" t="s">
        <v>55</v>
      </c>
      <c r="D24" s="2" t="n">
        <v>17251183</v>
      </c>
      <c r="F24" s="2" t="n">
        <v>0.03</v>
      </c>
      <c r="G24" s="5" t="n">
        <f aca="false">FALSE()</f>
        <v>0</v>
      </c>
      <c r="H24" s="5" t="s">
        <v>127</v>
      </c>
      <c r="I24" s="5"/>
      <c r="J24" s="2" t="s">
        <v>128</v>
      </c>
      <c r="L24" s="2" t="s">
        <v>34</v>
      </c>
      <c r="M24" s="2" t="n">
        <v>3.2834</v>
      </c>
      <c r="R24" s="2" t="s">
        <v>30</v>
      </c>
      <c r="S24" s="2" t="n">
        <v>17</v>
      </c>
      <c r="T24" s="2" t="n">
        <v>600</v>
      </c>
      <c r="V24" s="2" t="n">
        <v>1</v>
      </c>
      <c r="Y24" s="4" t="n">
        <f aca="false">(M24-1.2)/F24</f>
        <v>69.4466666666667</v>
      </c>
      <c r="Z24" s="2" t="s">
        <v>63</v>
      </c>
    </row>
    <row r="25" customFormat="false" ht="12.8" hidden="false" customHeight="false" outlineLevel="0" collapsed="false">
      <c r="A25" s="2" t="s">
        <v>129</v>
      </c>
      <c r="B25" s="2" t="n">
        <v>2007</v>
      </c>
      <c r="C25" s="2" t="s">
        <v>55</v>
      </c>
      <c r="D25" s="2" t="n">
        <v>17251183</v>
      </c>
      <c r="F25" s="2" t="n">
        <v>0.03</v>
      </c>
      <c r="G25" s="5" t="n">
        <f aca="false">FALSE()</f>
        <v>0</v>
      </c>
      <c r="H25" s="5" t="s">
        <v>130</v>
      </c>
      <c r="I25" s="5"/>
      <c r="J25" s="2" t="s">
        <v>131</v>
      </c>
      <c r="L25" s="2" t="s">
        <v>34</v>
      </c>
      <c r="M25" s="2" t="n">
        <v>3.6834</v>
      </c>
      <c r="Q25" s="2" t="s">
        <v>132</v>
      </c>
      <c r="R25" s="2" t="s">
        <v>30</v>
      </c>
      <c r="S25" s="2" t="n">
        <v>17</v>
      </c>
      <c r="T25" s="2" t="n">
        <v>600</v>
      </c>
      <c r="V25" s="2" t="n">
        <v>1</v>
      </c>
      <c r="Y25" s="4" t="n">
        <f aca="false">(M25-1.2)/F25</f>
        <v>82.78</v>
      </c>
      <c r="Z25" s="2" t="s">
        <v>63</v>
      </c>
    </row>
    <row r="26" customFormat="false" ht="12.8" hidden="false" customHeight="false" outlineLevel="0" collapsed="false">
      <c r="A26" s="2" t="s">
        <v>133</v>
      </c>
      <c r="B26" s="2" t="n">
        <v>2009</v>
      </c>
      <c r="C26" s="2" t="s">
        <v>55</v>
      </c>
      <c r="D26" s="2" t="n">
        <v>19734328</v>
      </c>
      <c r="F26" s="2" t="n">
        <v>0.1</v>
      </c>
      <c r="G26" s="5" t="n">
        <f aca="false">FALSE()</f>
        <v>0</v>
      </c>
      <c r="H26" s="2" t="s">
        <v>134</v>
      </c>
      <c r="J26" s="2" t="s">
        <v>135</v>
      </c>
      <c r="L26" s="2" t="s">
        <v>34</v>
      </c>
      <c r="M26" s="2" t="n">
        <v>7.0567</v>
      </c>
      <c r="R26" s="2" t="s">
        <v>30</v>
      </c>
      <c r="S26" s="2" t="n">
        <v>25</v>
      </c>
      <c r="Y26" s="4" t="n">
        <f aca="false">(M26-1.2)/F26</f>
        <v>58.567</v>
      </c>
      <c r="Z26" s="2" t="s">
        <v>63</v>
      </c>
    </row>
    <row r="27" customFormat="false" ht="12.8" hidden="false" customHeight="false" outlineLevel="0" collapsed="false">
      <c r="A27" s="2" t="s">
        <v>136</v>
      </c>
      <c r="B27" s="2" t="n">
        <v>2012</v>
      </c>
      <c r="C27" s="2" t="s">
        <v>55</v>
      </c>
      <c r="D27" s="2" t="n">
        <v>23001663</v>
      </c>
      <c r="F27" s="2" t="n">
        <v>0.1</v>
      </c>
      <c r="G27" s="5" t="n">
        <f aca="false">FALSE()</f>
        <v>0</v>
      </c>
      <c r="H27" s="2" t="s">
        <v>137</v>
      </c>
      <c r="I27" s="2"/>
      <c r="J27" s="2" t="s">
        <v>138</v>
      </c>
      <c r="K27" s="2" t="s">
        <v>139</v>
      </c>
      <c r="L27" s="2" t="s">
        <v>34</v>
      </c>
      <c r="M27" s="2" t="n">
        <v>10.4008</v>
      </c>
      <c r="Q27" s="2" t="s">
        <v>46</v>
      </c>
      <c r="R27" s="2" t="s">
        <v>30</v>
      </c>
      <c r="T27" s="3" t="n">
        <v>200</v>
      </c>
      <c r="U27" s="2" t="n">
        <v>0.17</v>
      </c>
      <c r="V27" s="2" t="n">
        <v>1.5</v>
      </c>
      <c r="Y27" s="4" t="n">
        <f aca="false">(M27-1.2)/F27</f>
        <v>92.008</v>
      </c>
      <c r="Z27" s="2" t="s">
        <v>140</v>
      </c>
    </row>
    <row r="28" customFormat="false" ht="12.8" hidden="false" customHeight="false" outlineLevel="0" collapsed="false">
      <c r="A28" s="2" t="s">
        <v>141</v>
      </c>
      <c r="B28" s="2" t="n">
        <v>2012</v>
      </c>
      <c r="C28" s="2" t="s">
        <v>55</v>
      </c>
      <c r="D28" s="2" t="n">
        <v>23001663</v>
      </c>
      <c r="F28" s="2" t="n">
        <v>0.1</v>
      </c>
      <c r="G28" s="5" t="n">
        <f aca="false">FALSE()</f>
        <v>0</v>
      </c>
      <c r="H28" s="2" t="s">
        <v>142</v>
      </c>
      <c r="I28" s="2" t="s">
        <v>143</v>
      </c>
      <c r="J28" s="2" t="s">
        <v>144</v>
      </c>
      <c r="L28" s="2" t="s">
        <v>34</v>
      </c>
      <c r="M28" s="2" t="n">
        <v>10.6967</v>
      </c>
      <c r="Q28" s="2" t="s">
        <v>145</v>
      </c>
      <c r="R28" s="2" t="s">
        <v>30</v>
      </c>
      <c r="T28" s="3" t="n">
        <v>200</v>
      </c>
      <c r="U28" s="2" t="n">
        <v>0.17</v>
      </c>
      <c r="V28" s="2" t="n">
        <v>1.5</v>
      </c>
      <c r="Y28" s="4" t="n">
        <f aca="false">(M28-1.2)/F28</f>
        <v>94.967</v>
      </c>
      <c r="Z28" s="2" t="s">
        <v>140</v>
      </c>
    </row>
    <row r="29" customFormat="false" ht="12.8" hidden="false" customHeight="false" outlineLevel="0" collapsed="false">
      <c r="A29" s="2" t="s">
        <v>146</v>
      </c>
      <c r="B29" s="2" t="n">
        <v>2012</v>
      </c>
      <c r="C29" s="2" t="s">
        <v>55</v>
      </c>
      <c r="D29" s="2" t="n">
        <v>23001663</v>
      </c>
      <c r="F29" s="2" t="n">
        <v>0.1</v>
      </c>
      <c r="G29" s="5" t="n">
        <f aca="false">FALSE()</f>
        <v>0</v>
      </c>
      <c r="H29" s="2" t="s">
        <v>147</v>
      </c>
      <c r="I29" s="2" t="s">
        <v>148</v>
      </c>
      <c r="J29" s="2" t="s">
        <v>149</v>
      </c>
      <c r="K29" s="2" t="s">
        <v>150</v>
      </c>
      <c r="L29" s="2" t="s">
        <v>34</v>
      </c>
      <c r="M29" s="2" t="n">
        <v>8.7851</v>
      </c>
      <c r="Q29" s="2" t="s">
        <v>151</v>
      </c>
      <c r="R29" s="2" t="s">
        <v>30</v>
      </c>
      <c r="T29" s="3" t="n">
        <v>200</v>
      </c>
      <c r="U29" s="2" t="n">
        <v>0.17</v>
      </c>
      <c r="V29" s="2" t="n">
        <v>1.5</v>
      </c>
      <c r="Y29" s="4" t="n">
        <f aca="false">(M29-1.2)/F29</f>
        <v>75.851</v>
      </c>
      <c r="Z29" s="2" t="s">
        <v>140</v>
      </c>
    </row>
    <row r="30" customFormat="false" ht="12.8" hidden="false" customHeight="false" outlineLevel="0" collapsed="false">
      <c r="A30" s="2" t="s">
        <v>152</v>
      </c>
      <c r="B30" s="2" t="n">
        <v>2013</v>
      </c>
      <c r="C30" s="2" t="s">
        <v>55</v>
      </c>
      <c r="D30" s="2" t="n">
        <v>24062529</v>
      </c>
      <c r="F30" s="2" t="n">
        <v>0.047</v>
      </c>
      <c r="G30" s="5" t="n">
        <f aca="false">FALSE()</f>
        <v>0</v>
      </c>
      <c r="H30" s="5" t="s">
        <v>153</v>
      </c>
      <c r="I30" s="5"/>
      <c r="J30" s="2" t="s">
        <v>154</v>
      </c>
      <c r="L30" s="2" t="s">
        <v>34</v>
      </c>
      <c r="M30" s="2" t="n">
        <v>2.5176</v>
      </c>
      <c r="R30" s="2" t="s">
        <v>30</v>
      </c>
      <c r="S30" s="2" t="n">
        <v>17</v>
      </c>
      <c r="Y30" s="4" t="n">
        <f aca="false">(M30-1.2)/F30</f>
        <v>28.0340425531915</v>
      </c>
      <c r="Z30" s="2" t="s">
        <v>63</v>
      </c>
    </row>
    <row r="31" customFormat="false" ht="12.8" hidden="false" customHeight="false" outlineLevel="0" collapsed="false">
      <c r="A31" s="2" t="s">
        <v>155</v>
      </c>
      <c r="B31" s="2" t="n">
        <v>2013</v>
      </c>
      <c r="C31" s="2" t="s">
        <v>30</v>
      </c>
      <c r="D31" s="2" t="n">
        <v>24062529</v>
      </c>
      <c r="F31" s="2" t="n">
        <v>0.0515</v>
      </c>
      <c r="H31" s="2" t="s">
        <v>156</v>
      </c>
      <c r="I31" s="2"/>
      <c r="J31" s="2" t="s">
        <v>157</v>
      </c>
      <c r="L31" s="2" t="s">
        <v>34</v>
      </c>
      <c r="M31" s="2" t="n">
        <v>5.0737</v>
      </c>
      <c r="R31" s="2" t="s">
        <v>30</v>
      </c>
      <c r="S31" s="2" t="n">
        <v>17</v>
      </c>
      <c r="T31" s="2" t="n">
        <v>800</v>
      </c>
      <c r="U31" s="2" t="n">
        <v>1</v>
      </c>
      <c r="V31" s="2" t="n">
        <v>1</v>
      </c>
      <c r="Y31" s="4" t="n">
        <f aca="false">(M31-1.2)/F31</f>
        <v>75.2174757281553</v>
      </c>
      <c r="Z31" s="2" t="s">
        <v>63</v>
      </c>
    </row>
    <row r="32" customFormat="false" ht="12.8" hidden="false" customHeight="false" outlineLevel="0" collapsed="false">
      <c r="A32" s="2" t="s">
        <v>158</v>
      </c>
      <c r="B32" s="2" t="n">
        <v>2013</v>
      </c>
      <c r="C32" s="2" t="s">
        <v>96</v>
      </c>
      <c r="D32" s="2" t="n">
        <v>24062529</v>
      </c>
      <c r="F32" s="2" t="n">
        <v>0.0488</v>
      </c>
      <c r="H32" s="2" t="s">
        <v>159</v>
      </c>
      <c r="I32" s="2"/>
      <c r="J32" s="2" t="s">
        <v>160</v>
      </c>
      <c r="L32" s="2" t="s">
        <v>34</v>
      </c>
      <c r="M32" s="2" t="n">
        <v>14.0932</v>
      </c>
      <c r="R32" s="2" t="s">
        <v>30</v>
      </c>
      <c r="S32" s="2" t="n">
        <v>17</v>
      </c>
      <c r="T32" s="2" t="n">
        <v>800</v>
      </c>
      <c r="U32" s="2" t="n">
        <v>1</v>
      </c>
      <c r="V32" s="2" t="n">
        <v>1</v>
      </c>
      <c r="Y32" s="4" t="n">
        <f aca="false">(M32-1.2)/F32</f>
        <v>264.204918032787</v>
      </c>
      <c r="Z32" s="2" t="s">
        <v>63</v>
      </c>
      <c r="AB32" s="4" t="n">
        <f aca="false">(M32-4.3)/F32</f>
        <v>200.680327868852</v>
      </c>
    </row>
    <row r="33" customFormat="false" ht="12.8" hidden="false" customHeight="false" outlineLevel="0" collapsed="false">
      <c r="A33" s="2" t="s">
        <v>161</v>
      </c>
      <c r="B33" s="2" t="n">
        <v>2017</v>
      </c>
      <c r="C33" s="2" t="s">
        <v>30</v>
      </c>
      <c r="D33" s="2" t="n">
        <v>28365149</v>
      </c>
      <c r="F33" s="2" t="n">
        <v>0.1</v>
      </c>
      <c r="H33" s="2" t="s">
        <v>162</v>
      </c>
      <c r="I33" s="2" t="s">
        <v>163</v>
      </c>
      <c r="J33" s="2" t="s">
        <v>164</v>
      </c>
      <c r="L33" s="2" t="s">
        <v>34</v>
      </c>
      <c r="M33" s="2" t="n">
        <v>7.8798</v>
      </c>
      <c r="N33" s="0"/>
      <c r="Q33" s="2" t="s">
        <v>165</v>
      </c>
      <c r="R33" s="2" t="s">
        <v>30</v>
      </c>
      <c r="S33" s="2" t="n">
        <v>10</v>
      </c>
      <c r="T33" s="2" t="n">
        <v>600</v>
      </c>
      <c r="U33" s="0" t="n">
        <v>1</v>
      </c>
      <c r="V33" s="2" t="n">
        <v>0.5</v>
      </c>
      <c r="W33" s="7" t="s">
        <v>166</v>
      </c>
      <c r="Y33" s="4" t="n">
        <f aca="false">(M33-1.2)/F33</f>
        <v>66.798</v>
      </c>
      <c r="Z33" s="2" t="s">
        <v>63</v>
      </c>
      <c r="AB33" s="4"/>
    </row>
    <row r="34" customFormat="false" ht="12.8" hidden="false" customHeight="false" outlineLevel="0" collapsed="false">
      <c r="A34" s="2" t="s">
        <v>167</v>
      </c>
      <c r="B34" s="2" t="n">
        <v>2017</v>
      </c>
      <c r="C34" s="2" t="s">
        <v>30</v>
      </c>
      <c r="D34" s="2" t="n">
        <v>28365149</v>
      </c>
      <c r="F34" s="2" t="n">
        <v>0.1</v>
      </c>
      <c r="H34" s="2" t="s">
        <v>168</v>
      </c>
      <c r="I34" s="2" t="s">
        <v>169</v>
      </c>
      <c r="J34" s="2" t="s">
        <v>170</v>
      </c>
      <c r="L34" s="2" t="s">
        <v>34</v>
      </c>
      <c r="M34" s="2" t="n">
        <v>9.7143</v>
      </c>
      <c r="N34" s="0"/>
      <c r="Q34" s="2" t="s">
        <v>171</v>
      </c>
      <c r="R34" s="2" t="s">
        <v>30</v>
      </c>
      <c r="S34" s="2" t="n">
        <v>10</v>
      </c>
      <c r="T34" s="2" t="n">
        <v>600</v>
      </c>
      <c r="U34" s="0" t="n">
        <v>1</v>
      </c>
      <c r="V34" s="2" t="n">
        <v>0.5</v>
      </c>
      <c r="W34" s="7" t="s">
        <v>166</v>
      </c>
      <c r="Y34" s="4" t="n">
        <f aca="false">(M34-1.2)/F34</f>
        <v>85.143</v>
      </c>
      <c r="Z34" s="2" t="s">
        <v>63</v>
      </c>
      <c r="AB34" s="4"/>
    </row>
    <row r="35" customFormat="false" ht="12.8" hidden="false" customHeight="false" outlineLevel="0" collapsed="false">
      <c r="A35" s="2" t="s">
        <v>172</v>
      </c>
      <c r="B35" s="2" t="n">
        <v>2017</v>
      </c>
      <c r="C35" s="2" t="s">
        <v>30</v>
      </c>
      <c r="D35" s="2" t="n">
        <v>28365149</v>
      </c>
      <c r="F35" s="2" t="n">
        <v>0.1</v>
      </c>
      <c r="H35" s="2" t="s">
        <v>173</v>
      </c>
      <c r="I35" s="2" t="s">
        <v>174</v>
      </c>
      <c r="J35" s="2" t="s">
        <v>175</v>
      </c>
      <c r="L35" s="2" t="s">
        <v>34</v>
      </c>
      <c r="M35" s="2" t="n">
        <v>8.238</v>
      </c>
      <c r="N35" s="0"/>
      <c r="Q35" s="2" t="s">
        <v>176</v>
      </c>
      <c r="R35" s="2" t="s">
        <v>30</v>
      </c>
      <c r="S35" s="2" t="n">
        <v>10</v>
      </c>
      <c r="T35" s="2" t="n">
        <v>600</v>
      </c>
      <c r="U35" s="0" t="n">
        <v>1</v>
      </c>
      <c r="V35" s="2" t="n">
        <v>0.5</v>
      </c>
      <c r="W35" s="7" t="s">
        <v>166</v>
      </c>
      <c r="Y35" s="4" t="n">
        <f aca="false">(M35-1.2)/F35</f>
        <v>70.38</v>
      </c>
      <c r="Z35" s="2" t="s">
        <v>63</v>
      </c>
      <c r="AB35" s="4"/>
    </row>
    <row r="36" customFormat="false" ht="12.8" hidden="false" customHeight="false" outlineLevel="0" collapsed="false">
      <c r="A36" s="2" t="s">
        <v>177</v>
      </c>
      <c r="B36" s="2" t="n">
        <v>2017</v>
      </c>
      <c r="C36" s="2" t="s">
        <v>30</v>
      </c>
      <c r="D36" s="2" t="n">
        <v>28365149</v>
      </c>
      <c r="F36" s="2" t="n">
        <v>0.1</v>
      </c>
      <c r="H36" s="2" t="s">
        <v>178</v>
      </c>
      <c r="I36" s="2" t="s">
        <v>179</v>
      </c>
      <c r="J36" s="2" t="s">
        <v>180</v>
      </c>
      <c r="K36" s="2" t="s">
        <v>181</v>
      </c>
      <c r="L36" s="2" t="s">
        <v>34</v>
      </c>
      <c r="M36" s="2" t="n">
        <v>7.5794</v>
      </c>
      <c r="N36" s="0"/>
      <c r="Q36" s="2" t="s">
        <v>182</v>
      </c>
      <c r="R36" s="2" t="s">
        <v>30</v>
      </c>
      <c r="S36" s="2" t="n">
        <v>10</v>
      </c>
      <c r="T36" s="2" t="n">
        <v>600</v>
      </c>
      <c r="U36" s="0" t="n">
        <v>1</v>
      </c>
      <c r="V36" s="2" t="n">
        <v>0.5</v>
      </c>
      <c r="W36" s="7" t="s">
        <v>166</v>
      </c>
      <c r="Y36" s="4" t="n">
        <f aca="false">(M36-1.2)/F36</f>
        <v>63.794</v>
      </c>
      <c r="Z36" s="2" t="s">
        <v>63</v>
      </c>
      <c r="AB36" s="4"/>
    </row>
    <row r="37" customFormat="false" ht="12.8" hidden="false" customHeight="false" outlineLevel="0" collapsed="false">
      <c r="A37" s="2" t="s">
        <v>183</v>
      </c>
      <c r="B37" s="2" t="n">
        <v>2017</v>
      </c>
      <c r="C37" s="2" t="s">
        <v>30</v>
      </c>
      <c r="D37" s="2" t="n">
        <v>28365149</v>
      </c>
      <c r="F37" s="2" t="n">
        <v>0.1</v>
      </c>
      <c r="H37" s="2" t="s">
        <v>184</v>
      </c>
      <c r="I37" s="2" t="s">
        <v>185</v>
      </c>
      <c r="J37" s="2" t="s">
        <v>186</v>
      </c>
      <c r="L37" s="2" t="s">
        <v>34</v>
      </c>
      <c r="M37" s="2" t="n">
        <v>6.8081</v>
      </c>
      <c r="N37" s="0"/>
      <c r="Q37" s="2" t="s">
        <v>187</v>
      </c>
      <c r="R37" s="2" t="s">
        <v>30</v>
      </c>
      <c r="S37" s="2" t="n">
        <v>10</v>
      </c>
      <c r="T37" s="2" t="n">
        <v>600</v>
      </c>
      <c r="U37" s="0" t="n">
        <v>1</v>
      </c>
      <c r="V37" s="2" t="n">
        <v>0.5</v>
      </c>
      <c r="W37" s="7" t="s">
        <v>166</v>
      </c>
      <c r="Y37" s="4" t="n">
        <f aca="false">(M37-1.2)/F37</f>
        <v>56.081</v>
      </c>
      <c r="Z37" s="2" t="s">
        <v>63</v>
      </c>
      <c r="AB37" s="4"/>
    </row>
    <row r="38" customFormat="false" ht="12.8" hidden="false" customHeight="false" outlineLevel="0" collapsed="false">
      <c r="A38" s="2" t="s">
        <v>188</v>
      </c>
      <c r="B38" s="2" t="n">
        <v>2017</v>
      </c>
      <c r="C38" s="2" t="s">
        <v>30</v>
      </c>
      <c r="D38" s="2" t="n">
        <v>28365149</v>
      </c>
      <c r="F38" s="2" t="n">
        <v>0.1</v>
      </c>
      <c r="H38" s="2" t="s">
        <v>189</v>
      </c>
      <c r="I38" s="2" t="s">
        <v>190</v>
      </c>
      <c r="J38" s="2" t="s">
        <v>191</v>
      </c>
      <c r="K38" s="2" t="s">
        <v>192</v>
      </c>
      <c r="L38" s="2" t="s">
        <v>34</v>
      </c>
      <c r="M38" s="2" t="n">
        <v>8.2436</v>
      </c>
      <c r="N38" s="0"/>
      <c r="Q38" s="2" t="s">
        <v>193</v>
      </c>
      <c r="R38" s="2" t="s">
        <v>30</v>
      </c>
      <c r="S38" s="2" t="n">
        <v>10</v>
      </c>
      <c r="T38" s="2" t="n">
        <v>600</v>
      </c>
      <c r="U38" s="0" t="n">
        <v>1</v>
      </c>
      <c r="V38" s="2" t="n">
        <v>0.5</v>
      </c>
      <c r="W38" s="7" t="s">
        <v>166</v>
      </c>
      <c r="Y38" s="4" t="n">
        <f aca="false">(M38-1.2)/F38</f>
        <v>70.436</v>
      </c>
      <c r="Z38" s="2" t="s">
        <v>63</v>
      </c>
      <c r="AB38" s="4"/>
    </row>
    <row r="39" customFormat="false" ht="12.8" hidden="false" customHeight="false" outlineLevel="0" collapsed="false">
      <c r="A39" s="2" t="s">
        <v>194</v>
      </c>
      <c r="B39" s="2" t="n">
        <v>2020</v>
      </c>
      <c r="C39" s="2" t="s">
        <v>76</v>
      </c>
      <c r="D39" s="2" t="n">
        <v>32817546</v>
      </c>
      <c r="F39" s="2" t="n">
        <v>0.4953</v>
      </c>
      <c r="H39" s="2" t="s">
        <v>195</v>
      </c>
      <c r="J39" s="2" t="s">
        <v>196</v>
      </c>
      <c r="L39" s="2" t="s">
        <v>34</v>
      </c>
      <c r="M39" s="2" t="n">
        <v>49.1612</v>
      </c>
      <c r="R39" s="2" t="s">
        <v>79</v>
      </c>
      <c r="S39" s="2" t="n">
        <v>20</v>
      </c>
      <c r="T39" s="2" t="n">
        <v>800</v>
      </c>
      <c r="U39" s="2" t="n">
        <v>1</v>
      </c>
      <c r="V39" s="2" t="n">
        <v>0.7</v>
      </c>
      <c r="Y39" s="4" t="n">
        <f aca="false">(M39-1.2)/F39</f>
        <v>96.8326266908944</v>
      </c>
      <c r="Z39" s="2" t="s">
        <v>63</v>
      </c>
    </row>
    <row r="40" customFormat="false" ht="12.8" hidden="false" customHeight="false" outlineLevel="0" collapsed="false">
      <c r="A40" s="2" t="s">
        <v>197</v>
      </c>
      <c r="B40" s="2" t="n">
        <v>2020</v>
      </c>
      <c r="C40" s="2" t="s">
        <v>84</v>
      </c>
      <c r="D40" s="2" t="n">
        <v>32817546</v>
      </c>
      <c r="F40" s="2" t="n">
        <v>0.3221</v>
      </c>
      <c r="G40" s="5" t="n">
        <f aca="false">FALSE()</f>
        <v>0</v>
      </c>
      <c r="H40" s="5" t="s">
        <v>198</v>
      </c>
      <c r="I40" s="5"/>
      <c r="J40" s="2" t="s">
        <v>199</v>
      </c>
      <c r="L40" s="2" t="s">
        <v>34</v>
      </c>
      <c r="M40" s="2" t="n">
        <v>19.2896</v>
      </c>
      <c r="R40" s="2" t="s">
        <v>79</v>
      </c>
      <c r="S40" s="2" t="n">
        <v>20</v>
      </c>
      <c r="Y40" s="4" t="n">
        <f aca="false">(M40-1.2)/F40</f>
        <v>56.1614405464142</v>
      </c>
      <c r="Z40" s="2" t="s">
        <v>63</v>
      </c>
    </row>
    <row r="41" customFormat="false" ht="12.8" hidden="false" customHeight="false" outlineLevel="0" collapsed="false">
      <c r="A41" s="2" t="s">
        <v>200</v>
      </c>
      <c r="B41" s="2" t="n">
        <v>2020</v>
      </c>
      <c r="C41" s="2" t="s">
        <v>84</v>
      </c>
      <c r="D41" s="2" t="n">
        <v>32817546</v>
      </c>
      <c r="F41" s="2" t="n">
        <v>0.4107</v>
      </c>
      <c r="G41" s="5" t="n">
        <f aca="false">FALSE()</f>
        <v>0</v>
      </c>
      <c r="H41" s="5" t="s">
        <v>201</v>
      </c>
      <c r="I41" s="5"/>
      <c r="J41" s="2" t="s">
        <v>202</v>
      </c>
      <c r="L41" s="2" t="s">
        <v>34</v>
      </c>
      <c r="M41" s="2" t="n">
        <v>14.6805</v>
      </c>
      <c r="R41" s="2" t="s">
        <v>79</v>
      </c>
      <c r="S41" s="2" t="n">
        <v>20</v>
      </c>
      <c r="Y41" s="4" t="n">
        <f aca="false">(M41-1.2)/F41</f>
        <v>32.8232286340394</v>
      </c>
      <c r="Z41" s="2" t="s">
        <v>63</v>
      </c>
    </row>
    <row r="42" customFormat="false" ht="12.8" hidden="false" customHeight="false" outlineLevel="0" collapsed="false">
      <c r="A42" s="2" t="s">
        <v>203</v>
      </c>
      <c r="B42" s="2" t="n">
        <v>2020</v>
      </c>
      <c r="C42" s="2" t="s">
        <v>30</v>
      </c>
      <c r="D42" s="2" t="n">
        <v>32312967</v>
      </c>
      <c r="F42" s="2" t="n">
        <v>0.2</v>
      </c>
      <c r="H42" s="2" t="s">
        <v>204</v>
      </c>
      <c r="I42" s="2" t="s">
        <v>205</v>
      </c>
      <c r="J42" s="2" t="s">
        <v>206</v>
      </c>
      <c r="K42" s="2" t="s">
        <v>207</v>
      </c>
      <c r="L42" s="2" t="s">
        <v>34</v>
      </c>
      <c r="M42" s="2" t="n">
        <v>22.343</v>
      </c>
      <c r="R42" s="2" t="s">
        <v>30</v>
      </c>
      <c r="S42" s="2" t="n">
        <v>7.5</v>
      </c>
      <c r="T42" s="2" t="n">
        <v>800</v>
      </c>
      <c r="U42" s="2" t="n">
        <v>1</v>
      </c>
      <c r="V42" s="2" t="n">
        <v>0.5</v>
      </c>
      <c r="W42" s="7" t="s">
        <v>166</v>
      </c>
      <c r="Y42" s="4" t="n">
        <f aca="false">(M42-1.2)/F42</f>
        <v>105.715</v>
      </c>
      <c r="Z42" s="2" t="s">
        <v>63</v>
      </c>
    </row>
    <row r="43" customFormat="false" ht="12.8" hidden="false" customHeight="false" outlineLevel="0" collapsed="false">
      <c r="A43" s="2" t="s">
        <v>208</v>
      </c>
      <c r="B43" s="2" t="n">
        <v>2020</v>
      </c>
      <c r="C43" s="2" t="s">
        <v>96</v>
      </c>
      <c r="D43" s="2" t="n">
        <v>32312967</v>
      </c>
      <c r="F43" s="2" t="n">
        <v>0.2</v>
      </c>
      <c r="H43" s="2" t="s">
        <v>209</v>
      </c>
      <c r="I43" s="2" t="s">
        <v>210</v>
      </c>
      <c r="J43" s="2" t="s">
        <v>211</v>
      </c>
      <c r="L43" s="2" t="s">
        <v>34</v>
      </c>
      <c r="M43" s="2" t="n">
        <v>28.8511</v>
      </c>
      <c r="Q43" s="2" t="s">
        <v>212</v>
      </c>
      <c r="R43" s="2" t="s">
        <v>30</v>
      </c>
      <c r="S43" s="2" t="n">
        <v>7.5</v>
      </c>
      <c r="T43" s="2" t="n">
        <v>800</v>
      </c>
      <c r="U43" s="2" t="n">
        <v>1</v>
      </c>
      <c r="V43" s="2" t="n">
        <v>0.5</v>
      </c>
      <c r="W43" s="7" t="s">
        <v>166</v>
      </c>
      <c r="Y43" s="4" t="n">
        <f aca="false">(M43-1.2)/F43</f>
        <v>138.2555</v>
      </c>
      <c r="Z43" s="2" t="s">
        <v>63</v>
      </c>
      <c r="AB43" s="4" t="n">
        <f aca="false">(M43-4.3)/F43</f>
        <v>122.7555</v>
      </c>
    </row>
    <row r="44" customFormat="false" ht="12.8" hidden="false" customHeight="false" outlineLevel="0" collapsed="false">
      <c r="A44" s="2" t="s">
        <v>213</v>
      </c>
      <c r="B44" s="2" t="n">
        <v>2020</v>
      </c>
      <c r="C44" s="2" t="s">
        <v>96</v>
      </c>
      <c r="D44" s="2" t="n">
        <v>32312967</v>
      </c>
      <c r="F44" s="2" t="n">
        <v>0.2</v>
      </c>
      <c r="H44" s="2" t="s">
        <v>214</v>
      </c>
      <c r="I44" s="2" t="s">
        <v>215</v>
      </c>
      <c r="J44" s="2" t="s">
        <v>216</v>
      </c>
      <c r="L44" s="2" t="s">
        <v>34</v>
      </c>
      <c r="M44" s="2" t="n">
        <v>30.8368</v>
      </c>
      <c r="Q44" s="2" t="s">
        <v>217</v>
      </c>
      <c r="R44" s="2" t="s">
        <v>30</v>
      </c>
      <c r="S44" s="2" t="n">
        <v>7.5</v>
      </c>
      <c r="T44" s="2" t="n">
        <v>800</v>
      </c>
      <c r="U44" s="2" t="n">
        <v>1</v>
      </c>
      <c r="V44" s="2" t="n">
        <v>0.5</v>
      </c>
      <c r="W44" s="7" t="s">
        <v>166</v>
      </c>
      <c r="Y44" s="4" t="n">
        <f aca="false">(M44-1.2)/F44</f>
        <v>148.184</v>
      </c>
      <c r="Z44" s="2" t="s">
        <v>63</v>
      </c>
      <c r="AB44" s="4" t="n">
        <f aca="false">(M44-4.3)/F44</f>
        <v>132.684</v>
      </c>
    </row>
    <row r="45" customFormat="false" ht="12.8" hidden="false" customHeight="false" outlineLevel="0" collapsed="false">
      <c r="A45" s="2" t="s">
        <v>218</v>
      </c>
      <c r="B45" s="2" t="n">
        <v>2021</v>
      </c>
      <c r="C45" s="2" t="s">
        <v>30</v>
      </c>
      <c r="D45" s="2" t="n">
        <v>33750414</v>
      </c>
      <c r="F45" s="2" t="n">
        <v>0.12</v>
      </c>
      <c r="G45" s="5"/>
      <c r="H45" s="2" t="s">
        <v>219</v>
      </c>
      <c r="I45" s="2" t="s">
        <v>220</v>
      </c>
      <c r="J45" s="2" t="s">
        <v>221</v>
      </c>
      <c r="L45" s="2" t="s">
        <v>34</v>
      </c>
      <c r="M45" s="2" t="n">
        <v>11.4724</v>
      </c>
      <c r="R45" s="2" t="s">
        <v>30</v>
      </c>
      <c r="S45" s="2" t="n">
        <v>10</v>
      </c>
      <c r="T45" s="3" t="s">
        <v>222</v>
      </c>
      <c r="U45" s="2" t="n">
        <v>0.3</v>
      </c>
      <c r="V45" s="2" t="n">
        <v>1</v>
      </c>
      <c r="Y45" s="4" t="n">
        <f aca="false">(M45-1.2)/F45</f>
        <v>85.6033333333333</v>
      </c>
      <c r="Z45" s="2" t="s">
        <v>63</v>
      </c>
    </row>
    <row r="46" customFormat="false" ht="12.8" hidden="false" customHeight="false" outlineLevel="0" collapsed="false">
      <c r="A46" s="2" t="s">
        <v>223</v>
      </c>
      <c r="B46" s="2" t="n">
        <v>2021</v>
      </c>
      <c r="C46" s="2" t="s">
        <v>30</v>
      </c>
      <c r="D46" s="2" t="n">
        <v>33750414</v>
      </c>
      <c r="F46" s="2" t="n">
        <v>0.26</v>
      </c>
      <c r="G46" s="5"/>
      <c r="H46" s="2" t="s">
        <v>224</v>
      </c>
      <c r="I46" s="2" t="s">
        <v>225</v>
      </c>
      <c r="J46" s="2" t="s">
        <v>226</v>
      </c>
      <c r="L46" s="2" t="s">
        <v>34</v>
      </c>
      <c r="M46" s="2" t="n">
        <v>18.1337</v>
      </c>
      <c r="R46" s="2" t="s">
        <v>30</v>
      </c>
      <c r="S46" s="2" t="n">
        <v>10</v>
      </c>
      <c r="T46" s="3" t="s">
        <v>222</v>
      </c>
      <c r="U46" s="2" t="n">
        <v>0.3</v>
      </c>
      <c r="V46" s="2" t="n">
        <v>1</v>
      </c>
      <c r="Y46" s="4" t="n">
        <f aca="false">(M46-1.2)/F46</f>
        <v>65.1296153846154</v>
      </c>
      <c r="Z46" s="2" t="s">
        <v>63</v>
      </c>
    </row>
    <row r="47" customFormat="false" ht="12.8" hidden="false" customHeight="false" outlineLevel="0" collapsed="false">
      <c r="A47" s="2" t="s">
        <v>227</v>
      </c>
      <c r="B47" s="2" t="n">
        <v>2021</v>
      </c>
      <c r="C47" s="2" t="s">
        <v>96</v>
      </c>
      <c r="D47" s="2" t="n">
        <v>33750414</v>
      </c>
      <c r="F47" s="2" t="n">
        <v>0.06</v>
      </c>
      <c r="G47" s="5"/>
      <c r="H47" s="2" t="s">
        <v>228</v>
      </c>
      <c r="I47" s="2" t="s">
        <v>229</v>
      </c>
      <c r="J47" s="2" t="s">
        <v>230</v>
      </c>
      <c r="K47" s="2" t="s">
        <v>231</v>
      </c>
      <c r="L47" s="2" t="s">
        <v>34</v>
      </c>
      <c r="M47" s="2" t="n">
        <v>14.1446</v>
      </c>
      <c r="Q47" s="2" t="s">
        <v>232</v>
      </c>
      <c r="R47" s="2" t="s">
        <v>30</v>
      </c>
      <c r="S47" s="2" t="n">
        <v>10</v>
      </c>
      <c r="T47" s="3" t="s">
        <v>222</v>
      </c>
      <c r="U47" s="2" t="n">
        <v>0.3</v>
      </c>
      <c r="V47" s="2" t="n">
        <v>1</v>
      </c>
      <c r="Y47" s="4" t="n">
        <f aca="false">(M47-1.2)/F47</f>
        <v>215.743333333333</v>
      </c>
      <c r="Z47" s="2" t="s">
        <v>63</v>
      </c>
      <c r="AB47" s="4" t="n">
        <f aca="false">(M47-4.3)/F47</f>
        <v>164.076666666667</v>
      </c>
    </row>
    <row r="48" customFormat="false" ht="12.8" hidden="false" customHeight="false" outlineLevel="0" collapsed="false">
      <c r="A48" s="2" t="s">
        <v>233</v>
      </c>
      <c r="B48" s="2" t="n">
        <v>2021</v>
      </c>
      <c r="C48" s="2" t="s">
        <v>96</v>
      </c>
      <c r="D48" s="2" t="n">
        <v>33750414</v>
      </c>
      <c r="F48" s="2" t="n">
        <v>0.12</v>
      </c>
      <c r="G48" s="5"/>
      <c r="H48" s="2" t="s">
        <v>234</v>
      </c>
      <c r="I48" s="2" t="s">
        <v>235</v>
      </c>
      <c r="J48" s="2" t="s">
        <v>236</v>
      </c>
      <c r="K48" s="2" t="s">
        <v>237</v>
      </c>
      <c r="L48" s="2" t="s">
        <v>34</v>
      </c>
      <c r="M48" s="2" t="n">
        <v>19.3713</v>
      </c>
      <c r="Q48" s="2" t="s">
        <v>46</v>
      </c>
      <c r="R48" s="2" t="s">
        <v>30</v>
      </c>
      <c r="S48" s="2" t="n">
        <v>10</v>
      </c>
      <c r="T48" s="3" t="s">
        <v>222</v>
      </c>
      <c r="U48" s="2" t="n">
        <v>0.3</v>
      </c>
      <c r="V48" s="2" t="n">
        <v>1</v>
      </c>
      <c r="Y48" s="4" t="n">
        <f aca="false">(M48-1.2)/F48</f>
        <v>151.4275</v>
      </c>
      <c r="Z48" s="2" t="s">
        <v>63</v>
      </c>
      <c r="AB48" s="4" t="n">
        <f aca="false">(M48-4.3)/F48</f>
        <v>125.594166666667</v>
      </c>
    </row>
    <row r="49" customFormat="false" ht="12.8" hidden="false" customHeight="false" outlineLevel="0" collapsed="false">
      <c r="A49" s="2" t="s">
        <v>238</v>
      </c>
      <c r="B49" s="2" t="n">
        <v>2021</v>
      </c>
      <c r="C49" s="2" t="s">
        <v>96</v>
      </c>
      <c r="D49" s="2" t="n">
        <v>33750414</v>
      </c>
      <c r="F49" s="2" t="n">
        <v>0.19</v>
      </c>
      <c r="G49" s="5"/>
      <c r="H49" s="2" t="s">
        <v>239</v>
      </c>
      <c r="I49" s="2" t="s">
        <v>240</v>
      </c>
      <c r="J49" s="2" t="s">
        <v>241</v>
      </c>
      <c r="L49" s="2" t="s">
        <v>34</v>
      </c>
      <c r="M49" s="2" t="n">
        <v>29.3384</v>
      </c>
      <c r="R49" s="2" t="s">
        <v>30</v>
      </c>
      <c r="S49" s="2" t="n">
        <v>10</v>
      </c>
      <c r="T49" s="3" t="s">
        <v>222</v>
      </c>
      <c r="U49" s="2" t="n">
        <v>0.3</v>
      </c>
      <c r="V49" s="2" t="n">
        <v>1</v>
      </c>
      <c r="Y49" s="4" t="n">
        <f aca="false">(M49-1.2)/F49</f>
        <v>148.096842105263</v>
      </c>
      <c r="Z49" s="2" t="s">
        <v>63</v>
      </c>
      <c r="AB49" s="4" t="n">
        <f aca="false">(M49-4.3)/F49</f>
        <v>131.781052631579</v>
      </c>
    </row>
    <row r="50" customFormat="false" ht="12.8" hidden="false" customHeight="false" outlineLevel="0" collapsed="false">
      <c r="A50" s="2" t="s">
        <v>242</v>
      </c>
      <c r="B50" s="2" t="n">
        <v>2021</v>
      </c>
      <c r="C50" s="2" t="s">
        <v>96</v>
      </c>
      <c r="D50" s="2" t="n">
        <v>33750414</v>
      </c>
      <c r="F50" s="2" t="n">
        <v>0.24</v>
      </c>
      <c r="G50" s="5"/>
      <c r="H50" s="2" t="s">
        <v>243</v>
      </c>
      <c r="I50" s="2" t="s">
        <v>244</v>
      </c>
      <c r="J50" s="2" t="s">
        <v>245</v>
      </c>
      <c r="K50" s="2" t="s">
        <v>246</v>
      </c>
      <c r="L50" s="2" t="s">
        <v>34</v>
      </c>
      <c r="M50" s="2" t="n">
        <v>34.1</v>
      </c>
      <c r="Q50" s="2" t="s">
        <v>232</v>
      </c>
      <c r="R50" s="2" t="s">
        <v>30</v>
      </c>
      <c r="S50" s="2" t="n">
        <v>10</v>
      </c>
      <c r="T50" s="3" t="s">
        <v>222</v>
      </c>
      <c r="U50" s="2" t="n">
        <v>0.3</v>
      </c>
      <c r="V50" s="2" t="n">
        <v>1</v>
      </c>
      <c r="Y50" s="4" t="n">
        <f aca="false">(M50-1.2)/F50</f>
        <v>137.083333333333</v>
      </c>
      <c r="Z50" s="2" t="s">
        <v>63</v>
      </c>
      <c r="AB50" s="4" t="n">
        <f aca="false">(M50-4.3)/F50</f>
        <v>124.166666666667</v>
      </c>
    </row>
    <row r="51" customFormat="false" ht="12.8" hidden="false" customHeight="false" outlineLevel="0" collapsed="false">
      <c r="A51" s="2" t="s">
        <v>247</v>
      </c>
      <c r="B51" s="2" t="n">
        <v>2021</v>
      </c>
      <c r="C51" s="2" t="s">
        <v>96</v>
      </c>
      <c r="D51" s="2" t="n">
        <v>33750414</v>
      </c>
      <c r="F51" s="2" t="n">
        <v>0.32</v>
      </c>
      <c r="G51" s="5"/>
      <c r="H51" s="2" t="s">
        <v>248</v>
      </c>
      <c r="I51" s="2" t="s">
        <v>249</v>
      </c>
      <c r="J51" s="2" t="s">
        <v>250</v>
      </c>
      <c r="K51" s="2" t="s">
        <v>251</v>
      </c>
      <c r="L51" s="2" t="s">
        <v>34</v>
      </c>
      <c r="M51" s="2" t="n">
        <v>44.1459</v>
      </c>
      <c r="Q51" s="2" t="s">
        <v>252</v>
      </c>
      <c r="R51" s="2" t="s">
        <v>30</v>
      </c>
      <c r="S51" s="2" t="n">
        <v>10</v>
      </c>
      <c r="T51" s="3" t="s">
        <v>222</v>
      </c>
      <c r="U51" s="2" t="n">
        <v>0.3</v>
      </c>
      <c r="V51" s="2" t="n">
        <v>1</v>
      </c>
      <c r="Y51" s="4" t="n">
        <f aca="false">(M51-1.2)/F51</f>
        <v>134.2059375</v>
      </c>
      <c r="Z51" s="2" t="s">
        <v>63</v>
      </c>
      <c r="AB51" s="4" t="n">
        <f aca="false">(M51-4.3)/F51</f>
        <v>124.5184375</v>
      </c>
    </row>
    <row r="52" customFormat="false" ht="12.8" hidden="false" customHeight="false" outlineLevel="0" collapsed="false">
      <c r="A52" s="2" t="s">
        <v>253</v>
      </c>
      <c r="B52" s="2" t="n">
        <v>2021</v>
      </c>
      <c r="C52" s="2" t="s">
        <v>96</v>
      </c>
      <c r="D52" s="2" t="n">
        <v>33750414</v>
      </c>
      <c r="F52" s="2" t="n">
        <v>0.34</v>
      </c>
      <c r="G52" s="5"/>
      <c r="H52" s="2" t="s">
        <v>254</v>
      </c>
      <c r="I52" s="2" t="s">
        <v>255</v>
      </c>
      <c r="J52" s="2" t="s">
        <v>256</v>
      </c>
      <c r="K52" s="2" t="s">
        <v>257</v>
      </c>
      <c r="L52" s="2" t="s">
        <v>34</v>
      </c>
      <c r="M52" s="2" t="n">
        <v>59.4451</v>
      </c>
      <c r="Q52" s="2" t="s">
        <v>232</v>
      </c>
      <c r="R52" s="2" t="s">
        <v>30</v>
      </c>
      <c r="S52" s="2" t="n">
        <v>10</v>
      </c>
      <c r="T52" s="3" t="s">
        <v>222</v>
      </c>
      <c r="U52" s="2" t="n">
        <v>0.3</v>
      </c>
      <c r="V52" s="2" t="n">
        <v>1</v>
      </c>
      <c r="Y52" s="4" t="n">
        <f aca="false">(M52-1.2)/F52</f>
        <v>171.309117647059</v>
      </c>
      <c r="Z52" s="2" t="s">
        <v>63</v>
      </c>
      <c r="AB52" s="4" t="n">
        <f aca="false">(M52-4.3)/F52</f>
        <v>162.191470588235</v>
      </c>
    </row>
    <row r="53" customFormat="false" ht="12.8" hidden="false" customHeight="false" outlineLevel="0" collapsed="false">
      <c r="A53" s="2" t="s">
        <v>258</v>
      </c>
      <c r="B53" s="2" t="n">
        <v>2021</v>
      </c>
      <c r="C53" s="2" t="s">
        <v>96</v>
      </c>
      <c r="D53" s="2" t="n">
        <v>33720010</v>
      </c>
      <c r="F53" s="2" t="n">
        <v>0.05</v>
      </c>
      <c r="H53" s="2" t="s">
        <v>259</v>
      </c>
      <c r="I53" s="2" t="s">
        <v>260</v>
      </c>
      <c r="J53" s="2" t="s">
        <v>261</v>
      </c>
      <c r="K53" s="2" t="s">
        <v>262</v>
      </c>
      <c r="L53" s="2" t="s">
        <v>34</v>
      </c>
      <c r="M53" s="2" t="n">
        <v>7.7354</v>
      </c>
      <c r="N53" s="0"/>
      <c r="Q53" s="2" t="s">
        <v>212</v>
      </c>
      <c r="R53" s="2" t="s">
        <v>30</v>
      </c>
      <c r="S53" s="2" t="n">
        <v>7.5</v>
      </c>
      <c r="T53" s="2" t="n">
        <v>800</v>
      </c>
      <c r="U53" s="2" t="n">
        <v>1</v>
      </c>
      <c r="V53" s="2" t="n">
        <v>0.5</v>
      </c>
      <c r="W53" s="7" t="s">
        <v>166</v>
      </c>
      <c r="Y53" s="4" t="n">
        <f aca="false">(M53-1.2)/F53</f>
        <v>130.708</v>
      </c>
      <c r="Z53" s="2" t="s">
        <v>63</v>
      </c>
      <c r="AB53" s="4" t="n">
        <f aca="false">(M53-4.3)/F53</f>
        <v>68.708</v>
      </c>
    </row>
    <row r="54" customFormat="false" ht="12.8" hidden="false" customHeight="false" outlineLevel="0" collapsed="false">
      <c r="A54" s="2" t="s">
        <v>263</v>
      </c>
      <c r="B54" s="2" t="n">
        <v>2021</v>
      </c>
      <c r="C54" s="2" t="s">
        <v>30</v>
      </c>
      <c r="D54" s="2" t="n">
        <v>33720010</v>
      </c>
      <c r="F54" s="2" t="n">
        <v>0.1</v>
      </c>
      <c r="H54" s="2" t="s">
        <v>264</v>
      </c>
      <c r="I54" s="2" t="s">
        <v>265</v>
      </c>
      <c r="J54" s="2" t="s">
        <v>266</v>
      </c>
      <c r="L54" s="2" t="s">
        <v>34</v>
      </c>
      <c r="M54" s="2" t="n">
        <v>7.47</v>
      </c>
      <c r="N54" s="0"/>
      <c r="R54" s="2" t="s">
        <v>30</v>
      </c>
      <c r="S54" s="2" t="n">
        <v>7.5</v>
      </c>
      <c r="T54" s="2" t="n">
        <v>800</v>
      </c>
      <c r="U54" s="2" t="n">
        <v>1</v>
      </c>
      <c r="V54" s="2" t="n">
        <v>0.5</v>
      </c>
      <c r="W54" s="7" t="s">
        <v>166</v>
      </c>
      <c r="Y54" s="4" t="n">
        <f aca="false">(M54-1.2)/F54</f>
        <v>62.7</v>
      </c>
      <c r="Z54" s="2" t="s">
        <v>63</v>
      </c>
    </row>
    <row r="55" customFormat="false" ht="12.8" hidden="false" customHeight="false" outlineLevel="0" collapsed="false">
      <c r="A55" s="2" t="s">
        <v>267</v>
      </c>
      <c r="B55" s="2" t="n">
        <v>2021</v>
      </c>
      <c r="C55" s="2" t="s">
        <v>96</v>
      </c>
      <c r="D55" s="2" t="n">
        <v>33720010</v>
      </c>
      <c r="F55" s="2" t="n">
        <v>0.1</v>
      </c>
      <c r="H55" s="2" t="s">
        <v>268</v>
      </c>
      <c r="I55" s="2" t="s">
        <v>269</v>
      </c>
      <c r="J55" s="2" t="s">
        <v>270</v>
      </c>
      <c r="K55" s="2" t="s">
        <v>271</v>
      </c>
      <c r="L55" s="2" t="s">
        <v>34</v>
      </c>
      <c r="M55" s="2" t="n">
        <v>13.2808</v>
      </c>
      <c r="N55" s="0"/>
      <c r="Q55" s="2" t="s">
        <v>212</v>
      </c>
      <c r="R55" s="2" t="s">
        <v>30</v>
      </c>
      <c r="S55" s="2" t="n">
        <v>7.5</v>
      </c>
      <c r="T55" s="2" t="n">
        <v>800</v>
      </c>
      <c r="U55" s="2" t="n">
        <v>1</v>
      </c>
      <c r="V55" s="2" t="n">
        <v>0.5</v>
      </c>
      <c r="W55" s="7" t="s">
        <v>166</v>
      </c>
      <c r="Y55" s="4" t="n">
        <f aca="false">(M55-1.2)/F55</f>
        <v>120.808</v>
      </c>
      <c r="Z55" s="2" t="s">
        <v>63</v>
      </c>
      <c r="AB55" s="4" t="n">
        <f aca="false">(M55-4.3)/F55</f>
        <v>89.808</v>
      </c>
    </row>
    <row r="56" customFormat="false" ht="12.8" hidden="false" customHeight="false" outlineLevel="0" collapsed="false">
      <c r="A56" s="2" t="s">
        <v>272</v>
      </c>
      <c r="B56" s="2" t="n">
        <v>2021</v>
      </c>
      <c r="C56" s="2" t="s">
        <v>96</v>
      </c>
      <c r="D56" s="2" t="n">
        <v>33720010</v>
      </c>
      <c r="F56" s="2" t="n">
        <v>0.13</v>
      </c>
      <c r="H56" s="2" t="s">
        <v>273</v>
      </c>
      <c r="I56" s="2" t="s">
        <v>274</v>
      </c>
      <c r="J56" s="2" t="s">
        <v>275</v>
      </c>
      <c r="K56" s="2" t="s">
        <v>276</v>
      </c>
      <c r="L56" s="2" t="s">
        <v>34</v>
      </c>
      <c r="M56" s="2" t="n">
        <v>18.1493</v>
      </c>
      <c r="N56" s="0"/>
      <c r="Q56" s="2" t="s">
        <v>212</v>
      </c>
      <c r="R56" s="2" t="s">
        <v>30</v>
      </c>
      <c r="S56" s="2" t="n">
        <v>7.5</v>
      </c>
      <c r="T56" s="2" t="n">
        <v>800</v>
      </c>
      <c r="U56" s="2" t="n">
        <v>1</v>
      </c>
      <c r="V56" s="2" t="n">
        <v>0.5</v>
      </c>
      <c r="W56" s="7" t="s">
        <v>166</v>
      </c>
      <c r="Y56" s="4" t="n">
        <f aca="false">(M56-1.2)/F56</f>
        <v>130.379230769231</v>
      </c>
      <c r="Z56" s="2" t="s">
        <v>63</v>
      </c>
      <c r="AB56" s="4" t="n">
        <f aca="false">(M56-4.3)/F56</f>
        <v>106.533076923077</v>
      </c>
    </row>
    <row r="57" customFormat="false" ht="12.8" hidden="false" customHeight="false" outlineLevel="0" collapsed="false">
      <c r="A57" s="2" t="s">
        <v>277</v>
      </c>
      <c r="B57" s="2" t="n">
        <v>2021</v>
      </c>
      <c r="C57" s="2" t="s">
        <v>96</v>
      </c>
      <c r="D57" s="2" t="n">
        <v>33720010</v>
      </c>
      <c r="F57" s="2" t="n">
        <v>0.18</v>
      </c>
      <c r="H57" s="2" t="s">
        <v>278</v>
      </c>
      <c r="I57" s="2" t="s">
        <v>279</v>
      </c>
      <c r="J57" s="2" t="s">
        <v>280</v>
      </c>
      <c r="K57" s="2" t="s">
        <v>281</v>
      </c>
      <c r="L57" s="2" t="s">
        <v>34</v>
      </c>
      <c r="M57" s="2" t="n">
        <v>20.6076</v>
      </c>
      <c r="N57" s="0"/>
      <c r="Q57" s="2" t="s">
        <v>212</v>
      </c>
      <c r="R57" s="2" t="s">
        <v>30</v>
      </c>
      <c r="S57" s="2" t="n">
        <v>7.5</v>
      </c>
      <c r="T57" s="2" t="n">
        <v>800</v>
      </c>
      <c r="U57" s="2" t="n">
        <v>1</v>
      </c>
      <c r="V57" s="2" t="n">
        <v>0.5</v>
      </c>
      <c r="W57" s="7" t="s">
        <v>166</v>
      </c>
      <c r="Y57" s="4" t="n">
        <f aca="false">(M57-1.2)/F57</f>
        <v>107.82</v>
      </c>
      <c r="Z57" s="2" t="s">
        <v>63</v>
      </c>
      <c r="AB57" s="4" t="n">
        <f aca="false">(M57-4.3)/F57</f>
        <v>90.5977777777778</v>
      </c>
    </row>
    <row r="58" customFormat="false" ht="12.8" hidden="false" customHeight="false" outlineLevel="0" collapsed="false">
      <c r="A58" s="2" t="s">
        <v>282</v>
      </c>
      <c r="B58" s="2" t="n">
        <v>2021</v>
      </c>
      <c r="C58" s="2" t="s">
        <v>96</v>
      </c>
      <c r="D58" s="2" t="n">
        <v>33720010</v>
      </c>
      <c r="F58" s="2" t="n">
        <v>0.3</v>
      </c>
      <c r="H58" s="2" t="s">
        <v>283</v>
      </c>
      <c r="I58" s="2" t="s">
        <v>284</v>
      </c>
      <c r="J58" s="2" t="s">
        <v>285</v>
      </c>
      <c r="K58" s="2" t="s">
        <v>286</v>
      </c>
      <c r="L58" s="2" t="s">
        <v>34</v>
      </c>
      <c r="M58" s="2" t="n">
        <v>38.4029</v>
      </c>
      <c r="N58" s="0"/>
      <c r="Q58" s="2" t="s">
        <v>212</v>
      </c>
      <c r="R58" s="2" t="s">
        <v>30</v>
      </c>
      <c r="S58" s="2" t="n">
        <v>7.5</v>
      </c>
      <c r="T58" s="2" t="n">
        <v>800</v>
      </c>
      <c r="U58" s="2" t="n">
        <v>1</v>
      </c>
      <c r="V58" s="2" t="n">
        <v>0.5</v>
      </c>
      <c r="W58" s="7" t="s">
        <v>166</v>
      </c>
      <c r="Y58" s="4" t="n">
        <f aca="false">(M58-1.2)/F58</f>
        <v>124.009666666667</v>
      </c>
      <c r="Z58" s="2" t="s">
        <v>63</v>
      </c>
      <c r="AB58" s="4" t="n">
        <f aca="false">(M58-4.3)/F58</f>
        <v>113.676333333333</v>
      </c>
    </row>
    <row r="59" customFormat="false" ht="12.8" hidden="false" customHeight="false" outlineLevel="0" collapsed="false">
      <c r="A59" s="2" t="s">
        <v>287</v>
      </c>
      <c r="B59" s="2" t="n">
        <v>2021</v>
      </c>
      <c r="C59" s="2" t="s">
        <v>96</v>
      </c>
      <c r="D59" s="2" t="n">
        <v>33720010</v>
      </c>
      <c r="F59" s="2" t="n">
        <v>0.35</v>
      </c>
      <c r="H59" s="2" t="s">
        <v>288</v>
      </c>
      <c r="I59" s="2" t="s">
        <v>289</v>
      </c>
      <c r="J59" s="2" t="s">
        <v>290</v>
      </c>
      <c r="L59" s="2" t="s">
        <v>34</v>
      </c>
      <c r="M59" s="2" t="n">
        <v>61.3573</v>
      </c>
      <c r="N59" s="0"/>
      <c r="Q59" s="2" t="s">
        <v>212</v>
      </c>
      <c r="R59" s="2" t="s">
        <v>30</v>
      </c>
      <c r="S59" s="2" t="n">
        <v>7.5</v>
      </c>
      <c r="T59" s="2" t="n">
        <v>800</v>
      </c>
      <c r="U59" s="2" t="n">
        <v>1</v>
      </c>
      <c r="V59" s="2" t="n">
        <v>0.5</v>
      </c>
      <c r="W59" s="7" t="s">
        <v>166</v>
      </c>
      <c r="Y59" s="4" t="n">
        <f aca="false">(M59-1.2)/F59</f>
        <v>171.878</v>
      </c>
      <c r="Z59" s="2" t="s">
        <v>63</v>
      </c>
      <c r="AB59" s="4" t="n">
        <f aca="false">(M59-4.3)/F59</f>
        <v>163.020857142857</v>
      </c>
    </row>
    <row r="60" customFormat="false" ht="12.8" hidden="false" customHeight="false" outlineLevel="0" collapsed="false">
      <c r="A60" s="2" t="s">
        <v>291</v>
      </c>
      <c r="B60" s="2" t="n">
        <v>2022</v>
      </c>
      <c r="C60" s="2" t="s">
        <v>84</v>
      </c>
      <c r="D60" s="2" t="n">
        <v>35145105</v>
      </c>
      <c r="F60" s="2" t="n">
        <v>0.371</v>
      </c>
      <c r="H60" s="2" t="s">
        <v>292</v>
      </c>
      <c r="I60" s="2" t="s">
        <v>293</v>
      </c>
      <c r="J60" s="2" t="s">
        <v>294</v>
      </c>
      <c r="L60" s="2" t="s">
        <v>34</v>
      </c>
      <c r="M60" s="2" t="n">
        <v>16.5051</v>
      </c>
      <c r="R60" s="2" t="s">
        <v>79</v>
      </c>
      <c r="S60" s="2" t="n">
        <v>20</v>
      </c>
      <c r="T60" s="2" t="n">
        <v>800</v>
      </c>
      <c r="U60" s="2" t="n">
        <v>0.5</v>
      </c>
      <c r="V60" s="2" t="n">
        <v>1.4</v>
      </c>
      <c r="Y60" s="4" t="n">
        <f aca="false">(M60-1.2)/F60</f>
        <v>41.2536388140162</v>
      </c>
      <c r="Z60" s="2" t="s">
        <v>63</v>
      </c>
      <c r="AB60" s="4"/>
    </row>
    <row r="61" customFormat="false" ht="12.8" hidden="false" customHeight="false" outlineLevel="0" collapsed="false">
      <c r="A61" s="2" t="s">
        <v>295</v>
      </c>
      <c r="B61" s="2" t="n">
        <v>2022</v>
      </c>
      <c r="C61" s="2" t="s">
        <v>84</v>
      </c>
      <c r="D61" s="2" t="n">
        <v>35145105</v>
      </c>
      <c r="F61" s="2" t="n">
        <v>0.2826</v>
      </c>
      <c r="H61" s="2" t="s">
        <v>296</v>
      </c>
      <c r="I61" s="2" t="s">
        <v>297</v>
      </c>
      <c r="J61" s="2" t="s">
        <v>298</v>
      </c>
      <c r="L61" s="2" t="s">
        <v>34</v>
      </c>
      <c r="M61" s="2" t="n">
        <v>13.9609</v>
      </c>
      <c r="R61" s="2" t="s">
        <v>79</v>
      </c>
      <c r="S61" s="2" t="n">
        <v>20</v>
      </c>
      <c r="T61" s="2" t="n">
        <v>800</v>
      </c>
      <c r="U61" s="2" t="n">
        <v>0.5</v>
      </c>
      <c r="V61" s="2" t="n">
        <v>1.4</v>
      </c>
      <c r="Y61" s="4" t="n">
        <f aca="false">(M61-1.2)/F61</f>
        <v>45.1553432413305</v>
      </c>
      <c r="Z61" s="2" t="s">
        <v>63</v>
      </c>
      <c r="AB61" s="4"/>
    </row>
    <row r="62" customFormat="false" ht="12.8" hidden="false" customHeight="false" outlineLevel="0" collapsed="false">
      <c r="A62" s="2" t="s">
        <v>299</v>
      </c>
      <c r="B62" s="2" t="n">
        <v>2022</v>
      </c>
      <c r="C62" s="2" t="s">
        <v>84</v>
      </c>
      <c r="D62" s="2" t="n">
        <v>35145105</v>
      </c>
      <c r="F62" s="2" t="n">
        <v>0.0498</v>
      </c>
      <c r="H62" s="2" t="s">
        <v>300</v>
      </c>
      <c r="I62" s="2" t="s">
        <v>301</v>
      </c>
      <c r="J62" s="2" t="s">
        <v>302</v>
      </c>
      <c r="K62" s="2" t="s">
        <v>303</v>
      </c>
      <c r="L62" s="2" t="s">
        <v>34</v>
      </c>
      <c r="M62" s="2" t="n">
        <v>3.0098</v>
      </c>
      <c r="R62" s="2" t="s">
        <v>79</v>
      </c>
      <c r="S62" s="2" t="n">
        <v>20</v>
      </c>
      <c r="T62" s="2" t="n">
        <v>800</v>
      </c>
      <c r="U62" s="2" t="n">
        <v>0.5</v>
      </c>
      <c r="V62" s="2" t="n">
        <v>1.4</v>
      </c>
      <c r="Y62" s="4" t="n">
        <f aca="false">(M62-1.2)/F62</f>
        <v>36.3413654618474</v>
      </c>
      <c r="Z62" s="2" t="s">
        <v>63</v>
      </c>
      <c r="AB62" s="4"/>
    </row>
    <row r="63" customFormat="false" ht="12.8" hidden="false" customHeight="false" outlineLevel="0" collapsed="false">
      <c r="A63" s="2" t="s">
        <v>304</v>
      </c>
      <c r="B63" s="2" t="n">
        <v>2022</v>
      </c>
      <c r="C63" s="2" t="s">
        <v>30</v>
      </c>
      <c r="D63" s="2" t="n">
        <v>35145105</v>
      </c>
      <c r="F63" s="2" t="n">
        <v>0.199</v>
      </c>
      <c r="H63" s="2" t="s">
        <v>305</v>
      </c>
      <c r="I63" s="2" t="s">
        <v>306</v>
      </c>
      <c r="J63" s="2" t="s">
        <v>307</v>
      </c>
      <c r="K63" s="2" t="s">
        <v>308</v>
      </c>
      <c r="L63" s="2" t="s">
        <v>34</v>
      </c>
      <c r="M63" s="2" t="n">
        <v>17.9128</v>
      </c>
      <c r="R63" s="2" t="s">
        <v>30</v>
      </c>
      <c r="S63" s="2" t="n">
        <v>7.5</v>
      </c>
      <c r="T63" s="2" t="n">
        <v>800</v>
      </c>
      <c r="U63" s="2" t="n">
        <v>0.7</v>
      </c>
      <c r="V63" s="2" t="n">
        <v>1</v>
      </c>
      <c r="Y63" s="4" t="n">
        <f aca="false">(M63-1.2)/F63</f>
        <v>83.98391959799</v>
      </c>
      <c r="Z63" s="2" t="s">
        <v>63</v>
      </c>
      <c r="AB63" s="4"/>
    </row>
    <row r="64" customFormat="false" ht="12.8" hidden="false" customHeight="false" outlineLevel="0" collapsed="false">
      <c r="A64" s="2" t="s">
        <v>309</v>
      </c>
      <c r="B64" s="2" t="n">
        <v>2022</v>
      </c>
      <c r="C64" s="2" t="s">
        <v>30</v>
      </c>
      <c r="D64" s="2" t="n">
        <v>35145105</v>
      </c>
      <c r="F64" s="2" t="n">
        <v>0.227</v>
      </c>
      <c r="H64" s="2" t="s">
        <v>310</v>
      </c>
      <c r="I64" s="2" t="s">
        <v>311</v>
      </c>
      <c r="J64" s="2" t="s">
        <v>312</v>
      </c>
      <c r="L64" s="2" t="s">
        <v>34</v>
      </c>
      <c r="M64" s="2" t="n">
        <v>17.766</v>
      </c>
      <c r="R64" s="2" t="s">
        <v>30</v>
      </c>
      <c r="S64" s="2" t="n">
        <v>7.5</v>
      </c>
      <c r="T64" s="2" t="n">
        <v>800</v>
      </c>
      <c r="U64" s="2" t="n">
        <v>0.7</v>
      </c>
      <c r="V64" s="2" t="n">
        <v>1</v>
      </c>
      <c r="Y64" s="4" t="n">
        <f aca="false">(M64-1.2)/F64</f>
        <v>72.9779735682819</v>
      </c>
      <c r="Z64" s="2" t="s">
        <v>63</v>
      </c>
      <c r="AB64" s="4"/>
    </row>
    <row r="65" customFormat="false" ht="12.8" hidden="false" customHeight="false" outlineLevel="0" collapsed="false">
      <c r="A65" s="2" t="s">
        <v>313</v>
      </c>
      <c r="B65" s="2" t="n">
        <v>2022</v>
      </c>
      <c r="C65" s="2" t="s">
        <v>30</v>
      </c>
      <c r="D65" s="2" t="n">
        <v>35145105</v>
      </c>
      <c r="F65" s="2" t="n">
        <v>0.2705</v>
      </c>
      <c r="H65" s="2" t="s">
        <v>314</v>
      </c>
      <c r="I65" s="2" t="s">
        <v>315</v>
      </c>
      <c r="J65" s="2" t="s">
        <v>316</v>
      </c>
      <c r="K65" s="2" t="s">
        <v>317</v>
      </c>
      <c r="L65" s="2" t="s">
        <v>34</v>
      </c>
      <c r="M65" s="2" t="n">
        <v>25.9818</v>
      </c>
      <c r="R65" s="2" t="s">
        <v>30</v>
      </c>
      <c r="S65" s="2" t="n">
        <v>7.5</v>
      </c>
      <c r="T65" s="2" t="n">
        <v>800</v>
      </c>
      <c r="U65" s="2" t="n">
        <v>0.7</v>
      </c>
      <c r="V65" s="2" t="n">
        <v>1</v>
      </c>
      <c r="Y65" s="4" t="n">
        <f aca="false">(M65-1.2)/F65</f>
        <v>91.6147874306839</v>
      </c>
      <c r="Z65" s="2" t="s">
        <v>63</v>
      </c>
    </row>
    <row r="66" customFormat="false" ht="12.8" hidden="false" customHeight="false" outlineLevel="0" collapsed="false">
      <c r="A66" s="2" t="s">
        <v>318</v>
      </c>
      <c r="B66" s="2" t="n">
        <v>2022</v>
      </c>
      <c r="C66" s="2" t="s">
        <v>30</v>
      </c>
      <c r="D66" s="2" t="n">
        <v>35145105</v>
      </c>
      <c r="F66" s="2" t="n">
        <v>0.3025</v>
      </c>
      <c r="H66" s="2" t="s">
        <v>319</v>
      </c>
      <c r="I66" s="2" t="s">
        <v>320</v>
      </c>
      <c r="J66" s="2" t="s">
        <v>321</v>
      </c>
      <c r="K66" s="2" t="s">
        <v>322</v>
      </c>
      <c r="L66" s="2" t="s">
        <v>34</v>
      </c>
      <c r="M66" s="2" t="n">
        <v>32.1608</v>
      </c>
      <c r="R66" s="2" t="s">
        <v>30</v>
      </c>
      <c r="S66" s="2" t="n">
        <v>7.5</v>
      </c>
      <c r="T66" s="2" t="n">
        <v>800</v>
      </c>
      <c r="U66" s="2" t="n">
        <v>0.7</v>
      </c>
      <c r="V66" s="2" t="n">
        <v>1</v>
      </c>
      <c r="Y66" s="4" t="n">
        <f aca="false">(M66-1.2)/F66</f>
        <v>102.349752066116</v>
      </c>
      <c r="Z66" s="2" t="s">
        <v>63</v>
      </c>
    </row>
    <row r="67" customFormat="false" ht="12.8" hidden="false" customHeight="false" outlineLevel="0" collapsed="false">
      <c r="A67" s="2" t="s">
        <v>323</v>
      </c>
      <c r="B67" s="2" t="n">
        <v>2022</v>
      </c>
      <c r="C67" s="2" t="s">
        <v>84</v>
      </c>
      <c r="D67" s="2" t="n">
        <v>35145105</v>
      </c>
      <c r="F67" s="2" t="n">
        <v>0.1135</v>
      </c>
      <c r="H67" s="2" t="s">
        <v>324</v>
      </c>
      <c r="I67" s="2" t="s">
        <v>325</v>
      </c>
      <c r="J67" s="2" t="s">
        <v>326</v>
      </c>
      <c r="L67" s="2" t="s">
        <v>34</v>
      </c>
      <c r="M67" s="2" t="n">
        <v>10.5238</v>
      </c>
      <c r="Q67" s="2" t="s">
        <v>327</v>
      </c>
      <c r="R67" s="2" t="s">
        <v>79</v>
      </c>
      <c r="S67" s="2" t="n">
        <v>20</v>
      </c>
      <c r="T67" s="2" t="n">
        <v>800</v>
      </c>
      <c r="U67" s="2" t="n">
        <v>0.5</v>
      </c>
      <c r="V67" s="2" t="n">
        <v>1.4</v>
      </c>
      <c r="W67" s="6" t="n">
        <v>0.4</v>
      </c>
      <c r="Y67" s="4" t="n">
        <f aca="false">(M67-1.2)/F67</f>
        <v>82.1480176211454</v>
      </c>
      <c r="Z67" s="2" t="s">
        <v>63</v>
      </c>
    </row>
    <row r="68" customFormat="false" ht="12.8" hidden="false" customHeight="false" outlineLevel="0" collapsed="false">
      <c r="A68" s="2" t="s">
        <v>328</v>
      </c>
      <c r="B68" s="2" t="n">
        <v>2022</v>
      </c>
      <c r="C68" s="2" t="s">
        <v>84</v>
      </c>
      <c r="D68" s="2" t="n">
        <v>35145105</v>
      </c>
      <c r="F68" s="2" t="n">
        <v>0.2003</v>
      </c>
      <c r="H68" s="2" t="s">
        <v>329</v>
      </c>
      <c r="I68" s="2" t="s">
        <v>330</v>
      </c>
      <c r="J68" s="2" t="s">
        <v>331</v>
      </c>
      <c r="L68" s="2" t="s">
        <v>34</v>
      </c>
      <c r="M68" s="2" t="n">
        <v>8.2603</v>
      </c>
      <c r="Q68" s="2" t="s">
        <v>327</v>
      </c>
      <c r="R68" s="2" t="s">
        <v>79</v>
      </c>
      <c r="S68" s="2" t="n">
        <v>20</v>
      </c>
      <c r="T68" s="2" t="n">
        <v>800</v>
      </c>
      <c r="U68" s="2" t="n">
        <v>0.5</v>
      </c>
      <c r="V68" s="2" t="n">
        <v>1.4</v>
      </c>
      <c r="W68" s="6" t="n">
        <v>0.4</v>
      </c>
      <c r="Y68" s="4" t="n">
        <f aca="false">(M68-1.2)/F68</f>
        <v>35.2486270594109</v>
      </c>
      <c r="Z68" s="2" t="s">
        <v>63</v>
      </c>
    </row>
    <row r="69" customFormat="false" ht="12.8" hidden="false" customHeight="false" outlineLevel="0" collapsed="false">
      <c r="A69" s="2" t="s">
        <v>332</v>
      </c>
      <c r="B69" s="2" t="n">
        <v>2022</v>
      </c>
      <c r="C69" s="2" t="s">
        <v>84</v>
      </c>
      <c r="D69" s="2" t="n">
        <v>35145105</v>
      </c>
      <c r="F69" s="2" t="n">
        <v>0.3226</v>
      </c>
      <c r="H69" s="2" t="s">
        <v>333</v>
      </c>
      <c r="I69" s="2" t="s">
        <v>334</v>
      </c>
      <c r="J69" s="2" t="s">
        <v>335</v>
      </c>
      <c r="L69" s="2" t="s">
        <v>34</v>
      </c>
      <c r="M69" s="2" t="n">
        <v>18.9199</v>
      </c>
      <c r="Q69" s="2" t="s">
        <v>327</v>
      </c>
      <c r="R69" s="2" t="s">
        <v>79</v>
      </c>
      <c r="S69" s="2" t="n">
        <v>20</v>
      </c>
      <c r="T69" s="2" t="n">
        <v>800</v>
      </c>
      <c r="U69" s="2" t="n">
        <v>0.5</v>
      </c>
      <c r="V69" s="2" t="n">
        <v>1.4</v>
      </c>
      <c r="W69" s="6" t="n">
        <v>0.4</v>
      </c>
      <c r="Y69" s="4" t="n">
        <f aca="false">(M69-1.2)/F69</f>
        <v>54.9283942963422</v>
      </c>
      <c r="Z69" s="2" t="s">
        <v>63</v>
      </c>
    </row>
    <row r="70" customFormat="false" ht="12.8" hidden="false" customHeight="false" outlineLevel="0" collapsed="false">
      <c r="A70" s="2" t="s">
        <v>336</v>
      </c>
      <c r="B70" s="2" t="n">
        <v>2022</v>
      </c>
      <c r="C70" s="2" t="s">
        <v>84</v>
      </c>
      <c r="D70" s="2" t="n">
        <v>35145105</v>
      </c>
      <c r="F70" s="2" t="n">
        <v>0.41</v>
      </c>
      <c r="H70" s="2" t="s">
        <v>337</v>
      </c>
      <c r="I70" s="2" t="s">
        <v>338</v>
      </c>
      <c r="J70" s="2" t="s">
        <v>339</v>
      </c>
      <c r="L70" s="2" t="s">
        <v>34</v>
      </c>
      <c r="M70" s="2" t="n">
        <v>19.3131</v>
      </c>
      <c r="Q70" s="2" t="s">
        <v>327</v>
      </c>
      <c r="R70" s="2" t="s">
        <v>79</v>
      </c>
      <c r="S70" s="2" t="n">
        <v>20</v>
      </c>
      <c r="T70" s="2" t="n">
        <v>800</v>
      </c>
      <c r="U70" s="2" t="n">
        <v>0.5</v>
      </c>
      <c r="V70" s="2" t="n">
        <v>1.4</v>
      </c>
      <c r="W70" s="6" t="n">
        <v>0.4</v>
      </c>
      <c r="Y70" s="4" t="n">
        <f aca="false">(M70-1.2)/F70</f>
        <v>44.1782926829268</v>
      </c>
      <c r="Z70" s="2" t="s">
        <v>63</v>
      </c>
    </row>
    <row r="71" customFormat="false" ht="12.8" hidden="false" customHeight="false" outlineLevel="0" collapsed="false">
      <c r="A71" s="2" t="s">
        <v>340</v>
      </c>
      <c r="B71" s="2" t="n">
        <v>2009</v>
      </c>
      <c r="C71" s="2" t="s">
        <v>55</v>
      </c>
      <c r="D71" s="2" t="n">
        <v>19592533</v>
      </c>
      <c r="F71" s="2" t="n">
        <v>0</v>
      </c>
      <c r="G71" s="8" t="n">
        <f aca="false">FALSE()</f>
        <v>0</v>
      </c>
      <c r="H71" s="2" t="s">
        <v>341</v>
      </c>
      <c r="I71" s="2"/>
      <c r="L71" s="2" t="s">
        <v>34</v>
      </c>
      <c r="M71" s="2" t="n">
        <v>1.3</v>
      </c>
      <c r="N71" s="0"/>
      <c r="V71" s="2"/>
      <c r="W71" s="7"/>
      <c r="Y71" s="4"/>
      <c r="Z71" s="2"/>
      <c r="AB71" s="4"/>
    </row>
    <row r="72" customFormat="false" ht="12.8" hidden="false" customHeight="false" outlineLevel="0" collapsed="false">
      <c r="A72" s="2" t="s">
        <v>342</v>
      </c>
      <c r="B72" s="2" t="n">
        <v>2016</v>
      </c>
      <c r="C72" s="2" t="s">
        <v>30</v>
      </c>
      <c r="D72" s="2" t="n">
        <v>27317316</v>
      </c>
      <c r="F72" s="2" t="n">
        <v>0</v>
      </c>
      <c r="H72" s="2" t="s">
        <v>343</v>
      </c>
      <c r="I72" s="2"/>
      <c r="L72" s="2" t="s">
        <v>34</v>
      </c>
      <c r="M72" s="2" t="n">
        <v>1.2</v>
      </c>
      <c r="N72" s="0"/>
      <c r="V72" s="2"/>
      <c r="W72" s="7"/>
      <c r="Y72" s="4"/>
      <c r="Z72" s="2"/>
      <c r="AB72" s="4"/>
    </row>
    <row r="73" customFormat="false" ht="12.8" hidden="false" customHeight="false" outlineLevel="0" collapsed="false">
      <c r="A73" s="2" t="s">
        <v>344</v>
      </c>
      <c r="B73" s="2" t="n">
        <v>2019</v>
      </c>
      <c r="C73" s="2" t="s">
        <v>96</v>
      </c>
      <c r="D73" s="2" t="n">
        <v>31375494</v>
      </c>
      <c r="F73" s="2" t="n">
        <v>0</v>
      </c>
      <c r="H73" s="2" t="s">
        <v>345</v>
      </c>
      <c r="I73" s="2" t="s">
        <v>346</v>
      </c>
      <c r="J73" s="2" t="s">
        <v>347</v>
      </c>
      <c r="L73" s="2" t="s">
        <v>34</v>
      </c>
      <c r="M73" s="2" t="n">
        <v>4.3</v>
      </c>
      <c r="N73" s="0"/>
      <c r="V73" s="2"/>
      <c r="W73" s="7"/>
      <c r="Y73" s="4"/>
      <c r="Z73" s="2"/>
      <c r="AB73" s="4"/>
    </row>
    <row r="74" customFormat="false" ht="12.8" hidden="false" customHeight="false" outlineLevel="0" collapsed="false">
      <c r="A74" s="0"/>
      <c r="B74" s="0"/>
      <c r="C74" s="0"/>
      <c r="D74" s="0"/>
      <c r="E74" s="0"/>
      <c r="F74" s="0"/>
      <c r="G74" s="0"/>
      <c r="H74" s="0"/>
      <c r="J74" s="0"/>
      <c r="K74" s="0"/>
      <c r="L74" s="0"/>
      <c r="M74" s="0"/>
      <c r="N74" s="0"/>
      <c r="O74" s="0"/>
      <c r="P74" s="0"/>
      <c r="Q74" s="0"/>
      <c r="R74" s="0"/>
      <c r="S74" s="0"/>
      <c r="T74" s="0"/>
      <c r="U74" s="0"/>
      <c r="X74" s="0"/>
    </row>
    <row r="75" customFormat="false" ht="12.8" hidden="false" customHeight="false" outlineLevel="0" collapsed="false">
      <c r="A75" s="0"/>
      <c r="B75" s="0"/>
      <c r="C75" s="0"/>
      <c r="D75" s="0"/>
      <c r="E75" s="0"/>
      <c r="F75" s="0"/>
      <c r="G75" s="0"/>
      <c r="H75" s="0"/>
      <c r="J75" s="0"/>
      <c r="K75" s="0"/>
      <c r="L75" s="0"/>
      <c r="M75" s="0"/>
      <c r="N75" s="0"/>
      <c r="O75" s="0"/>
      <c r="P75" s="0"/>
      <c r="Q75" s="0"/>
      <c r="R75" s="0"/>
      <c r="S75" s="0"/>
      <c r="T75" s="0"/>
      <c r="U75" s="0"/>
      <c r="X75" s="0"/>
    </row>
    <row r="76" customFormat="false" ht="12.8" hidden="false" customHeight="false" outlineLevel="0" collapsed="false">
      <c r="G76" s="5"/>
      <c r="I76" s="2"/>
      <c r="T76" s="3"/>
      <c r="Y76" s="4"/>
    </row>
    <row r="77" customFormat="false" ht="12.8" hidden="false" customHeight="false" outlineLevel="0" collapsed="false">
      <c r="A77" s="1" t="s">
        <v>348</v>
      </c>
      <c r="B77" s="1"/>
      <c r="G77" s="5"/>
      <c r="I77" s="2"/>
      <c r="T77" s="3"/>
      <c r="Y77" s="4"/>
    </row>
    <row r="78" customFormat="false" ht="12.8" hidden="false" customHeight="false" outlineLevel="0" collapsed="false">
      <c r="A78" s="9" t="s">
        <v>349</v>
      </c>
      <c r="B78" s="9"/>
      <c r="C78" s="9" t="s">
        <v>76</v>
      </c>
      <c r="D78" s="10" t="n">
        <v>32817546</v>
      </c>
      <c r="E78" s="10"/>
      <c r="F78" s="10" t="n">
        <v>0.4236</v>
      </c>
      <c r="G78" s="10"/>
      <c r="H78" s="10" t="s">
        <v>350</v>
      </c>
      <c r="I78" s="10"/>
      <c r="J78" s="10" t="s">
        <v>351</v>
      </c>
      <c r="K78" s="10"/>
      <c r="L78" s="10" t="s">
        <v>34</v>
      </c>
      <c r="M78" s="10" t="n">
        <v>64.5976</v>
      </c>
      <c r="N78" s="10"/>
      <c r="O78" s="10"/>
      <c r="P78" s="10"/>
      <c r="Q78" s="10" t="s">
        <v>352</v>
      </c>
      <c r="R78" s="10" t="s">
        <v>79</v>
      </c>
      <c r="S78" s="10"/>
      <c r="T78" s="10" t="n">
        <v>800</v>
      </c>
      <c r="U78" s="10" t="n">
        <v>1</v>
      </c>
      <c r="V78" s="10" t="n">
        <v>0.7</v>
      </c>
      <c r="W78" s="10"/>
      <c r="X78" s="10"/>
      <c r="Y78" s="11" t="n">
        <f aca="false">(M78-1.1)/F78</f>
        <v>149.899905571294</v>
      </c>
      <c r="Z78" s="10" t="s">
        <v>63</v>
      </c>
    </row>
    <row r="79" customFormat="false" ht="12.8" hidden="false" customHeight="false" outlineLevel="0" collapsed="false">
      <c r="A79" s="9" t="s">
        <v>353</v>
      </c>
      <c r="B79" s="9"/>
      <c r="C79" s="9" t="s">
        <v>84</v>
      </c>
      <c r="D79" s="10" t="n">
        <v>35145105</v>
      </c>
      <c r="E79" s="10"/>
      <c r="F79" s="10" t="n">
        <v>0.1734</v>
      </c>
      <c r="G79" s="10"/>
      <c r="H79" s="10" t="s">
        <v>354</v>
      </c>
      <c r="I79" s="10" t="s">
        <v>355</v>
      </c>
      <c r="J79" s="10" t="s">
        <v>356</v>
      </c>
      <c r="K79" s="10" t="s">
        <v>357</v>
      </c>
      <c r="L79" s="10" t="s">
        <v>34</v>
      </c>
      <c r="M79" s="10" t="n">
        <v>13.0031</v>
      </c>
      <c r="N79" s="10"/>
      <c r="O79" s="10"/>
      <c r="P79" s="10"/>
      <c r="Q79" s="10" t="s">
        <v>358</v>
      </c>
      <c r="R79" s="10" t="s">
        <v>79</v>
      </c>
      <c r="S79" s="10"/>
      <c r="T79" s="10" t="n">
        <v>800</v>
      </c>
      <c r="U79" s="10" t="n">
        <v>0.5</v>
      </c>
      <c r="V79" s="10" t="n">
        <v>1.4</v>
      </c>
      <c r="W79" s="10"/>
      <c r="X79" s="10"/>
      <c r="Y79" s="11" t="n">
        <f aca="false">(M79-1.1)/F79</f>
        <v>68.6453287197232</v>
      </c>
      <c r="Z79" s="10" t="s">
        <v>63</v>
      </c>
    </row>
    <row r="80" customFormat="false" ht="12.8" hidden="false" customHeight="false" outlineLevel="0" collapsed="false">
      <c r="A80" s="10" t="s">
        <v>359</v>
      </c>
      <c r="B80" s="10"/>
      <c r="C80" s="9" t="s">
        <v>76</v>
      </c>
      <c r="D80" s="10" t="n">
        <v>33750414</v>
      </c>
      <c r="E80" s="10"/>
      <c r="F80" s="10" t="n">
        <v>0.42</v>
      </c>
      <c r="G80" s="12"/>
      <c r="H80" s="10" t="s">
        <v>360</v>
      </c>
      <c r="I80" s="10" t="s">
        <v>361</v>
      </c>
      <c r="J80" s="10" t="s">
        <v>362</v>
      </c>
      <c r="K80" s="10"/>
      <c r="L80" s="10" t="s">
        <v>34</v>
      </c>
      <c r="M80" s="10" t="n">
        <v>73.6989</v>
      </c>
      <c r="N80" s="10"/>
      <c r="O80" s="10"/>
      <c r="P80" s="10"/>
      <c r="Q80" s="10" t="s">
        <v>352</v>
      </c>
      <c r="R80" s="10" t="s">
        <v>79</v>
      </c>
      <c r="S80" s="10"/>
      <c r="T80" s="13" t="s">
        <v>222</v>
      </c>
      <c r="U80" s="10" t="n">
        <v>0.3</v>
      </c>
      <c r="V80" s="10" t="n">
        <v>1.5</v>
      </c>
      <c r="W80" s="13" t="s">
        <v>363</v>
      </c>
      <c r="X80" s="10"/>
      <c r="Y80" s="11" t="n">
        <f aca="false">(M80-1.1)/F80</f>
        <v>172.854523809524</v>
      </c>
      <c r="Z80" s="10" t="s">
        <v>63</v>
      </c>
    </row>
    <row r="81" customFormat="false" ht="12.8" hidden="false" customHeight="false" outlineLevel="0" collapsed="false">
      <c r="A81" s="10" t="s">
        <v>364</v>
      </c>
      <c r="B81" s="10"/>
      <c r="C81" s="9" t="s">
        <v>76</v>
      </c>
      <c r="D81" s="10" t="n">
        <v>33750414</v>
      </c>
      <c r="E81" s="10"/>
      <c r="F81" s="10" t="n">
        <v>0.26</v>
      </c>
      <c r="G81" s="12"/>
      <c r="H81" s="10" t="s">
        <v>365</v>
      </c>
      <c r="I81" s="10" t="s">
        <v>366</v>
      </c>
      <c r="J81" s="10" t="s">
        <v>367</v>
      </c>
      <c r="K81" s="10" t="s">
        <v>368</v>
      </c>
      <c r="L81" s="10" t="s">
        <v>34</v>
      </c>
      <c r="M81" s="10" t="n">
        <v>27.6356</v>
      </c>
      <c r="N81" s="10"/>
      <c r="O81" s="10"/>
      <c r="P81" s="10"/>
      <c r="Q81" s="10" t="s">
        <v>369</v>
      </c>
      <c r="R81" s="10" t="s">
        <v>79</v>
      </c>
      <c r="S81" s="10"/>
      <c r="T81" s="13" t="s">
        <v>222</v>
      </c>
      <c r="U81" s="10" t="n">
        <v>0.3</v>
      </c>
      <c r="V81" s="10" t="n">
        <v>1.5</v>
      </c>
      <c r="W81" s="13" t="s">
        <v>363</v>
      </c>
      <c r="X81" s="10"/>
      <c r="Y81" s="11" t="n">
        <f aca="false">(M81-1.1)/F81</f>
        <v>102.06</v>
      </c>
      <c r="Z81" s="10" t="s">
        <v>63</v>
      </c>
    </row>
    <row r="82" customFormat="false" ht="12.8" hidden="false" customHeight="false" outlineLevel="0" collapsed="false">
      <c r="A82" s="10" t="s">
        <v>370</v>
      </c>
      <c r="B82" s="10"/>
      <c r="C82" s="10" t="s">
        <v>30</v>
      </c>
      <c r="D82" s="10" t="n">
        <v>33750414</v>
      </c>
      <c r="E82" s="10"/>
      <c r="F82" s="10" t="n">
        <v>0.35</v>
      </c>
      <c r="G82" s="12"/>
      <c r="H82" s="10" t="s">
        <v>371</v>
      </c>
      <c r="I82" s="10" t="s">
        <v>372</v>
      </c>
      <c r="J82" s="10" t="s">
        <v>373</v>
      </c>
      <c r="K82" s="10"/>
      <c r="L82" s="10" t="s">
        <v>34</v>
      </c>
      <c r="M82" s="10" t="n">
        <v>48.605</v>
      </c>
      <c r="N82" s="10"/>
      <c r="O82" s="10"/>
      <c r="P82" s="10"/>
      <c r="Q82" s="10" t="s">
        <v>352</v>
      </c>
      <c r="R82" s="10" t="s">
        <v>30</v>
      </c>
      <c r="S82" s="10" t="n">
        <v>10</v>
      </c>
      <c r="T82" s="13" t="s">
        <v>222</v>
      </c>
      <c r="U82" s="10" t="n">
        <v>0.3</v>
      </c>
      <c r="V82" s="10" t="n">
        <v>1</v>
      </c>
      <c r="W82" s="10"/>
      <c r="X82" s="10"/>
      <c r="Y82" s="11" t="n">
        <f aca="false">(M82-1.1)/F82</f>
        <v>135.728571428571</v>
      </c>
      <c r="Z82" s="10" t="s">
        <v>63</v>
      </c>
    </row>
    <row r="83" customFormat="false" ht="12.8" hidden="false" customHeight="false" outlineLevel="0" collapsed="false">
      <c r="A83" s="10" t="s">
        <v>374</v>
      </c>
      <c r="B83" s="10"/>
      <c r="C83" s="10" t="s">
        <v>30</v>
      </c>
      <c r="D83" s="10" t="n">
        <v>33750414</v>
      </c>
      <c r="E83" s="10"/>
      <c r="F83" s="10" t="n">
        <v>0.41</v>
      </c>
      <c r="G83" s="12"/>
      <c r="H83" s="10" t="s">
        <v>375</v>
      </c>
      <c r="I83" s="10" t="s">
        <v>376</v>
      </c>
      <c r="J83" s="10" t="s">
        <v>377</v>
      </c>
      <c r="K83" s="10"/>
      <c r="L83" s="10" t="s">
        <v>34</v>
      </c>
      <c r="M83" s="10" t="n">
        <v>62.1367</v>
      </c>
      <c r="N83" s="10"/>
      <c r="O83" s="10"/>
      <c r="P83" s="10"/>
      <c r="Q83" s="10" t="s">
        <v>352</v>
      </c>
      <c r="R83" s="10" t="s">
        <v>30</v>
      </c>
      <c r="S83" s="10" t="n">
        <v>10</v>
      </c>
      <c r="T83" s="13" t="s">
        <v>222</v>
      </c>
      <c r="U83" s="10" t="n">
        <v>0.3</v>
      </c>
      <c r="V83" s="10" t="n">
        <v>1</v>
      </c>
      <c r="W83" s="10"/>
      <c r="X83" s="10"/>
      <c r="Y83" s="11" t="n">
        <f aca="false">(M83-1.1)/F83</f>
        <v>148.87</v>
      </c>
      <c r="Z83" s="10" t="s">
        <v>63</v>
      </c>
    </row>
    <row r="84" customFormat="false" ht="12.8" hidden="false" customHeight="false" outlineLevel="0" collapsed="false">
      <c r="A84" s="14" t="s">
        <v>378</v>
      </c>
      <c r="B84" s="14"/>
      <c r="C84" s="14" t="s">
        <v>379</v>
      </c>
      <c r="D84" s="14" t="n">
        <v>12414795</v>
      </c>
      <c r="E84" s="14"/>
      <c r="F84" s="14" t="n">
        <v>0.1</v>
      </c>
      <c r="G84" s="14"/>
      <c r="H84" s="14" t="s">
        <v>380</v>
      </c>
      <c r="I84" s="14" t="s">
        <v>381</v>
      </c>
      <c r="J84" s="14" t="s">
        <v>382</v>
      </c>
      <c r="K84" s="14"/>
      <c r="L84" s="14" t="s">
        <v>34</v>
      </c>
      <c r="M84" s="14" t="n">
        <v>23.9228</v>
      </c>
      <c r="N84" s="14"/>
      <c r="O84" s="15"/>
      <c r="P84" s="15"/>
      <c r="Q84" s="15" t="s">
        <v>383</v>
      </c>
      <c r="R84" s="15" t="s">
        <v>30</v>
      </c>
      <c r="S84" s="15" t="n">
        <v>17</v>
      </c>
      <c r="T84" s="15" t="n">
        <v>800</v>
      </c>
      <c r="U84" s="15" t="n">
        <v>0.5</v>
      </c>
      <c r="V84" s="15" t="n">
        <v>1</v>
      </c>
      <c r="W84" s="16" t="s">
        <v>35</v>
      </c>
      <c r="X84" s="15"/>
      <c r="Y84" s="17" t="n">
        <f aca="false">(M84-5.3)/F84</f>
        <v>186.228</v>
      </c>
      <c r="Z84" s="15" t="s">
        <v>63</v>
      </c>
    </row>
    <row r="85" customFormat="false" ht="12.8" hidden="false" customHeight="false" outlineLevel="0" collapsed="false">
      <c r="A85" s="14" t="s">
        <v>384</v>
      </c>
      <c r="B85" s="14"/>
      <c r="C85" s="14" t="s">
        <v>379</v>
      </c>
      <c r="D85" s="14" t="n">
        <v>33750414</v>
      </c>
      <c r="E85" s="15"/>
      <c r="F85" s="15" t="n">
        <v>0.06</v>
      </c>
      <c r="G85" s="18"/>
      <c r="H85" s="14" t="s">
        <v>385</v>
      </c>
      <c r="I85" s="14" t="s">
        <v>386</v>
      </c>
      <c r="J85" s="14" t="s">
        <v>387</v>
      </c>
      <c r="K85" s="14"/>
      <c r="L85" s="14" t="s">
        <v>34</v>
      </c>
      <c r="M85" s="14" t="n">
        <v>53.2869</v>
      </c>
      <c r="N85" s="14"/>
      <c r="O85" s="15"/>
      <c r="P85" s="15"/>
      <c r="Q85" s="14" t="s">
        <v>383</v>
      </c>
      <c r="R85" s="15" t="s">
        <v>30</v>
      </c>
      <c r="S85" s="15" t="n">
        <v>10</v>
      </c>
      <c r="T85" s="16" t="s">
        <v>222</v>
      </c>
      <c r="U85" s="15" t="n">
        <v>0.3</v>
      </c>
      <c r="V85" s="15" t="n">
        <v>1</v>
      </c>
      <c r="W85" s="15"/>
      <c r="X85" s="15"/>
      <c r="Y85" s="17" t="n">
        <f aca="false">(M85-5.3)/F85</f>
        <v>799.781666666667</v>
      </c>
      <c r="Z85" s="15" t="s">
        <v>63</v>
      </c>
    </row>
    <row r="86" customFormat="false" ht="12.8" hidden="false" customHeight="false" outlineLevel="0" collapsed="false">
      <c r="A86" s="14" t="s">
        <v>388</v>
      </c>
      <c r="B86" s="14"/>
      <c r="C86" s="14" t="s">
        <v>379</v>
      </c>
      <c r="D86" s="14" t="n">
        <v>33750414</v>
      </c>
      <c r="E86" s="15"/>
      <c r="F86" s="15" t="n">
        <v>0.12</v>
      </c>
      <c r="G86" s="18"/>
      <c r="H86" s="14" t="s">
        <v>389</v>
      </c>
      <c r="I86" s="14" t="s">
        <v>390</v>
      </c>
      <c r="J86" s="14" t="s">
        <v>391</v>
      </c>
      <c r="K86" s="14" t="s">
        <v>392</v>
      </c>
      <c r="L86" s="14" t="s">
        <v>34</v>
      </c>
      <c r="M86" s="14" t="n">
        <v>52.3411</v>
      </c>
      <c r="N86" s="14"/>
      <c r="O86" s="15"/>
      <c r="P86" s="15"/>
      <c r="Q86" s="14" t="s">
        <v>393</v>
      </c>
      <c r="R86" s="15" t="s">
        <v>30</v>
      </c>
      <c r="S86" s="15" t="n">
        <v>10</v>
      </c>
      <c r="T86" s="16" t="s">
        <v>222</v>
      </c>
      <c r="U86" s="15" t="n">
        <v>0.3</v>
      </c>
      <c r="V86" s="15" t="n">
        <v>1</v>
      </c>
      <c r="W86" s="15"/>
      <c r="X86" s="15"/>
      <c r="Y86" s="17" t="n">
        <f aca="false">(M86-5.3)/F86</f>
        <v>392.009166666667</v>
      </c>
      <c r="Z86" s="15" t="s">
        <v>63</v>
      </c>
    </row>
    <row r="87" customFormat="false" ht="12.8" hidden="false" customHeight="false" outlineLevel="0" collapsed="false">
      <c r="A87" s="14" t="s">
        <v>394</v>
      </c>
      <c r="B87" s="14"/>
      <c r="C87" s="14" t="s">
        <v>379</v>
      </c>
      <c r="D87" s="14" t="n">
        <v>33750414</v>
      </c>
      <c r="E87" s="15"/>
      <c r="F87" s="15" t="n">
        <v>0.18</v>
      </c>
      <c r="G87" s="18"/>
      <c r="H87" s="14" t="s">
        <v>395</v>
      </c>
      <c r="I87" s="14" t="s">
        <v>396</v>
      </c>
      <c r="J87" s="14" t="s">
        <v>397</v>
      </c>
      <c r="K87" s="14" t="s">
        <v>398</v>
      </c>
      <c r="L87" s="14" t="s">
        <v>34</v>
      </c>
      <c r="M87" s="14" t="n">
        <v>57.2376</v>
      </c>
      <c r="N87" s="14"/>
      <c r="O87" s="15"/>
      <c r="P87" s="15"/>
      <c r="Q87" s="14" t="s">
        <v>399</v>
      </c>
      <c r="R87" s="15" t="s">
        <v>30</v>
      </c>
      <c r="S87" s="15" t="n">
        <v>10</v>
      </c>
      <c r="T87" s="16" t="s">
        <v>222</v>
      </c>
      <c r="U87" s="15" t="n">
        <v>0.3</v>
      </c>
      <c r="V87" s="15" t="n">
        <v>1</v>
      </c>
      <c r="W87" s="15"/>
      <c r="X87" s="15"/>
      <c r="Y87" s="17" t="n">
        <f aca="false">(M87-5.3)/F87</f>
        <v>288.542222222222</v>
      </c>
      <c r="Z87" s="15" t="s">
        <v>63</v>
      </c>
    </row>
    <row r="88" customFormat="false" ht="12.8" hidden="false" customHeight="false" outlineLevel="0" collapsed="false">
      <c r="A88" s="2" t="s">
        <v>400</v>
      </c>
      <c r="B88" s="2" t="n">
        <v>2017</v>
      </c>
      <c r="C88" s="2" t="s">
        <v>30</v>
      </c>
      <c r="D88" s="2" t="n">
        <v>28365149</v>
      </c>
      <c r="F88" s="2" t="n">
        <v>0.1</v>
      </c>
      <c r="H88" s="2" t="s">
        <v>401</v>
      </c>
      <c r="I88" s="2" t="s">
        <v>402</v>
      </c>
      <c r="J88" s="2" t="s">
        <v>403</v>
      </c>
      <c r="K88" s="2" t="s">
        <v>404</v>
      </c>
      <c r="L88" s="2" t="s">
        <v>34</v>
      </c>
      <c r="M88" s="2" t="n">
        <v>11.5696</v>
      </c>
      <c r="N88" s="0"/>
      <c r="Q88" s="2" t="s">
        <v>405</v>
      </c>
      <c r="R88" s="2" t="s">
        <v>30</v>
      </c>
      <c r="S88" s="2" t="n">
        <v>10</v>
      </c>
      <c r="T88" s="2" t="n">
        <v>600</v>
      </c>
      <c r="V88" s="2"/>
      <c r="W88" s="7" t="s">
        <v>166</v>
      </c>
      <c r="Y88" s="4" t="n">
        <f aca="false">(M88-1.2)/F88</f>
        <v>103.696</v>
      </c>
      <c r="Z88" s="2" t="s">
        <v>63</v>
      </c>
    </row>
    <row r="89" customFormat="false" ht="12.8" hidden="false" customHeight="false" outlineLevel="0" collapsed="false">
      <c r="A89" s="2" t="s">
        <v>406</v>
      </c>
      <c r="B89" s="2" t="n">
        <v>2017</v>
      </c>
      <c r="C89" s="2" t="s">
        <v>30</v>
      </c>
      <c r="D89" s="2" t="n">
        <v>28365149</v>
      </c>
      <c r="F89" s="2" t="n">
        <v>0.1</v>
      </c>
      <c r="H89" s="2" t="s">
        <v>407</v>
      </c>
      <c r="I89" s="2" t="s">
        <v>408</v>
      </c>
      <c r="J89" s="2" t="s">
        <v>409</v>
      </c>
      <c r="L89" s="2" t="s">
        <v>34</v>
      </c>
      <c r="M89" s="2" t="n">
        <v>18.4478</v>
      </c>
      <c r="N89" s="0"/>
      <c r="Q89" s="2" t="s">
        <v>410</v>
      </c>
      <c r="R89" s="2" t="s">
        <v>30</v>
      </c>
      <c r="S89" s="2" t="n">
        <v>10</v>
      </c>
      <c r="T89" s="2" t="n">
        <v>600</v>
      </c>
      <c r="V89" s="2"/>
      <c r="W89" s="7" t="s">
        <v>166</v>
      </c>
      <c r="Y89" s="4" t="n">
        <f aca="false">(M89-1.2)/F89</f>
        <v>172.478</v>
      </c>
      <c r="Z89" s="2" t="s">
        <v>63</v>
      </c>
    </row>
    <row r="90" customFormat="false" ht="12.8" hidden="false" customHeight="false" outlineLevel="0" collapsed="false">
      <c r="A90" s="2" t="s">
        <v>411</v>
      </c>
      <c r="B90" s="2" t="n">
        <v>2017</v>
      </c>
      <c r="C90" s="2" t="s">
        <v>30</v>
      </c>
      <c r="D90" s="2" t="n">
        <v>28365149</v>
      </c>
      <c r="F90" s="2" t="n">
        <v>0.1</v>
      </c>
      <c r="H90" s="2" t="s">
        <v>412</v>
      </c>
      <c r="I90" s="2" t="s">
        <v>413</v>
      </c>
      <c r="J90" s="2" t="s">
        <v>414</v>
      </c>
      <c r="K90" s="2" t="s">
        <v>415</v>
      </c>
      <c r="L90" s="2" t="s">
        <v>34</v>
      </c>
      <c r="M90" s="2" t="n">
        <v>14.2998</v>
      </c>
      <c r="N90" s="0"/>
      <c r="Q90" s="2" t="s">
        <v>416</v>
      </c>
      <c r="R90" s="2" t="s">
        <v>30</v>
      </c>
      <c r="S90" s="2" t="n">
        <v>10</v>
      </c>
      <c r="T90" s="2" t="n">
        <v>600</v>
      </c>
      <c r="V90" s="2"/>
      <c r="W90" s="7" t="s">
        <v>166</v>
      </c>
      <c r="Y90" s="4" t="n">
        <f aca="false">(M90-1.1)/F90</f>
        <v>131.998</v>
      </c>
      <c r="Z90" s="2" t="s">
        <v>63</v>
      </c>
    </row>
    <row r="91" customFormat="false" ht="12.8" hidden="false" customHeight="false" outlineLevel="0" collapsed="false">
      <c r="A91" s="2" t="s">
        <v>417</v>
      </c>
      <c r="B91" s="2" t="n">
        <v>2017</v>
      </c>
      <c r="C91" s="2" t="s">
        <v>30</v>
      </c>
      <c r="D91" s="2" t="n">
        <v>28365149</v>
      </c>
      <c r="F91" s="2" t="n">
        <v>0.1</v>
      </c>
      <c r="H91" s="2" t="s">
        <v>418</v>
      </c>
      <c r="I91" s="2" t="s">
        <v>396</v>
      </c>
      <c r="J91" s="2" t="s">
        <v>419</v>
      </c>
      <c r="L91" s="2" t="s">
        <v>34</v>
      </c>
      <c r="M91" s="2" t="n">
        <v>40.272</v>
      </c>
      <c r="N91" s="0"/>
      <c r="Q91" s="2" t="s">
        <v>420</v>
      </c>
      <c r="R91" s="2" t="s">
        <v>30</v>
      </c>
      <c r="S91" s="2" t="n">
        <v>10</v>
      </c>
      <c r="T91" s="2" t="n">
        <v>600</v>
      </c>
      <c r="V91" s="2"/>
      <c r="W91" s="7" t="s">
        <v>166</v>
      </c>
      <c r="Y91" s="4" t="n">
        <f aca="false">(M91-1.1)/F91</f>
        <v>391.72</v>
      </c>
      <c r="Z91" s="2" t="s">
        <v>63</v>
      </c>
    </row>
    <row r="92" customFormat="false" ht="12.8" hidden="false" customHeight="false" outlineLevel="0" collapsed="false">
      <c r="A92" s="19" t="s">
        <v>421</v>
      </c>
      <c r="B92" s="19" t="n">
        <v>2021</v>
      </c>
      <c r="C92" s="19" t="s">
        <v>30</v>
      </c>
      <c r="D92" s="19" t="n">
        <v>33720010</v>
      </c>
      <c r="E92" s="19" t="s">
        <v>108</v>
      </c>
      <c r="F92" s="19" t="n">
        <v>0.1</v>
      </c>
      <c r="G92" s="19"/>
      <c r="H92" s="19" t="s">
        <v>422</v>
      </c>
      <c r="I92" s="19" t="s">
        <v>423</v>
      </c>
      <c r="J92" s="19" t="s">
        <v>424</v>
      </c>
      <c r="K92" s="19"/>
      <c r="L92" s="19" t="s">
        <v>34</v>
      </c>
      <c r="M92" s="19" t="n">
        <v>8.3943</v>
      </c>
      <c r="N92" s="20"/>
      <c r="O92" s="19"/>
      <c r="P92" s="19"/>
      <c r="Q92" s="19"/>
      <c r="R92" s="19" t="s">
        <v>30</v>
      </c>
      <c r="S92" s="19" t="n">
        <v>7.5</v>
      </c>
      <c r="T92" s="19" t="n">
        <v>800</v>
      </c>
      <c r="U92" s="19" t="n">
        <v>1</v>
      </c>
      <c r="V92" s="19" t="n">
        <v>0.5</v>
      </c>
      <c r="W92" s="21" t="s">
        <v>166</v>
      </c>
      <c r="X92" s="19"/>
      <c r="Y92" s="22" t="n">
        <f aca="false">(M92-1.1)/F92</f>
        <v>72.943</v>
      </c>
      <c r="Z92" s="19" t="s">
        <v>63</v>
      </c>
    </row>
    <row r="93" customFormat="false" ht="12.8" hidden="false" customHeight="false" outlineLevel="0" collapsed="false">
      <c r="A93" s="19" t="s">
        <v>425</v>
      </c>
      <c r="B93" s="19" t="n">
        <v>2021</v>
      </c>
      <c r="C93" s="19" t="s">
        <v>30</v>
      </c>
      <c r="D93" s="19" t="n">
        <v>33720010</v>
      </c>
      <c r="E93" s="19" t="s">
        <v>108</v>
      </c>
      <c r="F93" s="19" t="n">
        <v>0.1</v>
      </c>
      <c r="G93" s="19"/>
      <c r="H93" s="19" t="s">
        <v>426</v>
      </c>
      <c r="I93" s="19" t="s">
        <v>427</v>
      </c>
      <c r="J93" s="19" t="s">
        <v>428</v>
      </c>
      <c r="K93" s="19"/>
      <c r="L93" s="19" t="s">
        <v>34</v>
      </c>
      <c r="M93" s="19" t="n">
        <v>5.2631</v>
      </c>
      <c r="N93" s="20"/>
      <c r="O93" s="19"/>
      <c r="P93" s="19"/>
      <c r="Q93" s="19"/>
      <c r="R93" s="19" t="s">
        <v>30</v>
      </c>
      <c r="S93" s="19" t="n">
        <v>1.2</v>
      </c>
      <c r="T93" s="19" t="n">
        <v>800</v>
      </c>
      <c r="U93" s="19" t="n">
        <v>1</v>
      </c>
      <c r="V93" s="19" t="n">
        <v>0.5</v>
      </c>
      <c r="W93" s="21" t="s">
        <v>166</v>
      </c>
      <c r="X93" s="19"/>
      <c r="Y93" s="22" t="n">
        <f aca="false">(M93-1.1)/F93</f>
        <v>41.631</v>
      </c>
      <c r="Z93" s="19" t="s">
        <v>63</v>
      </c>
    </row>
    <row r="94" customFormat="false" ht="12.8" hidden="false" customHeight="false" outlineLevel="0" collapsed="false">
      <c r="A94" s="19" t="s">
        <v>429</v>
      </c>
      <c r="B94" s="19" t="n">
        <v>2021</v>
      </c>
      <c r="C94" s="19" t="s">
        <v>96</v>
      </c>
      <c r="D94" s="19" t="n">
        <v>33720010</v>
      </c>
      <c r="E94" s="19" t="s">
        <v>108</v>
      </c>
      <c r="F94" s="19" t="n">
        <v>0.1</v>
      </c>
      <c r="G94" s="19"/>
      <c r="H94" s="19" t="s">
        <v>430</v>
      </c>
      <c r="I94" s="19" t="s">
        <v>431</v>
      </c>
      <c r="J94" s="19" t="s">
        <v>432</v>
      </c>
      <c r="K94" s="19" t="s">
        <v>433</v>
      </c>
      <c r="L94" s="19" t="s">
        <v>34</v>
      </c>
      <c r="M94" s="19" t="n">
        <v>11.549</v>
      </c>
      <c r="N94" s="20"/>
      <c r="O94" s="19"/>
      <c r="P94" s="19"/>
      <c r="Q94" s="19" t="s">
        <v>212</v>
      </c>
      <c r="R94" s="19" t="s">
        <v>30</v>
      </c>
      <c r="S94" s="19" t="n">
        <v>6.9</v>
      </c>
      <c r="T94" s="19" t="n">
        <v>800</v>
      </c>
      <c r="U94" s="19" t="n">
        <v>1</v>
      </c>
      <c r="V94" s="19" t="n">
        <v>0.5</v>
      </c>
      <c r="W94" s="21" t="s">
        <v>166</v>
      </c>
      <c r="X94" s="19"/>
      <c r="Y94" s="22" t="n">
        <f aca="false">(M94-1.1)/F94</f>
        <v>104.49</v>
      </c>
      <c r="Z94" s="19" t="s">
        <v>63</v>
      </c>
    </row>
    <row r="95" customFormat="false" ht="12.8" hidden="false" customHeight="false" outlineLevel="0" collapsed="false">
      <c r="A95" s="19" t="s">
        <v>434</v>
      </c>
      <c r="B95" s="19" t="n">
        <v>2021</v>
      </c>
      <c r="C95" s="19" t="s">
        <v>30</v>
      </c>
      <c r="D95" s="19" t="n">
        <v>33720010</v>
      </c>
      <c r="E95" s="19" t="s">
        <v>108</v>
      </c>
      <c r="F95" s="19" t="n">
        <v>0.1</v>
      </c>
      <c r="G95" s="19"/>
      <c r="H95" s="19" t="s">
        <v>435</v>
      </c>
      <c r="I95" s="19" t="s">
        <v>436</v>
      </c>
      <c r="J95" s="19" t="s">
        <v>437</v>
      </c>
      <c r="K95" s="19"/>
      <c r="L95" s="19" t="s">
        <v>34</v>
      </c>
      <c r="M95" s="19" t="n">
        <v>20.7537</v>
      </c>
      <c r="N95" s="20"/>
      <c r="O95" s="19"/>
      <c r="P95" s="19"/>
      <c r="Q95" s="19"/>
      <c r="R95" s="19" t="s">
        <v>30</v>
      </c>
      <c r="S95" s="19" t="n">
        <v>7.5</v>
      </c>
      <c r="T95" s="19" t="n">
        <v>800</v>
      </c>
      <c r="U95" s="19" t="n">
        <v>1</v>
      </c>
      <c r="V95" s="19" t="n">
        <v>0.5</v>
      </c>
      <c r="W95" s="21" t="s">
        <v>166</v>
      </c>
      <c r="X95" s="19"/>
      <c r="Y95" s="22" t="n">
        <f aca="false">(M95-1.1)/F95</f>
        <v>196.537</v>
      </c>
      <c r="Z95" s="19" t="s">
        <v>63</v>
      </c>
    </row>
    <row r="96" customFormat="false" ht="12.8" hidden="false" customHeight="false" outlineLevel="0" collapsed="false">
      <c r="A96" s="19" t="s">
        <v>438</v>
      </c>
      <c r="B96" s="19" t="n">
        <v>2021</v>
      </c>
      <c r="C96" s="19" t="s">
        <v>96</v>
      </c>
      <c r="D96" s="19" t="n">
        <v>33720010</v>
      </c>
      <c r="E96" s="19" t="s">
        <v>108</v>
      </c>
      <c r="F96" s="19" t="n">
        <v>0.1</v>
      </c>
      <c r="G96" s="19"/>
      <c r="H96" s="19" t="s">
        <v>439</v>
      </c>
      <c r="I96" s="19" t="s">
        <v>440</v>
      </c>
      <c r="J96" s="19" t="s">
        <v>441</v>
      </c>
      <c r="K96" s="19" t="s">
        <v>442</v>
      </c>
      <c r="L96" s="19" t="s">
        <v>34</v>
      </c>
      <c r="M96" s="19" t="n">
        <v>21.5997</v>
      </c>
      <c r="N96" s="20"/>
      <c r="O96" s="19"/>
      <c r="P96" s="19"/>
      <c r="Q96" s="19" t="s">
        <v>212</v>
      </c>
      <c r="R96" s="19" t="s">
        <v>30</v>
      </c>
      <c r="S96" s="19" t="n">
        <v>7.5</v>
      </c>
      <c r="T96" s="19" t="n">
        <v>800</v>
      </c>
      <c r="U96" s="19" t="n">
        <v>1</v>
      </c>
      <c r="V96" s="19" t="n">
        <v>0.5</v>
      </c>
      <c r="W96" s="21" t="s">
        <v>166</v>
      </c>
      <c r="X96" s="19"/>
      <c r="Y96" s="22" t="n">
        <f aca="false">(M96-1.1)/F96</f>
        <v>204.997</v>
      </c>
      <c r="Z96" s="19" t="s">
        <v>63</v>
      </c>
    </row>
    <row r="97" customFormat="false" ht="12.8" hidden="false" customHeight="false" outlineLevel="0" collapsed="false">
      <c r="A97" s="19" t="s">
        <v>443</v>
      </c>
      <c r="B97" s="19" t="n">
        <v>2021</v>
      </c>
      <c r="C97" s="19" t="s">
        <v>30</v>
      </c>
      <c r="D97" s="19" t="n">
        <v>33720010</v>
      </c>
      <c r="E97" s="19" t="s">
        <v>108</v>
      </c>
      <c r="F97" s="19" t="n">
        <v>0.1</v>
      </c>
      <c r="G97" s="19"/>
      <c r="H97" s="19" t="s">
        <v>444</v>
      </c>
      <c r="I97" s="19" t="s">
        <v>445</v>
      </c>
      <c r="J97" s="19" t="s">
        <v>446</v>
      </c>
      <c r="K97" s="19"/>
      <c r="L97" s="19" t="s">
        <v>34</v>
      </c>
      <c r="M97" s="19" t="n">
        <v>17.6636</v>
      </c>
      <c r="N97" s="20"/>
      <c r="O97" s="19"/>
      <c r="P97" s="19"/>
      <c r="Q97" s="19"/>
      <c r="R97" s="19" t="s">
        <v>30</v>
      </c>
      <c r="S97" s="19" t="n">
        <v>7.5</v>
      </c>
      <c r="T97" s="19" t="n">
        <v>800</v>
      </c>
      <c r="U97" s="19" t="n">
        <v>1</v>
      </c>
      <c r="V97" s="19" t="n">
        <v>0.5</v>
      </c>
      <c r="W97" s="21" t="s">
        <v>166</v>
      </c>
      <c r="X97" s="19"/>
      <c r="Y97" s="22" t="n">
        <f aca="false">(M97-1.1)/F97</f>
        <v>165.636</v>
      </c>
      <c r="Z97" s="19" t="s">
        <v>63</v>
      </c>
    </row>
    <row r="98" customFormat="false" ht="12.8" hidden="false" customHeight="false" outlineLevel="0" collapsed="false">
      <c r="A98" s="19" t="s">
        <v>447</v>
      </c>
      <c r="B98" s="19" t="n">
        <v>2021</v>
      </c>
      <c r="C98" s="19" t="s">
        <v>96</v>
      </c>
      <c r="D98" s="19" t="n">
        <v>33720010</v>
      </c>
      <c r="E98" s="19" t="s">
        <v>108</v>
      </c>
      <c r="F98" s="19" t="n">
        <v>0.1</v>
      </c>
      <c r="G98" s="19"/>
      <c r="H98" s="19" t="s">
        <v>448</v>
      </c>
      <c r="I98" s="19" t="s">
        <v>449</v>
      </c>
      <c r="J98" s="19" t="s">
        <v>450</v>
      </c>
      <c r="K98" s="19" t="s">
        <v>451</v>
      </c>
      <c r="L98" s="19" t="s">
        <v>34</v>
      </c>
      <c r="M98" s="19" t="n">
        <v>15.3697</v>
      </c>
      <c r="N98" s="20"/>
      <c r="O98" s="19"/>
      <c r="P98" s="19"/>
      <c r="Q98" s="19" t="s">
        <v>212</v>
      </c>
      <c r="R98" s="19" t="s">
        <v>30</v>
      </c>
      <c r="S98" s="19" t="n">
        <v>7.5</v>
      </c>
      <c r="T98" s="19" t="n">
        <v>800</v>
      </c>
      <c r="U98" s="19" t="n">
        <v>1</v>
      </c>
      <c r="V98" s="19" t="n">
        <v>0.5</v>
      </c>
      <c r="W98" s="21" t="s">
        <v>166</v>
      </c>
      <c r="X98" s="19"/>
      <c r="Y98" s="22" t="n">
        <f aca="false">(M98-1.1)/F98</f>
        <v>142.697</v>
      </c>
      <c r="Z98" s="19" t="s">
        <v>63</v>
      </c>
    </row>
    <row r="99" customFormat="false" ht="12.8" hidden="false" customHeight="false" outlineLevel="0" collapsed="false">
      <c r="A99" s="2" t="s">
        <v>452</v>
      </c>
      <c r="B99" s="2" t="n">
        <v>2006</v>
      </c>
      <c r="C99" s="2" t="s">
        <v>96</v>
      </c>
      <c r="D99" s="2" t="n">
        <v>16957246</v>
      </c>
      <c r="E99" s="2" t="s">
        <v>108</v>
      </c>
      <c r="F99" s="2" t="n">
        <v>0.2</v>
      </c>
      <c r="H99" s="5" t="s">
        <v>453</v>
      </c>
      <c r="I99" s="2"/>
      <c r="J99" s="2" t="s">
        <v>454</v>
      </c>
      <c r="K99" s="2" t="s">
        <v>455</v>
      </c>
      <c r="L99" s="2" t="s">
        <v>34</v>
      </c>
      <c r="M99" s="2" t="n">
        <v>34.7046</v>
      </c>
      <c r="Q99" s="2" t="s">
        <v>106</v>
      </c>
      <c r="R99" s="2" t="s">
        <v>30</v>
      </c>
      <c r="S99" s="2" t="n">
        <v>7.5</v>
      </c>
      <c r="T99" s="2" t="n">
        <v>700</v>
      </c>
      <c r="U99" s="2" t="n">
        <v>1</v>
      </c>
      <c r="V99" s="2" t="n">
        <v>1</v>
      </c>
      <c r="Y99" s="4" t="n">
        <f aca="false">(M99-1.1)/F99</f>
        <v>168.023</v>
      </c>
      <c r="Z99" s="2" t="s">
        <v>63</v>
      </c>
    </row>
    <row r="100" customFormat="false" ht="12.8" hidden="false" customHeight="false" outlineLevel="0" collapsed="false">
      <c r="A100" s="23" t="s">
        <v>456</v>
      </c>
      <c r="B100" s="23" t="n">
        <v>2012</v>
      </c>
      <c r="C100" s="23" t="s">
        <v>30</v>
      </c>
      <c r="D100" s="23" t="n">
        <v>23001663</v>
      </c>
      <c r="E100" s="23"/>
      <c r="F100" s="23" t="n">
        <v>0.1</v>
      </c>
      <c r="G100" s="24" t="n">
        <f aca="false">FALSE()</f>
        <v>0</v>
      </c>
      <c r="H100" s="23" t="s">
        <v>457</v>
      </c>
      <c r="I100" s="23" t="s">
        <v>458</v>
      </c>
      <c r="J100" s="23" t="s">
        <v>459</v>
      </c>
      <c r="K100" s="23"/>
      <c r="L100" s="23" t="s">
        <v>34</v>
      </c>
      <c r="M100" s="23" t="n">
        <v>12.8339</v>
      </c>
      <c r="N100" s="23"/>
      <c r="O100" s="23"/>
      <c r="P100" s="23"/>
      <c r="Q100" s="23" t="s">
        <v>145</v>
      </c>
      <c r="R100" s="23" t="s">
        <v>30</v>
      </c>
      <c r="S100" s="23"/>
      <c r="T100" s="25" t="n">
        <v>200</v>
      </c>
      <c r="U100" s="23" t="n">
        <v>0.68</v>
      </c>
      <c r="V100" s="23" t="n">
        <v>1.5</v>
      </c>
      <c r="W100" s="26"/>
      <c r="X100" s="23"/>
      <c r="Y100" s="27" t="n">
        <f aca="false">(M100-1.1)/F100</f>
        <v>117.339</v>
      </c>
      <c r="Z100" s="23" t="s">
        <v>140</v>
      </c>
    </row>
    <row r="101" customFormat="false" ht="12.8" hidden="false" customHeight="false" outlineLevel="0" collapsed="false">
      <c r="A101" s="2" t="s">
        <v>460</v>
      </c>
      <c r="B101" s="2" t="n">
        <v>2005</v>
      </c>
      <c r="C101" s="2" t="s">
        <v>461</v>
      </c>
      <c r="D101" s="2" t="n">
        <v>15496405</v>
      </c>
      <c r="F101" s="2" t="n">
        <v>0.1</v>
      </c>
      <c r="G101" s="5" t="n">
        <f aca="false">FALSE()</f>
        <v>0</v>
      </c>
      <c r="H101" s="2" t="s">
        <v>462</v>
      </c>
      <c r="I101" s="2"/>
      <c r="J101" s="2" t="s">
        <v>463</v>
      </c>
      <c r="L101" s="2" t="s">
        <v>34</v>
      </c>
      <c r="M101" s="2" t="n">
        <v>12.4114</v>
      </c>
      <c r="R101" s="2" t="s">
        <v>30</v>
      </c>
      <c r="S101" s="2" t="n">
        <v>17</v>
      </c>
      <c r="V101" s="2" t="n">
        <v>1</v>
      </c>
      <c r="Y101" s="4" t="n">
        <f aca="false">(M101-1.2)/F101</f>
        <v>112.114</v>
      </c>
      <c r="Z101" s="2" t="s">
        <v>63</v>
      </c>
      <c r="AB101" s="4" t="n">
        <f aca="false">(M101-5.3)/F101</f>
        <v>71.114</v>
      </c>
    </row>
    <row r="102" customFormat="false" ht="12.8" hidden="false" customHeight="false" outlineLevel="0" collapsed="false">
      <c r="A102" s="2" t="s">
        <v>464</v>
      </c>
      <c r="B102" s="2" t="n">
        <v>2005</v>
      </c>
      <c r="C102" s="2" t="s">
        <v>461</v>
      </c>
      <c r="D102" s="2" t="n">
        <v>15496405</v>
      </c>
      <c r="F102" s="2" t="n">
        <v>0.1</v>
      </c>
      <c r="G102" s="5" t="n">
        <f aca="false">FALSE()</f>
        <v>0</v>
      </c>
      <c r="H102" s="2" t="s">
        <v>465</v>
      </c>
      <c r="I102" s="2"/>
      <c r="J102" s="2" t="s">
        <v>466</v>
      </c>
      <c r="L102" s="2" t="s">
        <v>34</v>
      </c>
      <c r="M102" s="2" t="n">
        <v>13.0114</v>
      </c>
      <c r="R102" s="2" t="s">
        <v>30</v>
      </c>
      <c r="S102" s="2" t="n">
        <v>17</v>
      </c>
      <c r="V102" s="2" t="n">
        <v>1</v>
      </c>
      <c r="Y102" s="4" t="n">
        <f aca="false">(M102-1.2)/F102</f>
        <v>118.114</v>
      </c>
      <c r="Z102" s="2" t="s">
        <v>63</v>
      </c>
      <c r="AB102" s="4" t="n">
        <f aca="false">(M102-5.3)/F102</f>
        <v>77.114</v>
      </c>
    </row>
    <row r="103" customFormat="false" ht="12.8" hidden="false" customHeight="false" outlineLevel="0" collapsed="false">
      <c r="A103" s="2" t="s">
        <v>467</v>
      </c>
      <c r="B103" s="2" t="n">
        <v>2005</v>
      </c>
      <c r="C103" s="2" t="s">
        <v>461</v>
      </c>
      <c r="D103" s="2" t="n">
        <v>15496405</v>
      </c>
      <c r="F103" s="2" t="n">
        <v>0.1</v>
      </c>
      <c r="G103" s="5" t="n">
        <f aca="false">FALSE()</f>
        <v>0</v>
      </c>
      <c r="H103" s="2" t="s">
        <v>468</v>
      </c>
      <c r="I103" s="2"/>
      <c r="J103" s="2" t="s">
        <v>469</v>
      </c>
      <c r="L103" s="2" t="s">
        <v>34</v>
      </c>
      <c r="M103" s="2" t="n">
        <v>11.4114</v>
      </c>
      <c r="R103" s="2" t="s">
        <v>30</v>
      </c>
      <c r="S103" s="2" t="n">
        <v>17</v>
      </c>
      <c r="V103" s="2" t="n">
        <v>1</v>
      </c>
      <c r="Y103" s="4" t="n">
        <f aca="false">(M103-1.2)/F103</f>
        <v>102.114</v>
      </c>
      <c r="Z103" s="2" t="s">
        <v>63</v>
      </c>
      <c r="AB103" s="4" t="n">
        <f aca="false">(M103-5.3)/F103</f>
        <v>61.114</v>
      </c>
    </row>
    <row r="104" customFormat="false" ht="12.8" hidden="false" customHeight="false" outlineLevel="0" collapsed="false">
      <c r="A104" s="28" t="s">
        <v>470</v>
      </c>
      <c r="B104" s="28" t="n">
        <v>2009</v>
      </c>
      <c r="C104" s="28" t="s">
        <v>461</v>
      </c>
      <c r="D104" s="28" t="n">
        <v>19734328</v>
      </c>
      <c r="E104" s="28"/>
      <c r="F104" s="28" t="n">
        <v>0.1</v>
      </c>
      <c r="G104" s="29" t="n">
        <f aca="false">FALSE()</f>
        <v>0</v>
      </c>
      <c r="H104" s="28" t="s">
        <v>471</v>
      </c>
      <c r="I104" s="30"/>
      <c r="J104" s="28" t="s">
        <v>472</v>
      </c>
      <c r="K104" s="28"/>
      <c r="L104" s="28" t="s">
        <v>34</v>
      </c>
      <c r="M104" s="28" t="n">
        <v>11.3833</v>
      </c>
      <c r="N104" s="28"/>
      <c r="O104" s="28"/>
      <c r="P104" s="28"/>
      <c r="Q104" s="28"/>
      <c r="R104" s="28" t="s">
        <v>30</v>
      </c>
      <c r="S104" s="28"/>
      <c r="T104" s="28"/>
      <c r="U104" s="28"/>
      <c r="V104" s="30"/>
      <c r="W104" s="30"/>
      <c r="X104" s="28"/>
      <c r="Y104" s="31" t="n">
        <f aca="false">(M104-1.2)/F104</f>
        <v>101.833</v>
      </c>
      <c r="Z104" s="28" t="s">
        <v>63</v>
      </c>
      <c r="AA104" s="30"/>
      <c r="AB104" s="31" t="n">
        <f aca="false">(M104-5.3)/F104</f>
        <v>60.833</v>
      </c>
    </row>
    <row r="105" customFormat="false" ht="12.8" hidden="false" customHeight="false" outlineLevel="0" collapsed="false">
      <c r="A105" s="28" t="s">
        <v>473</v>
      </c>
      <c r="B105" s="28" t="n">
        <v>2009</v>
      </c>
      <c r="C105" s="28" t="s">
        <v>461</v>
      </c>
      <c r="D105" s="28" t="n">
        <v>19734328</v>
      </c>
      <c r="E105" s="28"/>
      <c r="F105" s="28" t="n">
        <v>0.1</v>
      </c>
      <c r="G105" s="29" t="n">
        <f aca="false">FALSE()</f>
        <v>0</v>
      </c>
      <c r="H105" s="28" t="s">
        <v>462</v>
      </c>
      <c r="I105" s="30"/>
      <c r="J105" s="28" t="s">
        <v>474</v>
      </c>
      <c r="K105" s="28"/>
      <c r="L105" s="28" t="s">
        <v>34</v>
      </c>
      <c r="M105" s="28" t="n">
        <v>11.623</v>
      </c>
      <c r="N105" s="28"/>
      <c r="O105" s="28"/>
      <c r="P105" s="28"/>
      <c r="Q105" s="28"/>
      <c r="R105" s="28" t="s">
        <v>30</v>
      </c>
      <c r="S105" s="28"/>
      <c r="T105" s="28"/>
      <c r="U105" s="28"/>
      <c r="V105" s="30"/>
      <c r="W105" s="30"/>
      <c r="X105" s="28"/>
      <c r="Y105" s="31" t="n">
        <f aca="false">(M105-1.2)/F105</f>
        <v>104.23</v>
      </c>
      <c r="Z105" s="28" t="s">
        <v>63</v>
      </c>
      <c r="AA105" s="30"/>
      <c r="AB105" s="31" t="n">
        <f aca="false">(M105-5.3)/F105</f>
        <v>63.23</v>
      </c>
    </row>
    <row r="106" customFormat="false" ht="12.8" hidden="false" customHeight="false" outlineLevel="0" collapsed="false">
      <c r="A106" s="28" t="s">
        <v>475</v>
      </c>
      <c r="B106" s="28" t="n">
        <v>2009</v>
      </c>
      <c r="C106" s="28" t="s">
        <v>461</v>
      </c>
      <c r="D106" s="28" t="n">
        <v>19734328</v>
      </c>
      <c r="E106" s="28"/>
      <c r="F106" s="28" t="n">
        <v>0.1</v>
      </c>
      <c r="G106" s="29" t="n">
        <f aca="false">FALSE()</f>
        <v>0</v>
      </c>
      <c r="H106" s="28" t="s">
        <v>465</v>
      </c>
      <c r="I106" s="30"/>
      <c r="J106" s="28" t="s">
        <v>476</v>
      </c>
      <c r="K106" s="28"/>
      <c r="L106" s="28" t="s">
        <v>34</v>
      </c>
      <c r="M106" s="28" t="n">
        <v>12.2429</v>
      </c>
      <c r="N106" s="28"/>
      <c r="O106" s="28"/>
      <c r="P106" s="28"/>
      <c r="Q106" s="28"/>
      <c r="R106" s="28" t="s">
        <v>30</v>
      </c>
      <c r="S106" s="28"/>
      <c r="T106" s="28"/>
      <c r="U106" s="28"/>
      <c r="V106" s="30"/>
      <c r="W106" s="30"/>
      <c r="X106" s="28"/>
      <c r="Y106" s="31" t="n">
        <f aca="false">(M106-1.2)/F106</f>
        <v>110.429</v>
      </c>
      <c r="Z106" s="28" t="s">
        <v>63</v>
      </c>
      <c r="AA106" s="30"/>
      <c r="AB106" s="31" t="n">
        <f aca="false">(M106-5.3)/F106</f>
        <v>69.429</v>
      </c>
    </row>
    <row r="107" customFormat="false" ht="12.8" hidden="false" customHeight="false" outlineLevel="0" collapsed="false">
      <c r="A107" s="28" t="s">
        <v>477</v>
      </c>
      <c r="B107" s="28" t="n">
        <v>2009</v>
      </c>
      <c r="C107" s="28" t="s">
        <v>461</v>
      </c>
      <c r="D107" s="28" t="n">
        <v>19734328</v>
      </c>
      <c r="E107" s="28"/>
      <c r="F107" s="28" t="n">
        <v>0.1</v>
      </c>
      <c r="G107" s="29" t="n">
        <f aca="false">FALSE()</f>
        <v>0</v>
      </c>
      <c r="H107" s="28" t="s">
        <v>462</v>
      </c>
      <c r="I107" s="30"/>
      <c r="J107" s="28" t="s">
        <v>478</v>
      </c>
      <c r="K107" s="28"/>
      <c r="L107" s="28" t="s">
        <v>34</v>
      </c>
      <c r="M107" s="28" t="n">
        <v>11.457</v>
      </c>
      <c r="N107" s="28"/>
      <c r="O107" s="28"/>
      <c r="P107" s="28"/>
      <c r="Q107" s="28"/>
      <c r="R107" s="28" t="s">
        <v>30</v>
      </c>
      <c r="S107" s="28"/>
      <c r="T107" s="28"/>
      <c r="U107" s="28"/>
      <c r="V107" s="30"/>
      <c r="W107" s="30"/>
      <c r="X107" s="28"/>
      <c r="Y107" s="31" t="n">
        <f aca="false">(M107-1.2)/F107</f>
        <v>102.57</v>
      </c>
      <c r="Z107" s="28" t="s">
        <v>63</v>
      </c>
      <c r="AA107" s="30"/>
      <c r="AB107" s="31" t="n">
        <f aca="false">(M107-5.3)/F107</f>
        <v>61.57</v>
      </c>
    </row>
    <row r="108" customFormat="false" ht="12.8" hidden="false" customHeight="false" outlineLevel="0" collapsed="false">
      <c r="A108" s="2" t="s">
        <v>479</v>
      </c>
      <c r="B108" s="2" t="n">
        <v>2013</v>
      </c>
      <c r="C108" s="2" t="s">
        <v>461</v>
      </c>
      <c r="D108" s="2" t="n">
        <v>24062529</v>
      </c>
      <c r="F108" s="2" t="n">
        <v>0.05</v>
      </c>
      <c r="G108" s="5" t="n">
        <f aca="false">FALSE()</f>
        <v>0</v>
      </c>
      <c r="H108" s="2" t="s">
        <v>480</v>
      </c>
      <c r="I108" s="5"/>
      <c r="J108" s="2" t="s">
        <v>481</v>
      </c>
      <c r="L108" s="2" t="s">
        <v>34</v>
      </c>
      <c r="M108" s="2" t="n">
        <v>8.1663</v>
      </c>
      <c r="R108" s="2" t="s">
        <v>30</v>
      </c>
      <c r="S108" s="2" t="n">
        <v>17</v>
      </c>
      <c r="Y108" s="4" t="n">
        <f aca="false">(M108-1.2)/F108</f>
        <v>139.326</v>
      </c>
      <c r="Z108" s="2" t="s">
        <v>63</v>
      </c>
      <c r="AB108" s="4" t="n">
        <f aca="false">(M108-5.3)/F108</f>
        <v>57.326</v>
      </c>
    </row>
    <row r="109" customFormat="false" ht="12.9" hidden="false" customHeight="false" outlineLevel="0" collapsed="false">
      <c r="A109" s="32" t="s">
        <v>482</v>
      </c>
      <c r="B109" s="32"/>
      <c r="C109" s="32"/>
      <c r="D109" s="33" t="s">
        <v>483</v>
      </c>
      <c r="E109" s="32"/>
      <c r="F109" s="32" t="n">
        <v>0.06</v>
      </c>
      <c r="G109" s="34" t="n">
        <f aca="false">FALSE()</f>
        <v>0</v>
      </c>
      <c r="H109" s="32" t="s">
        <v>484</v>
      </c>
      <c r="I109" s="32"/>
      <c r="J109" s="32" t="s">
        <v>485</v>
      </c>
      <c r="K109" s="32"/>
      <c r="L109" s="32" t="s">
        <v>34</v>
      </c>
      <c r="M109" s="32" t="n">
        <v>22.6287</v>
      </c>
      <c r="N109" s="32"/>
      <c r="O109" s="32"/>
      <c r="P109" s="32"/>
      <c r="Q109" s="32" t="s">
        <v>486</v>
      </c>
      <c r="R109" s="32"/>
      <c r="S109" s="32"/>
      <c r="T109" s="35"/>
      <c r="U109" s="32"/>
      <c r="V109" s="36"/>
      <c r="W109" s="36"/>
      <c r="X109" s="32"/>
      <c r="Y109" s="37" t="n">
        <f aca="false">(M109-1.1)/F109</f>
        <v>358.811666666667</v>
      </c>
      <c r="Z109" s="32" t="s">
        <v>487</v>
      </c>
      <c r="AA109" s="36"/>
      <c r="AB109" s="37" t="n">
        <f aca="false">(M109-5.3)/F109</f>
        <v>288.811666666667</v>
      </c>
    </row>
    <row r="110" customFormat="false" ht="12.9" hidden="false" customHeight="false" outlineLevel="0" collapsed="false">
      <c r="A110" s="32" t="s">
        <v>488</v>
      </c>
      <c r="B110" s="32"/>
      <c r="C110" s="32"/>
      <c r="D110" s="33" t="s">
        <v>483</v>
      </c>
      <c r="E110" s="32"/>
      <c r="F110" s="32" t="n">
        <v>0.06</v>
      </c>
      <c r="G110" s="34" t="n">
        <f aca="false">FALSE()</f>
        <v>0</v>
      </c>
      <c r="H110" s="32" t="s">
        <v>489</v>
      </c>
      <c r="I110" s="32"/>
      <c r="J110" s="32" t="s">
        <v>490</v>
      </c>
      <c r="K110" s="32"/>
      <c r="L110" s="32" t="s">
        <v>34</v>
      </c>
      <c r="M110" s="32" t="n">
        <v>29.4638</v>
      </c>
      <c r="N110" s="32"/>
      <c r="O110" s="32"/>
      <c r="P110" s="32"/>
      <c r="Q110" s="32" t="s">
        <v>486</v>
      </c>
      <c r="R110" s="32"/>
      <c r="S110" s="32"/>
      <c r="T110" s="35"/>
      <c r="U110" s="32"/>
      <c r="V110" s="36"/>
      <c r="W110" s="36"/>
      <c r="X110" s="32"/>
      <c r="Y110" s="37" t="n">
        <f aca="false">(M110-1.1)/F110</f>
        <v>472.73</v>
      </c>
      <c r="Z110" s="32" t="s">
        <v>487</v>
      </c>
      <c r="AA110" s="36"/>
      <c r="AB110" s="37" t="n">
        <f aca="false">(M110-5.3)/F110</f>
        <v>402.73</v>
      </c>
    </row>
    <row r="111" customFormat="false" ht="12.9" hidden="false" customHeight="false" outlineLevel="0" collapsed="false">
      <c r="A111" s="32" t="s">
        <v>491</v>
      </c>
      <c r="B111" s="32"/>
      <c r="C111" s="32"/>
      <c r="D111" s="33" t="s">
        <v>483</v>
      </c>
      <c r="E111" s="32"/>
      <c r="F111" s="32" t="n">
        <v>0.06</v>
      </c>
      <c r="G111" s="34" t="n">
        <f aca="false">FALSE()</f>
        <v>0</v>
      </c>
      <c r="H111" s="32" t="s">
        <v>492</v>
      </c>
      <c r="I111" s="32"/>
      <c r="J111" s="32" t="s">
        <v>493</v>
      </c>
      <c r="K111" s="32"/>
      <c r="L111" s="32" t="s">
        <v>34</v>
      </c>
      <c r="M111" s="32" t="n">
        <v>31.9771</v>
      </c>
      <c r="N111" s="32"/>
      <c r="O111" s="32"/>
      <c r="P111" s="32"/>
      <c r="Q111" s="32" t="s">
        <v>486</v>
      </c>
      <c r="R111" s="32"/>
      <c r="S111" s="32"/>
      <c r="T111" s="35"/>
      <c r="U111" s="32"/>
      <c r="V111" s="36"/>
      <c r="W111" s="36"/>
      <c r="X111" s="32"/>
      <c r="Y111" s="37" t="n">
        <f aca="false">(M111-1.1)/F111</f>
        <v>514.618333333333</v>
      </c>
      <c r="Z111" s="32" t="s">
        <v>487</v>
      </c>
      <c r="AA111" s="36"/>
      <c r="AB111" s="37" t="n">
        <f aca="false">(M111-5.3)/F111</f>
        <v>444.618333333333</v>
      </c>
    </row>
    <row r="112" customFormat="false" ht="12.9" hidden="false" customHeight="false" outlineLevel="0" collapsed="false">
      <c r="A112" s="32" t="s">
        <v>494</v>
      </c>
      <c r="B112" s="32"/>
      <c r="C112" s="32"/>
      <c r="D112" s="33" t="s">
        <v>483</v>
      </c>
      <c r="E112" s="32"/>
      <c r="F112" s="32" t="n">
        <v>0.06</v>
      </c>
      <c r="G112" s="34" t="n">
        <f aca="false">FALSE()</f>
        <v>0</v>
      </c>
      <c r="H112" s="32" t="s">
        <v>495</v>
      </c>
      <c r="I112" s="32"/>
      <c r="J112" s="32" t="s">
        <v>496</v>
      </c>
      <c r="K112" s="32"/>
      <c r="L112" s="32" t="s">
        <v>34</v>
      </c>
      <c r="M112" s="32" t="n">
        <v>27.9775</v>
      </c>
      <c r="N112" s="32"/>
      <c r="O112" s="32"/>
      <c r="P112" s="32"/>
      <c r="Q112" s="32" t="s">
        <v>497</v>
      </c>
      <c r="R112" s="32"/>
      <c r="S112" s="32"/>
      <c r="T112" s="35"/>
      <c r="U112" s="32"/>
      <c r="V112" s="36"/>
      <c r="W112" s="36"/>
      <c r="X112" s="32"/>
      <c r="Y112" s="37" t="n">
        <f aca="false">(M112-1.1)/F112</f>
        <v>447.958333333333</v>
      </c>
      <c r="Z112" s="32" t="s">
        <v>487</v>
      </c>
      <c r="AA112" s="36"/>
      <c r="AB112" s="37" t="n">
        <f aca="false">(M112-5.3)/F112</f>
        <v>377.958333333333</v>
      </c>
    </row>
    <row r="113" customFormat="false" ht="12.9" hidden="false" customHeight="false" outlineLevel="0" collapsed="false">
      <c r="A113" s="32" t="s">
        <v>498</v>
      </c>
      <c r="B113" s="32"/>
      <c r="C113" s="32"/>
      <c r="D113" s="33" t="s">
        <v>483</v>
      </c>
      <c r="E113" s="32"/>
      <c r="F113" s="32" t="n">
        <v>0.06</v>
      </c>
      <c r="G113" s="34" t="n">
        <f aca="false">FALSE()</f>
        <v>0</v>
      </c>
      <c r="H113" s="32" t="s">
        <v>499</v>
      </c>
      <c r="I113" s="32"/>
      <c r="J113" s="32" t="s">
        <v>500</v>
      </c>
      <c r="K113" s="32"/>
      <c r="L113" s="32" t="s">
        <v>34</v>
      </c>
      <c r="M113" s="32" t="n">
        <v>33.0833</v>
      </c>
      <c r="N113" s="32"/>
      <c r="O113" s="32"/>
      <c r="P113" s="32"/>
      <c r="Q113" s="32" t="s">
        <v>497</v>
      </c>
      <c r="R113" s="32"/>
      <c r="S113" s="32"/>
      <c r="T113" s="35"/>
      <c r="U113" s="32"/>
      <c r="V113" s="36"/>
      <c r="W113" s="36"/>
      <c r="X113" s="32"/>
      <c r="Y113" s="37" t="n">
        <f aca="false">(M113-1.1)/F113</f>
        <v>533.055</v>
      </c>
      <c r="Z113" s="32" t="s">
        <v>487</v>
      </c>
      <c r="AA113" s="36"/>
      <c r="AB113" s="37" t="n">
        <f aca="false">(M113-5.3)/F113</f>
        <v>463.055</v>
      </c>
    </row>
    <row r="114" customFormat="false" ht="12.9" hidden="false" customHeight="false" outlineLevel="0" collapsed="false">
      <c r="A114" s="32" t="s">
        <v>501</v>
      </c>
      <c r="B114" s="32"/>
      <c r="C114" s="32"/>
      <c r="D114" s="33" t="s">
        <v>483</v>
      </c>
      <c r="E114" s="32"/>
      <c r="F114" s="32" t="n">
        <v>0.06</v>
      </c>
      <c r="G114" s="34" t="n">
        <f aca="false">FALSE()</f>
        <v>0</v>
      </c>
      <c r="H114" s="32" t="s">
        <v>502</v>
      </c>
      <c r="I114" s="32"/>
      <c r="J114" s="32" t="s">
        <v>503</v>
      </c>
      <c r="K114" s="32"/>
      <c r="L114" s="32" t="s">
        <v>34</v>
      </c>
      <c r="M114" s="32" t="n">
        <v>42.2844</v>
      </c>
      <c r="N114" s="32"/>
      <c r="O114" s="32"/>
      <c r="P114" s="32"/>
      <c r="Q114" s="32" t="s">
        <v>497</v>
      </c>
      <c r="R114" s="32"/>
      <c r="S114" s="32"/>
      <c r="T114" s="35"/>
      <c r="U114" s="32"/>
      <c r="V114" s="36"/>
      <c r="W114" s="36"/>
      <c r="X114" s="32"/>
      <c r="Y114" s="37" t="n">
        <f aca="false">(M114-1.1)/F114</f>
        <v>686.406666666667</v>
      </c>
      <c r="Z114" s="32" t="s">
        <v>487</v>
      </c>
      <c r="AA114" s="36"/>
      <c r="AB114" s="37" t="n">
        <f aca="false">(M114-5.3)/F114</f>
        <v>616.406666666667</v>
      </c>
    </row>
    <row r="115" customFormat="false" ht="12.9" hidden="false" customHeight="false" outlineLevel="0" collapsed="false">
      <c r="A115" s="32" t="s">
        <v>504</v>
      </c>
      <c r="B115" s="32"/>
      <c r="C115" s="32"/>
      <c r="D115" s="33" t="s">
        <v>483</v>
      </c>
      <c r="E115" s="32"/>
      <c r="F115" s="32" t="n">
        <v>0.06</v>
      </c>
      <c r="G115" s="34" t="n">
        <f aca="false">FALSE()</f>
        <v>0</v>
      </c>
      <c r="H115" s="32" t="s">
        <v>505</v>
      </c>
      <c r="I115" s="32"/>
      <c r="J115" s="32" t="s">
        <v>506</v>
      </c>
      <c r="K115" s="32"/>
      <c r="L115" s="32" t="s">
        <v>34</v>
      </c>
      <c r="M115" s="32" t="n">
        <v>26.7714</v>
      </c>
      <c r="N115" s="32"/>
      <c r="O115" s="32"/>
      <c r="P115" s="32"/>
      <c r="Q115" s="32" t="s">
        <v>497</v>
      </c>
      <c r="R115" s="32"/>
      <c r="S115" s="32"/>
      <c r="T115" s="35"/>
      <c r="U115" s="32"/>
      <c r="V115" s="36"/>
      <c r="W115" s="36"/>
      <c r="X115" s="32"/>
      <c r="Y115" s="37" t="n">
        <f aca="false">(M115-1.1)/F115</f>
        <v>427.856666666667</v>
      </c>
      <c r="Z115" s="32" t="s">
        <v>487</v>
      </c>
      <c r="AA115" s="36"/>
      <c r="AB115" s="37" t="n">
        <f aca="false">(M115-5.3)/F115</f>
        <v>357.856666666667</v>
      </c>
    </row>
    <row r="116" customFormat="false" ht="12.9" hidden="false" customHeight="false" outlineLevel="0" collapsed="false">
      <c r="A116" s="32" t="s">
        <v>507</v>
      </c>
      <c r="B116" s="32"/>
      <c r="C116" s="32"/>
      <c r="D116" s="33" t="s">
        <v>483</v>
      </c>
      <c r="E116" s="32"/>
      <c r="F116" s="32" t="n">
        <v>0.06</v>
      </c>
      <c r="G116" s="34" t="n">
        <f aca="false">FALSE()</f>
        <v>0</v>
      </c>
      <c r="H116" s="32" t="s">
        <v>508</v>
      </c>
      <c r="I116" s="32"/>
      <c r="J116" s="32" t="s">
        <v>509</v>
      </c>
      <c r="K116" s="32"/>
      <c r="L116" s="32" t="s">
        <v>34</v>
      </c>
      <c r="M116" s="32" t="n">
        <v>26.8225</v>
      </c>
      <c r="N116" s="32"/>
      <c r="O116" s="32"/>
      <c r="P116" s="32"/>
      <c r="Q116" s="32" t="s">
        <v>497</v>
      </c>
      <c r="R116" s="32"/>
      <c r="S116" s="32"/>
      <c r="T116" s="35"/>
      <c r="U116" s="32"/>
      <c r="V116" s="36"/>
      <c r="W116" s="36"/>
      <c r="X116" s="32"/>
      <c r="Y116" s="37" t="n">
        <f aca="false">(M116-1.1)/F116</f>
        <v>428.708333333333</v>
      </c>
      <c r="Z116" s="32" t="s">
        <v>487</v>
      </c>
      <c r="AA116" s="36"/>
      <c r="AB116" s="37" t="n">
        <f aca="false">(M116-5.3)/F116</f>
        <v>358.708333333333</v>
      </c>
    </row>
    <row r="117" customFormat="false" ht="12.9" hidden="false" customHeight="false" outlineLevel="0" collapsed="false">
      <c r="A117" s="32" t="s">
        <v>510</v>
      </c>
      <c r="B117" s="32"/>
      <c r="C117" s="32"/>
      <c r="D117" s="33" t="s">
        <v>483</v>
      </c>
      <c r="E117" s="32"/>
      <c r="F117" s="32" t="n">
        <v>0.06</v>
      </c>
      <c r="G117" s="34" t="n">
        <f aca="false">FALSE()</f>
        <v>0</v>
      </c>
      <c r="H117" s="32" t="s">
        <v>511</v>
      </c>
      <c r="I117" s="32"/>
      <c r="J117" s="32" t="s">
        <v>512</v>
      </c>
      <c r="K117" s="32"/>
      <c r="L117" s="32" t="s">
        <v>34</v>
      </c>
      <c r="M117" s="32" t="n">
        <v>27.0736</v>
      </c>
      <c r="N117" s="32"/>
      <c r="O117" s="32"/>
      <c r="P117" s="32"/>
      <c r="Q117" s="32" t="s">
        <v>497</v>
      </c>
      <c r="R117" s="32"/>
      <c r="S117" s="32"/>
      <c r="T117" s="35"/>
      <c r="U117" s="32"/>
      <c r="V117" s="36"/>
      <c r="W117" s="36"/>
      <c r="X117" s="32"/>
      <c r="Y117" s="37" t="n">
        <f aca="false">(M117-1.1)/F117</f>
        <v>432.893333333333</v>
      </c>
      <c r="Z117" s="32" t="s">
        <v>487</v>
      </c>
      <c r="AA117" s="36"/>
      <c r="AB117" s="37" t="n">
        <f aca="false">(M117-5.3)/F117</f>
        <v>362.893333333333</v>
      </c>
    </row>
    <row r="118" customFormat="false" ht="12.8" hidden="false" customHeight="false" outlineLevel="0" collapsed="false">
      <c r="A118" s="2" t="s">
        <v>513</v>
      </c>
      <c r="B118" s="2" t="n">
        <v>2021</v>
      </c>
      <c r="C118" s="2" t="s">
        <v>96</v>
      </c>
      <c r="D118" s="2" t="n">
        <v>33750414</v>
      </c>
      <c r="F118" s="2" t="n">
        <v>0.05</v>
      </c>
      <c r="G118" s="5"/>
      <c r="H118" s="2" t="s">
        <v>514</v>
      </c>
      <c r="I118" s="2" t="s">
        <v>515</v>
      </c>
      <c r="J118" s="2" t="s">
        <v>516</v>
      </c>
      <c r="L118" s="2" t="s">
        <v>34</v>
      </c>
      <c r="M118" s="2" t="n">
        <v>9.2896</v>
      </c>
      <c r="R118" s="2" t="s">
        <v>30</v>
      </c>
      <c r="S118" s="2" t="n">
        <v>1</v>
      </c>
      <c r="T118" s="3" t="s">
        <v>222</v>
      </c>
      <c r="U118" s="2" t="n">
        <v>0.3</v>
      </c>
      <c r="V118" s="2" t="n">
        <v>1</v>
      </c>
      <c r="Y118" s="4" t="n">
        <f aca="false">(M118-1.2)/F118</f>
        <v>161.792</v>
      </c>
      <c r="Z118" s="2" t="s">
        <v>63</v>
      </c>
      <c r="AB118" s="4" t="n">
        <f aca="false">(M118-4.3)/F118</f>
        <v>99.792</v>
      </c>
    </row>
    <row r="119" customFormat="false" ht="12.8" hidden="false" customHeight="false" outlineLevel="0" collapsed="false">
      <c r="A119" s="2" t="s">
        <v>517</v>
      </c>
      <c r="B119" s="2" t="n">
        <v>2021</v>
      </c>
      <c r="C119" s="2" t="s">
        <v>96</v>
      </c>
      <c r="D119" s="2" t="n">
        <v>33750414</v>
      </c>
      <c r="F119" s="2" t="n">
        <v>0.12</v>
      </c>
      <c r="G119" s="5"/>
      <c r="H119" s="2" t="s">
        <v>518</v>
      </c>
      <c r="I119" s="2" t="s">
        <v>519</v>
      </c>
      <c r="J119" s="2" t="s">
        <v>520</v>
      </c>
      <c r="L119" s="2" t="s">
        <v>34</v>
      </c>
      <c r="M119" s="2" t="n">
        <v>11.692</v>
      </c>
      <c r="R119" s="2" t="s">
        <v>30</v>
      </c>
      <c r="S119" s="2" t="n">
        <v>1</v>
      </c>
      <c r="T119" s="3" t="s">
        <v>222</v>
      </c>
      <c r="U119" s="2" t="n">
        <v>0.3</v>
      </c>
      <c r="V119" s="2" t="n">
        <v>1</v>
      </c>
      <c r="Y119" s="4" t="n">
        <f aca="false">(M119-1.2)/F119</f>
        <v>87.4333333333333</v>
      </c>
      <c r="Z119" s="2" t="s">
        <v>63</v>
      </c>
      <c r="AB119" s="4" t="n">
        <f aca="false">(M119-4.3)/F119</f>
        <v>61.6</v>
      </c>
    </row>
    <row r="120" customFormat="false" ht="12.8" hidden="false" customHeight="false" outlineLevel="0" collapsed="false">
      <c r="A120" s="2" t="s">
        <v>521</v>
      </c>
      <c r="B120" s="2" t="n">
        <v>2021</v>
      </c>
      <c r="C120" s="2" t="s">
        <v>96</v>
      </c>
      <c r="D120" s="2" t="n">
        <v>33750414</v>
      </c>
      <c r="F120" s="2" t="n">
        <v>0.18</v>
      </c>
      <c r="G120" s="5"/>
      <c r="H120" s="2" t="s">
        <v>522</v>
      </c>
      <c r="I120" s="2" t="s">
        <v>523</v>
      </c>
      <c r="J120" s="2" t="s">
        <v>524</v>
      </c>
      <c r="L120" s="2" t="s">
        <v>34</v>
      </c>
      <c r="M120" s="2" t="n">
        <v>28.2041</v>
      </c>
      <c r="R120" s="2" t="s">
        <v>30</v>
      </c>
      <c r="S120" s="2" t="n">
        <v>1</v>
      </c>
      <c r="T120" s="3" t="s">
        <v>222</v>
      </c>
      <c r="U120" s="2" t="n">
        <v>0.3</v>
      </c>
      <c r="V120" s="2" t="n">
        <v>1</v>
      </c>
      <c r="Y120" s="4" t="n">
        <f aca="false">(M120-1.2)/F120</f>
        <v>150.022777777778</v>
      </c>
      <c r="Z120" s="2" t="s">
        <v>63</v>
      </c>
      <c r="AB120" s="4" t="n">
        <f aca="false">(M120-4.3)/F120</f>
        <v>132.800555555556</v>
      </c>
    </row>
    <row r="121" customFormat="false" ht="12.8" hidden="false" customHeight="false" outlineLevel="0" collapsed="false">
      <c r="A121" s="2" t="s">
        <v>525</v>
      </c>
      <c r="B121" s="2" t="n">
        <v>2021</v>
      </c>
      <c r="C121" s="2" t="s">
        <v>96</v>
      </c>
      <c r="D121" s="2" t="n">
        <v>33750414</v>
      </c>
      <c r="F121" s="2" t="n">
        <v>0.24</v>
      </c>
      <c r="G121" s="5"/>
      <c r="H121" s="2" t="s">
        <v>526</v>
      </c>
      <c r="I121" s="2" t="s">
        <v>527</v>
      </c>
      <c r="J121" s="2" t="s">
        <v>528</v>
      </c>
      <c r="L121" s="2" t="s">
        <v>34</v>
      </c>
      <c r="M121" s="2" t="n">
        <v>30.378</v>
      </c>
      <c r="R121" s="2" t="s">
        <v>30</v>
      </c>
      <c r="S121" s="2" t="n">
        <v>1</v>
      </c>
      <c r="T121" s="3" t="s">
        <v>222</v>
      </c>
      <c r="U121" s="2" t="n">
        <v>0.3</v>
      </c>
      <c r="V121" s="2" t="n">
        <v>1</v>
      </c>
      <c r="Y121" s="4" t="n">
        <f aca="false">(M121-1.2)/F121</f>
        <v>121.575</v>
      </c>
      <c r="Z121" s="2" t="s">
        <v>63</v>
      </c>
      <c r="AB121" s="4" t="n">
        <f aca="false">(M121-4.3)/F121</f>
        <v>108.658333333333</v>
      </c>
    </row>
    <row r="122" customFormat="false" ht="12.8" hidden="false" customHeight="false" outlineLevel="0" collapsed="false">
      <c r="A122" s="2" t="s">
        <v>529</v>
      </c>
      <c r="B122" s="2" t="n">
        <v>2021</v>
      </c>
      <c r="C122" s="2" t="s">
        <v>96</v>
      </c>
      <c r="D122" s="2" t="n">
        <v>33750414</v>
      </c>
      <c r="F122" s="2" t="n">
        <v>0.31</v>
      </c>
      <c r="G122" s="5"/>
      <c r="H122" s="2" t="s">
        <v>530</v>
      </c>
      <c r="I122" s="2" t="s">
        <v>531</v>
      </c>
      <c r="J122" s="2" t="s">
        <v>532</v>
      </c>
      <c r="L122" s="2" t="s">
        <v>34</v>
      </c>
      <c r="M122" s="2" t="n">
        <v>40.1052</v>
      </c>
      <c r="R122" s="2" t="s">
        <v>30</v>
      </c>
      <c r="S122" s="2" t="n">
        <v>1</v>
      </c>
      <c r="T122" s="3" t="s">
        <v>222</v>
      </c>
      <c r="U122" s="2" t="n">
        <v>0.3</v>
      </c>
      <c r="V122" s="2" t="n">
        <v>1</v>
      </c>
      <c r="Y122" s="4" t="n">
        <f aca="false">(M122-1.2)/F122</f>
        <v>125.50064516129</v>
      </c>
      <c r="Z122" s="2" t="s">
        <v>63</v>
      </c>
      <c r="AB122" s="4" t="n">
        <f aca="false">(M122-4.3)/F122</f>
        <v>115.50064516129</v>
      </c>
    </row>
    <row r="123" customFormat="false" ht="12.8" hidden="false" customHeight="false" outlineLevel="0" collapsed="false">
      <c r="A123" s="2" t="s">
        <v>533</v>
      </c>
      <c r="B123" s="2" t="n">
        <v>2003</v>
      </c>
      <c r="C123" s="2" t="s">
        <v>96</v>
      </c>
      <c r="D123" s="2" t="n">
        <v>12414795</v>
      </c>
      <c r="F123" s="2" t="n">
        <v>0.1</v>
      </c>
      <c r="H123" s="2" t="s">
        <v>534</v>
      </c>
      <c r="I123" s="2" t="s">
        <v>535</v>
      </c>
      <c r="J123" s="2" t="s">
        <v>536</v>
      </c>
      <c r="L123" s="2" t="s">
        <v>34</v>
      </c>
      <c r="M123" s="2" t="n">
        <v>15.3894</v>
      </c>
      <c r="R123" s="2" t="s">
        <v>30</v>
      </c>
      <c r="S123" s="2" t="n">
        <v>17</v>
      </c>
      <c r="T123" s="2" t="n">
        <v>800</v>
      </c>
      <c r="U123" s="2" t="n">
        <v>0.5</v>
      </c>
      <c r="V123" s="2" t="n">
        <v>1</v>
      </c>
      <c r="W123" s="3" t="s">
        <v>35</v>
      </c>
      <c r="Y123" s="4" t="n">
        <f aca="false">(M123-1.2)/F123</f>
        <v>141.894</v>
      </c>
      <c r="Z123" s="2" t="s">
        <v>63</v>
      </c>
      <c r="AB123" s="4" t="n">
        <f aca="false">(M123-4.3)/F123</f>
        <v>110.894</v>
      </c>
    </row>
    <row r="124" customFormat="false" ht="12.8" hidden="false" customHeight="false" outlineLevel="0" collapsed="false">
      <c r="I124" s="2"/>
      <c r="W124" s="3"/>
      <c r="Y124" s="4"/>
    </row>
    <row r="125" customFormat="false" ht="12.8" hidden="false" customHeight="false" outlineLevel="0" collapsed="false">
      <c r="I125" s="2"/>
      <c r="W125" s="3"/>
      <c r="Y125" s="4"/>
    </row>
    <row r="126" customFormat="false" ht="12.8" hidden="false" customHeight="false" outlineLevel="0" collapsed="false">
      <c r="A126" s="1" t="s">
        <v>537</v>
      </c>
      <c r="B126" s="1"/>
    </row>
    <row r="127" customFormat="false" ht="12.8" hidden="false" customHeight="false" outlineLevel="0" collapsed="false">
      <c r="A127" s="32" t="s">
        <v>538</v>
      </c>
      <c r="B127" s="32"/>
      <c r="C127" s="32"/>
      <c r="D127" s="36" t="n">
        <v>35145105</v>
      </c>
      <c r="E127" s="36"/>
      <c r="F127" s="36" t="n">
        <v>0.319</v>
      </c>
      <c r="G127" s="36"/>
      <c r="H127" s="36" t="s">
        <v>539</v>
      </c>
      <c r="I127" s="36" t="s">
        <v>540</v>
      </c>
      <c r="J127" s="36" t="s">
        <v>541</v>
      </c>
      <c r="K127" s="36" t="s">
        <v>542</v>
      </c>
      <c r="L127" s="36"/>
      <c r="M127" s="36"/>
      <c r="N127" s="36"/>
      <c r="O127" s="36"/>
      <c r="P127" s="36" t="s">
        <v>543</v>
      </c>
      <c r="Q127" s="36" t="s">
        <v>544</v>
      </c>
      <c r="R127" s="36" t="s">
        <v>30</v>
      </c>
      <c r="S127" s="36"/>
      <c r="T127" s="36" t="n">
        <v>800</v>
      </c>
      <c r="U127" s="36" t="n">
        <v>0.7</v>
      </c>
      <c r="V127" s="36" t="n">
        <v>1</v>
      </c>
      <c r="W127" s="36"/>
      <c r="X127" s="36"/>
      <c r="Y127" s="37"/>
      <c r="Z127" s="36" t="s">
        <v>63</v>
      </c>
    </row>
    <row r="128" customFormat="false" ht="12.8" hidden="false" customHeight="false" outlineLevel="0" collapsed="false">
      <c r="A128" s="32" t="s">
        <v>545</v>
      </c>
      <c r="B128" s="32"/>
      <c r="C128" s="32"/>
      <c r="D128" s="36" t="n">
        <v>35145105</v>
      </c>
      <c r="E128" s="36"/>
      <c r="F128" s="36" t="n">
        <v>0.3385</v>
      </c>
      <c r="G128" s="36"/>
      <c r="H128" s="36" t="s">
        <v>546</v>
      </c>
      <c r="I128" s="36" t="s">
        <v>547</v>
      </c>
      <c r="J128" s="36" t="s">
        <v>548</v>
      </c>
      <c r="K128" s="36"/>
      <c r="L128" s="36"/>
      <c r="M128" s="36"/>
      <c r="N128" s="36"/>
      <c r="O128" s="36"/>
      <c r="P128" s="36" t="s">
        <v>543</v>
      </c>
      <c r="Q128" s="36" t="s">
        <v>549</v>
      </c>
      <c r="R128" s="36" t="s">
        <v>30</v>
      </c>
      <c r="S128" s="36"/>
      <c r="T128" s="36" t="n">
        <v>800</v>
      </c>
      <c r="U128" s="36" t="n">
        <v>0.7</v>
      </c>
      <c r="V128" s="36" t="n">
        <v>1</v>
      </c>
      <c r="W128" s="36"/>
      <c r="X128" s="36"/>
      <c r="Y128" s="37"/>
      <c r="Z128" s="36" t="s">
        <v>63</v>
      </c>
    </row>
    <row r="129" customFormat="false" ht="12.8" hidden="false" customHeight="false" outlineLevel="0" collapsed="false">
      <c r="A129" s="36" t="s">
        <v>550</v>
      </c>
      <c r="B129" s="36"/>
      <c r="C129" s="36"/>
      <c r="D129" s="36" t="n">
        <v>33750414</v>
      </c>
      <c r="E129" s="36"/>
      <c r="F129" s="36" t="n">
        <v>0.43</v>
      </c>
      <c r="G129" s="34"/>
      <c r="H129" s="36" t="s">
        <v>551</v>
      </c>
      <c r="I129" s="36" t="s">
        <v>552</v>
      </c>
      <c r="J129" s="36" t="s">
        <v>553</v>
      </c>
      <c r="K129" s="36" t="s">
        <v>554</v>
      </c>
      <c r="L129" s="36"/>
      <c r="M129" s="36"/>
      <c r="N129" s="36"/>
      <c r="O129" s="36"/>
      <c r="P129" s="36" t="s">
        <v>543</v>
      </c>
      <c r="Q129" s="36" t="s">
        <v>555</v>
      </c>
      <c r="R129" s="36" t="s">
        <v>79</v>
      </c>
      <c r="S129" s="36"/>
      <c r="T129" s="38" t="s">
        <v>222</v>
      </c>
      <c r="U129" s="36" t="n">
        <v>0.3</v>
      </c>
      <c r="V129" s="36" t="n">
        <v>1.5</v>
      </c>
      <c r="W129" s="38" t="s">
        <v>363</v>
      </c>
      <c r="X129" s="36"/>
      <c r="Y129" s="37" t="n">
        <f aca="false">(M129-1.1)/F129</f>
        <v>-2.55813953488372</v>
      </c>
      <c r="Z129" s="36" t="s">
        <v>63</v>
      </c>
    </row>
    <row r="130" customFormat="false" ht="12.8" hidden="false" customHeight="false" outlineLevel="0" collapsed="false">
      <c r="A130" s="36" t="s">
        <v>556</v>
      </c>
      <c r="B130" s="36"/>
      <c r="C130" s="36"/>
      <c r="D130" s="36" t="n">
        <v>33750414</v>
      </c>
      <c r="E130" s="36"/>
      <c r="F130" s="36" t="n">
        <v>0.41</v>
      </c>
      <c r="G130" s="34"/>
      <c r="H130" s="36" t="s">
        <v>557</v>
      </c>
      <c r="I130" s="36" t="s">
        <v>558</v>
      </c>
      <c r="J130" s="36" t="s">
        <v>559</v>
      </c>
      <c r="K130" s="36" t="s">
        <v>560</v>
      </c>
      <c r="L130" s="36"/>
      <c r="M130" s="36"/>
      <c r="N130" s="36"/>
      <c r="O130" s="36"/>
      <c r="P130" s="36" t="s">
        <v>543</v>
      </c>
      <c r="Q130" s="36" t="s">
        <v>561</v>
      </c>
      <c r="R130" s="36" t="s">
        <v>79</v>
      </c>
      <c r="S130" s="36"/>
      <c r="T130" s="38" t="s">
        <v>222</v>
      </c>
      <c r="U130" s="36" t="n">
        <v>0.3</v>
      </c>
      <c r="V130" s="36" t="n">
        <v>1.5</v>
      </c>
      <c r="W130" s="38" t="s">
        <v>363</v>
      </c>
      <c r="X130" s="36"/>
      <c r="Y130" s="37" t="n">
        <f aca="false">(M130-1.1)/F130</f>
        <v>-2.68292682926829</v>
      </c>
      <c r="Z130" s="36" t="s">
        <v>63</v>
      </c>
    </row>
    <row r="131" customFormat="false" ht="12.8" hidden="false" customHeight="false" outlineLevel="0" collapsed="false">
      <c r="A131" s="36" t="s">
        <v>562</v>
      </c>
      <c r="B131" s="36"/>
      <c r="C131" s="36"/>
      <c r="D131" s="36" t="n">
        <v>23001663</v>
      </c>
      <c r="E131" s="36"/>
      <c r="F131" s="36" t="n">
        <v>0.1</v>
      </c>
      <c r="G131" s="34" t="n">
        <f aca="false">FALSE()</f>
        <v>0</v>
      </c>
      <c r="H131" s="36" t="s">
        <v>563</v>
      </c>
      <c r="I131" s="36" t="s">
        <v>564</v>
      </c>
      <c r="J131" s="36" t="s">
        <v>565</v>
      </c>
      <c r="K131" s="36"/>
      <c r="L131" s="36" t="s">
        <v>34</v>
      </c>
      <c r="M131" s="36"/>
      <c r="N131" s="36"/>
      <c r="O131" s="36"/>
      <c r="P131" s="36"/>
      <c r="Q131" s="36" t="s">
        <v>566</v>
      </c>
      <c r="R131" s="36" t="s">
        <v>30</v>
      </c>
      <c r="S131" s="36"/>
      <c r="T131" s="38" t="n">
        <v>400</v>
      </c>
      <c r="U131" s="36" t="n">
        <v>0.67</v>
      </c>
      <c r="V131" s="36" t="n">
        <v>1.5</v>
      </c>
      <c r="W131" s="36"/>
      <c r="X131" s="36"/>
      <c r="Y131" s="37" t="n">
        <f aca="false">(M131-1.1)/F131</f>
        <v>-11</v>
      </c>
      <c r="Z131" s="36" t="s">
        <v>140</v>
      </c>
    </row>
    <row r="132" customFormat="false" ht="12.8" hidden="false" customHeight="false" outlineLevel="0" collapsed="false">
      <c r="A132" s="39" t="s">
        <v>567</v>
      </c>
      <c r="B132" s="39"/>
      <c r="C132" s="39" t="s">
        <v>96</v>
      </c>
      <c r="D132" s="2" t="n">
        <v>32312967</v>
      </c>
      <c r="F132" s="2" t="n">
        <v>0.2</v>
      </c>
      <c r="H132" s="2" t="s">
        <v>568</v>
      </c>
      <c r="I132" s="2" t="s">
        <v>569</v>
      </c>
      <c r="J132" s="2" t="s">
        <v>570</v>
      </c>
      <c r="L132" s="2" t="s">
        <v>34</v>
      </c>
      <c r="Q132" s="2" t="s">
        <v>571</v>
      </c>
      <c r="R132" s="2" t="s">
        <v>30</v>
      </c>
      <c r="S132" s="2" t="n">
        <v>7.5</v>
      </c>
      <c r="T132" s="2" t="n">
        <v>800</v>
      </c>
      <c r="U132" s="2" t="n">
        <v>1</v>
      </c>
      <c r="V132" s="2" t="n">
        <v>0.5</v>
      </c>
      <c r="W132" s="7" t="s">
        <v>166</v>
      </c>
      <c r="Y132" s="4" t="n">
        <f aca="false">(M132-1.1)/F132</f>
        <v>-5.5</v>
      </c>
      <c r="Z132" s="2" t="s">
        <v>63</v>
      </c>
    </row>
    <row r="134" customFormat="false" ht="12.8" hidden="false" customHeight="false" outlineLevel="0" collapsed="false">
      <c r="A134" s="0"/>
      <c r="B134" s="0"/>
      <c r="C134" s="0"/>
      <c r="D134" s="0"/>
      <c r="E134" s="0"/>
      <c r="F134" s="0"/>
      <c r="G134" s="0"/>
      <c r="H134" s="0"/>
      <c r="J134" s="0"/>
      <c r="K134" s="0"/>
      <c r="L134" s="0"/>
      <c r="M134" s="0"/>
      <c r="N134" s="0"/>
      <c r="O134" s="0"/>
      <c r="P134" s="0"/>
      <c r="Q134" s="0"/>
      <c r="R134" s="0"/>
      <c r="S134" s="0"/>
      <c r="T134" s="0"/>
      <c r="U134" s="0"/>
      <c r="X134" s="0"/>
    </row>
    <row r="135" customFormat="false" ht="12.8" hidden="false" customHeight="false" outlineLevel="0" collapsed="false">
      <c r="A135" s="0"/>
      <c r="B135" s="0"/>
      <c r="C135" s="0"/>
      <c r="D135" s="0"/>
      <c r="E135" s="0"/>
      <c r="F135" s="0"/>
      <c r="G135" s="0"/>
      <c r="H135" s="0"/>
      <c r="J135" s="0"/>
      <c r="K135" s="0"/>
      <c r="L135" s="0"/>
      <c r="M135" s="0"/>
      <c r="N135" s="0"/>
      <c r="O135" s="0"/>
      <c r="P135" s="0"/>
      <c r="Q135" s="0"/>
      <c r="R135" s="0"/>
      <c r="S135" s="0"/>
      <c r="T135" s="0"/>
      <c r="U135" s="0"/>
      <c r="X135" s="0"/>
    </row>
    <row r="136" customFormat="false" ht="12.8" hidden="false" customHeight="false" outlineLevel="0" collapsed="false">
      <c r="A136" s="0"/>
      <c r="B136" s="0"/>
      <c r="C136" s="0"/>
      <c r="D136" s="0"/>
      <c r="E136" s="0"/>
      <c r="F136" s="0"/>
      <c r="G136" s="0"/>
      <c r="H136" s="0"/>
      <c r="J136" s="0"/>
      <c r="K136" s="0"/>
      <c r="L136" s="0"/>
      <c r="M136" s="0"/>
      <c r="N136" s="0"/>
      <c r="O136" s="0"/>
      <c r="P136" s="0"/>
      <c r="Q136" s="0"/>
      <c r="R136" s="0"/>
      <c r="S136" s="0"/>
      <c r="T136" s="0"/>
      <c r="U136" s="0"/>
      <c r="X136" s="0"/>
    </row>
    <row r="137" customFormat="false" ht="12.8" hidden="false" customHeight="false" outlineLevel="0" collapsed="false">
      <c r="A137" s="0"/>
      <c r="B137" s="0"/>
      <c r="C137" s="0"/>
      <c r="D137" s="0"/>
      <c r="E137" s="0"/>
      <c r="F137" s="0"/>
      <c r="G137" s="0"/>
      <c r="H137" s="0"/>
      <c r="J137" s="0"/>
      <c r="K137" s="0"/>
      <c r="L137" s="0"/>
      <c r="M137" s="0"/>
      <c r="N137" s="0"/>
      <c r="O137" s="0"/>
      <c r="P137" s="0"/>
      <c r="Q137" s="0"/>
      <c r="R137" s="0"/>
      <c r="S137" s="0"/>
      <c r="T137" s="0"/>
      <c r="U137" s="0"/>
      <c r="X137" s="0"/>
    </row>
    <row r="138" customFormat="false" ht="12.8" hidden="false" customHeight="false" outlineLevel="0" collapsed="false">
      <c r="A138" s="0"/>
      <c r="B138" s="0"/>
      <c r="C138" s="0"/>
      <c r="D138" s="0"/>
      <c r="E138" s="0"/>
      <c r="F138" s="0"/>
      <c r="G138" s="0"/>
      <c r="H138" s="0"/>
      <c r="J138" s="0"/>
      <c r="K138" s="0"/>
      <c r="L138" s="0"/>
      <c r="M138" s="0"/>
      <c r="N138" s="0"/>
      <c r="O138" s="0"/>
      <c r="P138" s="0"/>
      <c r="Q138" s="0"/>
      <c r="R138" s="0"/>
      <c r="S138" s="0"/>
      <c r="T138" s="0"/>
      <c r="U138" s="0"/>
      <c r="X138" s="0"/>
    </row>
    <row r="139" customFormat="false" ht="12.8" hidden="false" customHeight="false" outlineLevel="0" collapsed="false">
      <c r="A139" s="0"/>
      <c r="B139" s="0"/>
      <c r="C139" s="0"/>
      <c r="D139" s="0"/>
      <c r="E139" s="0"/>
      <c r="F139" s="0"/>
      <c r="G139" s="0"/>
      <c r="H139" s="0"/>
      <c r="J139" s="0"/>
      <c r="K139" s="0"/>
      <c r="L139" s="0"/>
      <c r="M139" s="0"/>
      <c r="N139" s="0"/>
      <c r="O139" s="0"/>
      <c r="P139" s="0"/>
      <c r="Q139" s="0"/>
      <c r="R139" s="0"/>
      <c r="S139" s="0"/>
      <c r="T139" s="0"/>
      <c r="U139" s="0"/>
      <c r="X139" s="0"/>
    </row>
    <row r="140" customFormat="false" ht="12.8" hidden="false" customHeight="false" outlineLevel="0" collapsed="false">
      <c r="A140" s="0"/>
      <c r="B140" s="0"/>
      <c r="C140" s="0"/>
      <c r="D140" s="0"/>
      <c r="E140" s="0"/>
      <c r="F140" s="0"/>
      <c r="G140" s="0"/>
      <c r="H140" s="0"/>
      <c r="J140" s="0"/>
      <c r="K140" s="0"/>
      <c r="L140" s="0"/>
      <c r="M140" s="0"/>
      <c r="N140" s="0"/>
      <c r="O140" s="0"/>
      <c r="P140" s="0"/>
      <c r="Q140" s="0"/>
      <c r="R140" s="0"/>
      <c r="S140" s="0"/>
      <c r="T140" s="0"/>
      <c r="U140" s="0"/>
      <c r="X140" s="0"/>
    </row>
    <row r="141" customFormat="false" ht="12.8" hidden="false" customHeight="false" outlineLevel="0" collapsed="false">
      <c r="A141" s="0"/>
      <c r="B141" s="0"/>
      <c r="C141" s="0"/>
      <c r="D141" s="0"/>
      <c r="E141" s="0"/>
      <c r="F141" s="0"/>
      <c r="G141" s="0"/>
      <c r="H141" s="0"/>
      <c r="J141" s="0"/>
      <c r="K141" s="0"/>
      <c r="L141" s="0"/>
      <c r="M141" s="0"/>
      <c r="N141" s="0"/>
      <c r="O141" s="0"/>
      <c r="P141" s="0"/>
      <c r="Q141" s="0"/>
      <c r="R141" s="0"/>
      <c r="S141" s="0"/>
      <c r="T141" s="0"/>
      <c r="U141" s="0"/>
      <c r="X141" s="0"/>
    </row>
    <row r="142" customFormat="false" ht="12.8" hidden="false" customHeight="false" outlineLevel="0" collapsed="false">
      <c r="A142" s="0"/>
      <c r="B142" s="0"/>
      <c r="C142" s="0"/>
      <c r="D142" s="0"/>
      <c r="E142" s="0"/>
      <c r="F142" s="0"/>
      <c r="G142" s="0"/>
      <c r="H142" s="0"/>
      <c r="J142" s="0"/>
      <c r="K142" s="0"/>
      <c r="L142" s="0"/>
      <c r="M142" s="0"/>
      <c r="N142" s="0"/>
      <c r="O142" s="0"/>
      <c r="P142" s="0"/>
      <c r="Q142" s="0"/>
      <c r="R142" s="0"/>
      <c r="S142" s="0"/>
      <c r="T142" s="0"/>
      <c r="U142" s="0"/>
      <c r="X142" s="0"/>
    </row>
    <row r="143" customFormat="false" ht="12.8" hidden="false" customHeight="false" outlineLevel="0" collapsed="false">
      <c r="A143" s="0"/>
      <c r="B143" s="0"/>
      <c r="C143" s="0"/>
      <c r="D143" s="0"/>
      <c r="E143" s="0"/>
      <c r="F143" s="0"/>
      <c r="G143" s="0"/>
      <c r="H143" s="0"/>
      <c r="J143" s="0"/>
      <c r="K143" s="0"/>
      <c r="L143" s="0"/>
      <c r="M143" s="0"/>
      <c r="N143" s="0"/>
      <c r="O143" s="0"/>
      <c r="P143" s="0"/>
      <c r="Q143" s="0"/>
      <c r="R143" s="0"/>
      <c r="S143" s="0"/>
      <c r="T143" s="0"/>
      <c r="U143" s="0"/>
      <c r="X143" s="0"/>
    </row>
  </sheetData>
  <autoFilter ref="A1:Z73"/>
  <hyperlinks>
    <hyperlink ref="D109" r:id="rId1" display="https://doi.org/10.1016/j.enzmictec.2006.05.032"/>
    <hyperlink ref="D110" r:id="rId2" display="https://doi.org/10.1016/j.enzmictec.2006.05.032"/>
    <hyperlink ref="D111" r:id="rId3" display="https://doi.org/10.1016/j.enzmictec.2006.05.032"/>
    <hyperlink ref="D112" r:id="rId4" display="https://doi.org/10.1016/j.enzmictec.2006.05.032"/>
    <hyperlink ref="D113" r:id="rId5" display="https://doi.org/10.1016/j.enzmictec.2006.05.032"/>
    <hyperlink ref="D114" r:id="rId6" display="https://doi.org/10.1016/j.enzmictec.2006.05.032"/>
    <hyperlink ref="D115" r:id="rId7" display="https://doi.org/10.1016/j.enzmictec.2006.05.032"/>
    <hyperlink ref="D116" r:id="rId8" display="https://doi.org/10.1016/j.enzmictec.2006.05.032"/>
    <hyperlink ref="D117" r:id="rId9" display="https://doi.org/10.1016/j.enzmictec.2006.05.032"/>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0"/>
</worksheet>
</file>

<file path=docProps/app.xml><?xml version="1.0" encoding="utf-8"?>
<Properties xmlns="http://schemas.openxmlformats.org/officeDocument/2006/extended-properties" xmlns:vt="http://schemas.openxmlformats.org/officeDocument/2006/docPropsVTypes">
  <Template/>
  <TotalTime>18300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2022-03-03T11:06:52Z</dcterms:created>
  <dc:creator/>
  <dc:description/>
  <dc:language>en-US</dc:language>
  <cp:lastModifiedBy/>
  <dcterms:modified xsi:type="dcterms:W3CDTF">2022-07-14T10:56:39Z</dcterms:modified>
  <cp:revision>719</cp:revision>
  <dc:subject/>
  <dc:title/>
</cp:coreProperties>
</file>