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APP\python_project\JGKit\.data\xls\"/>
    </mc:Choice>
  </mc:AlternateContent>
  <bookViews>
    <workbookView xWindow="4920" yWindow="1774" windowWidth="12300" windowHeight="3240" tabRatio="886" activeTab="2"/>
  </bookViews>
  <sheets>
    <sheet name="Version" sheetId="62" r:id="rId1"/>
    <sheet name="AP AHB Matrix" sheetId="43" r:id="rId2"/>
    <sheet name="Peripherals" sheetId="48" r:id="rId3"/>
    <sheet name="Interrupt_vector" sheetId="64" r:id="rId4"/>
    <sheet name="IOMUX" sheetId="11" r:id="rId5"/>
    <sheet name="CMN_SYSCFG" sheetId="68" r:id="rId6"/>
    <sheet name="CMN_BUSCFG" sheetId="53" r:id="rId7"/>
    <sheet name="RFIF" sheetId="58" r:id="rId8"/>
    <sheet name="GPADC" sheetId="57" r:id="rId9"/>
    <sheet name="AON_CTRL_NODFT" sheetId="56" r:id="rId10"/>
    <sheet name="AON_CTRL" sheetId="1" r:id="rId11"/>
    <sheet name="AON_IOMUX" sheetId="34" r:id="rId12"/>
    <sheet name="AUDIO_CODEC" sheetId="66" r:id="rId13"/>
    <sheet name="APC" sheetId="67" r:id="rId14"/>
    <sheet name="BT_CTRL_TOP" sheetId="46" r:id="rId15"/>
    <sheet name="BT_MODEM" sheetId="61" r:id="rId16"/>
    <sheet name="BLE" sheetId="44" r:id="rId17"/>
    <sheet name="TRAP" sheetId="51" r:id="rId18"/>
    <sheet name="KEYPAD" sheetId="52" r:id="rId19"/>
    <sheet name="UART" sheetId="9" r:id="rId20"/>
    <sheet name="DUAL_TIMER" sheetId="7" r:id="rId21"/>
    <sheet name="GPIO" sheetId="13" r:id="rId22"/>
    <sheet name="SPI" sheetId="14" r:id="rId23"/>
    <sheet name="IR" sheetId="16" r:id="rId24"/>
    <sheet name="I2C" sheetId="19" r:id="rId25"/>
    <sheet name="KEYSENSE" sheetId="32" r:id="rId26"/>
    <sheet name="QDEC" sheetId="38" r:id="rId27"/>
    <sheet name="AON_TIMER" sheetId="41" r:id="rId28"/>
    <sheet name="FLASH_CACHE_CTRL" sheetId="63" r:id="rId29"/>
    <sheet name="FLASHC" sheetId="65" r:id="rId30"/>
  </sheets>
  <calcPr calcId="152511"/>
</workbook>
</file>

<file path=xl/calcChain.xml><?xml version="1.0" encoding="utf-8"?>
<calcChain xmlns="http://schemas.openxmlformats.org/spreadsheetml/2006/main">
  <c r="L110" i="68" l="1"/>
  <c r="K110" i="68"/>
  <c r="E110" i="68"/>
  <c r="F110" i="68" s="1"/>
  <c r="L111" i="68"/>
  <c r="K111" i="68"/>
  <c r="E111" i="68"/>
  <c r="L108" i="68"/>
  <c r="K108" i="68"/>
  <c r="E108" i="68"/>
  <c r="F108" i="68" s="1"/>
  <c r="L109" i="68"/>
  <c r="K109" i="68"/>
  <c r="E109" i="68"/>
  <c r="F111" i="68" l="1"/>
  <c r="F109" i="68"/>
  <c r="E115" i="68"/>
  <c r="E113" i="68"/>
  <c r="L116" i="68"/>
  <c r="K116" i="68"/>
  <c r="E116" i="68"/>
  <c r="F116" i="68" s="1"/>
  <c r="L115" i="68"/>
  <c r="K115" i="68"/>
  <c r="F115" i="68" s="1"/>
  <c r="L114" i="68"/>
  <c r="K114" i="68"/>
  <c r="E114" i="68"/>
  <c r="F114" i="68" s="1"/>
  <c r="L113" i="68"/>
  <c r="K113" i="68"/>
  <c r="F113" i="68" s="1"/>
  <c r="L112" i="68"/>
  <c r="K112" i="68"/>
  <c r="E112" i="68"/>
  <c r="F112" i="68" s="1"/>
  <c r="L107" i="68"/>
  <c r="K107" i="68"/>
  <c r="F107" i="68" s="1"/>
  <c r="E107" i="68" l="1"/>
  <c r="L152" i="61"/>
  <c r="E370" i="61"/>
  <c r="E366" i="61"/>
  <c r="E362" i="61"/>
  <c r="E358" i="61"/>
  <c r="E354" i="61"/>
  <c r="E350" i="61"/>
  <c r="E346" i="61"/>
  <c r="E342" i="61"/>
  <c r="L159" i="61" l="1"/>
  <c r="L158" i="61"/>
  <c r="L373" i="61" l="1"/>
  <c r="K373" i="61"/>
  <c r="E373" i="61"/>
  <c r="F373" i="61" s="1"/>
  <c r="L372" i="61"/>
  <c r="K372" i="61"/>
  <c r="E372" i="61"/>
  <c r="F372" i="61" s="1"/>
  <c r="L371" i="61"/>
  <c r="K371" i="61"/>
  <c r="E371" i="61"/>
  <c r="F371" i="61" s="1"/>
  <c r="L370" i="61"/>
  <c r="K370" i="61"/>
  <c r="F370" i="61" s="1"/>
  <c r="L369" i="61"/>
  <c r="K369" i="61"/>
  <c r="F369" i="61"/>
  <c r="E369" i="61"/>
  <c r="L368" i="61"/>
  <c r="K368" i="61"/>
  <c r="E368" i="61"/>
  <c r="F368" i="61" s="1"/>
  <c r="L367" i="61"/>
  <c r="K367" i="61"/>
  <c r="E367" i="61"/>
  <c r="F367" i="61" s="1"/>
  <c r="L366" i="61"/>
  <c r="K366" i="61" s="1"/>
  <c r="F366" i="61" s="1"/>
  <c r="L365" i="61"/>
  <c r="K365" i="61"/>
  <c r="E365" i="61"/>
  <c r="F365" i="61" s="1"/>
  <c r="L364" i="61"/>
  <c r="K364" i="61"/>
  <c r="E364" i="61"/>
  <c r="F364" i="61" s="1"/>
  <c r="L363" i="61"/>
  <c r="K363" i="61"/>
  <c r="F363" i="61"/>
  <c r="E363" i="61"/>
  <c r="L362" i="61"/>
  <c r="K362" i="61"/>
  <c r="F362" i="61" s="1"/>
  <c r="L361" i="61"/>
  <c r="K361" i="61"/>
  <c r="E361" i="61"/>
  <c r="F361" i="61" s="1"/>
  <c r="L360" i="61"/>
  <c r="K360" i="61"/>
  <c r="E360" i="61"/>
  <c r="F360" i="61" s="1"/>
  <c r="L359" i="61"/>
  <c r="K359" i="61"/>
  <c r="E359" i="61"/>
  <c r="F359" i="61" s="1"/>
  <c r="L358" i="61"/>
  <c r="K358" i="61"/>
  <c r="F358" i="61" s="1"/>
  <c r="L357" i="61"/>
  <c r="K357" i="61"/>
  <c r="E357" i="61"/>
  <c r="F357" i="61" s="1"/>
  <c r="L356" i="61"/>
  <c r="K356" i="61"/>
  <c r="E356" i="61"/>
  <c r="F356" i="61" s="1"/>
  <c r="L355" i="61"/>
  <c r="K355" i="61"/>
  <c r="E355" i="61"/>
  <c r="F355" i="61" s="1"/>
  <c r="L354" i="61"/>
  <c r="K354" i="61"/>
  <c r="F354" i="61" s="1"/>
  <c r="L353" i="61"/>
  <c r="K353" i="61"/>
  <c r="E353" i="61"/>
  <c r="F353" i="61" s="1"/>
  <c r="L352" i="61"/>
  <c r="K352" i="61"/>
  <c r="E352" i="61"/>
  <c r="F352" i="61" s="1"/>
  <c r="L351" i="61"/>
  <c r="K351" i="61"/>
  <c r="E351" i="61"/>
  <c r="F351" i="61" s="1"/>
  <c r="L350" i="61"/>
  <c r="K350" i="61"/>
  <c r="F350" i="61" s="1"/>
  <c r="L349" i="61"/>
  <c r="K349" i="61"/>
  <c r="E349" i="61"/>
  <c r="F349" i="61" s="1"/>
  <c r="L348" i="61"/>
  <c r="K348" i="61"/>
  <c r="E348" i="61"/>
  <c r="F348" i="61" s="1"/>
  <c r="L347" i="61"/>
  <c r="K347" i="61"/>
  <c r="E347" i="61"/>
  <c r="F347" i="61" s="1"/>
  <c r="L346" i="61"/>
  <c r="K346" i="61" s="1"/>
  <c r="F346" i="61" s="1"/>
  <c r="L345" i="61"/>
  <c r="K345" i="61"/>
  <c r="E345" i="61"/>
  <c r="F345" i="61" s="1"/>
  <c r="L344" i="61"/>
  <c r="K344" i="61"/>
  <c r="E344" i="61"/>
  <c r="F344" i="61" s="1"/>
  <c r="L343" i="61"/>
  <c r="K343" i="61"/>
  <c r="E343" i="61"/>
  <c r="L342" i="61"/>
  <c r="K342" i="61" s="1"/>
  <c r="F342" i="61" s="1"/>
  <c r="L244" i="61"/>
  <c r="F343" i="61" l="1"/>
  <c r="L196" i="1"/>
  <c r="K196" i="1"/>
  <c r="E196" i="1"/>
  <c r="L195" i="1"/>
  <c r="K195" i="1"/>
  <c r="E195" i="1"/>
  <c r="L194" i="1"/>
  <c r="K194" i="1"/>
  <c r="E194" i="1"/>
  <c r="E193" i="1" s="1"/>
  <c r="F194" i="1" l="1"/>
  <c r="F195" i="1"/>
  <c r="L193" i="1"/>
  <c r="K193" i="1" s="1"/>
  <c r="F193" i="1" s="1"/>
  <c r="F196" i="1"/>
  <c r="L384" i="58"/>
  <c r="K384" i="58"/>
  <c r="F384" i="58" s="1"/>
  <c r="L383" i="58"/>
  <c r="K383" i="58"/>
  <c r="F383" i="58" s="1"/>
  <c r="L382" i="58"/>
  <c r="K382" i="58" s="1"/>
  <c r="F382" i="58" s="1"/>
  <c r="E382" i="58"/>
  <c r="L381" i="58"/>
  <c r="K381" i="58"/>
  <c r="F381" i="58" s="1"/>
  <c r="L380" i="58"/>
  <c r="K380" i="58"/>
  <c r="F380" i="58" s="1"/>
  <c r="E380" i="58"/>
  <c r="L379" i="58"/>
  <c r="K379" i="58"/>
  <c r="F379" i="58" s="1"/>
  <c r="L378" i="58"/>
  <c r="K378" i="58"/>
  <c r="F378" i="58" s="1"/>
  <c r="L377" i="58"/>
  <c r="K377" i="58"/>
  <c r="F377" i="58" s="1"/>
  <c r="L376" i="58"/>
  <c r="K376" i="58"/>
  <c r="F376" i="58" s="1"/>
  <c r="E376" i="58"/>
  <c r="L375" i="58"/>
  <c r="K375" i="58"/>
  <c r="F375" i="58" s="1"/>
  <c r="L374" i="58"/>
  <c r="K374" i="58"/>
  <c r="F374" i="58" s="1"/>
  <c r="L373" i="58"/>
  <c r="K373" i="58"/>
  <c r="F373" i="58" s="1"/>
  <c r="L372" i="58"/>
  <c r="K372" i="58"/>
  <c r="F372" i="58" s="1"/>
  <c r="L371" i="58"/>
  <c r="K371" i="58"/>
  <c r="F371" i="58" s="1"/>
  <c r="L370" i="58"/>
  <c r="K370" i="58"/>
  <c r="F370" i="58" s="1"/>
  <c r="L369" i="58"/>
  <c r="K369" i="58"/>
  <c r="F369" i="58" s="1"/>
  <c r="L368" i="58"/>
  <c r="K368" i="58"/>
  <c r="F368" i="58"/>
  <c r="L367" i="58"/>
  <c r="K367" i="58"/>
  <c r="F367" i="58"/>
  <c r="L366" i="58"/>
  <c r="K366" i="58"/>
  <c r="F366" i="58"/>
  <c r="L365" i="58"/>
  <c r="K365" i="58"/>
  <c r="F365" i="58" s="1"/>
  <c r="E364" i="58"/>
  <c r="L363" i="58"/>
  <c r="K363" i="58"/>
  <c r="F363" i="58"/>
  <c r="L362" i="58"/>
  <c r="K362" i="58"/>
  <c r="F362" i="58"/>
  <c r="L361" i="58"/>
  <c r="L360" i="58" s="1"/>
  <c r="K360" i="58" s="1"/>
  <c r="F360" i="58" s="1"/>
  <c r="K361" i="58"/>
  <c r="F361" i="58"/>
  <c r="E360" i="58"/>
  <c r="L359" i="58"/>
  <c r="K359" i="58"/>
  <c r="F359" i="58" s="1"/>
  <c r="L358" i="58"/>
  <c r="K358" i="58"/>
  <c r="F358" i="58" s="1"/>
  <c r="L357" i="58"/>
  <c r="K357" i="58"/>
  <c r="F357" i="58"/>
  <c r="L356" i="58"/>
  <c r="K356" i="58"/>
  <c r="F356" i="58" s="1"/>
  <c r="E355" i="58"/>
  <c r="L354" i="58"/>
  <c r="K354" i="58"/>
  <c r="F354" i="58"/>
  <c r="L353" i="58"/>
  <c r="K353" i="58"/>
  <c r="F353" i="58"/>
  <c r="L352" i="58"/>
  <c r="K352" i="58"/>
  <c r="F352" i="58" s="1"/>
  <c r="L351" i="58"/>
  <c r="K351" i="58"/>
  <c r="F351" i="58"/>
  <c r="L350" i="58"/>
  <c r="K350" i="58"/>
  <c r="F350" i="58"/>
  <c r="L349" i="58"/>
  <c r="K349" i="58"/>
  <c r="F349" i="58"/>
  <c r="E349" i="58"/>
  <c r="L348" i="58"/>
  <c r="K348" i="58"/>
  <c r="F348" i="58" s="1"/>
  <c r="L347" i="58"/>
  <c r="K347" i="58"/>
  <c r="F347" i="58" s="1"/>
  <c r="L346" i="58"/>
  <c r="K346" i="58"/>
  <c r="F346" i="58"/>
  <c r="L345" i="58"/>
  <c r="K345" i="58"/>
  <c r="F345" i="58" s="1"/>
  <c r="L344" i="58"/>
  <c r="K344" i="58"/>
  <c r="F344" i="58" s="1"/>
  <c r="E343" i="58"/>
  <c r="L342" i="58"/>
  <c r="K342" i="58"/>
  <c r="F342" i="58" s="1"/>
  <c r="L341" i="58"/>
  <c r="K341" i="58"/>
  <c r="F341" i="58"/>
  <c r="L340" i="58"/>
  <c r="K340" i="58"/>
  <c r="F340" i="58"/>
  <c r="L339" i="58"/>
  <c r="K339" i="58"/>
  <c r="F339" i="58"/>
  <c r="L338" i="58"/>
  <c r="K338" i="58"/>
  <c r="F338" i="58"/>
  <c r="L337" i="58"/>
  <c r="K337" i="58"/>
  <c r="F337" i="58" s="1"/>
  <c r="L336" i="58"/>
  <c r="K336" i="58"/>
  <c r="F336" i="58"/>
  <c r="L335" i="58"/>
  <c r="K335" i="58"/>
  <c r="F335" i="58"/>
  <c r="L334" i="58"/>
  <c r="K334" i="58"/>
  <c r="F334" i="58" s="1"/>
  <c r="L333" i="58"/>
  <c r="K333" i="58"/>
  <c r="F333" i="58" s="1"/>
  <c r="L332" i="58"/>
  <c r="K332" i="58"/>
  <c r="F332" i="58" s="1"/>
  <c r="L331" i="58"/>
  <c r="K331" i="58"/>
  <c r="F331" i="58"/>
  <c r="L330" i="58"/>
  <c r="K330" i="58"/>
  <c r="F330" i="58" s="1"/>
  <c r="L329" i="58"/>
  <c r="K329" i="58"/>
  <c r="F329" i="58" s="1"/>
  <c r="L328" i="58"/>
  <c r="K328" i="58"/>
  <c r="F328" i="58"/>
  <c r="L327" i="58"/>
  <c r="K327" i="58"/>
  <c r="F327" i="58" s="1"/>
  <c r="L326" i="58"/>
  <c r="K326" i="58"/>
  <c r="F326" i="58"/>
  <c r="E325" i="58"/>
  <c r="L324" i="58"/>
  <c r="K324" i="58"/>
  <c r="F324" i="58"/>
  <c r="L323" i="58"/>
  <c r="L314" i="58" s="1"/>
  <c r="K314" i="58" s="1"/>
  <c r="F314" i="58" s="1"/>
  <c r="K323" i="58"/>
  <c r="F323" i="58"/>
  <c r="L322" i="58"/>
  <c r="K322" i="58"/>
  <c r="F322" i="58"/>
  <c r="L321" i="58"/>
  <c r="K321" i="58"/>
  <c r="F321" i="58" s="1"/>
  <c r="L320" i="58"/>
  <c r="K320" i="58"/>
  <c r="F320" i="58"/>
  <c r="L319" i="58"/>
  <c r="K319" i="58"/>
  <c r="F319" i="58"/>
  <c r="L318" i="58"/>
  <c r="K318" i="58"/>
  <c r="F318" i="58"/>
  <c r="L317" i="58"/>
  <c r="K317" i="58"/>
  <c r="F317" i="58" s="1"/>
  <c r="L316" i="58"/>
  <c r="K316" i="58"/>
  <c r="F316" i="58"/>
  <c r="L315" i="58"/>
  <c r="K315" i="58"/>
  <c r="F315" i="58"/>
  <c r="E314" i="58"/>
  <c r="L313" i="58"/>
  <c r="K313" i="58"/>
  <c r="F313" i="58"/>
  <c r="L312" i="58"/>
  <c r="K312" i="58"/>
  <c r="F312" i="58"/>
  <c r="L311" i="58"/>
  <c r="K311" i="58"/>
  <c r="F311" i="58"/>
  <c r="E310" i="58"/>
  <c r="L309" i="58"/>
  <c r="K309" i="58"/>
  <c r="F309" i="58"/>
  <c r="L308" i="58"/>
  <c r="K308" i="58"/>
  <c r="F308" i="58" s="1"/>
  <c r="L307" i="58"/>
  <c r="K307" i="58"/>
  <c r="F307" i="58"/>
  <c r="L306" i="58"/>
  <c r="K306" i="58"/>
  <c r="F306" i="58"/>
  <c r="L305" i="58"/>
  <c r="K305" i="58"/>
  <c r="F305" i="58"/>
  <c r="L304" i="58"/>
  <c r="K304" i="58"/>
  <c r="F304" i="58" s="1"/>
  <c r="L303" i="58"/>
  <c r="K303" i="58"/>
  <c r="F303" i="58" s="1"/>
  <c r="L302" i="58"/>
  <c r="K302" i="58"/>
  <c r="F302" i="58" s="1"/>
  <c r="L301" i="58"/>
  <c r="K301" i="58"/>
  <c r="F301" i="58" s="1"/>
  <c r="E300" i="58"/>
  <c r="L299" i="58"/>
  <c r="L295" i="58" s="1"/>
  <c r="K295" i="58" s="1"/>
  <c r="F295" i="58" s="1"/>
  <c r="K299" i="58"/>
  <c r="F299" i="58" s="1"/>
  <c r="L298" i="58"/>
  <c r="K298" i="58"/>
  <c r="F298" i="58" s="1"/>
  <c r="L297" i="58"/>
  <c r="K297" i="58"/>
  <c r="F297" i="58"/>
  <c r="L296" i="58"/>
  <c r="K296" i="58"/>
  <c r="F296" i="58" s="1"/>
  <c r="E295" i="58"/>
  <c r="L294" i="58"/>
  <c r="K294" i="58"/>
  <c r="F294" i="58" s="1"/>
  <c r="L293" i="58"/>
  <c r="K293" i="58"/>
  <c r="F293" i="58" s="1"/>
  <c r="L292" i="58"/>
  <c r="K292" i="58"/>
  <c r="F292" i="58" s="1"/>
  <c r="L291" i="58"/>
  <c r="K291" i="58"/>
  <c r="F291" i="58" s="1"/>
  <c r="L290" i="58"/>
  <c r="K290" i="58"/>
  <c r="F290" i="58"/>
  <c r="L289" i="58"/>
  <c r="K289" i="58"/>
  <c r="F289" i="58" s="1"/>
  <c r="L288" i="58"/>
  <c r="K288" i="58"/>
  <c r="F288" i="58" s="1"/>
  <c r="L287" i="58"/>
  <c r="K287" i="58"/>
  <c r="F287" i="58"/>
  <c r="L286" i="58"/>
  <c r="K286" i="58"/>
  <c r="F286" i="58"/>
  <c r="L285" i="58"/>
  <c r="K285" i="58"/>
  <c r="F285" i="58" s="1"/>
  <c r="L284" i="58"/>
  <c r="K284" i="58"/>
  <c r="F284" i="58" s="1"/>
  <c r="E283" i="58"/>
  <c r="L282" i="58"/>
  <c r="K282" i="58"/>
  <c r="F282" i="58" s="1"/>
  <c r="L281" i="58"/>
  <c r="K281" i="58"/>
  <c r="F281" i="58"/>
  <c r="L280" i="58"/>
  <c r="K280" i="58"/>
  <c r="F280" i="58" s="1"/>
  <c r="L279" i="58"/>
  <c r="K279" i="58"/>
  <c r="F279" i="58" s="1"/>
  <c r="L278" i="58"/>
  <c r="K278" i="58"/>
  <c r="F278" i="58" s="1"/>
  <c r="E278" i="58"/>
  <c r="L277" i="58"/>
  <c r="K277" i="58"/>
  <c r="F277" i="58"/>
  <c r="L276" i="58"/>
  <c r="K276" i="58"/>
  <c r="F276" i="58"/>
  <c r="L275" i="58"/>
  <c r="K275" i="58"/>
  <c r="F275" i="58" s="1"/>
  <c r="L274" i="58"/>
  <c r="K274" i="58"/>
  <c r="F274" i="58" s="1"/>
  <c r="E273" i="58"/>
  <c r="L272" i="58"/>
  <c r="K272" i="58"/>
  <c r="F272" i="58" s="1"/>
  <c r="L271" i="58"/>
  <c r="K271" i="58"/>
  <c r="F271" i="58"/>
  <c r="L270" i="58"/>
  <c r="K270" i="58"/>
  <c r="F270" i="58"/>
  <c r="L269" i="58"/>
  <c r="K269" i="58"/>
  <c r="F269" i="58"/>
  <c r="L268" i="58"/>
  <c r="K268" i="58"/>
  <c r="F268" i="58" s="1"/>
  <c r="E268" i="58"/>
  <c r="L267" i="58"/>
  <c r="K267" i="58"/>
  <c r="F267" i="58"/>
  <c r="L266" i="58"/>
  <c r="K266" i="58"/>
  <c r="F266" i="58"/>
  <c r="L265" i="58"/>
  <c r="K265" i="58"/>
  <c r="F265" i="58"/>
  <c r="L264" i="58"/>
  <c r="K264" i="58"/>
  <c r="F264" i="58"/>
  <c r="L263" i="58"/>
  <c r="K263" i="58"/>
  <c r="F263" i="58" s="1"/>
  <c r="E262" i="58"/>
  <c r="L261" i="58"/>
  <c r="K261" i="58"/>
  <c r="F261" i="58"/>
  <c r="L260" i="58"/>
  <c r="K260" i="58"/>
  <c r="F260" i="58"/>
  <c r="L259" i="58"/>
  <c r="K259" i="58"/>
  <c r="F259" i="58" s="1"/>
  <c r="L258" i="58"/>
  <c r="K258" i="58"/>
  <c r="F258" i="58" s="1"/>
  <c r="L257" i="58"/>
  <c r="K257" i="58"/>
  <c r="F257" i="58"/>
  <c r="E257" i="58"/>
  <c r="L256" i="58"/>
  <c r="K256" i="58"/>
  <c r="F256" i="58" s="1"/>
  <c r="L255" i="58"/>
  <c r="K255" i="58"/>
  <c r="F255" i="58" s="1"/>
  <c r="L254" i="58"/>
  <c r="K254" i="58"/>
  <c r="F254" i="58"/>
  <c r="L253" i="58"/>
  <c r="L252" i="58" s="1"/>
  <c r="K252" i="58" s="1"/>
  <c r="F252" i="58" s="1"/>
  <c r="K253" i="58"/>
  <c r="F253" i="58" s="1"/>
  <c r="E252" i="58"/>
  <c r="L251" i="58"/>
  <c r="L247" i="58" s="1"/>
  <c r="K247" i="58" s="1"/>
  <c r="F247" i="58" s="1"/>
  <c r="K251" i="58"/>
  <c r="F251" i="58" s="1"/>
  <c r="L250" i="58"/>
  <c r="K250" i="58"/>
  <c r="F250" i="58" s="1"/>
  <c r="L249" i="58"/>
  <c r="K249" i="58"/>
  <c r="F249" i="58"/>
  <c r="L248" i="58"/>
  <c r="K248" i="58"/>
  <c r="F248" i="58" s="1"/>
  <c r="E247" i="58"/>
  <c r="L246" i="58"/>
  <c r="K246" i="58"/>
  <c r="F246" i="58"/>
  <c r="L245" i="58"/>
  <c r="K245" i="58"/>
  <c r="F245" i="58"/>
  <c r="L244" i="58"/>
  <c r="K244" i="58"/>
  <c r="F244" i="58"/>
  <c r="L243" i="58"/>
  <c r="K243" i="58"/>
  <c r="F243" i="58" s="1"/>
  <c r="L242" i="58"/>
  <c r="K242" i="58"/>
  <c r="F242" i="58"/>
  <c r="L241" i="58"/>
  <c r="K241" i="58"/>
  <c r="F241" i="58"/>
  <c r="L240" i="58"/>
  <c r="L239" i="58" s="1"/>
  <c r="K239" i="58" s="1"/>
  <c r="F239" i="58" s="1"/>
  <c r="K240" i="58"/>
  <c r="F240" i="58" s="1"/>
  <c r="E239" i="58"/>
  <c r="L238" i="58"/>
  <c r="K238" i="58"/>
  <c r="F238" i="58" s="1"/>
  <c r="L237" i="58"/>
  <c r="K237" i="58"/>
  <c r="F237" i="58"/>
  <c r="L236" i="58"/>
  <c r="K236" i="58"/>
  <c r="F236" i="58" s="1"/>
  <c r="L235" i="58"/>
  <c r="K235" i="58"/>
  <c r="F235" i="58"/>
  <c r="L234" i="58"/>
  <c r="K234" i="58"/>
  <c r="F234" i="58"/>
  <c r="L233" i="58"/>
  <c r="K233" i="58"/>
  <c r="F233" i="58" s="1"/>
  <c r="L232" i="58"/>
  <c r="K232" i="58"/>
  <c r="F232" i="58" s="1"/>
  <c r="L231" i="58"/>
  <c r="K231" i="58"/>
  <c r="F231" i="58" s="1"/>
  <c r="L230" i="58"/>
  <c r="K230" i="58"/>
  <c r="F230" i="58" s="1"/>
  <c r="L229" i="58"/>
  <c r="K229" i="58"/>
  <c r="F229" i="58"/>
  <c r="L228" i="58"/>
  <c r="K228" i="58"/>
  <c r="F228" i="58" s="1"/>
  <c r="L227" i="58"/>
  <c r="K227" i="58"/>
  <c r="F227" i="58" s="1"/>
  <c r="L226" i="58"/>
  <c r="K226" i="58"/>
  <c r="F226" i="58"/>
  <c r="L225" i="58"/>
  <c r="K225" i="58"/>
  <c r="F225" i="58"/>
  <c r="L224" i="58"/>
  <c r="K224" i="58"/>
  <c r="F224" i="58" s="1"/>
  <c r="L223" i="58"/>
  <c r="K223" i="58"/>
  <c r="F223" i="58"/>
  <c r="L222" i="58"/>
  <c r="K222" i="58"/>
  <c r="F222" i="58" s="1"/>
  <c r="L221" i="58"/>
  <c r="K221" i="58"/>
  <c r="F221" i="58"/>
  <c r="L220" i="58"/>
  <c r="K220" i="58"/>
  <c r="F220" i="58"/>
  <c r="L219" i="58"/>
  <c r="K219" i="58"/>
  <c r="F219" i="58"/>
  <c r="L218" i="58"/>
  <c r="K218" i="58"/>
  <c r="F218" i="58" s="1"/>
  <c r="L217" i="58"/>
  <c r="K217" i="58"/>
  <c r="F217" i="58"/>
  <c r="L216" i="58"/>
  <c r="K216" i="58"/>
  <c r="F216" i="58"/>
  <c r="L215" i="58"/>
  <c r="K215" i="58"/>
  <c r="F215" i="58" s="1"/>
  <c r="L214" i="58"/>
  <c r="K214" i="58"/>
  <c r="F214" i="58"/>
  <c r="L213" i="58"/>
  <c r="K213" i="58"/>
  <c r="F213" i="58"/>
  <c r="E212" i="58"/>
  <c r="L211" i="58"/>
  <c r="K211" i="58"/>
  <c r="F211" i="58" s="1"/>
  <c r="L210" i="58"/>
  <c r="K210" i="58"/>
  <c r="F210" i="58" s="1"/>
  <c r="L209" i="58"/>
  <c r="K209" i="58"/>
  <c r="F209" i="58" s="1"/>
  <c r="L208" i="58"/>
  <c r="K208" i="58"/>
  <c r="F208" i="58"/>
  <c r="L207" i="58"/>
  <c r="K207" i="58"/>
  <c r="F207" i="58" s="1"/>
  <c r="L206" i="58"/>
  <c r="K206" i="58"/>
  <c r="F206" i="58" s="1"/>
  <c r="L205" i="58"/>
  <c r="K205" i="58"/>
  <c r="F205" i="58"/>
  <c r="L204" i="58"/>
  <c r="K204" i="58"/>
  <c r="F204" i="58"/>
  <c r="E204" i="58"/>
  <c r="L203" i="58"/>
  <c r="K203" i="58"/>
  <c r="F203" i="58"/>
  <c r="L202" i="58"/>
  <c r="K202" i="58"/>
  <c r="F202" i="58" s="1"/>
  <c r="L201" i="58"/>
  <c r="K201" i="58"/>
  <c r="F201" i="58" s="1"/>
  <c r="L200" i="58"/>
  <c r="K200" i="58"/>
  <c r="F200" i="58"/>
  <c r="L199" i="58"/>
  <c r="K199" i="58"/>
  <c r="F199" i="58" s="1"/>
  <c r="L198" i="58"/>
  <c r="K198" i="58"/>
  <c r="F198" i="58"/>
  <c r="L197" i="58"/>
  <c r="K197" i="58"/>
  <c r="F197" i="58"/>
  <c r="E196" i="58"/>
  <c r="L195" i="58"/>
  <c r="K195" i="58"/>
  <c r="F195" i="58"/>
  <c r="L194" i="58"/>
  <c r="K194" i="58"/>
  <c r="F194" i="58"/>
  <c r="L193" i="58"/>
  <c r="K193" i="58"/>
  <c r="F193" i="58"/>
  <c r="L192" i="58"/>
  <c r="K192" i="58"/>
  <c r="F192" i="58"/>
  <c r="L191" i="58"/>
  <c r="K191" i="58"/>
  <c r="F191" i="58" s="1"/>
  <c r="L190" i="58"/>
  <c r="K190" i="58"/>
  <c r="F190" i="58"/>
  <c r="L189" i="58"/>
  <c r="K189" i="58"/>
  <c r="F189" i="58"/>
  <c r="L188" i="58"/>
  <c r="K188" i="58"/>
  <c r="F188" i="58" s="1"/>
  <c r="L187" i="58"/>
  <c r="K187" i="58"/>
  <c r="F187" i="58" s="1"/>
  <c r="L186" i="58"/>
  <c r="K186" i="58"/>
  <c r="F186" i="58"/>
  <c r="L185" i="58"/>
  <c r="K185" i="58"/>
  <c r="F185" i="58"/>
  <c r="L184" i="58"/>
  <c r="K184" i="58"/>
  <c r="F184" i="58"/>
  <c r="L183" i="58"/>
  <c r="K183" i="58"/>
  <c r="F183" i="58"/>
  <c r="E182" i="58"/>
  <c r="L181" i="58"/>
  <c r="K181" i="58"/>
  <c r="F181" i="58" s="1"/>
  <c r="L180" i="58"/>
  <c r="K180" i="58"/>
  <c r="F180" i="58" s="1"/>
  <c r="L179" i="58"/>
  <c r="K179" i="58"/>
  <c r="F179" i="58" s="1"/>
  <c r="L178" i="58"/>
  <c r="K178" i="58"/>
  <c r="F178" i="58" s="1"/>
  <c r="L177" i="58"/>
  <c r="K177" i="58"/>
  <c r="F177" i="58"/>
  <c r="L176" i="58"/>
  <c r="K176" i="58"/>
  <c r="F176" i="58" s="1"/>
  <c r="L175" i="58"/>
  <c r="K175" i="58"/>
  <c r="F175" i="58" s="1"/>
  <c r="L174" i="58"/>
  <c r="K174" i="58"/>
  <c r="F174" i="58"/>
  <c r="L173" i="58"/>
  <c r="K173" i="58"/>
  <c r="F173" i="58" s="1"/>
  <c r="L172" i="58"/>
  <c r="K172" i="58"/>
  <c r="F172" i="58"/>
  <c r="L171" i="58"/>
  <c r="K171" i="58"/>
  <c r="F171" i="58"/>
  <c r="L170" i="58"/>
  <c r="K170" i="58"/>
  <c r="F170" i="58" s="1"/>
  <c r="L169" i="58"/>
  <c r="K169" i="58"/>
  <c r="F169" i="58"/>
  <c r="L168" i="58"/>
  <c r="K168" i="58"/>
  <c r="F168" i="58"/>
  <c r="L167" i="58"/>
  <c r="K167" i="58"/>
  <c r="F167" i="58"/>
  <c r="E166" i="58"/>
  <c r="L165" i="58"/>
  <c r="K165" i="58"/>
  <c r="F165" i="58" s="1"/>
  <c r="L164" i="58"/>
  <c r="K164" i="58"/>
  <c r="F164" i="58" s="1"/>
  <c r="L163" i="58"/>
  <c r="K163" i="58"/>
  <c r="F163" i="58"/>
  <c r="L162" i="58"/>
  <c r="K162" i="58"/>
  <c r="F162" i="58"/>
  <c r="L161" i="58"/>
  <c r="K161" i="58"/>
  <c r="F161" i="58" s="1"/>
  <c r="L160" i="58"/>
  <c r="K160" i="58"/>
  <c r="F160" i="58" s="1"/>
  <c r="L159" i="58"/>
  <c r="K159" i="58"/>
  <c r="F159" i="58" s="1"/>
  <c r="L158" i="58"/>
  <c r="K158" i="58"/>
  <c r="F158" i="58" s="1"/>
  <c r="L157" i="58"/>
  <c r="K157" i="58"/>
  <c r="F157" i="58" s="1"/>
  <c r="L156" i="58"/>
  <c r="K156" i="58"/>
  <c r="F156" i="58"/>
  <c r="L155" i="58"/>
  <c r="K155" i="58"/>
  <c r="F155" i="58" s="1"/>
  <c r="E154" i="58"/>
  <c r="L153" i="58"/>
  <c r="K153" i="58"/>
  <c r="F153" i="58"/>
  <c r="L152" i="58"/>
  <c r="K152" i="58"/>
  <c r="F152" i="58" s="1"/>
  <c r="L151" i="58"/>
  <c r="K151" i="58"/>
  <c r="F151" i="58"/>
  <c r="L150" i="58"/>
  <c r="K150" i="58"/>
  <c r="F150" i="58" s="1"/>
  <c r="L149" i="58"/>
  <c r="K149" i="58"/>
  <c r="F149" i="58"/>
  <c r="L148" i="58"/>
  <c r="K148" i="58"/>
  <c r="F148" i="58"/>
  <c r="L147" i="58"/>
  <c r="K147" i="58"/>
  <c r="F147" i="58"/>
  <c r="L146" i="58"/>
  <c r="K146" i="58"/>
  <c r="F146" i="58"/>
  <c r="E145" i="58"/>
  <c r="L144" i="58"/>
  <c r="K144" i="58"/>
  <c r="F144" i="58" s="1"/>
  <c r="L143" i="58"/>
  <c r="K143" i="58"/>
  <c r="F143" i="58"/>
  <c r="L142" i="58"/>
  <c r="K142" i="58"/>
  <c r="F142" i="58" s="1"/>
  <c r="L141" i="58"/>
  <c r="K141" i="58"/>
  <c r="F141" i="58"/>
  <c r="L140" i="58"/>
  <c r="K140" i="58"/>
  <c r="F140" i="58"/>
  <c r="L139" i="58"/>
  <c r="K139" i="58"/>
  <c r="F139" i="58" s="1"/>
  <c r="L138" i="58"/>
  <c r="K138" i="58"/>
  <c r="F138" i="58"/>
  <c r="E137" i="58"/>
  <c r="L136" i="58"/>
  <c r="K136" i="58"/>
  <c r="F136" i="58" s="1"/>
  <c r="L135" i="58"/>
  <c r="K135" i="58"/>
  <c r="F135" i="58"/>
  <c r="L134" i="58"/>
  <c r="K134" i="58"/>
  <c r="F134" i="58" s="1"/>
  <c r="L133" i="58"/>
  <c r="K133" i="58"/>
  <c r="F133" i="58"/>
  <c r="L132" i="58"/>
  <c r="K132" i="58"/>
  <c r="F132" i="58"/>
  <c r="L131" i="58"/>
  <c r="K131" i="58"/>
  <c r="F131" i="58"/>
  <c r="L130" i="58"/>
  <c r="K130" i="58"/>
  <c r="F130" i="58"/>
  <c r="L129" i="58"/>
  <c r="K129" i="58"/>
  <c r="F129" i="58" s="1"/>
  <c r="L128" i="58"/>
  <c r="K128" i="58"/>
  <c r="F128" i="58" s="1"/>
  <c r="L127" i="58"/>
  <c r="K127" i="58"/>
  <c r="F127" i="58" s="1"/>
  <c r="L126" i="58"/>
  <c r="K126" i="58"/>
  <c r="F126" i="58" s="1"/>
  <c r="L125" i="58"/>
  <c r="K125" i="58"/>
  <c r="F125" i="58"/>
  <c r="L124" i="58"/>
  <c r="K124" i="58"/>
  <c r="F124" i="58" s="1"/>
  <c r="L123" i="58"/>
  <c r="K123" i="58"/>
  <c r="F123" i="58" s="1"/>
  <c r="L122" i="58"/>
  <c r="K122" i="58"/>
  <c r="F122" i="58" s="1"/>
  <c r="L121" i="58"/>
  <c r="K121" i="58"/>
  <c r="F121" i="58"/>
  <c r="L120" i="58"/>
  <c r="K120" i="58"/>
  <c r="F120" i="58"/>
  <c r="L119" i="58"/>
  <c r="K119" i="58"/>
  <c r="F119" i="58" s="1"/>
  <c r="L118" i="58"/>
  <c r="K118" i="58"/>
  <c r="F118" i="58" s="1"/>
  <c r="L117" i="58"/>
  <c r="K117" i="58"/>
  <c r="F117" i="58"/>
  <c r="L116" i="58"/>
  <c r="K116" i="58"/>
  <c r="F116" i="58"/>
  <c r="L115" i="58"/>
  <c r="K115" i="58"/>
  <c r="F115" i="58"/>
  <c r="L114" i="58"/>
  <c r="K114" i="58"/>
  <c r="F114" i="58" s="1"/>
  <c r="L113" i="58"/>
  <c r="K113" i="58"/>
  <c r="F113" i="58" s="1"/>
  <c r="L112" i="58"/>
  <c r="K112" i="58"/>
  <c r="F112" i="58" s="1"/>
  <c r="L111" i="58"/>
  <c r="K111" i="58"/>
  <c r="F111" i="58" s="1"/>
  <c r="L110" i="58"/>
  <c r="K110" i="58"/>
  <c r="F110" i="58"/>
  <c r="L109" i="58"/>
  <c r="K109" i="58"/>
  <c r="F109" i="58"/>
  <c r="L108" i="58"/>
  <c r="K108" i="58"/>
  <c r="F108" i="58" s="1"/>
  <c r="E107" i="58"/>
  <c r="L106" i="58"/>
  <c r="K106" i="58"/>
  <c r="F106" i="58" s="1"/>
  <c r="L105" i="58"/>
  <c r="L102" i="58" s="1"/>
  <c r="K102" i="58" s="1"/>
  <c r="F102" i="58" s="1"/>
  <c r="K105" i="58"/>
  <c r="F105" i="58" s="1"/>
  <c r="L104" i="58"/>
  <c r="K104" i="58"/>
  <c r="F104" i="58"/>
  <c r="L103" i="58"/>
  <c r="K103" i="58"/>
  <c r="F103" i="58" s="1"/>
  <c r="E102" i="58"/>
  <c r="L101" i="58"/>
  <c r="K101" i="58"/>
  <c r="F101" i="58"/>
  <c r="L100" i="58"/>
  <c r="K100" i="58"/>
  <c r="F100" i="58" s="1"/>
  <c r="L99" i="58"/>
  <c r="K99" i="58"/>
  <c r="F99" i="58"/>
  <c r="L98" i="58"/>
  <c r="K98" i="58"/>
  <c r="F98" i="58" s="1"/>
  <c r="L97" i="58"/>
  <c r="K97" i="58"/>
  <c r="F97" i="58"/>
  <c r="E96" i="58"/>
  <c r="L95" i="58"/>
  <c r="K95" i="58"/>
  <c r="F95" i="58" s="1"/>
  <c r="L94" i="58"/>
  <c r="K94" i="58"/>
  <c r="F94" i="58" s="1"/>
  <c r="L93" i="58"/>
  <c r="K93" i="58"/>
  <c r="F93" i="58" s="1"/>
  <c r="L92" i="58"/>
  <c r="K92" i="58"/>
  <c r="F92" i="58" s="1"/>
  <c r="E92" i="58"/>
  <c r="L91" i="58"/>
  <c r="K91" i="58"/>
  <c r="F91" i="58"/>
  <c r="L90" i="58"/>
  <c r="K90" i="58"/>
  <c r="F90" i="58"/>
  <c r="L89" i="58"/>
  <c r="K89" i="58"/>
  <c r="F89" i="58"/>
  <c r="L88" i="58"/>
  <c r="K88" i="58"/>
  <c r="F88" i="58" s="1"/>
  <c r="L87" i="58"/>
  <c r="K87" i="58"/>
  <c r="F87" i="58" s="1"/>
  <c r="L86" i="58"/>
  <c r="K86" i="58"/>
  <c r="F86" i="58"/>
  <c r="L85" i="58"/>
  <c r="K85" i="58"/>
  <c r="F85" i="58"/>
  <c r="E84" i="58"/>
  <c r="L83" i="58"/>
  <c r="K83" i="58"/>
  <c r="F83" i="58" s="1"/>
  <c r="L82" i="58"/>
  <c r="K82" i="58"/>
  <c r="F82" i="58" s="1"/>
  <c r="L81" i="58"/>
  <c r="K81" i="58"/>
  <c r="F81" i="58"/>
  <c r="L80" i="58"/>
  <c r="K80" i="58"/>
  <c r="F80" i="58"/>
  <c r="E80" i="58"/>
  <c r="L79" i="58"/>
  <c r="K79" i="58"/>
  <c r="F79" i="58"/>
  <c r="L78" i="58"/>
  <c r="K78" i="58"/>
  <c r="F78" i="58" s="1"/>
  <c r="L77" i="58"/>
  <c r="K77" i="58"/>
  <c r="F77" i="58"/>
  <c r="L76" i="58"/>
  <c r="K76" i="58"/>
  <c r="F76" i="58"/>
  <c r="L75" i="58"/>
  <c r="K75" i="58"/>
  <c r="F75" i="58" s="1"/>
  <c r="L74" i="58"/>
  <c r="K74" i="58"/>
  <c r="F74" i="58"/>
  <c r="L73" i="58"/>
  <c r="K73" i="58"/>
  <c r="F73" i="58"/>
  <c r="E72" i="58"/>
  <c r="L71" i="58"/>
  <c r="K71" i="58"/>
  <c r="F71" i="58"/>
  <c r="L70" i="58"/>
  <c r="K70" i="58"/>
  <c r="F70" i="58"/>
  <c r="L69" i="58"/>
  <c r="K69" i="58"/>
  <c r="F69" i="58"/>
  <c r="L68" i="58"/>
  <c r="K68" i="58"/>
  <c r="F68" i="58" s="1"/>
  <c r="L67" i="58"/>
  <c r="K67" i="58"/>
  <c r="F67" i="58" s="1"/>
  <c r="L66" i="58"/>
  <c r="K66" i="58"/>
  <c r="F66" i="58"/>
  <c r="L65" i="58"/>
  <c r="K65" i="58"/>
  <c r="F65" i="58"/>
  <c r="E64" i="58"/>
  <c r="L63" i="58"/>
  <c r="K63" i="58"/>
  <c r="F63" i="58"/>
  <c r="L62" i="58"/>
  <c r="K62" i="58"/>
  <c r="F62" i="58" s="1"/>
  <c r="L61" i="58"/>
  <c r="K61" i="58"/>
  <c r="F61" i="58"/>
  <c r="L60" i="58"/>
  <c r="K60" i="58"/>
  <c r="F60" i="58"/>
  <c r="L59" i="58"/>
  <c r="K59" i="58"/>
  <c r="F59" i="58"/>
  <c r="L58" i="58"/>
  <c r="K58" i="58"/>
  <c r="F58" i="58"/>
  <c r="L57" i="58"/>
  <c r="K57" i="58"/>
  <c r="F57" i="58" s="1"/>
  <c r="L56" i="58"/>
  <c r="K56" i="58"/>
  <c r="F56" i="58" s="1"/>
  <c r="L55" i="58"/>
  <c r="K55" i="58"/>
  <c r="F55" i="58" s="1"/>
  <c r="L54" i="58"/>
  <c r="K54" i="58"/>
  <c r="F54" i="58" s="1"/>
  <c r="L53" i="58"/>
  <c r="K53" i="58"/>
  <c r="F53" i="58"/>
  <c r="L52" i="58"/>
  <c r="K52" i="58"/>
  <c r="F52" i="58"/>
  <c r="L51" i="58"/>
  <c r="K51" i="58"/>
  <c r="F51" i="58" s="1"/>
  <c r="E50" i="58"/>
  <c r="L300" i="58" l="1"/>
  <c r="K300" i="58" s="1"/>
  <c r="F300" i="58" s="1"/>
  <c r="L72" i="58"/>
  <c r="K72" i="58" s="1"/>
  <c r="F72" i="58" s="1"/>
  <c r="L182" i="58"/>
  <c r="K182" i="58" s="1"/>
  <c r="F182" i="58" s="1"/>
  <c r="L364" i="58"/>
  <c r="K364" i="58" s="1"/>
  <c r="F364" i="58" s="1"/>
  <c r="L50" i="58"/>
  <c r="K50" i="58" s="1"/>
  <c r="F50" i="58" s="1"/>
  <c r="L107" i="58"/>
  <c r="K107" i="58" s="1"/>
  <c r="F107" i="58" s="1"/>
  <c r="L196" i="58"/>
  <c r="K196" i="58" s="1"/>
  <c r="F196" i="58" s="1"/>
  <c r="L343" i="58"/>
  <c r="K343" i="58" s="1"/>
  <c r="F343" i="58" s="1"/>
  <c r="L96" i="58"/>
  <c r="K96" i="58" s="1"/>
  <c r="F96" i="58" s="1"/>
  <c r="L355" i="58"/>
  <c r="K355" i="58" s="1"/>
  <c r="F355" i="58" s="1"/>
  <c r="L166" i="58"/>
  <c r="K166" i="58" s="1"/>
  <c r="F166" i="58" s="1"/>
  <c r="L283" i="58"/>
  <c r="K283" i="58" s="1"/>
  <c r="F283" i="58" s="1"/>
  <c r="L64" i="58"/>
  <c r="K64" i="58" s="1"/>
  <c r="F64" i="58" s="1"/>
  <c r="L145" i="58"/>
  <c r="K145" i="58" s="1"/>
  <c r="F145" i="58" s="1"/>
  <c r="L154" i="58"/>
  <c r="K154" i="58" s="1"/>
  <c r="F154" i="58" s="1"/>
  <c r="L310" i="58"/>
  <c r="K310" i="58" s="1"/>
  <c r="F310" i="58" s="1"/>
  <c r="L325" i="58"/>
  <c r="K325" i="58" s="1"/>
  <c r="F325" i="58" s="1"/>
  <c r="L212" i="58"/>
  <c r="K212" i="58" s="1"/>
  <c r="F212" i="58" s="1"/>
  <c r="L137" i="58"/>
  <c r="K137" i="58" s="1"/>
  <c r="F137" i="58" s="1"/>
  <c r="L273" i="58"/>
  <c r="K273" i="58" s="1"/>
  <c r="F273" i="58" s="1"/>
  <c r="L84" i="58"/>
  <c r="K84" i="58" s="1"/>
  <c r="F84" i="58" s="1"/>
  <c r="L262" i="58"/>
  <c r="K262" i="58" s="1"/>
  <c r="F262" i="58" s="1"/>
  <c r="L259" i="57"/>
  <c r="K259" i="57"/>
  <c r="E259" i="57"/>
  <c r="K258" i="57"/>
  <c r="D258" i="57"/>
  <c r="E258" i="57" s="1"/>
  <c r="F258" i="57" s="1"/>
  <c r="C258" i="57"/>
  <c r="L258" i="57" s="1"/>
  <c r="K257" i="57"/>
  <c r="D257" i="57"/>
  <c r="C257" i="57"/>
  <c r="L257" i="57" s="1"/>
  <c r="K256" i="57"/>
  <c r="D256" i="57"/>
  <c r="C256" i="57"/>
  <c r="L256" i="57" s="1"/>
  <c r="K255" i="57"/>
  <c r="D255" i="57"/>
  <c r="C255" i="57"/>
  <c r="L255" i="57" s="1"/>
  <c r="L254" i="57"/>
  <c r="K254" i="57"/>
  <c r="E254" i="57"/>
  <c r="L253" i="57"/>
  <c r="K253" i="57"/>
  <c r="E253" i="57"/>
  <c r="K252" i="57"/>
  <c r="D252" i="57"/>
  <c r="C252" i="57"/>
  <c r="L252" i="57" s="1"/>
  <c r="K251" i="57"/>
  <c r="D251" i="57"/>
  <c r="C251" i="57"/>
  <c r="L251" i="57" s="1"/>
  <c r="K250" i="57"/>
  <c r="D250" i="57"/>
  <c r="C250" i="57"/>
  <c r="L250" i="57" s="1"/>
  <c r="K249" i="57"/>
  <c r="D249" i="57"/>
  <c r="L248" i="57"/>
  <c r="K248" i="57"/>
  <c r="E248" i="57"/>
  <c r="L246" i="57"/>
  <c r="K246" i="57"/>
  <c r="E246" i="57"/>
  <c r="F246" i="57" s="1"/>
  <c r="K245" i="57"/>
  <c r="D245" i="57"/>
  <c r="E245" i="57" s="1"/>
  <c r="F245" i="57" s="1"/>
  <c r="C245" i="57"/>
  <c r="L245" i="57" s="1"/>
  <c r="K244" i="57"/>
  <c r="D244" i="57"/>
  <c r="C244" i="57"/>
  <c r="L244" i="57" s="1"/>
  <c r="K243" i="57"/>
  <c r="D243" i="57"/>
  <c r="E243" i="57" s="1"/>
  <c r="F243" i="57" s="1"/>
  <c r="C243" i="57"/>
  <c r="L243" i="57" s="1"/>
  <c r="K242" i="57"/>
  <c r="D242" i="57"/>
  <c r="E242" i="57" s="1"/>
  <c r="F242" i="57" s="1"/>
  <c r="C242" i="57"/>
  <c r="L242" i="57" s="1"/>
  <c r="L241" i="57"/>
  <c r="K241" i="57"/>
  <c r="E241" i="57"/>
  <c r="F241" i="57" s="1"/>
  <c r="L240" i="57"/>
  <c r="K240" i="57"/>
  <c r="E240" i="57"/>
  <c r="F240" i="57" s="1"/>
  <c r="K239" i="57"/>
  <c r="D239" i="57"/>
  <c r="D238" i="57" s="1"/>
  <c r="C239" i="57"/>
  <c r="L239" i="57" s="1"/>
  <c r="K238" i="57"/>
  <c r="K237" i="57"/>
  <c r="K236" i="57"/>
  <c r="L235" i="57"/>
  <c r="K235" i="57"/>
  <c r="E235" i="57"/>
  <c r="F235" i="57" s="1"/>
  <c r="L233" i="57"/>
  <c r="K233" i="57"/>
  <c r="E233" i="57"/>
  <c r="L232" i="57"/>
  <c r="K232" i="57"/>
  <c r="E232" i="57"/>
  <c r="L231" i="57"/>
  <c r="K231" i="57"/>
  <c r="E231" i="57"/>
  <c r="L230" i="57"/>
  <c r="K230" i="57"/>
  <c r="E230" i="57"/>
  <c r="F230" i="57" s="1"/>
  <c r="L229" i="57"/>
  <c r="K229" i="57"/>
  <c r="E229" i="57"/>
  <c r="F229" i="57" s="1"/>
  <c r="L228" i="57"/>
  <c r="K228" i="57"/>
  <c r="E228" i="57"/>
  <c r="F228" i="57" s="1"/>
  <c r="L227" i="57"/>
  <c r="K227" i="57"/>
  <c r="E227" i="57"/>
  <c r="F227" i="57" s="1"/>
  <c r="L226" i="57"/>
  <c r="K226" i="57"/>
  <c r="E226" i="57"/>
  <c r="F226" i="57" s="1"/>
  <c r="K225" i="57"/>
  <c r="D225" i="57"/>
  <c r="C225" i="57"/>
  <c r="L225" i="57" s="1"/>
  <c r="K224" i="57"/>
  <c r="D224" i="57"/>
  <c r="C224" i="57"/>
  <c r="L224" i="57" s="1"/>
  <c r="K223" i="57"/>
  <c r="D223" i="57"/>
  <c r="L222" i="57"/>
  <c r="K222" i="57"/>
  <c r="E222" i="57"/>
  <c r="L220" i="57"/>
  <c r="K220" i="57"/>
  <c r="E220" i="57"/>
  <c r="E219" i="57"/>
  <c r="L218" i="57"/>
  <c r="L217" i="57" s="1"/>
  <c r="K218" i="57"/>
  <c r="E218" i="57"/>
  <c r="E217" i="57"/>
  <c r="L216" i="57"/>
  <c r="K216" i="57"/>
  <c r="E216" i="57"/>
  <c r="F216" i="57" s="1"/>
  <c r="L214" i="57"/>
  <c r="K214" i="57"/>
  <c r="E214" i="57"/>
  <c r="E213" i="57" s="1"/>
  <c r="L212" i="57"/>
  <c r="K212" i="57"/>
  <c r="E212" i="57"/>
  <c r="E211" i="57"/>
  <c r="L210" i="57"/>
  <c r="K210" i="57"/>
  <c r="E210" i="57"/>
  <c r="F210" i="57" s="1"/>
  <c r="L209" i="57"/>
  <c r="K209" i="57"/>
  <c r="F209" i="57" s="1"/>
  <c r="E209" i="57"/>
  <c r="L208" i="57"/>
  <c r="K208" i="57"/>
  <c r="E208" i="57"/>
  <c r="L207" i="57"/>
  <c r="K207" i="57"/>
  <c r="F207" i="57"/>
  <c r="E207" i="57"/>
  <c r="L206" i="57"/>
  <c r="K206" i="57"/>
  <c r="E206" i="57"/>
  <c r="E205" i="57" s="1"/>
  <c r="L205" i="57"/>
  <c r="K205" i="57" s="1"/>
  <c r="F205" i="57" s="1"/>
  <c r="L204" i="57"/>
  <c r="L203" i="57" s="1"/>
  <c r="K203" i="57" s="1"/>
  <c r="F203" i="57" s="1"/>
  <c r="K204" i="57"/>
  <c r="E204" i="57"/>
  <c r="F204" i="57" s="1"/>
  <c r="L202" i="57"/>
  <c r="K202" i="57"/>
  <c r="E202" i="57"/>
  <c r="L201" i="57"/>
  <c r="K201" i="57"/>
  <c r="F201" i="57" s="1"/>
  <c r="E201" i="57"/>
  <c r="L200" i="57"/>
  <c r="K200" i="57"/>
  <c r="E200" i="57"/>
  <c r="F200" i="57" s="1"/>
  <c r="L199" i="57"/>
  <c r="K199" i="57"/>
  <c r="F199" i="57"/>
  <c r="E199" i="57"/>
  <c r="L198" i="57"/>
  <c r="K198" i="57"/>
  <c r="E198" i="57"/>
  <c r="E197" i="57" s="1"/>
  <c r="L197" i="57"/>
  <c r="K197" i="57" s="1"/>
  <c r="F197" i="57" s="1"/>
  <c r="L196" i="57"/>
  <c r="K196" i="57"/>
  <c r="E196" i="57"/>
  <c r="F196" i="57" s="1"/>
  <c r="L195" i="57"/>
  <c r="K195" i="57" s="1"/>
  <c r="F195" i="57" s="1"/>
  <c r="E195" i="57"/>
  <c r="L194" i="57"/>
  <c r="K194" i="57"/>
  <c r="E194" i="57"/>
  <c r="F194" i="57" s="1"/>
  <c r="L193" i="57"/>
  <c r="K193" i="57"/>
  <c r="F193" i="57" s="1"/>
  <c r="L192" i="57"/>
  <c r="K192" i="57"/>
  <c r="E192" i="57"/>
  <c r="L191" i="57"/>
  <c r="K191" i="57" s="1"/>
  <c r="F191" i="57" s="1"/>
  <c r="E191" i="57"/>
  <c r="L190" i="57"/>
  <c r="K190" i="57"/>
  <c r="E190" i="57"/>
  <c r="L189" i="57"/>
  <c r="L188" i="57" s="1"/>
  <c r="K188" i="57" s="1"/>
  <c r="F188" i="57" s="1"/>
  <c r="K189" i="57"/>
  <c r="E189" i="57"/>
  <c r="F189" i="57" s="1"/>
  <c r="L187" i="57"/>
  <c r="K187" i="57"/>
  <c r="E187" i="57"/>
  <c r="F187" i="57" s="1"/>
  <c r="L186" i="57"/>
  <c r="K186" i="57"/>
  <c r="E186" i="57"/>
  <c r="F186" i="57" s="1"/>
  <c r="L185" i="57"/>
  <c r="K185" i="57"/>
  <c r="F185" i="57" s="1"/>
  <c r="E185" i="57"/>
  <c r="L184" i="57"/>
  <c r="K184" i="57"/>
  <c r="E184" i="57"/>
  <c r="L183" i="57"/>
  <c r="K183" i="57"/>
  <c r="E183" i="57"/>
  <c r="F183" i="57" s="1"/>
  <c r="L182" i="57"/>
  <c r="K182" i="57" s="1"/>
  <c r="F182" i="57" s="1"/>
  <c r="E182" i="57"/>
  <c r="L181" i="57"/>
  <c r="L179" i="57" s="1"/>
  <c r="K179" i="57" s="1"/>
  <c r="F179" i="57" s="1"/>
  <c r="K181" i="57"/>
  <c r="E181" i="57"/>
  <c r="F181" i="57" s="1"/>
  <c r="L180" i="57"/>
  <c r="K180" i="57"/>
  <c r="E180" i="57"/>
  <c r="F180" i="57" s="1"/>
  <c r="L178" i="57"/>
  <c r="K178" i="57"/>
  <c r="E178" i="57"/>
  <c r="L177" i="57"/>
  <c r="K177" i="57"/>
  <c r="E177" i="57"/>
  <c r="F177" i="57" s="1"/>
  <c r="L176" i="57"/>
  <c r="K176" i="57"/>
  <c r="F176" i="57" s="1"/>
  <c r="E176" i="57"/>
  <c r="L175" i="57"/>
  <c r="K175" i="57"/>
  <c r="E175" i="57"/>
  <c r="L174" i="57"/>
  <c r="K174" i="57"/>
  <c r="E174" i="57"/>
  <c r="E173" i="57" s="1"/>
  <c r="L173" i="57"/>
  <c r="K173" i="57"/>
  <c r="F173" i="57" s="1"/>
  <c r="L172" i="57"/>
  <c r="K172" i="57"/>
  <c r="E172" i="57"/>
  <c r="L171" i="57"/>
  <c r="K171" i="57"/>
  <c r="E171" i="57"/>
  <c r="F171" i="57" s="1"/>
  <c r="L170" i="57"/>
  <c r="L169" i="57" s="1"/>
  <c r="K169" i="57" s="1"/>
  <c r="F169" i="57" s="1"/>
  <c r="K170" i="57"/>
  <c r="E170" i="57"/>
  <c r="L168" i="57"/>
  <c r="K168" i="57"/>
  <c r="E168" i="57"/>
  <c r="L167" i="57"/>
  <c r="K167" i="57"/>
  <c r="E167" i="57"/>
  <c r="L166" i="57"/>
  <c r="K166" i="57" s="1"/>
  <c r="F166" i="57" s="1"/>
  <c r="E166" i="57"/>
  <c r="L165" i="57"/>
  <c r="K165" i="57"/>
  <c r="E165" i="57"/>
  <c r="F165" i="57" s="1"/>
  <c r="L164" i="57"/>
  <c r="K164" i="57"/>
  <c r="E164" i="57"/>
  <c r="F164" i="57" s="1"/>
  <c r="L163" i="57"/>
  <c r="K163" i="57"/>
  <c r="E163" i="57"/>
  <c r="F163" i="57" s="1"/>
  <c r="L162" i="57"/>
  <c r="K162" i="57"/>
  <c r="E162" i="57"/>
  <c r="F162" i="57" s="1"/>
  <c r="E161" i="57"/>
  <c r="L160" i="57"/>
  <c r="K160" i="57"/>
  <c r="E160" i="57"/>
  <c r="F160" i="57" s="1"/>
  <c r="L159" i="57"/>
  <c r="K159" i="57"/>
  <c r="E159" i="57"/>
  <c r="F159" i="57" s="1"/>
  <c r="L158" i="57"/>
  <c r="K158" i="57"/>
  <c r="E158" i="57"/>
  <c r="L157" i="57"/>
  <c r="K157" i="57"/>
  <c r="E157" i="57"/>
  <c r="L155" i="57"/>
  <c r="K155" i="57"/>
  <c r="E155" i="57"/>
  <c r="F155" i="57" s="1"/>
  <c r="L154" i="57"/>
  <c r="K154" i="57"/>
  <c r="E154" i="57"/>
  <c r="F154" i="57" s="1"/>
  <c r="L153" i="57"/>
  <c r="K153" i="57"/>
  <c r="E153" i="57"/>
  <c r="F153" i="57" s="1"/>
  <c r="L152" i="57"/>
  <c r="K152" i="57"/>
  <c r="E152" i="57"/>
  <c r="F152" i="57" s="1"/>
  <c r="L151" i="57"/>
  <c r="K151" i="57" s="1"/>
  <c r="F151" i="57" s="1"/>
  <c r="E151" i="57"/>
  <c r="L150" i="57"/>
  <c r="K150" i="57"/>
  <c r="E150" i="57"/>
  <c r="L149" i="57"/>
  <c r="K149" i="57"/>
  <c r="E149" i="57"/>
  <c r="L148" i="57"/>
  <c r="K148" i="57"/>
  <c r="E148" i="57"/>
  <c r="F148" i="57" s="1"/>
  <c r="L147" i="57"/>
  <c r="K147" i="57"/>
  <c r="E147" i="57"/>
  <c r="F147" i="57" s="1"/>
  <c r="L145" i="57"/>
  <c r="K145" i="57"/>
  <c r="E145" i="57"/>
  <c r="L144" i="57"/>
  <c r="K144" i="57"/>
  <c r="E144" i="57"/>
  <c r="L143" i="57"/>
  <c r="K143" i="57"/>
  <c r="E143" i="57"/>
  <c r="L142" i="57"/>
  <c r="K142" i="57"/>
  <c r="E142" i="57"/>
  <c r="E141" i="57" s="1"/>
  <c r="L141" i="57"/>
  <c r="K141" i="57"/>
  <c r="F141" i="57" s="1"/>
  <c r="L140" i="57"/>
  <c r="K140" i="57"/>
  <c r="E140" i="57"/>
  <c r="F140" i="57" s="1"/>
  <c r="L139" i="57"/>
  <c r="K139" i="57"/>
  <c r="E139" i="57"/>
  <c r="F139" i="57" s="1"/>
  <c r="L138" i="57"/>
  <c r="K138" i="57"/>
  <c r="F138" i="57" s="1"/>
  <c r="E138" i="57"/>
  <c r="L137" i="57"/>
  <c r="K137" i="57"/>
  <c r="E137" i="57"/>
  <c r="L136" i="57"/>
  <c r="K136" i="57"/>
  <c r="E136" i="57"/>
  <c r="F136" i="57" s="1"/>
  <c r="L135" i="57"/>
  <c r="K135" i="57"/>
  <c r="E135" i="57"/>
  <c r="F135" i="57" s="1"/>
  <c r="L134" i="57"/>
  <c r="K134" i="57"/>
  <c r="E134" i="57"/>
  <c r="L133" i="57"/>
  <c r="K133" i="57"/>
  <c r="E133" i="57"/>
  <c r="L132" i="57"/>
  <c r="K132" i="57"/>
  <c r="E132" i="57"/>
  <c r="L131" i="57"/>
  <c r="K131" i="57"/>
  <c r="E131" i="57"/>
  <c r="F131" i="57" s="1"/>
  <c r="L130" i="57"/>
  <c r="K130" i="57"/>
  <c r="E130" i="57"/>
  <c r="F130" i="57" s="1"/>
  <c r="L128" i="57"/>
  <c r="K128" i="57"/>
  <c r="E128" i="57"/>
  <c r="L127" i="57"/>
  <c r="K127" i="57"/>
  <c r="F127" i="57" s="1"/>
  <c r="E127" i="57"/>
  <c r="L126" i="57"/>
  <c r="K126" i="57"/>
  <c r="E126" i="57"/>
  <c r="L125" i="57"/>
  <c r="K125" i="57"/>
  <c r="E125" i="57"/>
  <c r="F125" i="57" s="1"/>
  <c r="L124" i="57"/>
  <c r="K124" i="57"/>
  <c r="E124" i="57"/>
  <c r="F124" i="57" s="1"/>
  <c r="L123" i="57"/>
  <c r="K123" i="57"/>
  <c r="E123" i="57"/>
  <c r="F123" i="57" s="1"/>
  <c r="L122" i="57"/>
  <c r="K122" i="57"/>
  <c r="E122" i="57"/>
  <c r="F122" i="57" s="1"/>
  <c r="L121" i="57"/>
  <c r="K121" i="57"/>
  <c r="E121" i="57"/>
  <c r="F121" i="57" s="1"/>
  <c r="L119" i="57"/>
  <c r="K119" i="57"/>
  <c r="E119" i="57"/>
  <c r="K118" i="57"/>
  <c r="D118" i="57"/>
  <c r="D117" i="57" s="1"/>
  <c r="C118" i="57"/>
  <c r="C117" i="57" s="1"/>
  <c r="K117" i="57"/>
  <c r="K116" i="57"/>
  <c r="K115" i="57"/>
  <c r="L114" i="57"/>
  <c r="K114" i="57"/>
  <c r="E114" i="57"/>
  <c r="F114" i="57" s="1"/>
  <c r="L113" i="57"/>
  <c r="K113" i="57"/>
  <c r="E113" i="57"/>
  <c r="F113" i="57" s="1"/>
  <c r="K112" i="57"/>
  <c r="D112" i="57"/>
  <c r="D111" i="57" s="1"/>
  <c r="C112" i="57"/>
  <c r="L112" i="57" s="1"/>
  <c r="K111" i="57"/>
  <c r="K110" i="57"/>
  <c r="K109" i="57"/>
  <c r="L108" i="57"/>
  <c r="K108" i="57"/>
  <c r="E108" i="57"/>
  <c r="F108" i="57" s="1"/>
  <c r="L106" i="57"/>
  <c r="K106" i="57"/>
  <c r="E106" i="57"/>
  <c r="L105" i="57"/>
  <c r="K105" i="57"/>
  <c r="E105" i="57"/>
  <c r="L104" i="57"/>
  <c r="K104" i="57"/>
  <c r="E104" i="57"/>
  <c r="L103" i="57"/>
  <c r="K103" i="57"/>
  <c r="E103" i="57"/>
  <c r="F103" i="57" s="1"/>
  <c r="L102" i="57"/>
  <c r="K102" i="57"/>
  <c r="E102" i="57"/>
  <c r="F102" i="57" s="1"/>
  <c r="L101" i="57"/>
  <c r="K101" i="57"/>
  <c r="E101" i="57"/>
  <c r="F101" i="57" s="1"/>
  <c r="K100" i="57"/>
  <c r="D100" i="57"/>
  <c r="E100" i="57" s="1"/>
  <c r="F100" i="57" s="1"/>
  <c r="C100" i="57"/>
  <c r="L100" i="57" s="1"/>
  <c r="K99" i="57"/>
  <c r="D99" i="57"/>
  <c r="D98" i="57" s="1"/>
  <c r="C99" i="57"/>
  <c r="C98" i="57" s="1"/>
  <c r="K98" i="57"/>
  <c r="K97" i="57"/>
  <c r="L96" i="57"/>
  <c r="K96" i="57"/>
  <c r="E96" i="57"/>
  <c r="F96" i="57" s="1"/>
  <c r="L94" i="57"/>
  <c r="K94" i="57"/>
  <c r="E94" i="57"/>
  <c r="F94" i="57" s="1"/>
  <c r="K93" i="57"/>
  <c r="D93" i="57"/>
  <c r="D92" i="57" s="1"/>
  <c r="C93" i="57"/>
  <c r="L93" i="57" s="1"/>
  <c r="K92" i="57"/>
  <c r="K91" i="57"/>
  <c r="K90" i="57"/>
  <c r="L89" i="57"/>
  <c r="K89" i="57"/>
  <c r="E89" i="57"/>
  <c r="L88" i="57"/>
  <c r="K88" i="57"/>
  <c r="E88" i="57"/>
  <c r="F88" i="57" s="1"/>
  <c r="K87" i="57"/>
  <c r="D87" i="57"/>
  <c r="D86" i="57" s="1"/>
  <c r="C87" i="57"/>
  <c r="C86" i="57" s="1"/>
  <c r="K86" i="57"/>
  <c r="K85" i="57"/>
  <c r="K84" i="57"/>
  <c r="L83" i="57"/>
  <c r="K83" i="57"/>
  <c r="E83" i="57"/>
  <c r="F83" i="57" s="1"/>
  <c r="L81" i="57"/>
  <c r="K81" i="57"/>
  <c r="E81" i="57"/>
  <c r="F81" i="57" s="1"/>
  <c r="L80" i="57"/>
  <c r="K80" i="57"/>
  <c r="E80" i="57"/>
  <c r="F80" i="57" s="1"/>
  <c r="L79" i="57"/>
  <c r="K79" i="57"/>
  <c r="E79" i="57"/>
  <c r="F79" i="57" s="1"/>
  <c r="L78" i="57"/>
  <c r="K78" i="57"/>
  <c r="E78" i="57"/>
  <c r="L77" i="57"/>
  <c r="K77" i="57"/>
  <c r="E77" i="57"/>
  <c r="F77" i="57" s="1"/>
  <c r="L76" i="57"/>
  <c r="K76" i="57"/>
  <c r="E76" i="57"/>
  <c r="F76" i="57" s="1"/>
  <c r="K75" i="57"/>
  <c r="D75" i="57"/>
  <c r="C75" i="57"/>
  <c r="L75" i="57" s="1"/>
  <c r="K74" i="57"/>
  <c r="D74" i="57"/>
  <c r="C74" i="57"/>
  <c r="L74" i="57" s="1"/>
  <c r="K73" i="57"/>
  <c r="D73" i="57"/>
  <c r="C73" i="57"/>
  <c r="C72" i="57" s="1"/>
  <c r="L72" i="57" s="1"/>
  <c r="K72" i="57"/>
  <c r="L71" i="57"/>
  <c r="K71" i="57"/>
  <c r="E71" i="57"/>
  <c r="F71" i="57" s="1"/>
  <c r="L69" i="57"/>
  <c r="K69" i="57"/>
  <c r="E69" i="57"/>
  <c r="F69" i="57" s="1"/>
  <c r="L68" i="57"/>
  <c r="K68" i="57"/>
  <c r="F68" i="57" s="1"/>
  <c r="E68" i="57"/>
  <c r="L67" i="57"/>
  <c r="K67" i="57"/>
  <c r="E67" i="57"/>
  <c r="F67" i="57" s="1"/>
  <c r="L66" i="57"/>
  <c r="K66" i="57"/>
  <c r="F66" i="57"/>
  <c r="L65" i="57"/>
  <c r="K65" i="57"/>
  <c r="E65" i="57"/>
  <c r="F65" i="57" s="1"/>
  <c r="L64" i="57"/>
  <c r="K64" i="57"/>
  <c r="E64" i="57"/>
  <c r="F64" i="57" s="1"/>
  <c r="L63" i="57"/>
  <c r="K63" i="57"/>
  <c r="E63" i="57"/>
  <c r="F63" i="57" s="1"/>
  <c r="L62" i="57"/>
  <c r="K62" i="57"/>
  <c r="E62" i="57"/>
  <c r="F62" i="57" s="1"/>
  <c r="L61" i="57"/>
  <c r="K61" i="57"/>
  <c r="E61" i="57"/>
  <c r="F61" i="57" s="1"/>
  <c r="L60" i="57"/>
  <c r="K60" i="57"/>
  <c r="E60" i="57"/>
  <c r="F60" i="57" s="1"/>
  <c r="L59" i="57"/>
  <c r="K59" i="57"/>
  <c r="E59" i="57"/>
  <c r="L58" i="57"/>
  <c r="K58" i="57"/>
  <c r="E58" i="57"/>
  <c r="K57" i="57"/>
  <c r="D57" i="57"/>
  <c r="C57" i="57"/>
  <c r="E57" i="57" s="1"/>
  <c r="F57" i="57" s="1"/>
  <c r="K56" i="57"/>
  <c r="D56" i="57"/>
  <c r="D55" i="57" s="1"/>
  <c r="C56" i="57"/>
  <c r="E56" i="57" s="1"/>
  <c r="F56" i="57" s="1"/>
  <c r="K55" i="57"/>
  <c r="L54" i="57"/>
  <c r="K54" i="57"/>
  <c r="E54" i="57"/>
  <c r="L52" i="57"/>
  <c r="K52" i="57"/>
  <c r="E52" i="57"/>
  <c r="L51" i="57"/>
  <c r="K51" i="57"/>
  <c r="E51" i="57"/>
  <c r="F51" i="57" s="1"/>
  <c r="L50" i="57"/>
  <c r="K50" i="57"/>
  <c r="E50" i="57"/>
  <c r="F50" i="57" s="1"/>
  <c r="L49" i="57"/>
  <c r="K49" i="57"/>
  <c r="E49" i="57"/>
  <c r="L48" i="57"/>
  <c r="K48" i="57"/>
  <c r="E48" i="57"/>
  <c r="F48" i="57" s="1"/>
  <c r="L47" i="57"/>
  <c r="K47" i="57"/>
  <c r="E47" i="57"/>
  <c r="F47" i="57" s="1"/>
  <c r="K46" i="57"/>
  <c r="D46" i="57"/>
  <c r="C46" i="57"/>
  <c r="E46" i="57" s="1"/>
  <c r="F46" i="57" s="1"/>
  <c r="K45" i="57"/>
  <c r="D45" i="57"/>
  <c r="D44" i="57" s="1"/>
  <c r="C45" i="57"/>
  <c r="C44" i="57" s="1"/>
  <c r="K44" i="57"/>
  <c r="K43" i="57"/>
  <c r="L42" i="57"/>
  <c r="K42" i="57"/>
  <c r="E42" i="57"/>
  <c r="L40" i="57"/>
  <c r="K40" i="57"/>
  <c r="E40" i="57"/>
  <c r="L39" i="57"/>
  <c r="K39" i="57"/>
  <c r="E39" i="57"/>
  <c r="F39" i="57" s="1"/>
  <c r="L38" i="57"/>
  <c r="K38" i="57"/>
  <c r="E38" i="57"/>
  <c r="F38" i="57" s="1"/>
  <c r="L37" i="57"/>
  <c r="K37" i="57"/>
  <c r="E37" i="57"/>
  <c r="L36" i="57"/>
  <c r="L35" i="57" s="1"/>
  <c r="K35" i="57" s="1"/>
  <c r="F35" i="57" s="1"/>
  <c r="K36" i="57"/>
  <c r="E36" i="57"/>
  <c r="F36" i="57" s="1"/>
  <c r="L34" i="57"/>
  <c r="K34" i="57"/>
  <c r="E34" i="57"/>
  <c r="F34" i="57" s="1"/>
  <c r="L33" i="57"/>
  <c r="K33" i="57"/>
  <c r="E33" i="57"/>
  <c r="F33" i="57" s="1"/>
  <c r="L32" i="57"/>
  <c r="K32" i="57"/>
  <c r="E32" i="57"/>
  <c r="L31" i="57"/>
  <c r="K31" i="57"/>
  <c r="E31" i="57"/>
  <c r="F31" i="57" s="1"/>
  <c r="L30" i="57"/>
  <c r="K30" i="57"/>
  <c r="E30" i="57"/>
  <c r="L29" i="57"/>
  <c r="K29" i="57"/>
  <c r="E29" i="57"/>
  <c r="F29" i="57" s="1"/>
  <c r="L28" i="57"/>
  <c r="K28" i="57"/>
  <c r="E28" i="57"/>
  <c r="F28" i="57" s="1"/>
  <c r="L27" i="57"/>
  <c r="K27" i="57"/>
  <c r="E27" i="57"/>
  <c r="F27" i="57" s="1"/>
  <c r="L26" i="57"/>
  <c r="K26" i="57"/>
  <c r="E26" i="57"/>
  <c r="F26" i="57" s="1"/>
  <c r="L24" i="57"/>
  <c r="K24" i="57"/>
  <c r="E24" i="57"/>
  <c r="F24" i="57" s="1"/>
  <c r="L23" i="57"/>
  <c r="K23" i="57"/>
  <c r="E23" i="57"/>
  <c r="F23" i="57" s="1"/>
  <c r="L22" i="57"/>
  <c r="K22" i="57"/>
  <c r="E22" i="57"/>
  <c r="F22" i="57" s="1"/>
  <c r="L21" i="57"/>
  <c r="K21" i="57"/>
  <c r="E21" i="57"/>
  <c r="L20" i="57"/>
  <c r="K20" i="57"/>
  <c r="E20" i="57"/>
  <c r="F20" i="57" s="1"/>
  <c r="L19" i="57"/>
  <c r="K19" i="57"/>
  <c r="E19" i="57"/>
  <c r="F19" i="57" s="1"/>
  <c r="L18" i="57"/>
  <c r="K18" i="57"/>
  <c r="E18" i="57"/>
  <c r="L17" i="57"/>
  <c r="K17" i="57"/>
  <c r="E17" i="57"/>
  <c r="F17" i="57" s="1"/>
  <c r="L15" i="57"/>
  <c r="K15" i="57"/>
  <c r="E15" i="57"/>
  <c r="F15" i="57" s="1"/>
  <c r="L14" i="57"/>
  <c r="L12" i="57" s="1"/>
  <c r="K12" i="57" s="1"/>
  <c r="F12" i="57" s="1"/>
  <c r="K14" i="57"/>
  <c r="E14" i="57"/>
  <c r="F14" i="57" s="1"/>
  <c r="L13" i="57"/>
  <c r="K13" i="57"/>
  <c r="E13" i="57"/>
  <c r="E12" i="57" s="1"/>
  <c r="L11" i="57"/>
  <c r="K11" i="57"/>
  <c r="E11" i="57"/>
  <c r="F11" i="57" s="1"/>
  <c r="L10" i="57"/>
  <c r="K10" i="57"/>
  <c r="E10" i="57"/>
  <c r="F10" i="57" s="1"/>
  <c r="L9" i="57"/>
  <c r="K9" i="57"/>
  <c r="E9" i="57"/>
  <c r="F9" i="57" s="1"/>
  <c r="L8" i="57"/>
  <c r="K8" i="57"/>
  <c r="E8" i="57"/>
  <c r="L7" i="57"/>
  <c r="K7" i="57"/>
  <c r="E7" i="57"/>
  <c r="F7" i="57" s="1"/>
  <c r="L6" i="57"/>
  <c r="K6" i="57"/>
  <c r="F6" i="57"/>
  <c r="E6" i="57"/>
  <c r="L5" i="57"/>
  <c r="K5" i="57"/>
  <c r="E5" i="57"/>
  <c r="L4" i="57"/>
  <c r="K4" i="57"/>
  <c r="E4" i="57"/>
  <c r="F4" i="57" s="1"/>
  <c r="L3" i="57"/>
  <c r="K3" i="57"/>
  <c r="E3" i="57"/>
  <c r="F3" i="57" s="1"/>
  <c r="F32" i="57" l="1"/>
  <c r="D237" i="57"/>
  <c r="L215" i="57"/>
  <c r="K217" i="57"/>
  <c r="F217" i="57" s="1"/>
  <c r="E239" i="57"/>
  <c r="F239" i="57" s="1"/>
  <c r="L57" i="57"/>
  <c r="L120" i="57"/>
  <c r="K120" i="57" s="1"/>
  <c r="F120" i="57" s="1"/>
  <c r="F137" i="57"/>
  <c r="F149" i="57"/>
  <c r="F172" i="57"/>
  <c r="F184" i="57"/>
  <c r="E251" i="57"/>
  <c r="F251" i="57" s="1"/>
  <c r="F170" i="57"/>
  <c r="F126" i="57"/>
  <c r="F218" i="57"/>
  <c r="E250" i="57"/>
  <c r="F250" i="57" s="1"/>
  <c r="E252" i="57"/>
  <c r="F252" i="57" s="1"/>
  <c r="E16" i="57"/>
  <c r="F208" i="57"/>
  <c r="F220" i="57"/>
  <c r="F231" i="57"/>
  <c r="F253" i="57"/>
  <c r="F58" i="57"/>
  <c r="F128" i="57"/>
  <c r="F175" i="57"/>
  <c r="F232" i="57"/>
  <c r="F254" i="57"/>
  <c r="F59" i="57"/>
  <c r="E73" i="57"/>
  <c r="F73" i="57" s="1"/>
  <c r="C223" i="57"/>
  <c r="L223" i="57" s="1"/>
  <c r="F233" i="57"/>
  <c r="L146" i="57"/>
  <c r="K146" i="57" s="1"/>
  <c r="F146" i="57" s="1"/>
  <c r="E255" i="57"/>
  <c r="F255" i="57" s="1"/>
  <c r="E244" i="57"/>
  <c r="F244" i="57" s="1"/>
  <c r="F8" i="57"/>
  <c r="F119" i="57"/>
  <c r="E188" i="57"/>
  <c r="F212" i="57"/>
  <c r="E256" i="57"/>
  <c r="F256" i="57" s="1"/>
  <c r="E224" i="57"/>
  <c r="F224" i="57" s="1"/>
  <c r="L16" i="57"/>
  <c r="K16" i="57" s="1"/>
  <c r="F16" i="57" s="1"/>
  <c r="F49" i="57"/>
  <c r="F52" i="57"/>
  <c r="F89" i="57"/>
  <c r="F104" i="57"/>
  <c r="F132" i="57"/>
  <c r="F143" i="57"/>
  <c r="F167" i="57"/>
  <c r="F178" i="57"/>
  <c r="E257" i="57"/>
  <c r="F257" i="57" s="1"/>
  <c r="E35" i="57"/>
  <c r="F40" i="57"/>
  <c r="F54" i="57"/>
  <c r="F105" i="57"/>
  <c r="F133" i="57"/>
  <c r="F144" i="57"/>
  <c r="F168" i="57"/>
  <c r="E179" i="57"/>
  <c r="F202" i="57"/>
  <c r="E146" i="57"/>
  <c r="L129" i="57"/>
  <c r="K129" i="57" s="1"/>
  <c r="F129" i="57" s="1"/>
  <c r="F157" i="57"/>
  <c r="F192" i="57"/>
  <c r="F248" i="57"/>
  <c r="L161" i="57"/>
  <c r="K161" i="57" s="1"/>
  <c r="F161" i="57" s="1"/>
  <c r="E2" i="57"/>
  <c r="F42" i="57"/>
  <c r="C55" i="57"/>
  <c r="L55" i="57" s="1"/>
  <c r="F106" i="57"/>
  <c r="F134" i="57"/>
  <c r="F145" i="57"/>
  <c r="E169" i="57"/>
  <c r="E203" i="57"/>
  <c r="E215" i="57"/>
  <c r="C238" i="57"/>
  <c r="F259" i="57"/>
  <c r="L2" i="57"/>
  <c r="K2" i="57" s="1"/>
  <c r="F2" i="57" s="1"/>
  <c r="F18" i="57"/>
  <c r="L25" i="57"/>
  <c r="K25" i="57" s="1"/>
  <c r="F25" i="57" s="1"/>
  <c r="L156" i="57"/>
  <c r="K156" i="57" s="1"/>
  <c r="F156" i="57" s="1"/>
  <c r="E74" i="57"/>
  <c r="F74" i="57" s="1"/>
  <c r="F30" i="57"/>
  <c r="E66" i="57"/>
  <c r="F78" i="57"/>
  <c r="F158" i="57"/>
  <c r="E193" i="57"/>
  <c r="C249" i="57"/>
  <c r="L249" i="57" s="1"/>
  <c r="L247" i="57" s="1"/>
  <c r="E98" i="57"/>
  <c r="F98" i="57" s="1"/>
  <c r="D97" i="57"/>
  <c r="D110" i="57"/>
  <c r="D116" i="57"/>
  <c r="E117" i="57"/>
  <c r="F117" i="57" s="1"/>
  <c r="L86" i="57"/>
  <c r="C85" i="57"/>
  <c r="L98" i="57"/>
  <c r="C97" i="57"/>
  <c r="L97" i="57" s="1"/>
  <c r="L117" i="57"/>
  <c r="C116" i="57"/>
  <c r="D85" i="57"/>
  <c r="E86" i="57"/>
  <c r="F86" i="57" s="1"/>
  <c r="C43" i="57"/>
  <c r="L43" i="57" s="1"/>
  <c r="L44" i="57"/>
  <c r="D91" i="57"/>
  <c r="E44" i="57"/>
  <c r="F44" i="57" s="1"/>
  <c r="D43" i="57"/>
  <c r="E43" i="57" s="1"/>
  <c r="E99" i="57"/>
  <c r="F99" i="57" s="1"/>
  <c r="L87" i="57"/>
  <c r="F198" i="57"/>
  <c r="E120" i="57"/>
  <c r="F21" i="57"/>
  <c r="E45" i="57"/>
  <c r="F45" i="57" s="1"/>
  <c r="F150" i="57"/>
  <c r="F190" i="57"/>
  <c r="L73" i="57"/>
  <c r="L70" i="57" s="1"/>
  <c r="K70" i="57" s="1"/>
  <c r="F70" i="57" s="1"/>
  <c r="L45" i="57"/>
  <c r="E75" i="57"/>
  <c r="F75" i="57" s="1"/>
  <c r="E129" i="57"/>
  <c r="L46" i="57"/>
  <c r="F37" i="57"/>
  <c r="F174" i="57"/>
  <c r="F5" i="57"/>
  <c r="E93" i="57"/>
  <c r="F93" i="57" s="1"/>
  <c r="F13" i="57"/>
  <c r="E25" i="57"/>
  <c r="F142" i="57"/>
  <c r="F222" i="57"/>
  <c r="L118" i="57"/>
  <c r="E112" i="57"/>
  <c r="F112" i="57" s="1"/>
  <c r="E225" i="57"/>
  <c r="F225" i="57" s="1"/>
  <c r="L99" i="57"/>
  <c r="F206" i="57"/>
  <c r="F214" i="57"/>
  <c r="C111" i="57"/>
  <c r="E156" i="57"/>
  <c r="E118" i="57"/>
  <c r="F118" i="57" s="1"/>
  <c r="L56" i="57"/>
  <c r="L53" i="57" s="1"/>
  <c r="K53" i="57" s="1"/>
  <c r="F53" i="57" s="1"/>
  <c r="D72" i="57"/>
  <c r="E72" i="57" s="1"/>
  <c r="C92" i="57"/>
  <c r="E92" i="57" s="1"/>
  <c r="F92" i="57" s="1"/>
  <c r="E87" i="57"/>
  <c r="F87" i="57" s="1"/>
  <c r="E36" i="52"/>
  <c r="L238" i="57" l="1"/>
  <c r="C237" i="57"/>
  <c r="L41" i="57"/>
  <c r="K41" i="57" s="1"/>
  <c r="F41" i="57" s="1"/>
  <c r="E237" i="57"/>
  <c r="F237" i="57" s="1"/>
  <c r="D236" i="57"/>
  <c r="K215" i="57"/>
  <c r="F215" i="57" s="1"/>
  <c r="L213" i="57"/>
  <c r="E223" i="57"/>
  <c r="F223" i="57" s="1"/>
  <c r="E238" i="57"/>
  <c r="F238" i="57" s="1"/>
  <c r="E249" i="57"/>
  <c r="E55" i="57"/>
  <c r="L111" i="57"/>
  <c r="C110" i="57"/>
  <c r="E221" i="57"/>
  <c r="F43" i="57"/>
  <c r="E41" i="57"/>
  <c r="K247" i="57"/>
  <c r="F247" i="57" s="1"/>
  <c r="L234" i="57"/>
  <c r="D90" i="57"/>
  <c r="E85" i="57"/>
  <c r="F85" i="57" s="1"/>
  <c r="D84" i="57"/>
  <c r="E116" i="57"/>
  <c r="F116" i="57" s="1"/>
  <c r="D115" i="57"/>
  <c r="E111" i="57"/>
  <c r="F111" i="57" s="1"/>
  <c r="F72" i="57"/>
  <c r="E70" i="57"/>
  <c r="L116" i="57"/>
  <c r="C115" i="57"/>
  <c r="L115" i="57" s="1"/>
  <c r="E110" i="57"/>
  <c r="F110" i="57" s="1"/>
  <c r="D109" i="57"/>
  <c r="E97" i="57"/>
  <c r="C91" i="57"/>
  <c r="L92" i="57"/>
  <c r="L95" i="57"/>
  <c r="L85" i="57"/>
  <c r="C84" i="57"/>
  <c r="L84" i="57" s="1"/>
  <c r="K199" i="61"/>
  <c r="E53" i="57" l="1"/>
  <c r="F55" i="57"/>
  <c r="F249" i="57"/>
  <c r="E247" i="57"/>
  <c r="L211" i="57"/>
  <c r="K211" i="57" s="1"/>
  <c r="F211" i="57" s="1"/>
  <c r="K213" i="57"/>
  <c r="F213" i="57" s="1"/>
  <c r="L237" i="57"/>
  <c r="C236" i="57"/>
  <c r="L236" i="57" s="1"/>
  <c r="F97" i="57"/>
  <c r="E95" i="57"/>
  <c r="L91" i="57"/>
  <c r="C90" i="57"/>
  <c r="L90" i="57" s="1"/>
  <c r="E115" i="57"/>
  <c r="F115" i="57" s="1"/>
  <c r="E84" i="57"/>
  <c r="K95" i="57"/>
  <c r="F95" i="57" s="1"/>
  <c r="L82" i="57"/>
  <c r="K82" i="57" s="1"/>
  <c r="F82" i="57" s="1"/>
  <c r="E90" i="57"/>
  <c r="F90" i="57" s="1"/>
  <c r="E91" i="57"/>
  <c r="F91" i="57" s="1"/>
  <c r="K234" i="57"/>
  <c r="F234" i="57" s="1"/>
  <c r="L221" i="57"/>
  <c r="L110" i="57"/>
  <c r="C109" i="57"/>
  <c r="L109" i="57" s="1"/>
  <c r="L107" i="57" s="1"/>
  <c r="K107" i="57" s="1"/>
  <c r="F107" i="57" s="1"/>
  <c r="E236" i="57" l="1"/>
  <c r="L219" i="57"/>
  <c r="K219" i="57" s="1"/>
  <c r="F219" i="57" s="1"/>
  <c r="K221" i="57"/>
  <c r="F221" i="57" s="1"/>
  <c r="E109" i="57"/>
  <c r="F84" i="57"/>
  <c r="E82" i="57"/>
  <c r="L67" i="46"/>
  <c r="K67" i="46"/>
  <c r="E67" i="46"/>
  <c r="F67" i="46" s="1"/>
  <c r="L66" i="46"/>
  <c r="K66" i="46"/>
  <c r="F66" i="46" s="1"/>
  <c r="E66" i="46"/>
  <c r="L65" i="46"/>
  <c r="L64" i="46" s="1"/>
  <c r="K64" i="46" s="1"/>
  <c r="F64" i="46" s="1"/>
  <c r="K65" i="46"/>
  <c r="F65" i="46" s="1"/>
  <c r="E65" i="46"/>
  <c r="E64" i="46"/>
  <c r="L63" i="46"/>
  <c r="K63" i="46"/>
  <c r="E63" i="46"/>
  <c r="F63" i="46" s="1"/>
  <c r="L62" i="46"/>
  <c r="K62" i="46"/>
  <c r="F62" i="46" s="1"/>
  <c r="E62" i="46"/>
  <c r="L61" i="46"/>
  <c r="K61" i="46"/>
  <c r="E61" i="46"/>
  <c r="F61" i="46" s="1"/>
  <c r="L60" i="46"/>
  <c r="L53" i="46" s="1"/>
  <c r="K53" i="46" s="1"/>
  <c r="F53" i="46" s="1"/>
  <c r="K60" i="46"/>
  <c r="E60" i="46"/>
  <c r="F60" i="46" s="1"/>
  <c r="L59" i="46"/>
  <c r="K59" i="46"/>
  <c r="E59" i="46"/>
  <c r="F59" i="46" s="1"/>
  <c r="L58" i="46"/>
  <c r="K58" i="46"/>
  <c r="F58" i="46" s="1"/>
  <c r="E58" i="46"/>
  <c r="L57" i="46"/>
  <c r="K57" i="46"/>
  <c r="F57" i="46" s="1"/>
  <c r="E57" i="46"/>
  <c r="L56" i="46"/>
  <c r="K56" i="46"/>
  <c r="E56" i="46"/>
  <c r="F56" i="46" s="1"/>
  <c r="L55" i="46"/>
  <c r="K55" i="46"/>
  <c r="E55" i="46"/>
  <c r="F55" i="46" s="1"/>
  <c r="L54" i="46"/>
  <c r="K54" i="46"/>
  <c r="E54" i="46"/>
  <c r="F54" i="46" s="1"/>
  <c r="L52" i="46"/>
  <c r="L50" i="46" s="1"/>
  <c r="K50" i="46" s="1"/>
  <c r="F50" i="46" s="1"/>
  <c r="K52" i="46"/>
  <c r="E52" i="46"/>
  <c r="F52" i="46" s="1"/>
  <c r="L51" i="46"/>
  <c r="K51" i="46"/>
  <c r="E51" i="46"/>
  <c r="F51" i="46" s="1"/>
  <c r="L49" i="46"/>
  <c r="K49" i="46"/>
  <c r="F49" i="46" s="1"/>
  <c r="E49" i="46"/>
  <c r="L48" i="46"/>
  <c r="K48" i="46"/>
  <c r="E48" i="46"/>
  <c r="F48" i="46" s="1"/>
  <c r="L47" i="46"/>
  <c r="K47" i="46"/>
  <c r="E47" i="46"/>
  <c r="F47" i="46" s="1"/>
  <c r="L46" i="46"/>
  <c r="K46" i="46"/>
  <c r="F46" i="46"/>
  <c r="E46" i="46"/>
  <c r="L45" i="46"/>
  <c r="K45" i="46"/>
  <c r="E45" i="46"/>
  <c r="F45" i="46" s="1"/>
  <c r="L44" i="46"/>
  <c r="K44" i="46"/>
  <c r="E44" i="46"/>
  <c r="E40" i="46" s="1"/>
  <c r="L43" i="46"/>
  <c r="K43" i="46"/>
  <c r="E43" i="46"/>
  <c r="F43" i="46" s="1"/>
  <c r="L42" i="46"/>
  <c r="K42" i="46"/>
  <c r="F42" i="46" s="1"/>
  <c r="E42" i="46"/>
  <c r="L41" i="46"/>
  <c r="L40" i="46" s="1"/>
  <c r="K40" i="46" s="1"/>
  <c r="F40" i="46" s="1"/>
  <c r="K41" i="46"/>
  <c r="F41" i="46" s="1"/>
  <c r="E41" i="46"/>
  <c r="L39" i="46"/>
  <c r="K39" i="46"/>
  <c r="E39" i="46"/>
  <c r="F39" i="46" s="1"/>
  <c r="L38" i="46"/>
  <c r="K38" i="46"/>
  <c r="E38" i="46"/>
  <c r="F38" i="46" s="1"/>
  <c r="L37" i="46"/>
  <c r="K37" i="46"/>
  <c r="E37" i="46"/>
  <c r="F37" i="46" s="1"/>
  <c r="L36" i="46"/>
  <c r="L34" i="46" s="1"/>
  <c r="K34" i="46" s="1"/>
  <c r="F34" i="46" s="1"/>
  <c r="K36" i="46"/>
  <c r="E36" i="46"/>
  <c r="F36" i="46" s="1"/>
  <c r="L35" i="46"/>
  <c r="K35" i="46"/>
  <c r="E35" i="46"/>
  <c r="F35" i="46" s="1"/>
  <c r="L33" i="46"/>
  <c r="K33" i="46"/>
  <c r="F33" i="46" s="1"/>
  <c r="E33" i="46"/>
  <c r="L32" i="46"/>
  <c r="K32" i="46"/>
  <c r="E32" i="46"/>
  <c r="F32" i="46" s="1"/>
  <c r="L31" i="46"/>
  <c r="K31" i="46"/>
  <c r="E31" i="46"/>
  <c r="F31" i="46" s="1"/>
  <c r="L30" i="46"/>
  <c r="K30" i="46"/>
  <c r="E30" i="46"/>
  <c r="F30" i="46" s="1"/>
  <c r="L29" i="46"/>
  <c r="K29" i="46"/>
  <c r="E29" i="46"/>
  <c r="F29" i="46" s="1"/>
  <c r="L28" i="46"/>
  <c r="K28" i="46"/>
  <c r="F28" i="46"/>
  <c r="E28" i="46"/>
  <c r="L27" i="46"/>
  <c r="K27" i="46"/>
  <c r="E27" i="46"/>
  <c r="F27" i="46" s="1"/>
  <c r="L26" i="46"/>
  <c r="K26" i="46"/>
  <c r="F26" i="46" s="1"/>
  <c r="E26" i="46"/>
  <c r="L25" i="46"/>
  <c r="K25" i="46"/>
  <c r="F25" i="46" s="1"/>
  <c r="E25" i="46"/>
  <c r="L24" i="46"/>
  <c r="K24" i="46"/>
  <c r="E24" i="46"/>
  <c r="F24" i="46" s="1"/>
  <c r="L23" i="46"/>
  <c r="K23" i="46"/>
  <c r="E23" i="46"/>
  <c r="F23" i="46" s="1"/>
  <c r="L22" i="46"/>
  <c r="K22" i="46"/>
  <c r="F22" i="46"/>
  <c r="E22" i="46"/>
  <c r="L21" i="46"/>
  <c r="K21" i="46"/>
  <c r="E21" i="46"/>
  <c r="F21" i="46" s="1"/>
  <c r="L20" i="46"/>
  <c r="K20" i="46"/>
  <c r="E20" i="46"/>
  <c r="F20" i="46" s="1"/>
  <c r="L19" i="46"/>
  <c r="K19" i="46"/>
  <c r="E19" i="46"/>
  <c r="F19" i="46" s="1"/>
  <c r="L18" i="46"/>
  <c r="K18" i="46"/>
  <c r="F18" i="46" s="1"/>
  <c r="E18" i="46"/>
  <c r="L17" i="46"/>
  <c r="K17" i="46"/>
  <c r="F17" i="46" s="1"/>
  <c r="E17" i="46"/>
  <c r="L16" i="46"/>
  <c r="K16" i="46"/>
  <c r="E16" i="46"/>
  <c r="F16" i="46" s="1"/>
  <c r="L15" i="46"/>
  <c r="K15" i="46"/>
  <c r="E15" i="46"/>
  <c r="F15" i="46" s="1"/>
  <c r="L14" i="46"/>
  <c r="K14" i="46"/>
  <c r="E14" i="46"/>
  <c r="F14" i="46" s="1"/>
  <c r="L13" i="46"/>
  <c r="K13" i="46"/>
  <c r="E13" i="46"/>
  <c r="F13" i="46" s="1"/>
  <c r="L12" i="46"/>
  <c r="K12" i="46"/>
  <c r="F12" i="46"/>
  <c r="E12" i="46"/>
  <c r="L11" i="46"/>
  <c r="K11" i="46"/>
  <c r="E11" i="46"/>
  <c r="F11" i="46" s="1"/>
  <c r="L10" i="46"/>
  <c r="K10" i="46"/>
  <c r="F10" i="46" s="1"/>
  <c r="E10" i="46"/>
  <c r="L9" i="46"/>
  <c r="K9" i="46"/>
  <c r="F9" i="46" s="1"/>
  <c r="E9" i="46"/>
  <c r="L8" i="46"/>
  <c r="K8" i="46"/>
  <c r="E8" i="46"/>
  <c r="F8" i="46" s="1"/>
  <c r="L7" i="46"/>
  <c r="K7" i="46"/>
  <c r="E7" i="46"/>
  <c r="F7" i="46" s="1"/>
  <c r="L6" i="46"/>
  <c r="K6" i="46"/>
  <c r="E6" i="46"/>
  <c r="F6" i="46" s="1"/>
  <c r="L5" i="46"/>
  <c r="K5" i="46"/>
  <c r="E5" i="46"/>
  <c r="F5" i="46" s="1"/>
  <c r="L4" i="46"/>
  <c r="L2" i="46" s="1"/>
  <c r="K2" i="46" s="1"/>
  <c r="F2" i="46" s="1"/>
  <c r="K4" i="46"/>
  <c r="E4" i="46"/>
  <c r="F4" i="46" s="1"/>
  <c r="L3" i="46"/>
  <c r="K3" i="46"/>
  <c r="E3" i="46"/>
  <c r="F3" i="46" s="1"/>
  <c r="F236" i="57" l="1"/>
  <c r="E234" i="57"/>
  <c r="F109" i="57"/>
  <c r="E107" i="57"/>
  <c r="F44" i="46"/>
  <c r="E2" i="46"/>
  <c r="E34" i="46"/>
  <c r="E50" i="46"/>
  <c r="E53" i="46"/>
  <c r="L118" i="61"/>
  <c r="L117" i="61" s="1"/>
  <c r="K117" i="61" s="1"/>
  <c r="F117" i="61" s="1"/>
  <c r="K118" i="61"/>
  <c r="E118" i="61"/>
  <c r="E117" i="61" s="1"/>
  <c r="L116" i="61"/>
  <c r="K116" i="61"/>
  <c r="E116" i="61"/>
  <c r="L115" i="61"/>
  <c r="K115" i="61" s="1"/>
  <c r="F115" i="61" s="1"/>
  <c r="E115" i="61"/>
  <c r="L114" i="61"/>
  <c r="K114" i="61"/>
  <c r="E114" i="61"/>
  <c r="L112" i="61"/>
  <c r="L111" i="61" s="1"/>
  <c r="K111" i="61" s="1"/>
  <c r="F111" i="61" s="1"/>
  <c r="K112" i="61"/>
  <c r="E112" i="61"/>
  <c r="E111" i="61" s="1"/>
  <c r="L110" i="61"/>
  <c r="L109" i="61" s="1"/>
  <c r="K109" i="61" s="1"/>
  <c r="F109" i="61" s="1"/>
  <c r="K110" i="61"/>
  <c r="E110" i="61"/>
  <c r="E109" i="61"/>
  <c r="L108" i="61"/>
  <c r="K108" i="61"/>
  <c r="E108" i="61"/>
  <c r="L107" i="61"/>
  <c r="K107" i="61"/>
  <c r="E107" i="61"/>
  <c r="L105" i="61"/>
  <c r="L104" i="61" s="1"/>
  <c r="K104" i="61" s="1"/>
  <c r="F104" i="61" s="1"/>
  <c r="K105" i="61"/>
  <c r="E105" i="61"/>
  <c r="L103" i="61"/>
  <c r="L102" i="61" s="1"/>
  <c r="K102" i="61" s="1"/>
  <c r="F102" i="61" s="1"/>
  <c r="K103" i="61"/>
  <c r="E103" i="61"/>
  <c r="E102" i="61" s="1"/>
  <c r="L101" i="61"/>
  <c r="K101" i="61"/>
  <c r="E101" i="61"/>
  <c r="L99" i="61"/>
  <c r="L98" i="61" s="1"/>
  <c r="K98" i="61" s="1"/>
  <c r="F98" i="61" s="1"/>
  <c r="K99" i="61"/>
  <c r="E99" i="61"/>
  <c r="E98" i="61"/>
  <c r="L97" i="61"/>
  <c r="L96" i="61" s="1"/>
  <c r="K97" i="61"/>
  <c r="E97" i="61"/>
  <c r="E96" i="61" s="1"/>
  <c r="F103" i="61" l="1"/>
  <c r="F99" i="61"/>
  <c r="F110" i="61"/>
  <c r="E104" i="61"/>
  <c r="F108" i="61"/>
  <c r="F112" i="61"/>
  <c r="F118" i="61"/>
  <c r="F116" i="61"/>
  <c r="L113" i="61"/>
  <c r="K113" i="61" s="1"/>
  <c r="F113" i="61" s="1"/>
  <c r="E113" i="61"/>
  <c r="E106" i="61"/>
  <c r="F107" i="61"/>
  <c r="L100" i="61"/>
  <c r="K100" i="61" s="1"/>
  <c r="F100" i="61" s="1"/>
  <c r="L106" i="61"/>
  <c r="K106" i="61" s="1"/>
  <c r="F106" i="61" s="1"/>
  <c r="F114" i="61"/>
  <c r="F101" i="61"/>
  <c r="E100" i="61"/>
  <c r="F105" i="61"/>
  <c r="F97" i="61"/>
  <c r="K106" i="68" l="1"/>
  <c r="L55" i="11" l="1"/>
  <c r="K55" i="11"/>
  <c r="E55" i="11"/>
  <c r="F55" i="11" s="1"/>
  <c r="L54" i="11"/>
  <c r="K54" i="11"/>
  <c r="E54" i="11"/>
  <c r="F54" i="11" s="1"/>
  <c r="L53" i="11"/>
  <c r="K53" i="11"/>
  <c r="E53" i="11"/>
  <c r="F53" i="11" s="1"/>
  <c r="L52" i="11"/>
  <c r="K52" i="11"/>
  <c r="E52" i="11"/>
  <c r="F52" i="11" s="1"/>
  <c r="L51" i="11"/>
  <c r="K51" i="11"/>
  <c r="E51" i="11"/>
  <c r="F51" i="11" s="1"/>
  <c r="L50" i="11"/>
  <c r="K50" i="11"/>
  <c r="E50" i="11"/>
  <c r="F50" i="11" s="1"/>
  <c r="L49" i="11"/>
  <c r="K49" i="11"/>
  <c r="E49" i="11"/>
  <c r="F49" i="11" s="1"/>
  <c r="L48" i="11"/>
  <c r="K48" i="11"/>
  <c r="E48" i="11"/>
  <c r="F48" i="11" s="1"/>
  <c r="L47" i="11"/>
  <c r="K47" i="11"/>
  <c r="E47" i="11"/>
  <c r="F47" i="11" s="1"/>
  <c r="L46" i="11"/>
  <c r="K46" i="11"/>
  <c r="E46" i="11"/>
  <c r="F46" i="11" s="1"/>
  <c r="L45" i="11"/>
  <c r="K45" i="11"/>
  <c r="E45" i="11"/>
  <c r="F45" i="11" s="1"/>
  <c r="L44" i="11"/>
  <c r="K44" i="11"/>
  <c r="E44" i="11"/>
  <c r="F44" i="11" s="1"/>
  <c r="L43" i="11"/>
  <c r="K43" i="11"/>
  <c r="E43" i="11"/>
  <c r="F43" i="11" s="1"/>
  <c r="L42" i="11"/>
  <c r="K42" i="11"/>
  <c r="E42" i="11"/>
  <c r="F42" i="11" s="1"/>
  <c r="L41" i="11"/>
  <c r="K41" i="11"/>
  <c r="E41" i="11"/>
  <c r="F41" i="11" s="1"/>
  <c r="L40" i="11"/>
  <c r="L38" i="11" s="1"/>
  <c r="K38" i="11" s="1"/>
  <c r="F38" i="11" s="1"/>
  <c r="K40" i="11"/>
  <c r="E40" i="11"/>
  <c r="E38" i="11" s="1"/>
  <c r="L39" i="11"/>
  <c r="K39" i="11"/>
  <c r="E39" i="11"/>
  <c r="F39" i="11" s="1"/>
  <c r="F40" i="11" l="1"/>
  <c r="L106" i="68"/>
  <c r="E106" i="68"/>
  <c r="F106" i="68" s="1"/>
  <c r="L105" i="68"/>
  <c r="K105" i="68"/>
  <c r="E105" i="68"/>
  <c r="F105" i="68" s="1"/>
  <c r="L104" i="68"/>
  <c r="K104" i="68"/>
  <c r="F104" i="68" s="1"/>
  <c r="E104" i="68"/>
  <c r="L103" i="68"/>
  <c r="K103" i="68"/>
  <c r="E103" i="68"/>
  <c r="L102" i="68"/>
  <c r="L101" i="68" s="1"/>
  <c r="K101" i="68" s="1"/>
  <c r="F101" i="68" s="1"/>
  <c r="K102" i="68"/>
  <c r="E102" i="68"/>
  <c r="F102" i="68" l="1"/>
  <c r="F103" i="68"/>
  <c r="E101" i="68"/>
  <c r="L51" i="67" l="1"/>
  <c r="K51" i="67"/>
  <c r="E51" i="67"/>
  <c r="F51" i="67" s="1"/>
  <c r="L50" i="67"/>
  <c r="K50" i="67"/>
  <c r="F50" i="67" s="1"/>
  <c r="E50" i="67"/>
  <c r="L49" i="67"/>
  <c r="K49" i="67"/>
  <c r="E49" i="67"/>
  <c r="F49" i="67" s="1"/>
  <c r="L48" i="67"/>
  <c r="K48" i="67"/>
  <c r="F48" i="67"/>
  <c r="E48" i="67"/>
  <c r="L47" i="67"/>
  <c r="K47" i="67"/>
  <c r="E47" i="67"/>
  <c r="F47" i="67" s="1"/>
  <c r="L46" i="67"/>
  <c r="K46" i="67"/>
  <c r="E46" i="67"/>
  <c r="F46" i="67" s="1"/>
  <c r="L45" i="67"/>
  <c r="K45" i="67"/>
  <c r="E45" i="67"/>
  <c r="F45" i="67" s="1"/>
  <c r="L44" i="67"/>
  <c r="L41" i="67" s="1"/>
  <c r="K41" i="67" s="1"/>
  <c r="F41" i="67" s="1"/>
  <c r="K44" i="67"/>
  <c r="E44" i="67"/>
  <c r="E41" i="67" s="1"/>
  <c r="L43" i="67"/>
  <c r="K43" i="67"/>
  <c r="E43" i="67"/>
  <c r="F43" i="67" s="1"/>
  <c r="L42" i="67"/>
  <c r="K42" i="67"/>
  <c r="E42" i="67"/>
  <c r="F42" i="67" s="1"/>
  <c r="L40" i="67"/>
  <c r="K40" i="67"/>
  <c r="E40" i="67"/>
  <c r="F40" i="67" s="1"/>
  <c r="L39" i="67"/>
  <c r="K39" i="67"/>
  <c r="E39" i="67"/>
  <c r="F39" i="67" s="1"/>
  <c r="L38" i="67"/>
  <c r="K38" i="67"/>
  <c r="E38" i="67"/>
  <c r="F38" i="67" s="1"/>
  <c r="L37" i="67"/>
  <c r="K37" i="67"/>
  <c r="E37" i="67"/>
  <c r="F37" i="67" s="1"/>
  <c r="L36" i="67"/>
  <c r="L34" i="67" s="1"/>
  <c r="K34" i="67" s="1"/>
  <c r="F34" i="67" s="1"/>
  <c r="K36" i="67"/>
  <c r="E36" i="67"/>
  <c r="F36" i="67" s="1"/>
  <c r="L35" i="67"/>
  <c r="K35" i="67"/>
  <c r="E35" i="67"/>
  <c r="F35" i="67" s="1"/>
  <c r="L33" i="67"/>
  <c r="K33" i="67"/>
  <c r="E33" i="67"/>
  <c r="F33" i="67" s="1"/>
  <c r="L32" i="67"/>
  <c r="K32" i="67"/>
  <c r="E32" i="67"/>
  <c r="F32" i="67" s="1"/>
  <c r="L31" i="67"/>
  <c r="K31" i="67"/>
  <c r="E31" i="67"/>
  <c r="F31" i="67" s="1"/>
  <c r="L30" i="67"/>
  <c r="K30" i="67"/>
  <c r="E30" i="67"/>
  <c r="F30" i="67" s="1"/>
  <c r="L29" i="67"/>
  <c r="K29" i="67"/>
  <c r="E29" i="67"/>
  <c r="F29" i="67" s="1"/>
  <c r="L28" i="67"/>
  <c r="L27" i="67" s="1"/>
  <c r="K27" i="67" s="1"/>
  <c r="F27" i="67" s="1"/>
  <c r="K28" i="67"/>
  <c r="E28" i="67"/>
  <c r="E27" i="67" s="1"/>
  <c r="L26" i="67"/>
  <c r="K26" i="67"/>
  <c r="E26" i="67"/>
  <c r="F26" i="67" s="1"/>
  <c r="L25" i="67"/>
  <c r="K25" i="67"/>
  <c r="E25" i="67"/>
  <c r="F25" i="67" s="1"/>
  <c r="L24" i="67"/>
  <c r="K24" i="67"/>
  <c r="E24" i="67"/>
  <c r="F24" i="67" s="1"/>
  <c r="L23" i="67"/>
  <c r="K23" i="67"/>
  <c r="E23" i="67"/>
  <c r="F23" i="67" s="1"/>
  <c r="L22" i="67"/>
  <c r="K22" i="67"/>
  <c r="E22" i="67"/>
  <c r="F22" i="67" s="1"/>
  <c r="L21" i="67"/>
  <c r="K21" i="67"/>
  <c r="E21" i="67"/>
  <c r="F21" i="67" s="1"/>
  <c r="L20" i="67"/>
  <c r="K20" i="67"/>
  <c r="F20" i="67" s="1"/>
  <c r="E20" i="67"/>
  <c r="L19" i="67"/>
  <c r="K19" i="67"/>
  <c r="E19" i="67"/>
  <c r="F19" i="67" s="1"/>
  <c r="L18" i="67"/>
  <c r="K18" i="67"/>
  <c r="F18" i="67" s="1"/>
  <c r="E18" i="67"/>
  <c r="L17" i="67"/>
  <c r="K17" i="67"/>
  <c r="E17" i="67"/>
  <c r="F17" i="67" s="1"/>
  <c r="L16" i="67"/>
  <c r="K16" i="67"/>
  <c r="E16" i="67"/>
  <c r="F16" i="67" s="1"/>
  <c r="L15" i="67"/>
  <c r="K15" i="67"/>
  <c r="E15" i="67"/>
  <c r="F15" i="67" s="1"/>
  <c r="L14" i="67"/>
  <c r="K14" i="67"/>
  <c r="E14" i="67"/>
  <c r="F14" i="67" s="1"/>
  <c r="L13" i="67"/>
  <c r="K13" i="67"/>
  <c r="E13" i="67"/>
  <c r="F13" i="67" s="1"/>
  <c r="L12" i="67"/>
  <c r="L11" i="67" s="1"/>
  <c r="K11" i="67" s="1"/>
  <c r="F11" i="67" s="1"/>
  <c r="K12" i="67"/>
  <c r="E12" i="67"/>
  <c r="E11" i="67" s="1"/>
  <c r="L10" i="67"/>
  <c r="K10" i="67"/>
  <c r="E10" i="67"/>
  <c r="F10" i="67" s="1"/>
  <c r="L9" i="67"/>
  <c r="K9" i="67"/>
  <c r="F9" i="67"/>
  <c r="E9" i="67"/>
  <c r="L8" i="67"/>
  <c r="K8" i="67"/>
  <c r="E8" i="67"/>
  <c r="F8" i="67" s="1"/>
  <c r="L7" i="67"/>
  <c r="K7" i="67"/>
  <c r="F7" i="67" s="1"/>
  <c r="E7" i="67"/>
  <c r="L6" i="67"/>
  <c r="K6" i="67"/>
  <c r="E6" i="67"/>
  <c r="F6" i="67" s="1"/>
  <c r="L5" i="67"/>
  <c r="K5" i="67"/>
  <c r="E5" i="67"/>
  <c r="F5" i="67" s="1"/>
  <c r="L4" i="67"/>
  <c r="L2" i="67" s="1"/>
  <c r="K2" i="67" s="1"/>
  <c r="F2" i="67" s="1"/>
  <c r="K4" i="67"/>
  <c r="E4" i="67"/>
  <c r="E2" i="67" s="1"/>
  <c r="L3" i="67"/>
  <c r="K3" i="67"/>
  <c r="E3" i="67"/>
  <c r="F3" i="67" s="1"/>
  <c r="L57" i="66"/>
  <c r="K57" i="66"/>
  <c r="E57" i="66"/>
  <c r="L56" i="66"/>
  <c r="K56" i="66"/>
  <c r="E56" i="66"/>
  <c r="L55" i="66"/>
  <c r="K55" i="66" s="1"/>
  <c r="F55" i="66" s="1"/>
  <c r="E55" i="66"/>
  <c r="L54" i="66"/>
  <c r="K54" i="66"/>
  <c r="E54" i="66"/>
  <c r="L53" i="66"/>
  <c r="K53" i="66"/>
  <c r="E53" i="66"/>
  <c r="L52" i="66"/>
  <c r="K52" i="66"/>
  <c r="E52" i="66"/>
  <c r="L51" i="66"/>
  <c r="K51" i="66"/>
  <c r="E51" i="66"/>
  <c r="F51" i="66" s="1"/>
  <c r="L50" i="66"/>
  <c r="L49" i="66" s="1"/>
  <c r="K49" i="66" s="1"/>
  <c r="F49" i="66" s="1"/>
  <c r="K50" i="66"/>
  <c r="E50" i="66"/>
  <c r="L48" i="66"/>
  <c r="K48" i="66"/>
  <c r="E48" i="66"/>
  <c r="L47" i="66"/>
  <c r="K47" i="66"/>
  <c r="E47" i="66"/>
  <c r="L46" i="66"/>
  <c r="K46" i="66"/>
  <c r="E46" i="66"/>
  <c r="F46" i="66" s="1"/>
  <c r="L45" i="66"/>
  <c r="K45" i="66"/>
  <c r="E45" i="66"/>
  <c r="F45" i="66" s="1"/>
  <c r="L44" i="66"/>
  <c r="K44" i="66"/>
  <c r="E44" i="66"/>
  <c r="F44" i="66" s="1"/>
  <c r="L43" i="66"/>
  <c r="K43" i="66"/>
  <c r="F43" i="66" s="1"/>
  <c r="E43" i="66"/>
  <c r="L42" i="66"/>
  <c r="K42" i="66"/>
  <c r="E42" i="66"/>
  <c r="L41" i="66"/>
  <c r="K41" i="66"/>
  <c r="E41" i="66"/>
  <c r="F41" i="66" s="1"/>
  <c r="L39" i="66"/>
  <c r="K39" i="66"/>
  <c r="E39" i="66"/>
  <c r="L38" i="66"/>
  <c r="K38" i="66"/>
  <c r="E38" i="66"/>
  <c r="E37" i="66"/>
  <c r="L36" i="66"/>
  <c r="K36" i="66"/>
  <c r="E36" i="66"/>
  <c r="L35" i="66"/>
  <c r="K35" i="66"/>
  <c r="E35" i="66"/>
  <c r="F35" i="66" s="1"/>
  <c r="L34" i="66"/>
  <c r="K34" i="66"/>
  <c r="E34" i="66"/>
  <c r="L33" i="66"/>
  <c r="K33" i="66"/>
  <c r="E33" i="66"/>
  <c r="L32" i="66"/>
  <c r="K32" i="66"/>
  <c r="E32" i="66"/>
  <c r="L30" i="66"/>
  <c r="K30" i="66"/>
  <c r="E30" i="66"/>
  <c r="F30" i="66" s="1"/>
  <c r="L29" i="66"/>
  <c r="K29" i="66"/>
  <c r="E29" i="66"/>
  <c r="F29" i="66" s="1"/>
  <c r="L28" i="66"/>
  <c r="K28" i="66"/>
  <c r="E28" i="66"/>
  <c r="F28" i="66" s="1"/>
  <c r="L27" i="66"/>
  <c r="K27" i="66"/>
  <c r="E27" i="66"/>
  <c r="F27" i="66" s="1"/>
  <c r="L26" i="66"/>
  <c r="K26" i="66"/>
  <c r="E26" i="66"/>
  <c r="E24" i="66" s="1"/>
  <c r="L25" i="66"/>
  <c r="K25" i="66"/>
  <c r="E25" i="66"/>
  <c r="L23" i="66"/>
  <c r="K23" i="66"/>
  <c r="E23" i="66"/>
  <c r="L22" i="66"/>
  <c r="K22" i="66"/>
  <c r="E22" i="66"/>
  <c r="L21" i="66"/>
  <c r="K21" i="66"/>
  <c r="E21" i="66"/>
  <c r="L20" i="66"/>
  <c r="K20" i="66"/>
  <c r="E20" i="66"/>
  <c r="F20" i="66" s="1"/>
  <c r="L19" i="66"/>
  <c r="K19" i="66"/>
  <c r="E19" i="66"/>
  <c r="L18" i="66"/>
  <c r="K18" i="66"/>
  <c r="E18" i="66"/>
  <c r="F18" i="66" s="1"/>
  <c r="L17" i="66"/>
  <c r="K17" i="66"/>
  <c r="E17" i="66"/>
  <c r="L16" i="66"/>
  <c r="K16" i="66"/>
  <c r="E16" i="66"/>
  <c r="F16" i="66" s="1"/>
  <c r="L14" i="66"/>
  <c r="K14" i="66"/>
  <c r="E14" i="66"/>
  <c r="F14" i="66" s="1"/>
  <c r="L13" i="66"/>
  <c r="K13" i="66"/>
  <c r="E13" i="66"/>
  <c r="L12" i="66"/>
  <c r="K12" i="66"/>
  <c r="E12" i="66"/>
  <c r="F12" i="66" s="1"/>
  <c r="L11" i="66"/>
  <c r="K11" i="66"/>
  <c r="E11" i="66"/>
  <c r="L10" i="66"/>
  <c r="K10" i="66"/>
  <c r="E10" i="66"/>
  <c r="L8" i="66"/>
  <c r="K8" i="66"/>
  <c r="E8" i="66"/>
  <c r="F8" i="66" s="1"/>
  <c r="L7" i="66"/>
  <c r="K7" i="66"/>
  <c r="E7" i="66"/>
  <c r="F7" i="66" s="1"/>
  <c r="L6" i="66"/>
  <c r="K6" i="66"/>
  <c r="E6" i="66"/>
  <c r="F6" i="66" s="1"/>
  <c r="L5" i="66"/>
  <c r="K5" i="66"/>
  <c r="E5" i="66"/>
  <c r="L4" i="66"/>
  <c r="K4" i="66"/>
  <c r="F4" i="66" s="1"/>
  <c r="E4" i="66"/>
  <c r="L3" i="66"/>
  <c r="L2" i="66" s="1"/>
  <c r="K2" i="66" s="1"/>
  <c r="F2" i="66" s="1"/>
  <c r="K3" i="66"/>
  <c r="E3" i="66"/>
  <c r="E2" i="66" s="1"/>
  <c r="L37" i="66" l="1"/>
  <c r="K37" i="66" s="1"/>
  <c r="F37" i="66" s="1"/>
  <c r="L40" i="66"/>
  <c r="K40" i="66" s="1"/>
  <c r="F40" i="66" s="1"/>
  <c r="L24" i="66"/>
  <c r="K24" i="66" s="1"/>
  <c r="F24" i="66" s="1"/>
  <c r="F52" i="66"/>
  <c r="F17" i="66"/>
  <c r="F47" i="66"/>
  <c r="F5" i="66"/>
  <c r="E15" i="66"/>
  <c r="L15" i="66"/>
  <c r="K15" i="66" s="1"/>
  <c r="F15" i="66" s="1"/>
  <c r="E9" i="66"/>
  <c r="F23" i="66"/>
  <c r="F48" i="66"/>
  <c r="F32" i="66"/>
  <c r="F57" i="66"/>
  <c r="E40" i="66"/>
  <c r="F56" i="66"/>
  <c r="E31" i="66"/>
  <c r="F10" i="66"/>
  <c r="F53" i="66"/>
  <c r="F54" i="66"/>
  <c r="F21" i="66"/>
  <c r="F25" i="66"/>
  <c r="E49" i="66"/>
  <c r="L9" i="66"/>
  <c r="K9" i="66" s="1"/>
  <c r="F9" i="66" s="1"/>
  <c r="F13" i="66"/>
  <c r="F39" i="66"/>
  <c r="F38" i="66"/>
  <c r="F36" i="66"/>
  <c r="F33" i="66"/>
  <c r="L31" i="66"/>
  <c r="K31" i="66" s="1"/>
  <c r="F31" i="66" s="1"/>
  <c r="F22" i="66"/>
  <c r="F44" i="67"/>
  <c r="F4" i="67"/>
  <c r="F12" i="67"/>
  <c r="F28" i="67"/>
  <c r="E34" i="67"/>
  <c r="F3" i="66"/>
  <c r="F34" i="66"/>
  <c r="F19" i="66"/>
  <c r="F50" i="66"/>
  <c r="F11" i="66"/>
  <c r="F42" i="66"/>
  <c r="F26" i="66"/>
  <c r="L19" i="34" l="1"/>
  <c r="K19" i="34"/>
  <c r="E19" i="34"/>
  <c r="F19" i="34" s="1"/>
  <c r="L18" i="34"/>
  <c r="K18" i="34"/>
  <c r="E18" i="34"/>
  <c r="F18" i="34" s="1"/>
  <c r="L17" i="34"/>
  <c r="K17" i="34"/>
  <c r="E17" i="34"/>
  <c r="F17" i="34" s="1"/>
  <c r="L16" i="34"/>
  <c r="K16" i="34"/>
  <c r="E16" i="34"/>
  <c r="F16" i="34" s="1"/>
  <c r="L15" i="34"/>
  <c r="K15" i="34"/>
  <c r="E15" i="34"/>
  <c r="F15" i="34" s="1"/>
  <c r="L14" i="34"/>
  <c r="K14" i="34"/>
  <c r="E14" i="34"/>
  <c r="F14" i="34" s="1"/>
  <c r="L13" i="34"/>
  <c r="K13" i="34"/>
  <c r="E13" i="34"/>
  <c r="F13" i="34" s="1"/>
  <c r="L12" i="34"/>
  <c r="K12" i="34"/>
  <c r="E12" i="34"/>
  <c r="F12" i="34" s="1"/>
  <c r="L11" i="34"/>
  <c r="K11" i="34"/>
  <c r="E11" i="34"/>
  <c r="F11" i="34" s="1"/>
  <c r="L10" i="34"/>
  <c r="K10" i="34"/>
  <c r="E10" i="34"/>
  <c r="F10" i="34" s="1"/>
  <c r="L9" i="34"/>
  <c r="K9" i="34"/>
  <c r="E9" i="34"/>
  <c r="F9" i="34" s="1"/>
  <c r="L8" i="34"/>
  <c r="K8" i="34"/>
  <c r="E8" i="34"/>
  <c r="F8" i="34" s="1"/>
  <c r="L7" i="34"/>
  <c r="K7" i="34"/>
  <c r="E7" i="34"/>
  <c r="F7" i="34" s="1"/>
  <c r="L6" i="34"/>
  <c r="K6" i="34"/>
  <c r="E6" i="34"/>
  <c r="F6" i="34" s="1"/>
  <c r="L5" i="34"/>
  <c r="K5" i="34"/>
  <c r="E5" i="34"/>
  <c r="F5" i="34" s="1"/>
  <c r="L4" i="34"/>
  <c r="L2" i="34" s="1"/>
  <c r="K2" i="34" s="1"/>
  <c r="F2" i="34" s="1"/>
  <c r="K4" i="34"/>
  <c r="E4" i="34"/>
  <c r="E2" i="34" s="1"/>
  <c r="L3" i="34"/>
  <c r="K3" i="34"/>
  <c r="E3" i="34"/>
  <c r="F3" i="34" s="1"/>
  <c r="L37" i="11"/>
  <c r="K37" i="11"/>
  <c r="F37" i="11" s="1"/>
  <c r="E37" i="11"/>
  <c r="L36" i="11"/>
  <c r="K36" i="11"/>
  <c r="E36" i="11"/>
  <c r="F36" i="11" s="1"/>
  <c r="L35" i="11"/>
  <c r="K35" i="11"/>
  <c r="E35" i="11"/>
  <c r="F35" i="11" s="1"/>
  <c r="L34" i="11"/>
  <c r="K34" i="11"/>
  <c r="E34" i="11"/>
  <c r="F34" i="11" s="1"/>
  <c r="L33" i="11"/>
  <c r="K33" i="11"/>
  <c r="E33" i="11"/>
  <c r="F33" i="11" s="1"/>
  <c r="L32" i="11"/>
  <c r="K32" i="11"/>
  <c r="E32" i="11"/>
  <c r="F32" i="11" s="1"/>
  <c r="L31" i="11"/>
  <c r="K31" i="11"/>
  <c r="E31" i="11"/>
  <c r="F31" i="11" s="1"/>
  <c r="L30" i="11"/>
  <c r="K30" i="11"/>
  <c r="E30" i="11"/>
  <c r="F30" i="11" s="1"/>
  <c r="L29" i="11"/>
  <c r="K29" i="11"/>
  <c r="F29" i="11" s="1"/>
  <c r="E29" i="11"/>
  <c r="L28" i="11"/>
  <c r="K28" i="11"/>
  <c r="E28" i="11"/>
  <c r="F28" i="11" s="1"/>
  <c r="L27" i="11"/>
  <c r="K27" i="11"/>
  <c r="E27" i="11"/>
  <c r="F27" i="11" s="1"/>
  <c r="L26" i="11"/>
  <c r="K26" i="11"/>
  <c r="E26" i="11"/>
  <c r="F26" i="11" s="1"/>
  <c r="L25" i="11"/>
  <c r="K25" i="11"/>
  <c r="E25" i="11"/>
  <c r="F25" i="11" s="1"/>
  <c r="L24" i="11"/>
  <c r="K24" i="11"/>
  <c r="E24" i="11"/>
  <c r="F24" i="11" s="1"/>
  <c r="L23" i="11"/>
  <c r="K23" i="11"/>
  <c r="E23" i="11"/>
  <c r="F23" i="11" s="1"/>
  <c r="L22" i="11"/>
  <c r="K22" i="11"/>
  <c r="E22" i="11"/>
  <c r="E20" i="11" s="1"/>
  <c r="L21" i="11"/>
  <c r="L20" i="11" s="1"/>
  <c r="K20" i="11" s="1"/>
  <c r="F20" i="11" s="1"/>
  <c r="K21" i="11"/>
  <c r="F21" i="11" s="1"/>
  <c r="E21" i="11"/>
  <c r="L19" i="11"/>
  <c r="K19" i="11"/>
  <c r="E19" i="11"/>
  <c r="F19" i="11" s="1"/>
  <c r="L18" i="11"/>
  <c r="K18" i="11"/>
  <c r="E18" i="11"/>
  <c r="F18" i="11" s="1"/>
  <c r="L17" i="11"/>
  <c r="K17" i="11"/>
  <c r="E17" i="11"/>
  <c r="F17" i="11" s="1"/>
  <c r="L16" i="11"/>
  <c r="K16" i="11"/>
  <c r="E16" i="11"/>
  <c r="F16" i="11" s="1"/>
  <c r="L15" i="11"/>
  <c r="K15" i="11"/>
  <c r="E15" i="11"/>
  <c r="F15" i="11" s="1"/>
  <c r="L14" i="11"/>
  <c r="K14" i="11"/>
  <c r="E14" i="11"/>
  <c r="F14" i="11" s="1"/>
  <c r="L13" i="11"/>
  <c r="K13" i="11"/>
  <c r="F13" i="11" s="1"/>
  <c r="E13" i="11"/>
  <c r="L12" i="11"/>
  <c r="K12" i="11"/>
  <c r="E12" i="11"/>
  <c r="F12" i="11" s="1"/>
  <c r="L11" i="11"/>
  <c r="K11" i="11"/>
  <c r="E11" i="11"/>
  <c r="F11" i="11" s="1"/>
  <c r="L10" i="11"/>
  <c r="K10" i="11"/>
  <c r="E10" i="11"/>
  <c r="F10" i="11" s="1"/>
  <c r="L9" i="11"/>
  <c r="K9" i="11"/>
  <c r="E9" i="11"/>
  <c r="F9" i="11" s="1"/>
  <c r="L8" i="11"/>
  <c r="K8" i="11"/>
  <c r="F8" i="11"/>
  <c r="E8" i="11"/>
  <c r="L7" i="11"/>
  <c r="K7" i="11"/>
  <c r="E7" i="11"/>
  <c r="F7" i="11" s="1"/>
  <c r="L6" i="11"/>
  <c r="L2" i="11" s="1"/>
  <c r="K2" i="11" s="1"/>
  <c r="F2" i="11" s="1"/>
  <c r="K6" i="11"/>
  <c r="E6" i="11"/>
  <c r="F6" i="11" s="1"/>
  <c r="L5" i="11"/>
  <c r="K5" i="11"/>
  <c r="F5" i="11" s="1"/>
  <c r="E5" i="11"/>
  <c r="L4" i="11"/>
  <c r="K4" i="11"/>
  <c r="E4" i="11"/>
  <c r="F4" i="11" s="1"/>
  <c r="L3" i="11"/>
  <c r="K3" i="11"/>
  <c r="E3" i="11"/>
  <c r="F3" i="11" s="1"/>
  <c r="F4" i="34" l="1"/>
  <c r="E2" i="11"/>
  <c r="F22" i="11"/>
  <c r="L13" i="53"/>
  <c r="K13" i="53"/>
  <c r="F13" i="53" s="1"/>
  <c r="L12" i="53"/>
  <c r="K12" i="53"/>
  <c r="E12" i="53"/>
  <c r="F12" i="53" l="1"/>
  <c r="L100" i="68" l="1"/>
  <c r="K100" i="68"/>
  <c r="F100" i="68" s="1"/>
  <c r="E100" i="68"/>
  <c r="L99" i="68"/>
  <c r="K99" i="68" s="1"/>
  <c r="F99" i="68" s="1"/>
  <c r="E99" i="68"/>
  <c r="L98" i="68"/>
  <c r="K98" i="68"/>
  <c r="E98" i="68"/>
  <c r="L97" i="68"/>
  <c r="K97" i="68"/>
  <c r="E97" i="68"/>
  <c r="L96" i="68"/>
  <c r="K96" i="68"/>
  <c r="E96" i="68"/>
  <c r="L95" i="68"/>
  <c r="K95" i="68"/>
  <c r="E95" i="68"/>
  <c r="L94" i="68"/>
  <c r="K94" i="68"/>
  <c r="E94" i="68"/>
  <c r="L93" i="68"/>
  <c r="K93" i="68"/>
  <c r="E93" i="68"/>
  <c r="L92" i="68"/>
  <c r="K92" i="68"/>
  <c r="E92" i="68"/>
  <c r="L91" i="68"/>
  <c r="K91" i="68"/>
  <c r="E91" i="68"/>
  <c r="L89" i="68"/>
  <c r="K89" i="68"/>
  <c r="E89" i="68"/>
  <c r="L88" i="68"/>
  <c r="K88" i="68"/>
  <c r="E88" i="68"/>
  <c r="L87" i="68"/>
  <c r="K87" i="68"/>
  <c r="F87" i="68" s="1"/>
  <c r="E87" i="68"/>
  <c r="L85" i="68"/>
  <c r="K85" i="68"/>
  <c r="E85" i="68"/>
  <c r="L84" i="68"/>
  <c r="K84" i="68"/>
  <c r="E84" i="68"/>
  <c r="E83" i="68"/>
  <c r="L82" i="68"/>
  <c r="K82" i="68"/>
  <c r="E82" i="68"/>
  <c r="L81" i="68"/>
  <c r="K81" i="68"/>
  <c r="E81" i="68"/>
  <c r="L80" i="68"/>
  <c r="K80" i="68"/>
  <c r="F80" i="68" s="1"/>
  <c r="E80" i="68"/>
  <c r="L79" i="68"/>
  <c r="K79" i="68"/>
  <c r="E79" i="68"/>
  <c r="L78" i="68"/>
  <c r="K78" i="68"/>
  <c r="E78" i="68"/>
  <c r="L77" i="68"/>
  <c r="K77" i="68"/>
  <c r="E77" i="68"/>
  <c r="L76" i="68"/>
  <c r="K76" i="68"/>
  <c r="E76" i="68"/>
  <c r="L75" i="68"/>
  <c r="K75" i="68"/>
  <c r="E75" i="68"/>
  <c r="L74" i="68"/>
  <c r="K74" i="68"/>
  <c r="E74" i="68"/>
  <c r="L72" i="68"/>
  <c r="K72" i="68"/>
  <c r="E72" i="68"/>
  <c r="L71" i="68"/>
  <c r="K71" i="68"/>
  <c r="E71" i="68"/>
  <c r="L70" i="68"/>
  <c r="K70" i="68"/>
  <c r="E70" i="68"/>
  <c r="L69" i="68"/>
  <c r="K69" i="68"/>
  <c r="E69" i="68"/>
  <c r="L68" i="68"/>
  <c r="K68" i="68"/>
  <c r="E68" i="68"/>
  <c r="L67" i="68"/>
  <c r="K67" i="68"/>
  <c r="E67" i="68"/>
  <c r="L66" i="68"/>
  <c r="K66" i="68"/>
  <c r="E66" i="68"/>
  <c r="F66" i="68" s="1"/>
  <c r="L65" i="68"/>
  <c r="K65" i="68"/>
  <c r="E65" i="68"/>
  <c r="L64" i="68"/>
  <c r="K64" i="68"/>
  <c r="E64" i="68"/>
  <c r="L63" i="68"/>
  <c r="K63" i="68"/>
  <c r="E63" i="68"/>
  <c r="L61" i="68"/>
  <c r="K61" i="68"/>
  <c r="E61" i="68"/>
  <c r="L60" i="68"/>
  <c r="K60" i="68"/>
  <c r="E60" i="68"/>
  <c r="L59" i="68"/>
  <c r="K59" i="68"/>
  <c r="E59" i="68"/>
  <c r="F59" i="68" s="1"/>
  <c r="L58" i="68"/>
  <c r="K58" i="68"/>
  <c r="E58" i="68"/>
  <c r="L57" i="68"/>
  <c r="K57" i="68"/>
  <c r="E57" i="68"/>
  <c r="F57" i="68" s="1"/>
  <c r="L56" i="68"/>
  <c r="K56" i="68"/>
  <c r="F56" i="68" s="1"/>
  <c r="E56" i="68"/>
  <c r="L55" i="68"/>
  <c r="K55" i="68"/>
  <c r="E55" i="68"/>
  <c r="L54" i="68"/>
  <c r="K54" i="68"/>
  <c r="E54" i="68"/>
  <c r="L53" i="68"/>
  <c r="K53" i="68"/>
  <c r="E53" i="68"/>
  <c r="L52" i="68"/>
  <c r="K52" i="68"/>
  <c r="E52" i="68"/>
  <c r="L51" i="68"/>
  <c r="K51" i="68"/>
  <c r="E51" i="68"/>
  <c r="L50" i="68"/>
  <c r="K50" i="68"/>
  <c r="E50" i="68"/>
  <c r="L49" i="68"/>
  <c r="K49" i="68"/>
  <c r="E49" i="68"/>
  <c r="L48" i="68"/>
  <c r="K48" i="68"/>
  <c r="E48" i="68"/>
  <c r="L47" i="68"/>
  <c r="K47" i="68"/>
  <c r="E47" i="68"/>
  <c r="L45" i="68"/>
  <c r="K45" i="68"/>
  <c r="E45" i="68"/>
  <c r="L44" i="68"/>
  <c r="K44" i="68"/>
  <c r="E44" i="68"/>
  <c r="L43" i="68"/>
  <c r="K43" i="68"/>
  <c r="E43" i="68"/>
  <c r="L42" i="68"/>
  <c r="K42" i="68"/>
  <c r="E42" i="68"/>
  <c r="L41" i="68"/>
  <c r="K41" i="68"/>
  <c r="E41" i="68"/>
  <c r="L40" i="68"/>
  <c r="K40" i="68"/>
  <c r="E40" i="68"/>
  <c r="L39" i="68"/>
  <c r="K39" i="68"/>
  <c r="E39" i="68"/>
  <c r="L38" i="68"/>
  <c r="K38" i="68"/>
  <c r="E38" i="68"/>
  <c r="F38" i="68" s="1"/>
  <c r="L37" i="68"/>
  <c r="K37" i="68"/>
  <c r="E37" i="68"/>
  <c r="L36" i="68"/>
  <c r="K36" i="68"/>
  <c r="E36" i="68"/>
  <c r="F36" i="68" s="1"/>
  <c r="L35" i="68"/>
  <c r="K35" i="68"/>
  <c r="E35" i="68"/>
  <c r="L34" i="68"/>
  <c r="K34" i="68"/>
  <c r="E34" i="68"/>
  <c r="L33" i="68"/>
  <c r="K33" i="68"/>
  <c r="E33" i="68"/>
  <c r="L32" i="68"/>
  <c r="K32" i="68"/>
  <c r="E32" i="68"/>
  <c r="F32" i="68" s="1"/>
  <c r="L31" i="68"/>
  <c r="K31" i="68"/>
  <c r="E31" i="68"/>
  <c r="L29" i="68"/>
  <c r="K29" i="68"/>
  <c r="E29" i="68"/>
  <c r="L28" i="68"/>
  <c r="K28" i="68"/>
  <c r="E28" i="68"/>
  <c r="L27" i="68"/>
  <c r="K27" i="68"/>
  <c r="E27" i="68"/>
  <c r="F27" i="68" s="1"/>
  <c r="L26" i="68"/>
  <c r="K26" i="68"/>
  <c r="E26" i="68"/>
  <c r="F26" i="68" s="1"/>
  <c r="L25" i="68"/>
  <c r="K25" i="68"/>
  <c r="E25" i="68"/>
  <c r="F25" i="68" s="1"/>
  <c r="L24" i="68"/>
  <c r="K24" i="68"/>
  <c r="E24" i="68"/>
  <c r="L23" i="68"/>
  <c r="K23" i="68"/>
  <c r="E23" i="68"/>
  <c r="L22" i="68"/>
  <c r="K22" i="68"/>
  <c r="E22" i="68"/>
  <c r="L21" i="68"/>
  <c r="K21" i="68"/>
  <c r="E21" i="68"/>
  <c r="L20" i="68"/>
  <c r="K20" i="68"/>
  <c r="E20" i="68"/>
  <c r="L19" i="68"/>
  <c r="K19" i="68"/>
  <c r="E19" i="68"/>
  <c r="L18" i="68"/>
  <c r="K18" i="68"/>
  <c r="E18" i="68"/>
  <c r="F18" i="68" s="1"/>
  <c r="L17" i="68"/>
  <c r="K17" i="68"/>
  <c r="E17" i="68"/>
  <c r="F17" i="68" s="1"/>
  <c r="L16" i="68"/>
  <c r="K16" i="68"/>
  <c r="E16" i="68"/>
  <c r="F16" i="68" s="1"/>
  <c r="L15" i="68"/>
  <c r="K15" i="68"/>
  <c r="E15" i="68"/>
  <c r="F15" i="68" s="1"/>
  <c r="L14" i="68"/>
  <c r="K14" i="68"/>
  <c r="E14" i="68"/>
  <c r="L13" i="68"/>
  <c r="K13" i="68"/>
  <c r="E13" i="68"/>
  <c r="L12" i="68"/>
  <c r="K12" i="68"/>
  <c r="E12" i="68"/>
  <c r="L10" i="68"/>
  <c r="K10" i="68"/>
  <c r="E10" i="68"/>
  <c r="F10" i="68" s="1"/>
  <c r="L9" i="68"/>
  <c r="K9" i="68"/>
  <c r="E9" i="68"/>
  <c r="L8" i="68"/>
  <c r="K8" i="68"/>
  <c r="E8" i="68"/>
  <c r="L7" i="68"/>
  <c r="K7" i="68"/>
  <c r="E7" i="68"/>
  <c r="F7" i="68" s="1"/>
  <c r="L6" i="68"/>
  <c r="K6" i="68"/>
  <c r="E6" i="68"/>
  <c r="L5" i="68"/>
  <c r="K5" i="68"/>
  <c r="E5" i="68"/>
  <c r="L4" i="68"/>
  <c r="K4" i="68"/>
  <c r="E4" i="68"/>
  <c r="L3" i="68"/>
  <c r="K3" i="68"/>
  <c r="E3" i="68"/>
  <c r="F3" i="68" s="1"/>
  <c r="F24" i="68" l="1"/>
  <c r="F9" i="68"/>
  <c r="F48" i="68"/>
  <c r="E86" i="68"/>
  <c r="F43" i="68"/>
  <c r="F23" i="68"/>
  <c r="F14" i="68"/>
  <c r="F85" i="68"/>
  <c r="F39" i="68"/>
  <c r="F37" i="68"/>
  <c r="F35" i="68"/>
  <c r="F8" i="68"/>
  <c r="E73" i="68"/>
  <c r="F49" i="68"/>
  <c r="F50" i="68"/>
  <c r="F54" i="68"/>
  <c r="F44" i="68"/>
  <c r="F6" i="68"/>
  <c r="F68" i="68"/>
  <c r="F58" i="68"/>
  <c r="F65" i="68"/>
  <c r="F93" i="68"/>
  <c r="F78" i="68"/>
  <c r="F33" i="68"/>
  <c r="F55" i="68"/>
  <c r="F70" i="68"/>
  <c r="F45" i="68"/>
  <c r="F81" i="68"/>
  <c r="F5" i="68"/>
  <c r="F63" i="68"/>
  <c r="F22" i="68"/>
  <c r="E46" i="68"/>
  <c r="F40" i="68"/>
  <c r="L86" i="68"/>
  <c r="K86" i="68" s="1"/>
  <c r="F86" i="68" s="1"/>
  <c r="F34" i="68"/>
  <c r="F88" i="68"/>
  <c r="F79" i="68"/>
  <c r="F71" i="68"/>
  <c r="F4" i="68"/>
  <c r="F89" i="68"/>
  <c r="L73" i="68"/>
  <c r="K73" i="68" s="1"/>
  <c r="F73" i="68" s="1"/>
  <c r="E11" i="68"/>
  <c r="L2" i="68"/>
  <c r="K2" i="68" s="1"/>
  <c r="F2" i="68" s="1"/>
  <c r="F31" i="68"/>
  <c r="F67" i="68"/>
  <c r="F12" i="68"/>
  <c r="F96" i="68"/>
  <c r="F92" i="68"/>
  <c r="F97" i="68"/>
  <c r="L90" i="68"/>
  <c r="K90" i="68" s="1"/>
  <c r="F90" i="68" s="1"/>
  <c r="F82" i="68"/>
  <c r="F74" i="68"/>
  <c r="F69" i="68"/>
  <c r="E2" i="68"/>
  <c r="E62" i="68"/>
  <c r="F98" i="68"/>
  <c r="L46" i="68"/>
  <c r="K46" i="68" s="1"/>
  <c r="F46" i="68" s="1"/>
  <c r="F84" i="68"/>
  <c r="L83" i="68"/>
  <c r="K83" i="68" s="1"/>
  <c r="F83" i="68" s="1"/>
  <c r="F19" i="68"/>
  <c r="F52" i="68"/>
  <c r="L62" i="68"/>
  <c r="K62" i="68" s="1"/>
  <c r="F62" i="68" s="1"/>
  <c r="F75" i="68"/>
  <c r="E90" i="68"/>
  <c r="F64" i="68"/>
  <c r="F94" i="68"/>
  <c r="F95" i="68"/>
  <c r="F60" i="68"/>
  <c r="F29" i="68"/>
  <c r="F20" i="68"/>
  <c r="F53" i="68"/>
  <c r="F47" i="68"/>
  <c r="F41" i="68"/>
  <c r="F76" i="68"/>
  <c r="F28" i="68"/>
  <c r="F21" i="68"/>
  <c r="F72" i="68"/>
  <c r="F13" i="68"/>
  <c r="F61" i="68"/>
  <c r="F42" i="68"/>
  <c r="F77" i="68"/>
  <c r="F91" i="68"/>
  <c r="L11" i="68"/>
  <c r="K11" i="68" s="1"/>
  <c r="F11" i="68" s="1"/>
  <c r="L30" i="68"/>
  <c r="K30" i="68" s="1"/>
  <c r="F30" i="68" s="1"/>
  <c r="E30" i="68"/>
  <c r="L17" i="1" l="1"/>
  <c r="K17" i="1"/>
  <c r="E17" i="1"/>
  <c r="F17" i="1" l="1"/>
  <c r="L250" i="61"/>
  <c r="L249" i="61"/>
  <c r="K249" i="61"/>
  <c r="E249" i="61"/>
  <c r="F249" i="61" l="1"/>
  <c r="L341" i="61"/>
  <c r="K341" i="61"/>
  <c r="E341" i="61"/>
  <c r="L340" i="61"/>
  <c r="L339" i="61" s="1"/>
  <c r="K339" i="61" s="1"/>
  <c r="F339" i="61" s="1"/>
  <c r="K340" i="61"/>
  <c r="E340" i="61"/>
  <c r="E339" i="61"/>
  <c r="L338" i="61"/>
  <c r="L337" i="61" s="1"/>
  <c r="K338" i="61"/>
  <c r="E338" i="61"/>
  <c r="E337" i="61" s="1"/>
  <c r="L336" i="61"/>
  <c r="K336" i="61"/>
  <c r="E336" i="61"/>
  <c r="L335" i="61"/>
  <c r="L334" i="61" s="1"/>
  <c r="K334" i="61" s="1"/>
  <c r="F334" i="61" s="1"/>
  <c r="K335" i="61"/>
  <c r="E335" i="61"/>
  <c r="E334" i="61" s="1"/>
  <c r="L333" i="61"/>
  <c r="L332" i="61" s="1"/>
  <c r="K332" i="61" s="1"/>
  <c r="F332" i="61" s="1"/>
  <c r="K333" i="61"/>
  <c r="E333" i="61"/>
  <c r="E332" i="61" s="1"/>
  <c r="L331" i="61"/>
  <c r="K331" i="61"/>
  <c r="E331" i="61"/>
  <c r="L330" i="61"/>
  <c r="K330" i="61"/>
  <c r="E330" i="61"/>
  <c r="L329" i="61"/>
  <c r="K329" i="61"/>
  <c r="E329" i="61"/>
  <c r="L327" i="61"/>
  <c r="K327" i="61"/>
  <c r="E327" i="61"/>
  <c r="L326" i="61"/>
  <c r="K326" i="61"/>
  <c r="E326" i="61"/>
  <c r="L325" i="61"/>
  <c r="K325" i="61"/>
  <c r="E325" i="61"/>
  <c r="L324" i="61"/>
  <c r="K324" i="61"/>
  <c r="E324" i="61"/>
  <c r="L322" i="61"/>
  <c r="K322" i="61"/>
  <c r="E322" i="61"/>
  <c r="L321" i="61"/>
  <c r="K321" i="61"/>
  <c r="E321" i="61"/>
  <c r="L320" i="61"/>
  <c r="K320" i="61"/>
  <c r="E320" i="61"/>
  <c r="L319" i="61"/>
  <c r="K319" i="61"/>
  <c r="E319" i="61"/>
  <c r="L317" i="61"/>
  <c r="K317" i="61"/>
  <c r="E317" i="61"/>
  <c r="L316" i="61"/>
  <c r="K316" i="61"/>
  <c r="E316" i="61"/>
  <c r="L315" i="61"/>
  <c r="K315" i="61"/>
  <c r="E315" i="61"/>
  <c r="L314" i="61"/>
  <c r="K314" i="61"/>
  <c r="E314" i="61"/>
  <c r="L312" i="61"/>
  <c r="K312" i="61"/>
  <c r="E312" i="61"/>
  <c r="L311" i="61"/>
  <c r="K311" i="61"/>
  <c r="E311" i="61"/>
  <c r="L310" i="61"/>
  <c r="K310" i="61"/>
  <c r="E310" i="61"/>
  <c r="L309" i="61"/>
  <c r="K309" i="61"/>
  <c r="E309" i="61"/>
  <c r="L307" i="61"/>
  <c r="K307" i="61"/>
  <c r="E307" i="61"/>
  <c r="L306" i="61"/>
  <c r="K306" i="61"/>
  <c r="E306" i="61"/>
  <c r="L305" i="61"/>
  <c r="K305" i="61"/>
  <c r="E305" i="61"/>
  <c r="L304" i="61"/>
  <c r="K304" i="61"/>
  <c r="E304" i="61"/>
  <c r="L302" i="61"/>
  <c r="K302" i="61"/>
  <c r="E302" i="61"/>
  <c r="L301" i="61"/>
  <c r="K301" i="61"/>
  <c r="E301" i="61"/>
  <c r="L300" i="61"/>
  <c r="K300" i="61"/>
  <c r="E300" i="61"/>
  <c r="L299" i="61"/>
  <c r="K299" i="61"/>
  <c r="E299" i="61"/>
  <c r="L297" i="61"/>
  <c r="K297" i="61"/>
  <c r="E297" i="61"/>
  <c r="L296" i="61"/>
  <c r="K296" i="61"/>
  <c r="E296" i="61"/>
  <c r="L295" i="61"/>
  <c r="K295" i="61"/>
  <c r="E295" i="61"/>
  <c r="L294" i="61"/>
  <c r="K294" i="61"/>
  <c r="E294" i="61"/>
  <c r="L292" i="61"/>
  <c r="K292" i="61"/>
  <c r="E292" i="61"/>
  <c r="L291" i="61"/>
  <c r="K291" i="61"/>
  <c r="E291" i="61"/>
  <c r="L290" i="61"/>
  <c r="L289" i="61" s="1"/>
  <c r="K289" i="61" s="1"/>
  <c r="F289" i="61" s="1"/>
  <c r="K290" i="61"/>
  <c r="E290" i="61"/>
  <c r="L288" i="61"/>
  <c r="K288" i="61"/>
  <c r="E288" i="61"/>
  <c r="L287" i="61"/>
  <c r="K287" i="61"/>
  <c r="E287" i="61"/>
  <c r="L286" i="61"/>
  <c r="K286" i="61"/>
  <c r="E286" i="61"/>
  <c r="L284" i="61"/>
  <c r="K284" i="61"/>
  <c r="E284" i="61"/>
  <c r="L283" i="61"/>
  <c r="K283" i="61"/>
  <c r="E283" i="61"/>
  <c r="L282" i="61"/>
  <c r="K282" i="61"/>
  <c r="E282" i="61"/>
  <c r="L281" i="61"/>
  <c r="K281" i="61"/>
  <c r="E281" i="61"/>
  <c r="L280" i="61"/>
  <c r="K280" i="61"/>
  <c r="E280" i="61"/>
  <c r="L279" i="61"/>
  <c r="K279" i="61"/>
  <c r="E279" i="61"/>
  <c r="L277" i="61"/>
  <c r="K277" i="61"/>
  <c r="E277" i="61"/>
  <c r="L276" i="61"/>
  <c r="K276" i="61"/>
  <c r="E276" i="61"/>
  <c r="L275" i="61"/>
  <c r="K275" i="61"/>
  <c r="E275" i="61"/>
  <c r="L274" i="61"/>
  <c r="K274" i="61"/>
  <c r="E274" i="61"/>
  <c r="L273" i="61"/>
  <c r="K273" i="61"/>
  <c r="E273" i="61"/>
  <c r="L272" i="61"/>
  <c r="K272" i="61"/>
  <c r="E272" i="61"/>
  <c r="L271" i="61"/>
  <c r="K271" i="61"/>
  <c r="E271" i="61"/>
  <c r="L270" i="61"/>
  <c r="K270" i="61"/>
  <c r="E270" i="61"/>
  <c r="L269" i="61"/>
  <c r="K269" i="61"/>
  <c r="E269" i="61"/>
  <c r="L268" i="61"/>
  <c r="K268" i="61"/>
  <c r="E268" i="61"/>
  <c r="L266" i="61"/>
  <c r="K266" i="61"/>
  <c r="E266" i="61"/>
  <c r="L265" i="61"/>
  <c r="K265" i="61"/>
  <c r="E265" i="61"/>
  <c r="L264" i="61"/>
  <c r="K264" i="61"/>
  <c r="E264" i="61"/>
  <c r="L262" i="61"/>
  <c r="L261" i="61" s="1"/>
  <c r="K261" i="61" s="1"/>
  <c r="F261" i="61" s="1"/>
  <c r="K262" i="61"/>
  <c r="E262" i="61"/>
  <c r="L260" i="61"/>
  <c r="K260" i="61"/>
  <c r="E260" i="61"/>
  <c r="L259" i="61"/>
  <c r="K259" i="61"/>
  <c r="E259" i="61"/>
  <c r="L258" i="61"/>
  <c r="K258" i="61"/>
  <c r="E258" i="61"/>
  <c r="L256" i="61"/>
  <c r="K256" i="61"/>
  <c r="E256" i="61"/>
  <c r="L255" i="61"/>
  <c r="K255" i="61"/>
  <c r="E255" i="61"/>
  <c r="L254" i="61"/>
  <c r="K254" i="61"/>
  <c r="E254" i="61"/>
  <c r="L253" i="61"/>
  <c r="K253" i="61"/>
  <c r="E253" i="61"/>
  <c r="L252" i="61"/>
  <c r="K252" i="61"/>
  <c r="E252" i="61"/>
  <c r="K250" i="61"/>
  <c r="E250" i="61"/>
  <c r="L248" i="61"/>
  <c r="K248" i="61"/>
  <c r="E248" i="61"/>
  <c r="E247" i="61" s="1"/>
  <c r="L246" i="61"/>
  <c r="E246" i="61"/>
  <c r="L245" i="61"/>
  <c r="E245" i="61"/>
  <c r="L243" i="61"/>
  <c r="K243" i="61"/>
  <c r="E243" i="61"/>
  <c r="L242" i="61"/>
  <c r="K242" i="61"/>
  <c r="E242" i="61"/>
  <c r="L241" i="61"/>
  <c r="K241" i="61"/>
  <c r="E241" i="61"/>
  <c r="L240" i="61"/>
  <c r="K240" i="61"/>
  <c r="E240" i="61"/>
  <c r="L239" i="61"/>
  <c r="K239" i="61"/>
  <c r="E239" i="61"/>
  <c r="L238" i="61"/>
  <c r="K238" i="61"/>
  <c r="E238" i="61"/>
  <c r="L236" i="61"/>
  <c r="K236" i="61"/>
  <c r="E236" i="61"/>
  <c r="L235" i="61"/>
  <c r="K235" i="61"/>
  <c r="E235" i="61"/>
  <c r="L233" i="61"/>
  <c r="K233" i="61"/>
  <c r="E233" i="61"/>
  <c r="L232" i="61"/>
  <c r="K232" i="61"/>
  <c r="E232" i="61"/>
  <c r="L230" i="61"/>
  <c r="K230" i="61"/>
  <c r="E230" i="61"/>
  <c r="L229" i="61"/>
  <c r="K229" i="61"/>
  <c r="E229" i="61"/>
  <c r="L227" i="61"/>
  <c r="K227" i="61"/>
  <c r="E227" i="61"/>
  <c r="L226" i="61"/>
  <c r="K226" i="61"/>
  <c r="E226" i="61"/>
  <c r="L224" i="61"/>
  <c r="K224" i="61"/>
  <c r="E224" i="61"/>
  <c r="L223" i="61"/>
  <c r="K223" i="61"/>
  <c r="E223" i="61"/>
  <c r="L221" i="61"/>
  <c r="K221" i="61"/>
  <c r="E221" i="61"/>
  <c r="L220" i="61"/>
  <c r="L206" i="61" s="1"/>
  <c r="K206" i="61" s="1"/>
  <c r="F206" i="61" s="1"/>
  <c r="K220" i="61"/>
  <c r="E220" i="61"/>
  <c r="L219" i="61"/>
  <c r="K219" i="61"/>
  <c r="E219" i="61"/>
  <c r="L218" i="61"/>
  <c r="K218" i="61"/>
  <c r="E218" i="61"/>
  <c r="L217" i="61"/>
  <c r="K217" i="61"/>
  <c r="E217" i="61"/>
  <c r="L216" i="61"/>
  <c r="K216" i="61"/>
  <c r="E216" i="61"/>
  <c r="L215" i="61"/>
  <c r="K215" i="61"/>
  <c r="E215" i="61"/>
  <c r="L214" i="61"/>
  <c r="K214" i="61"/>
  <c r="E214" i="61"/>
  <c r="L213" i="61"/>
  <c r="K213" i="61"/>
  <c r="E213" i="61"/>
  <c r="L212" i="61"/>
  <c r="K212" i="61"/>
  <c r="E212" i="61"/>
  <c r="L211" i="61"/>
  <c r="K211" i="61"/>
  <c r="E211" i="61"/>
  <c r="L210" i="61"/>
  <c r="K210" i="61"/>
  <c r="E210" i="61"/>
  <c r="L209" i="61"/>
  <c r="K209" i="61"/>
  <c r="E209" i="61"/>
  <c r="L208" i="61"/>
  <c r="K208" i="61"/>
  <c r="E208" i="61"/>
  <c r="L207" i="61"/>
  <c r="K207" i="61"/>
  <c r="E207" i="61"/>
  <c r="L205" i="61"/>
  <c r="K205" i="61"/>
  <c r="E205" i="61"/>
  <c r="L204" i="61"/>
  <c r="K204" i="61"/>
  <c r="E204" i="61"/>
  <c r="L203" i="61"/>
  <c r="K203" i="61"/>
  <c r="E203" i="61"/>
  <c r="L202" i="61"/>
  <c r="K202" i="61"/>
  <c r="E202" i="61"/>
  <c r="L201" i="61"/>
  <c r="K201" i="61"/>
  <c r="E201" i="61"/>
  <c r="L199" i="61"/>
  <c r="E199" i="61"/>
  <c r="L198" i="61"/>
  <c r="K198" i="61"/>
  <c r="E198" i="61"/>
  <c r="L196" i="61"/>
  <c r="K196" i="61"/>
  <c r="E196" i="61"/>
  <c r="L195" i="61"/>
  <c r="K195" i="61"/>
  <c r="E195" i="61"/>
  <c r="L194" i="61"/>
  <c r="K194" i="61"/>
  <c r="E194" i="61"/>
  <c r="L193" i="61"/>
  <c r="K193" i="61"/>
  <c r="E193" i="61"/>
  <c r="L192" i="61"/>
  <c r="K192" i="61"/>
  <c r="E192" i="61"/>
  <c r="L191" i="61"/>
  <c r="K191" i="61"/>
  <c r="E191" i="61"/>
  <c r="L190" i="61"/>
  <c r="K190" i="61"/>
  <c r="E190" i="61"/>
  <c r="L189" i="61"/>
  <c r="K189" i="61"/>
  <c r="E189" i="61"/>
  <c r="L187" i="61"/>
  <c r="K187" i="61"/>
  <c r="E187" i="61"/>
  <c r="L186" i="61"/>
  <c r="K186" i="61"/>
  <c r="E186" i="61"/>
  <c r="L184" i="61"/>
  <c r="K184" i="61"/>
  <c r="E184" i="61"/>
  <c r="L183" i="61"/>
  <c r="K183" i="61"/>
  <c r="E183" i="61"/>
  <c r="L182" i="61"/>
  <c r="K182" i="61"/>
  <c r="E182" i="61"/>
  <c r="L180" i="61"/>
  <c r="K180" i="61"/>
  <c r="E180" i="61"/>
  <c r="L179" i="61"/>
  <c r="K179" i="61"/>
  <c r="E179" i="61"/>
  <c r="L178" i="61"/>
  <c r="K178" i="61"/>
  <c r="E178" i="61"/>
  <c r="L176" i="61"/>
  <c r="K176" i="61"/>
  <c r="E176" i="61"/>
  <c r="L175" i="61"/>
  <c r="K175" i="61"/>
  <c r="E175" i="61"/>
  <c r="L174" i="61"/>
  <c r="K174" i="61"/>
  <c r="E174" i="61"/>
  <c r="L172" i="61"/>
  <c r="K172" i="61"/>
  <c r="E172" i="61"/>
  <c r="L171" i="61"/>
  <c r="K171" i="61"/>
  <c r="E171" i="61"/>
  <c r="L170" i="61"/>
  <c r="K170" i="61"/>
  <c r="E170" i="61"/>
  <c r="L168" i="61"/>
  <c r="K168" i="61"/>
  <c r="E168" i="61"/>
  <c r="L167" i="61"/>
  <c r="K167" i="61"/>
  <c r="E167" i="61"/>
  <c r="L165" i="61"/>
  <c r="K165" i="61"/>
  <c r="E165" i="61"/>
  <c r="L164" i="61"/>
  <c r="K164" i="61"/>
  <c r="E164" i="61"/>
  <c r="L163" i="61"/>
  <c r="K163" i="61"/>
  <c r="E163" i="61"/>
  <c r="L162" i="61"/>
  <c r="K162" i="61"/>
  <c r="E162" i="61"/>
  <c r="L161" i="61"/>
  <c r="K161" i="61"/>
  <c r="E161" i="61"/>
  <c r="L160" i="61"/>
  <c r="K160" i="61"/>
  <c r="E160" i="61"/>
  <c r="E159" i="61"/>
  <c r="F159" i="61" s="1"/>
  <c r="K158" i="61"/>
  <c r="E158" i="61"/>
  <c r="L157" i="61"/>
  <c r="K157" i="61"/>
  <c r="E157" i="61"/>
  <c r="L156" i="61"/>
  <c r="K156" i="61"/>
  <c r="E156" i="61"/>
  <c r="L154" i="61"/>
  <c r="K154" i="61"/>
  <c r="E154" i="61"/>
  <c r="L153" i="61"/>
  <c r="K153" i="61"/>
  <c r="E153" i="61"/>
  <c r="L151" i="61"/>
  <c r="K151" i="61"/>
  <c r="E151" i="61"/>
  <c r="L150" i="61"/>
  <c r="K150" i="61"/>
  <c r="E150" i="61"/>
  <c r="L149" i="61"/>
  <c r="K149" i="61"/>
  <c r="E149" i="61"/>
  <c r="L147" i="61"/>
  <c r="K147" i="61"/>
  <c r="F147" i="61" s="1"/>
  <c r="L146" i="61"/>
  <c r="K146" i="61"/>
  <c r="E146" i="61"/>
  <c r="L145" i="61"/>
  <c r="K145" i="61"/>
  <c r="F145" i="61" s="1"/>
  <c r="L144" i="61"/>
  <c r="K144" i="61"/>
  <c r="F144" i="61" s="1"/>
  <c r="L143" i="61"/>
  <c r="E143" i="61"/>
  <c r="L142" i="61"/>
  <c r="K142" i="61"/>
  <c r="E142" i="61"/>
  <c r="L140" i="61"/>
  <c r="K140" i="61"/>
  <c r="E140" i="61"/>
  <c r="L139" i="61"/>
  <c r="K139" i="61"/>
  <c r="E139" i="61"/>
  <c r="L138" i="61"/>
  <c r="K138" i="61"/>
  <c r="E138" i="61"/>
  <c r="L137" i="61"/>
  <c r="K137" i="61"/>
  <c r="E137" i="61"/>
  <c r="L136" i="61"/>
  <c r="K136" i="61"/>
  <c r="E136" i="61"/>
  <c r="L134" i="61"/>
  <c r="L133" i="61" s="1"/>
  <c r="K133" i="61" s="1"/>
  <c r="F133" i="61" s="1"/>
  <c r="K134" i="61"/>
  <c r="E134" i="61"/>
  <c r="L132" i="61"/>
  <c r="L131" i="61" s="1"/>
  <c r="K131" i="61" s="1"/>
  <c r="F131" i="61" s="1"/>
  <c r="K132" i="61"/>
  <c r="E132" i="61"/>
  <c r="L130" i="61"/>
  <c r="K130" i="61"/>
  <c r="E130" i="61"/>
  <c r="L129" i="61"/>
  <c r="K129" i="61"/>
  <c r="E129" i="61"/>
  <c r="L127" i="61"/>
  <c r="K127" i="61"/>
  <c r="E127" i="61"/>
  <c r="L126" i="61"/>
  <c r="K126" i="61"/>
  <c r="E126" i="61"/>
  <c r="L125" i="61"/>
  <c r="K125" i="61"/>
  <c r="E125" i="61"/>
  <c r="L123" i="61"/>
  <c r="K123" i="61"/>
  <c r="E123" i="61"/>
  <c r="L122" i="61"/>
  <c r="K122" i="61"/>
  <c r="E122" i="61"/>
  <c r="L121" i="61"/>
  <c r="K121" i="61"/>
  <c r="E121" i="61"/>
  <c r="L120" i="61"/>
  <c r="K120" i="61"/>
  <c r="E120" i="61"/>
  <c r="K96" i="61"/>
  <c r="F96" i="61" s="1"/>
  <c r="L95" i="61"/>
  <c r="K95" i="61"/>
  <c r="E95" i="61"/>
  <c r="L94" i="61"/>
  <c r="K94" i="61"/>
  <c r="E94" i="61"/>
  <c r="L92" i="61"/>
  <c r="K92" i="61"/>
  <c r="F92" i="61" s="1"/>
  <c r="L91" i="61"/>
  <c r="L90" i="61" s="1"/>
  <c r="K90" i="61" s="1"/>
  <c r="F90" i="61" s="1"/>
  <c r="K91" i="61"/>
  <c r="E91" i="61"/>
  <c r="E90" i="61" s="1"/>
  <c r="L89" i="61"/>
  <c r="K89" i="61"/>
  <c r="E89" i="61"/>
  <c r="L88" i="61"/>
  <c r="K88" i="61"/>
  <c r="E88" i="61"/>
  <c r="L87" i="61"/>
  <c r="K87" i="61"/>
  <c r="E87" i="61"/>
  <c r="L86" i="61"/>
  <c r="K86" i="61"/>
  <c r="E86" i="61"/>
  <c r="L85" i="61"/>
  <c r="K85" i="61"/>
  <c r="E85" i="61"/>
  <c r="L83" i="61"/>
  <c r="K83" i="61"/>
  <c r="E83" i="61"/>
  <c r="L82" i="61"/>
  <c r="K82" i="61"/>
  <c r="E82" i="61"/>
  <c r="L81" i="61"/>
  <c r="K81" i="61"/>
  <c r="E81" i="61"/>
  <c r="L80" i="61"/>
  <c r="K80" i="61"/>
  <c r="E80" i="61"/>
  <c r="L79" i="61"/>
  <c r="K79" i="61"/>
  <c r="E79" i="61"/>
  <c r="L77" i="61"/>
  <c r="K77" i="61"/>
  <c r="E77" i="61"/>
  <c r="L76" i="61"/>
  <c r="K76" i="61"/>
  <c r="E76" i="61"/>
  <c r="L75" i="61"/>
  <c r="K75" i="61"/>
  <c r="E75" i="61"/>
  <c r="L74" i="61"/>
  <c r="K74" i="61"/>
  <c r="E74" i="61"/>
  <c r="L73" i="61"/>
  <c r="K73" i="61"/>
  <c r="E73" i="61"/>
  <c r="L71" i="61"/>
  <c r="L70" i="61" s="1"/>
  <c r="K70" i="61" s="1"/>
  <c r="F70" i="61" s="1"/>
  <c r="K71" i="61"/>
  <c r="E71" i="61"/>
  <c r="E70" i="61" s="1"/>
  <c r="L69" i="61"/>
  <c r="K69" i="61"/>
  <c r="E69" i="61"/>
  <c r="L68" i="61"/>
  <c r="L67" i="61" s="1"/>
  <c r="K67" i="61" s="1"/>
  <c r="F67" i="61" s="1"/>
  <c r="K68" i="61"/>
  <c r="E68" i="61"/>
  <c r="L66" i="61"/>
  <c r="K66" i="61"/>
  <c r="E66" i="61"/>
  <c r="L65" i="61"/>
  <c r="K65" i="61"/>
  <c r="E65" i="61"/>
  <c r="L63" i="61"/>
  <c r="L62" i="61" s="1"/>
  <c r="K62" i="61" s="1"/>
  <c r="F62" i="61" s="1"/>
  <c r="K63" i="61"/>
  <c r="E63" i="61"/>
  <c r="E62" i="61" s="1"/>
  <c r="L61" i="61"/>
  <c r="K61" i="61"/>
  <c r="E61" i="61"/>
  <c r="L60" i="61"/>
  <c r="K60" i="61"/>
  <c r="E60" i="61"/>
  <c r="L59" i="61"/>
  <c r="K59" i="61"/>
  <c r="E59" i="61"/>
  <c r="L58" i="61"/>
  <c r="K58" i="61"/>
  <c r="E58" i="61"/>
  <c r="L57" i="61"/>
  <c r="K57" i="61"/>
  <c r="E57" i="61"/>
  <c r="L56" i="61"/>
  <c r="K56" i="61"/>
  <c r="E56" i="61"/>
  <c r="L54" i="61"/>
  <c r="K54" i="61"/>
  <c r="E54" i="61"/>
  <c r="L53" i="61"/>
  <c r="K53" i="61"/>
  <c r="E53" i="61"/>
  <c r="L52" i="61"/>
  <c r="K52" i="61"/>
  <c r="E52" i="61"/>
  <c r="L51" i="61"/>
  <c r="K51" i="61"/>
  <c r="E51" i="61"/>
  <c r="L50" i="61"/>
  <c r="K50" i="61"/>
  <c r="E50" i="61"/>
  <c r="L49" i="61"/>
  <c r="K49" i="61"/>
  <c r="E49" i="61"/>
  <c r="L47" i="61"/>
  <c r="L46" i="61" s="1"/>
  <c r="K46" i="61" s="1"/>
  <c r="F46" i="61" s="1"/>
  <c r="K47" i="61"/>
  <c r="E47" i="61"/>
  <c r="E46" i="61" s="1"/>
  <c r="L45" i="61"/>
  <c r="K45" i="61"/>
  <c r="E45" i="61"/>
  <c r="L44" i="61"/>
  <c r="K44" i="61"/>
  <c r="E44" i="61"/>
  <c r="L42" i="61"/>
  <c r="K42" i="61"/>
  <c r="E42" i="61"/>
  <c r="L41" i="61"/>
  <c r="K41" i="61"/>
  <c r="E41" i="61"/>
  <c r="L40" i="61"/>
  <c r="K40" i="61"/>
  <c r="E40" i="61"/>
  <c r="L38" i="61"/>
  <c r="L37" i="61" s="1"/>
  <c r="K37" i="61" s="1"/>
  <c r="F37" i="61" s="1"/>
  <c r="K38" i="61"/>
  <c r="E38" i="61"/>
  <c r="E37" i="61" s="1"/>
  <c r="L36" i="61"/>
  <c r="L35" i="61" s="1"/>
  <c r="K35" i="61" s="1"/>
  <c r="F35" i="61" s="1"/>
  <c r="K36" i="61"/>
  <c r="E36" i="61"/>
  <c r="E35" i="61" s="1"/>
  <c r="L34" i="61"/>
  <c r="K34" i="61"/>
  <c r="E34" i="61"/>
  <c r="L33" i="61"/>
  <c r="K33" i="61"/>
  <c r="E33" i="61"/>
  <c r="L31" i="61"/>
  <c r="K31" i="61"/>
  <c r="E31" i="61"/>
  <c r="L30" i="61"/>
  <c r="K30" i="61"/>
  <c r="E30" i="61"/>
  <c r="L28" i="61"/>
  <c r="L27" i="61" s="1"/>
  <c r="K27" i="61" s="1"/>
  <c r="F27" i="61" s="1"/>
  <c r="K28" i="61"/>
  <c r="E28" i="61"/>
  <c r="E27" i="61" s="1"/>
  <c r="L26" i="61"/>
  <c r="K26" i="61"/>
  <c r="E26" i="61"/>
  <c r="L25" i="61"/>
  <c r="K25" i="61"/>
  <c r="E25" i="61"/>
  <c r="L24" i="61"/>
  <c r="K24" i="61"/>
  <c r="E24" i="61"/>
  <c r="L22" i="61"/>
  <c r="K22" i="61"/>
  <c r="E22" i="61"/>
  <c r="L21" i="61"/>
  <c r="K21" i="61"/>
  <c r="E21" i="61"/>
  <c r="L19" i="61"/>
  <c r="K19" i="61"/>
  <c r="E19" i="61"/>
  <c r="L18" i="61"/>
  <c r="K18" i="61"/>
  <c r="E18" i="61"/>
  <c r="L16" i="61"/>
  <c r="K16" i="61"/>
  <c r="E16" i="61"/>
  <c r="L15" i="61"/>
  <c r="K15" i="61"/>
  <c r="E15" i="61"/>
  <c r="L14" i="61"/>
  <c r="K14" i="61"/>
  <c r="E14" i="61"/>
  <c r="L12" i="61"/>
  <c r="K12" i="61"/>
  <c r="E12" i="61"/>
  <c r="L11" i="61"/>
  <c r="K11" i="61"/>
  <c r="E11" i="61"/>
  <c r="L10" i="61"/>
  <c r="E10" i="61"/>
  <c r="L9" i="61"/>
  <c r="K9" i="61"/>
  <c r="E9" i="61"/>
  <c r="L8" i="61"/>
  <c r="K8" i="61"/>
  <c r="E8" i="61"/>
  <c r="L7" i="61"/>
  <c r="K7" i="61"/>
  <c r="E7" i="61"/>
  <c r="L5" i="61"/>
  <c r="L4" i="61" s="1"/>
  <c r="K4" i="61" s="1"/>
  <c r="F4" i="61" s="1"/>
  <c r="K5" i="61"/>
  <c r="E5" i="61"/>
  <c r="E4" i="61" s="1"/>
  <c r="L3" i="61"/>
  <c r="L2" i="61" s="1"/>
  <c r="K2" i="61" s="1"/>
  <c r="F2" i="61" s="1"/>
  <c r="K3" i="61"/>
  <c r="E3" i="61"/>
  <c r="F264" i="61" l="1"/>
  <c r="F83" i="61"/>
  <c r="F236" i="61"/>
  <c r="F21" i="61"/>
  <c r="F26" i="61"/>
  <c r="L234" i="61"/>
  <c r="K234" i="61" s="1"/>
  <c r="F234" i="61" s="1"/>
  <c r="F304" i="61"/>
  <c r="F60" i="61"/>
  <c r="F262" i="61"/>
  <c r="F87" i="61"/>
  <c r="F76" i="61"/>
  <c r="F243" i="61"/>
  <c r="L166" i="61"/>
  <c r="K166" i="61" s="1"/>
  <c r="F166" i="61" s="1"/>
  <c r="L231" i="61"/>
  <c r="K231" i="61" s="1"/>
  <c r="F231" i="61" s="1"/>
  <c r="F52" i="61"/>
  <c r="L64" i="61"/>
  <c r="K64" i="61" s="1"/>
  <c r="F64" i="61" s="1"/>
  <c r="F273" i="61"/>
  <c r="F66" i="61"/>
  <c r="L197" i="61"/>
  <c r="K197" i="61" s="1"/>
  <c r="F197" i="61" s="1"/>
  <c r="F300" i="61"/>
  <c r="F312" i="61"/>
  <c r="F224" i="61"/>
  <c r="F151" i="61"/>
  <c r="E166" i="61"/>
  <c r="F3" i="61"/>
  <c r="L124" i="61"/>
  <c r="K124" i="61" s="1"/>
  <c r="F124" i="61" s="1"/>
  <c r="F19" i="61"/>
  <c r="F80" i="61"/>
  <c r="F44" i="61"/>
  <c r="L263" i="61"/>
  <c r="K263" i="61" s="1"/>
  <c r="F263" i="61" s="1"/>
  <c r="F12" i="61"/>
  <c r="F88" i="61"/>
  <c r="F208" i="61"/>
  <c r="F209" i="61"/>
  <c r="F53" i="61"/>
  <c r="F69" i="61"/>
  <c r="F172" i="61"/>
  <c r="E261" i="61"/>
  <c r="E225" i="61"/>
  <c r="F59" i="61"/>
  <c r="F9" i="61"/>
  <c r="F24" i="61"/>
  <c r="E228" i="61"/>
  <c r="F165" i="61"/>
  <c r="F275" i="61"/>
  <c r="F180" i="61"/>
  <c r="F139" i="61"/>
  <c r="F194" i="61"/>
  <c r="F126" i="61"/>
  <c r="L251" i="61"/>
  <c r="K251" i="61" s="1"/>
  <c r="F251" i="61" s="1"/>
  <c r="L228" i="61"/>
  <c r="K228" i="61" s="1"/>
  <c r="F228" i="61" s="1"/>
  <c r="F7" i="61"/>
  <c r="F54" i="61"/>
  <c r="F142" i="61"/>
  <c r="F157" i="61"/>
  <c r="F254" i="61"/>
  <c r="F184" i="61"/>
  <c r="F291" i="61"/>
  <c r="F331" i="61"/>
  <c r="F255" i="61"/>
  <c r="E318" i="61"/>
  <c r="F292" i="61"/>
  <c r="F284" i="61"/>
  <c r="L318" i="61"/>
  <c r="K318" i="61" s="1"/>
  <c r="F318" i="61" s="1"/>
  <c r="F86" i="61"/>
  <c r="F74" i="61"/>
  <c r="E29" i="61"/>
  <c r="L173" i="61"/>
  <c r="K173" i="61" s="1"/>
  <c r="F173" i="61" s="1"/>
  <c r="F202" i="61"/>
  <c r="F287" i="61"/>
  <c r="F38" i="61"/>
  <c r="L29" i="61"/>
  <c r="K29" i="61" s="1"/>
  <c r="F29" i="61" s="1"/>
  <c r="E148" i="61"/>
  <c r="F265" i="61"/>
  <c r="F315" i="61"/>
  <c r="L298" i="61"/>
  <c r="K298" i="61" s="1"/>
  <c r="F298" i="61" s="1"/>
  <c r="F158" i="61"/>
  <c r="E197" i="61"/>
  <c r="F281" i="61"/>
  <c r="F42" i="61"/>
  <c r="L313" i="61"/>
  <c r="K313" i="61" s="1"/>
  <c r="F313" i="61" s="1"/>
  <c r="F317" i="61"/>
  <c r="F283" i="61"/>
  <c r="F30" i="61"/>
  <c r="F61" i="61"/>
  <c r="E173" i="61"/>
  <c r="L32" i="61"/>
  <c r="K32" i="61" s="1"/>
  <c r="F32" i="61" s="1"/>
  <c r="L247" i="61"/>
  <c r="K247" i="61" s="1"/>
  <c r="F247" i="61" s="1"/>
  <c r="F77" i="61"/>
  <c r="L237" i="61"/>
  <c r="K237" i="61" s="1"/>
  <c r="F237" i="61" s="1"/>
  <c r="F227" i="61"/>
  <c r="F309" i="61"/>
  <c r="F216" i="61"/>
  <c r="F272" i="61"/>
  <c r="F15" i="61"/>
  <c r="E119" i="61"/>
  <c r="L93" i="61"/>
  <c r="K93" i="61" s="1"/>
  <c r="F93" i="61" s="1"/>
  <c r="K337" i="61"/>
  <c r="F337" i="61" s="1"/>
  <c r="L23" i="61"/>
  <c r="K23" i="61" s="1"/>
  <c r="F23" i="61" s="1"/>
  <c r="F125" i="61"/>
  <c r="F153" i="61"/>
  <c r="F193" i="61"/>
  <c r="E2" i="61"/>
  <c r="F82" i="61"/>
  <c r="F95" i="61"/>
  <c r="F136" i="61"/>
  <c r="F253" i="61"/>
  <c r="F314" i="61"/>
  <c r="L148" i="61"/>
  <c r="K148" i="61" s="1"/>
  <c r="F148" i="61" s="1"/>
  <c r="E323" i="61"/>
  <c r="F340" i="61"/>
  <c r="L119" i="61"/>
  <c r="K119" i="61" s="1"/>
  <c r="F119" i="61" s="1"/>
  <c r="F16" i="61"/>
  <c r="F45" i="61"/>
  <c r="F58" i="61"/>
  <c r="F123" i="61"/>
  <c r="F176" i="61"/>
  <c r="F226" i="61"/>
  <c r="F238" i="61"/>
  <c r="F248" i="61"/>
  <c r="F31" i="61"/>
  <c r="L43" i="61"/>
  <c r="K43" i="61" s="1"/>
  <c r="F43" i="61" s="1"/>
  <c r="F164" i="61"/>
  <c r="L225" i="61"/>
  <c r="K225" i="61" s="1"/>
  <c r="F225" i="61" s="1"/>
  <c r="F302" i="61"/>
  <c r="F341" i="61"/>
  <c r="E17" i="61"/>
  <c r="E124" i="61"/>
  <c r="L135" i="61"/>
  <c r="K135" i="61" s="1"/>
  <c r="F135" i="61" s="1"/>
  <c r="E84" i="61"/>
  <c r="F138" i="61"/>
  <c r="F192" i="61"/>
  <c r="F215" i="61"/>
  <c r="F250" i="61"/>
  <c r="F290" i="61"/>
  <c r="F316" i="61"/>
  <c r="L328" i="61"/>
  <c r="K328" i="61" s="1"/>
  <c r="F328" i="61" s="1"/>
  <c r="F73" i="61"/>
  <c r="E48" i="61"/>
  <c r="F167" i="61"/>
  <c r="F306" i="61"/>
  <c r="L303" i="61"/>
  <c r="K303" i="61" s="1"/>
  <c r="F303" i="61" s="1"/>
  <c r="F22" i="61"/>
  <c r="F75" i="61"/>
  <c r="F156" i="61"/>
  <c r="F182" i="61"/>
  <c r="F230" i="61"/>
  <c r="F241" i="61"/>
  <c r="F33" i="61"/>
  <c r="F195" i="61"/>
  <c r="L285" i="61"/>
  <c r="K285" i="61" s="1"/>
  <c r="F285" i="61" s="1"/>
  <c r="F294" i="61"/>
  <c r="F320" i="61"/>
  <c r="F333" i="61"/>
  <c r="F89" i="61"/>
  <c r="L293" i="61"/>
  <c r="K293" i="61" s="1"/>
  <c r="F293" i="61" s="1"/>
  <c r="F11" i="61"/>
  <c r="F40" i="61"/>
  <c r="F296" i="61"/>
  <c r="F322" i="61"/>
  <c r="F219" i="61"/>
  <c r="E78" i="61"/>
  <c r="F91" i="61"/>
  <c r="F132" i="61"/>
  <c r="F186" i="61"/>
  <c r="F210" i="61"/>
  <c r="F274" i="61"/>
  <c r="L181" i="61"/>
  <c r="K181" i="61" s="1"/>
  <c r="F181" i="61" s="1"/>
  <c r="L267" i="61"/>
  <c r="K267" i="61" s="1"/>
  <c r="F267" i="61" s="1"/>
  <c r="E234" i="61"/>
  <c r="E67" i="61"/>
  <c r="F146" i="61"/>
  <c r="E185" i="61"/>
  <c r="E244" i="61"/>
  <c r="L39" i="61"/>
  <c r="K39" i="61" s="1"/>
  <c r="F39" i="61" s="1"/>
  <c r="F14" i="61"/>
  <c r="F68" i="61"/>
  <c r="F161" i="61"/>
  <c r="F211" i="61"/>
  <c r="E222" i="61"/>
  <c r="E263" i="61"/>
  <c r="F279" i="61"/>
  <c r="F56" i="61"/>
  <c r="F174" i="61"/>
  <c r="F201" i="61"/>
  <c r="F235" i="61"/>
  <c r="E32" i="61"/>
  <c r="F51" i="61"/>
  <c r="L13" i="61"/>
  <c r="K13" i="61" s="1"/>
  <c r="F13" i="61" s="1"/>
  <c r="F94" i="61"/>
  <c r="F134" i="61"/>
  <c r="F189" i="61"/>
  <c r="F212" i="61"/>
  <c r="L222" i="61"/>
  <c r="K222" i="61" s="1"/>
  <c r="F222" i="61" s="1"/>
  <c r="F246" i="61"/>
  <c r="F276" i="61"/>
  <c r="L84" i="61"/>
  <c r="K84" i="61" s="1"/>
  <c r="F84" i="61" s="1"/>
  <c r="L323" i="61"/>
  <c r="K323" i="61" s="1"/>
  <c r="F323" i="61" s="1"/>
  <c r="L20" i="61"/>
  <c r="K20" i="61" s="1"/>
  <c r="F20" i="61" s="1"/>
  <c r="L55" i="61"/>
  <c r="K55" i="61" s="1"/>
  <c r="F55" i="61" s="1"/>
  <c r="F149" i="61"/>
  <c r="F162" i="61"/>
  <c r="F198" i="61"/>
  <c r="F213" i="61"/>
  <c r="F288" i="61"/>
  <c r="F329" i="61"/>
  <c r="E13" i="61"/>
  <c r="F36" i="61"/>
  <c r="F47" i="61"/>
  <c r="F150" i="61"/>
  <c r="F163" i="61"/>
  <c r="F199" i="61"/>
  <c r="F214" i="61"/>
  <c r="F252" i="61"/>
  <c r="F330" i="61"/>
  <c r="L185" i="61"/>
  <c r="K185" i="61" s="1"/>
  <c r="F185" i="61" s="1"/>
  <c r="F25" i="61"/>
  <c r="L188" i="61"/>
  <c r="K188" i="61" s="1"/>
  <c r="F188" i="61" s="1"/>
  <c r="E237" i="61"/>
  <c r="E293" i="61"/>
  <c r="E23" i="61"/>
  <c r="L48" i="61"/>
  <c r="K48" i="61" s="1"/>
  <c r="F48" i="61" s="1"/>
  <c r="F190" i="61"/>
  <c r="F280" i="61"/>
  <c r="F127" i="61"/>
  <c r="F140" i="61"/>
  <c r="F178" i="61"/>
  <c r="F239" i="61"/>
  <c r="F266" i="61"/>
  <c r="F277" i="61"/>
  <c r="F307" i="61"/>
  <c r="F175" i="61"/>
  <c r="F154" i="61"/>
  <c r="F191" i="61"/>
  <c r="E200" i="61"/>
  <c r="F217" i="61"/>
  <c r="F122" i="61"/>
  <c r="F79" i="61"/>
  <c r="F129" i="61"/>
  <c r="E177" i="61"/>
  <c r="F229" i="61"/>
  <c r="F240" i="61"/>
  <c r="F297" i="61"/>
  <c r="F49" i="61"/>
  <c r="L200" i="61"/>
  <c r="K200" i="61" s="1"/>
  <c r="F200" i="61" s="1"/>
  <c r="E206" i="61"/>
  <c r="E278" i="61"/>
  <c r="F321" i="61"/>
  <c r="E155" i="61"/>
  <c r="L177" i="61"/>
  <c r="K177" i="61" s="1"/>
  <c r="F177" i="61" s="1"/>
  <c r="F204" i="61"/>
  <c r="F218" i="61"/>
  <c r="F256" i="61"/>
  <c r="F268" i="61"/>
  <c r="F305" i="61"/>
  <c r="F5" i="61"/>
  <c r="L278" i="61"/>
  <c r="K278" i="61" s="1"/>
  <c r="F278" i="61" s="1"/>
  <c r="E298" i="61"/>
  <c r="F310" i="61"/>
  <c r="F28" i="61"/>
  <c r="F41" i="61"/>
  <c r="F34" i="61"/>
  <c r="F71" i="61"/>
  <c r="F8" i="61"/>
  <c r="E39" i="61"/>
  <c r="L128" i="61"/>
  <c r="K128" i="61" s="1"/>
  <c r="F128" i="61" s="1"/>
  <c r="L155" i="61"/>
  <c r="K155" i="61" s="1"/>
  <c r="F155" i="61" s="1"/>
  <c r="F168" i="61"/>
  <c r="F205" i="61"/>
  <c r="F258" i="61"/>
  <c r="F269" i="61"/>
  <c r="F336" i="61"/>
  <c r="F57" i="61"/>
  <c r="F81" i="61"/>
  <c r="E181" i="61"/>
  <c r="E308" i="61"/>
  <c r="L72" i="61"/>
  <c r="K72" i="61" s="1"/>
  <c r="F72" i="61" s="1"/>
  <c r="F242" i="61"/>
  <c r="F299" i="61"/>
  <c r="F324" i="61"/>
  <c r="E72" i="61"/>
  <c r="F120" i="61"/>
  <c r="F170" i="61"/>
  <c r="F220" i="61"/>
  <c r="F232" i="61"/>
  <c r="E257" i="61"/>
  <c r="F270" i="61"/>
  <c r="L308" i="61"/>
  <c r="K308" i="61" s="1"/>
  <c r="F308" i="61" s="1"/>
  <c r="F50" i="61"/>
  <c r="F130" i="61"/>
  <c r="F65" i="61"/>
  <c r="F137" i="61"/>
  <c r="L17" i="61"/>
  <c r="K17" i="61" s="1"/>
  <c r="F17" i="61" s="1"/>
  <c r="L257" i="61"/>
  <c r="K257" i="61" s="1"/>
  <c r="F257" i="61" s="1"/>
  <c r="E285" i="61"/>
  <c r="F325" i="61"/>
  <c r="E64" i="61"/>
  <c r="L78" i="61"/>
  <c r="K78" i="61" s="1"/>
  <c r="F78" i="61" s="1"/>
  <c r="L6" i="61"/>
  <c r="K6" i="61" s="1"/>
  <c r="F6" i="61" s="1"/>
  <c r="E20" i="61"/>
  <c r="F63" i="61"/>
  <c r="F121" i="61"/>
  <c r="E169" i="61"/>
  <c r="F221" i="61"/>
  <c r="F233" i="61"/>
  <c r="F260" i="61"/>
  <c r="F271" i="61"/>
  <c r="E289" i="61"/>
  <c r="F338" i="61"/>
  <c r="E6" i="61"/>
  <c r="F301" i="61"/>
  <c r="E313" i="61"/>
  <c r="E55" i="61"/>
  <c r="F18" i="61"/>
  <c r="E43" i="61"/>
  <c r="F85" i="61"/>
  <c r="F160" i="61"/>
  <c r="L169" i="61"/>
  <c r="K169" i="61" s="1"/>
  <c r="F169" i="61" s="1"/>
  <c r="F183" i="61"/>
  <c r="F196" i="61"/>
  <c r="F286" i="61"/>
  <c r="F326" i="61"/>
  <c r="E231" i="61"/>
  <c r="E251" i="61"/>
  <c r="E267" i="61"/>
  <c r="E303" i="61"/>
  <c r="F171" i="61"/>
  <c r="F179" i="61"/>
  <c r="F187" i="61"/>
  <c r="F203" i="61"/>
  <c r="F207" i="61"/>
  <c r="F223" i="61"/>
  <c r="F245" i="61"/>
  <c r="F259" i="61"/>
  <c r="F282" i="61"/>
  <c r="F295" i="61"/>
  <c r="F311" i="61"/>
  <c r="F319" i="61"/>
  <c r="F327" i="61"/>
  <c r="F335" i="61"/>
  <c r="E131" i="61"/>
  <c r="E188" i="61"/>
  <c r="E328" i="61"/>
  <c r="F10" i="61"/>
  <c r="E93" i="61"/>
  <c r="E133" i="61"/>
  <c r="E152" i="61"/>
  <c r="E128" i="61"/>
  <c r="E135" i="61"/>
  <c r="L141" i="61" l="1"/>
  <c r="K141" i="61" s="1"/>
  <c r="F141" i="61" s="1"/>
  <c r="K244" i="61"/>
  <c r="F244" i="61" s="1"/>
  <c r="K152" i="61"/>
  <c r="F152" i="61" s="1"/>
  <c r="L115" i="16" l="1"/>
  <c r="K115" i="16"/>
  <c r="E115" i="16"/>
  <c r="L114" i="16"/>
  <c r="K114" i="16"/>
  <c r="E114" i="16"/>
  <c r="L113" i="16"/>
  <c r="K113" i="16"/>
  <c r="E113" i="16"/>
  <c r="L112" i="16"/>
  <c r="K112" i="16"/>
  <c r="E112" i="16"/>
  <c r="L111" i="16"/>
  <c r="K111" i="16"/>
  <c r="E111" i="16"/>
  <c r="L110" i="16"/>
  <c r="K110" i="16"/>
  <c r="E110" i="16"/>
  <c r="F110" i="16" s="1"/>
  <c r="L109" i="16"/>
  <c r="K109" i="16"/>
  <c r="E109" i="16"/>
  <c r="F109" i="16" s="1"/>
  <c r="L108" i="16"/>
  <c r="K108" i="16"/>
  <c r="E108" i="16"/>
  <c r="L107" i="16"/>
  <c r="K107" i="16"/>
  <c r="E107" i="16"/>
  <c r="F107" i="16" s="1"/>
  <c r="L105" i="16"/>
  <c r="K105" i="16"/>
  <c r="E105" i="16"/>
  <c r="E103" i="16" s="1"/>
  <c r="L104" i="16"/>
  <c r="L103" i="16" s="1"/>
  <c r="K103" i="16" s="1"/>
  <c r="F103" i="16" s="1"/>
  <c r="K104" i="16"/>
  <c r="E104" i="16"/>
  <c r="L102" i="16"/>
  <c r="K102" i="16"/>
  <c r="E102" i="16"/>
  <c r="F102" i="16" s="1"/>
  <c r="L101" i="16"/>
  <c r="K101" i="16"/>
  <c r="E101" i="16"/>
  <c r="L100" i="16"/>
  <c r="K100" i="16"/>
  <c r="E100" i="16"/>
  <c r="F100" i="16" s="1"/>
  <c r="L99" i="16"/>
  <c r="K99" i="16"/>
  <c r="E99" i="16"/>
  <c r="L98" i="16"/>
  <c r="K98" i="16"/>
  <c r="E98" i="16"/>
  <c r="L97" i="16"/>
  <c r="K97" i="16"/>
  <c r="E97" i="16"/>
  <c r="F97" i="16" s="1"/>
  <c r="L96" i="16"/>
  <c r="K96" i="16"/>
  <c r="E96" i="16"/>
  <c r="L95" i="16"/>
  <c r="K95" i="16"/>
  <c r="E95" i="16"/>
  <c r="F95" i="16" s="1"/>
  <c r="L93" i="16"/>
  <c r="K93" i="16"/>
  <c r="E93" i="16"/>
  <c r="L92" i="16"/>
  <c r="K92" i="16"/>
  <c r="E92" i="16"/>
  <c r="L91" i="16"/>
  <c r="K91" i="16"/>
  <c r="E91" i="16"/>
  <c r="F91" i="16" s="1"/>
  <c r="L90" i="16"/>
  <c r="K90" i="16"/>
  <c r="E90" i="16"/>
  <c r="L89" i="16"/>
  <c r="K89" i="16"/>
  <c r="E89" i="16"/>
  <c r="L87" i="16"/>
  <c r="K87" i="16"/>
  <c r="E87" i="16"/>
  <c r="F87" i="16" s="1"/>
  <c r="L86" i="16"/>
  <c r="K86" i="16"/>
  <c r="E86" i="16"/>
  <c r="L85" i="16"/>
  <c r="K85" i="16"/>
  <c r="E85" i="16"/>
  <c r="F85" i="16" s="1"/>
  <c r="L84" i="16"/>
  <c r="K84" i="16"/>
  <c r="E84" i="16"/>
  <c r="L83" i="16"/>
  <c r="K83" i="16"/>
  <c r="E83" i="16"/>
  <c r="F83" i="16" s="1"/>
  <c r="L81" i="16"/>
  <c r="L78" i="16" s="1"/>
  <c r="K78" i="16" s="1"/>
  <c r="F78" i="16" s="1"/>
  <c r="K81" i="16"/>
  <c r="E81" i="16"/>
  <c r="F81" i="16" s="1"/>
  <c r="L80" i="16"/>
  <c r="K80" i="16"/>
  <c r="E80" i="16"/>
  <c r="L79" i="16"/>
  <c r="K79" i="16"/>
  <c r="E79" i="16"/>
  <c r="L77" i="16"/>
  <c r="K77" i="16"/>
  <c r="E77" i="16"/>
  <c r="F77" i="16" s="1"/>
  <c r="L76" i="16"/>
  <c r="K76" i="16"/>
  <c r="E76" i="16"/>
  <c r="L75" i="16"/>
  <c r="K75" i="16"/>
  <c r="E75" i="16"/>
  <c r="F75" i="16" s="1"/>
  <c r="L73" i="16"/>
  <c r="K73" i="16"/>
  <c r="E73" i="16"/>
  <c r="F73" i="16" s="1"/>
  <c r="L72" i="16"/>
  <c r="K72" i="16"/>
  <c r="E72" i="16"/>
  <c r="F72" i="16" s="1"/>
  <c r="L71" i="16"/>
  <c r="K71" i="16"/>
  <c r="E71" i="16"/>
  <c r="F71" i="16" s="1"/>
  <c r="L70" i="16"/>
  <c r="K70" i="16"/>
  <c r="E70" i="16"/>
  <c r="F70" i="16" s="1"/>
  <c r="L69" i="16"/>
  <c r="K69" i="16"/>
  <c r="E69" i="16"/>
  <c r="L68" i="16"/>
  <c r="K68" i="16"/>
  <c r="E68" i="16"/>
  <c r="F68" i="16" s="1"/>
  <c r="L67" i="16"/>
  <c r="K67" i="16"/>
  <c r="E67" i="16"/>
  <c r="L66" i="16"/>
  <c r="K66" i="16"/>
  <c r="E66" i="16"/>
  <c r="F66" i="16" s="1"/>
  <c r="L65" i="16"/>
  <c r="K65" i="16"/>
  <c r="E65" i="16"/>
  <c r="F65" i="16" s="1"/>
  <c r="L64" i="16"/>
  <c r="K64" i="16"/>
  <c r="E64" i="16"/>
  <c r="F64" i="16" s="1"/>
  <c r="L63" i="16"/>
  <c r="K63" i="16"/>
  <c r="E63" i="16"/>
  <c r="F63" i="16" s="1"/>
  <c r="L62" i="16"/>
  <c r="K62" i="16"/>
  <c r="E62" i="16"/>
  <c r="F62" i="16" s="1"/>
  <c r="L61" i="16"/>
  <c r="K61" i="16"/>
  <c r="E61" i="16"/>
  <c r="L60" i="16"/>
  <c r="K60" i="16"/>
  <c r="E60" i="16"/>
  <c r="L59" i="16"/>
  <c r="K59" i="16"/>
  <c r="E59" i="16"/>
  <c r="F59" i="16" s="1"/>
  <c r="L58" i="16"/>
  <c r="K58" i="16"/>
  <c r="E58" i="16"/>
  <c r="L57" i="16"/>
  <c r="K57" i="16"/>
  <c r="E57" i="16"/>
  <c r="F57" i="16" s="1"/>
  <c r="L55" i="16"/>
  <c r="K55" i="16"/>
  <c r="E55" i="16"/>
  <c r="F55" i="16" s="1"/>
  <c r="L54" i="16"/>
  <c r="K54" i="16"/>
  <c r="E54" i="16"/>
  <c r="F54" i="16" s="1"/>
  <c r="L53" i="16"/>
  <c r="K53" i="16"/>
  <c r="F53" i="16" s="1"/>
  <c r="E53" i="16"/>
  <c r="L52" i="16"/>
  <c r="K52" i="16"/>
  <c r="E52" i="16"/>
  <c r="L51" i="16"/>
  <c r="K51" i="16"/>
  <c r="E51" i="16"/>
  <c r="F51" i="16" s="1"/>
  <c r="L49" i="16"/>
  <c r="K49" i="16"/>
  <c r="E49" i="16"/>
  <c r="L48" i="16"/>
  <c r="L47" i="16" s="1"/>
  <c r="K47" i="16" s="1"/>
  <c r="F47" i="16" s="1"/>
  <c r="K48" i="16"/>
  <c r="E48" i="16"/>
  <c r="F48" i="16" s="1"/>
  <c r="L46" i="16"/>
  <c r="K46" i="16"/>
  <c r="E46" i="16"/>
  <c r="F46" i="16" s="1"/>
  <c r="L45" i="16"/>
  <c r="K45" i="16"/>
  <c r="E45" i="16"/>
  <c r="L44" i="16"/>
  <c r="K44" i="16"/>
  <c r="F44" i="16"/>
  <c r="E44" i="16"/>
  <c r="L43" i="16"/>
  <c r="K43" i="16"/>
  <c r="E43" i="16"/>
  <c r="F43" i="16" s="1"/>
  <c r="L42" i="16"/>
  <c r="K42" i="16"/>
  <c r="E42" i="16"/>
  <c r="F42" i="16" s="1"/>
  <c r="L41" i="16"/>
  <c r="K41" i="16" s="1"/>
  <c r="F41" i="16" s="1"/>
  <c r="E41" i="16"/>
  <c r="L40" i="16"/>
  <c r="K40" i="16"/>
  <c r="E40" i="16"/>
  <c r="F40" i="16" s="1"/>
  <c r="L39" i="16"/>
  <c r="L35" i="16" s="1"/>
  <c r="K35" i="16" s="1"/>
  <c r="F35" i="16" s="1"/>
  <c r="K39" i="16"/>
  <c r="F39" i="16"/>
  <c r="E39" i="16"/>
  <c r="L38" i="16"/>
  <c r="K38" i="16"/>
  <c r="E38" i="16"/>
  <c r="L36" i="16"/>
  <c r="K36" i="16"/>
  <c r="E36" i="16"/>
  <c r="E35" i="16" s="1"/>
  <c r="L34" i="16"/>
  <c r="K34" i="16"/>
  <c r="E34" i="16"/>
  <c r="L33" i="16"/>
  <c r="K33" i="16"/>
  <c r="E33" i="16"/>
  <c r="F33" i="16" s="1"/>
  <c r="L32" i="16"/>
  <c r="K32" i="16"/>
  <c r="E32" i="16"/>
  <c r="F32" i="16" s="1"/>
  <c r="L31" i="16"/>
  <c r="K31" i="16"/>
  <c r="E31" i="16"/>
  <c r="F31" i="16" s="1"/>
  <c r="L30" i="16"/>
  <c r="K30" i="16"/>
  <c r="E30" i="16"/>
  <c r="L29" i="16"/>
  <c r="K29" i="16"/>
  <c r="F29" i="16"/>
  <c r="E29" i="16"/>
  <c r="L28" i="16"/>
  <c r="K28" i="16"/>
  <c r="E28" i="16"/>
  <c r="F28" i="16" s="1"/>
  <c r="L27" i="16"/>
  <c r="K27" i="16"/>
  <c r="E27" i="16"/>
  <c r="L26" i="16"/>
  <c r="K26" i="16"/>
  <c r="E26" i="16"/>
  <c r="F26" i="16" s="1"/>
  <c r="L25" i="16"/>
  <c r="K25" i="16"/>
  <c r="E25" i="16"/>
  <c r="L24" i="16"/>
  <c r="K24" i="16"/>
  <c r="E24" i="16"/>
  <c r="F24" i="16" s="1"/>
  <c r="L23" i="16"/>
  <c r="K23" i="16"/>
  <c r="E23" i="16"/>
  <c r="F23" i="16" s="1"/>
  <c r="L21" i="16"/>
  <c r="K21" i="16"/>
  <c r="E21" i="16"/>
  <c r="F21" i="16" s="1"/>
  <c r="L20" i="16"/>
  <c r="K20" i="16"/>
  <c r="E20" i="16"/>
  <c r="F20" i="16" s="1"/>
  <c r="L19" i="16"/>
  <c r="K19" i="16"/>
  <c r="E19" i="16"/>
  <c r="L18" i="16"/>
  <c r="K18" i="16"/>
  <c r="E18" i="16"/>
  <c r="F18" i="16" s="1"/>
  <c r="L17" i="16"/>
  <c r="K17" i="16"/>
  <c r="E17" i="16"/>
  <c r="F17" i="16" s="1"/>
  <c r="L15" i="16"/>
  <c r="K15" i="16"/>
  <c r="E15" i="16"/>
  <c r="F15" i="16" s="1"/>
  <c r="L14" i="16"/>
  <c r="K14" i="16"/>
  <c r="E14" i="16"/>
  <c r="F14" i="16" s="1"/>
  <c r="L13" i="16"/>
  <c r="K13" i="16"/>
  <c r="E13" i="16"/>
  <c r="L12" i="16"/>
  <c r="K12" i="16"/>
  <c r="E12" i="16"/>
  <c r="F12" i="16" s="1"/>
  <c r="L11" i="16"/>
  <c r="K11" i="16"/>
  <c r="E11" i="16"/>
  <c r="F11" i="16" s="1"/>
  <c r="L10" i="16"/>
  <c r="K10" i="16"/>
  <c r="E10" i="16"/>
  <c r="F10" i="16" s="1"/>
  <c r="L9" i="16"/>
  <c r="K9" i="16"/>
  <c r="E9" i="16"/>
  <c r="L8" i="16"/>
  <c r="K8" i="16"/>
  <c r="E8" i="16"/>
  <c r="F8" i="16" s="1"/>
  <c r="L7" i="16"/>
  <c r="K7" i="16"/>
  <c r="E7" i="16"/>
  <c r="F7" i="16" s="1"/>
  <c r="L6" i="16"/>
  <c r="K6" i="16"/>
  <c r="E6" i="16"/>
  <c r="L5" i="16"/>
  <c r="K5" i="16"/>
  <c r="E5" i="16"/>
  <c r="F5" i="16" s="1"/>
  <c r="L4" i="16"/>
  <c r="K4" i="16"/>
  <c r="E4" i="16"/>
  <c r="F4" i="16" s="1"/>
  <c r="L3" i="16"/>
  <c r="K3" i="16"/>
  <c r="E3" i="16"/>
  <c r="E2" i="16" s="1"/>
  <c r="E56" i="16" l="1"/>
  <c r="L106" i="16"/>
  <c r="K106" i="16" s="1"/>
  <c r="F106" i="16" s="1"/>
  <c r="F98" i="16"/>
  <c r="L2" i="16"/>
  <c r="K2" i="16" s="1"/>
  <c r="F2" i="16" s="1"/>
  <c r="F111" i="16"/>
  <c r="L56" i="16"/>
  <c r="K56" i="16" s="1"/>
  <c r="F56" i="16" s="1"/>
  <c r="F49" i="16"/>
  <c r="L82" i="16"/>
  <c r="K82" i="16" s="1"/>
  <c r="F82" i="16" s="1"/>
  <c r="E50" i="16"/>
  <c r="F52" i="16"/>
  <c r="F101" i="16"/>
  <c r="F112" i="16"/>
  <c r="L74" i="16"/>
  <c r="K74" i="16" s="1"/>
  <c r="F74" i="16" s="1"/>
  <c r="F90" i="16"/>
  <c r="E78" i="16"/>
  <c r="F113" i="16"/>
  <c r="F6" i="16"/>
  <c r="F9" i="16"/>
  <c r="F96" i="16"/>
  <c r="F30" i="16"/>
  <c r="L16" i="16"/>
  <c r="K16" i="16" s="1"/>
  <c r="F16" i="16" s="1"/>
  <c r="F89" i="16"/>
  <c r="F34" i="16"/>
  <c r="F45" i="16"/>
  <c r="F67" i="16"/>
  <c r="F61" i="16"/>
  <c r="F79" i="16"/>
  <c r="F114" i="16"/>
  <c r="F105" i="16"/>
  <c r="L22" i="16"/>
  <c r="K22" i="16" s="1"/>
  <c r="F22" i="16" s="1"/>
  <c r="F86" i="16"/>
  <c r="E88" i="16"/>
  <c r="E82" i="16"/>
  <c r="F99" i="16"/>
  <c r="E16" i="16"/>
  <c r="L50" i="16"/>
  <c r="K50" i="16" s="1"/>
  <c r="F50" i="16" s="1"/>
  <c r="F25" i="16"/>
  <c r="F58" i="16"/>
  <c r="F80" i="16"/>
  <c r="L88" i="16"/>
  <c r="K88" i="16" s="1"/>
  <c r="F88" i="16" s="1"/>
  <c r="F115" i="16"/>
  <c r="F38" i="16"/>
  <c r="E22" i="16"/>
  <c r="E106" i="16"/>
  <c r="L94" i="16"/>
  <c r="K94" i="16" s="1"/>
  <c r="F94" i="16" s="1"/>
  <c r="F93" i="16"/>
  <c r="F104" i="16"/>
  <c r="E74" i="16"/>
  <c r="F13" i="16"/>
  <c r="F36" i="16"/>
  <c r="F69" i="16"/>
  <c r="F76" i="16"/>
  <c r="E94" i="16"/>
  <c r="F60" i="16"/>
  <c r="F92" i="16"/>
  <c r="F84" i="16"/>
  <c r="F108" i="16"/>
  <c r="F3" i="16"/>
  <c r="E47" i="16"/>
  <c r="F27" i="16"/>
  <c r="F19" i="16"/>
  <c r="L192" i="1" l="1"/>
  <c r="K192" i="1"/>
  <c r="E192" i="1"/>
  <c r="L191" i="1"/>
  <c r="K191" i="1"/>
  <c r="E191" i="1"/>
  <c r="L190" i="1"/>
  <c r="K190" i="1"/>
  <c r="E190" i="1"/>
  <c r="L189" i="1"/>
  <c r="K189" i="1"/>
  <c r="E189" i="1"/>
  <c r="L188" i="1"/>
  <c r="K188" i="1"/>
  <c r="E188" i="1"/>
  <c r="L187" i="1"/>
  <c r="K187" i="1"/>
  <c r="E187" i="1"/>
  <c r="L185" i="1"/>
  <c r="K185" i="1"/>
  <c r="E185" i="1"/>
  <c r="L184" i="1"/>
  <c r="K184" i="1"/>
  <c r="E184" i="1"/>
  <c r="L183" i="1"/>
  <c r="K183" i="1"/>
  <c r="E183" i="1"/>
  <c r="L182" i="1"/>
  <c r="K182" i="1"/>
  <c r="E182" i="1"/>
  <c r="L181" i="1"/>
  <c r="K181" i="1"/>
  <c r="E181" i="1"/>
  <c r="L179" i="1"/>
  <c r="K179" i="1"/>
  <c r="E179" i="1"/>
  <c r="L178" i="1"/>
  <c r="K178" i="1"/>
  <c r="E178" i="1"/>
  <c r="F178" i="1" s="1"/>
  <c r="L177" i="1"/>
  <c r="K177" i="1"/>
  <c r="E177" i="1"/>
  <c r="L176" i="1"/>
  <c r="K176" i="1"/>
  <c r="E176" i="1"/>
  <c r="F176" i="1" s="1"/>
  <c r="L175" i="1"/>
  <c r="K175" i="1"/>
  <c r="E175" i="1"/>
  <c r="L174" i="1"/>
  <c r="K174" i="1"/>
  <c r="E174" i="1"/>
  <c r="L173" i="1"/>
  <c r="K173" i="1"/>
  <c r="E173" i="1"/>
  <c r="L171" i="1"/>
  <c r="K171" i="1"/>
  <c r="E171" i="1"/>
  <c r="L170" i="1"/>
  <c r="K170" i="1"/>
  <c r="E170" i="1"/>
  <c r="L168" i="1"/>
  <c r="K168" i="1"/>
  <c r="E168" i="1"/>
  <c r="F168" i="1" s="1"/>
  <c r="L167" i="1"/>
  <c r="L166" i="1" s="1"/>
  <c r="K166" i="1" s="1"/>
  <c r="F166" i="1" s="1"/>
  <c r="K167" i="1"/>
  <c r="E167" i="1"/>
  <c r="F167" i="1" s="1"/>
  <c r="L165" i="1"/>
  <c r="L164" i="1" s="1"/>
  <c r="K164" i="1" s="1"/>
  <c r="F164" i="1" s="1"/>
  <c r="K165" i="1"/>
  <c r="E165" i="1"/>
  <c r="F165" i="1" s="1"/>
  <c r="L163" i="1"/>
  <c r="K163" i="1"/>
  <c r="E163" i="1"/>
  <c r="L162" i="1"/>
  <c r="L161" i="1" s="1"/>
  <c r="K161" i="1" s="1"/>
  <c r="F161" i="1" s="1"/>
  <c r="K162" i="1"/>
  <c r="E162" i="1"/>
  <c r="L160" i="1"/>
  <c r="K160" i="1"/>
  <c r="E160" i="1"/>
  <c r="L159" i="1"/>
  <c r="K159" i="1"/>
  <c r="E159" i="1"/>
  <c r="L158" i="1"/>
  <c r="K158" i="1"/>
  <c r="E158" i="1"/>
  <c r="L157" i="1"/>
  <c r="K157" i="1"/>
  <c r="E157" i="1"/>
  <c r="L156" i="1"/>
  <c r="K156" i="1"/>
  <c r="E156" i="1"/>
  <c r="L155" i="1"/>
  <c r="K155" i="1"/>
  <c r="E155" i="1"/>
  <c r="F155" i="1" s="1"/>
  <c r="L153" i="1"/>
  <c r="K153" i="1"/>
  <c r="E153" i="1"/>
  <c r="L152" i="1"/>
  <c r="K152" i="1"/>
  <c r="E152" i="1"/>
  <c r="L151" i="1"/>
  <c r="K151" i="1"/>
  <c r="E151" i="1"/>
  <c r="L150" i="1"/>
  <c r="K150" i="1"/>
  <c r="E150" i="1"/>
  <c r="F150" i="1" s="1"/>
  <c r="L148" i="1"/>
  <c r="K148" i="1"/>
  <c r="E148" i="1"/>
  <c r="L147" i="1"/>
  <c r="K147" i="1"/>
  <c r="E147" i="1"/>
  <c r="F147" i="1" s="1"/>
  <c r="L146" i="1"/>
  <c r="K146" i="1"/>
  <c r="E146" i="1"/>
  <c r="F146" i="1" s="1"/>
  <c r="L145" i="1"/>
  <c r="K145" i="1"/>
  <c r="E145" i="1"/>
  <c r="F145" i="1" s="1"/>
  <c r="L144" i="1"/>
  <c r="K144" i="1"/>
  <c r="E144" i="1"/>
  <c r="F144" i="1" s="1"/>
  <c r="L143" i="1"/>
  <c r="K143" i="1"/>
  <c r="E143" i="1"/>
  <c r="L142" i="1"/>
  <c r="K142" i="1"/>
  <c r="E142" i="1"/>
  <c r="F142" i="1" s="1"/>
  <c r="L141" i="1"/>
  <c r="K141" i="1"/>
  <c r="F141" i="1" s="1"/>
  <c r="E141" i="1"/>
  <c r="L140" i="1"/>
  <c r="K140" i="1"/>
  <c r="E140" i="1"/>
  <c r="L139" i="1"/>
  <c r="K139" i="1"/>
  <c r="E139" i="1"/>
  <c r="L138" i="1"/>
  <c r="K138" i="1"/>
  <c r="E138" i="1"/>
  <c r="L137" i="1"/>
  <c r="E137" i="1"/>
  <c r="F137" i="1" s="1"/>
  <c r="L136" i="1"/>
  <c r="K136" i="1"/>
  <c r="E136" i="1"/>
  <c r="L135" i="1"/>
  <c r="K135" i="1"/>
  <c r="E135" i="1"/>
  <c r="L134" i="1"/>
  <c r="K134" i="1"/>
  <c r="E134" i="1"/>
  <c r="L133" i="1"/>
  <c r="K133" i="1"/>
  <c r="E133" i="1"/>
  <c r="F133" i="1" s="1"/>
  <c r="L132" i="1"/>
  <c r="K132" i="1"/>
  <c r="E132" i="1"/>
  <c r="L131" i="1"/>
  <c r="K131" i="1"/>
  <c r="E131" i="1"/>
  <c r="F131" i="1" s="1"/>
  <c r="L130" i="1"/>
  <c r="K130" i="1"/>
  <c r="E130" i="1"/>
  <c r="F130" i="1" s="1"/>
  <c r="L129" i="1"/>
  <c r="K129" i="1"/>
  <c r="E129" i="1"/>
  <c r="F129" i="1" s="1"/>
  <c r="L128" i="1"/>
  <c r="K128" i="1"/>
  <c r="E128" i="1"/>
  <c r="F128" i="1" s="1"/>
  <c r="L127" i="1"/>
  <c r="K127" i="1"/>
  <c r="E127" i="1"/>
  <c r="L126" i="1"/>
  <c r="K126" i="1"/>
  <c r="E126" i="1"/>
  <c r="L125" i="1"/>
  <c r="K125" i="1"/>
  <c r="E125" i="1"/>
  <c r="F125" i="1" s="1"/>
  <c r="L124" i="1"/>
  <c r="K124" i="1"/>
  <c r="E124" i="1"/>
  <c r="F124" i="1" s="1"/>
  <c r="L123" i="1"/>
  <c r="K123" i="1"/>
  <c r="E123" i="1"/>
  <c r="F123" i="1" s="1"/>
  <c r="L122" i="1"/>
  <c r="K122" i="1"/>
  <c r="E122" i="1"/>
  <c r="L121" i="1"/>
  <c r="K121" i="1"/>
  <c r="E121" i="1"/>
  <c r="L119" i="1"/>
  <c r="K119" i="1"/>
  <c r="E119" i="1"/>
  <c r="L118" i="1"/>
  <c r="K118" i="1"/>
  <c r="E118" i="1"/>
  <c r="L117" i="1"/>
  <c r="K117" i="1"/>
  <c r="E117" i="1"/>
  <c r="L116" i="1"/>
  <c r="K116" i="1"/>
  <c r="E116" i="1"/>
  <c r="F116" i="1" s="1"/>
  <c r="L115" i="1"/>
  <c r="K115" i="1"/>
  <c r="E115" i="1"/>
  <c r="L114" i="1"/>
  <c r="K114" i="1"/>
  <c r="E114" i="1"/>
  <c r="F114" i="1" s="1"/>
  <c r="L113" i="1"/>
  <c r="K113" i="1"/>
  <c r="E113" i="1"/>
  <c r="L112" i="1"/>
  <c r="K112" i="1"/>
  <c r="E112" i="1"/>
  <c r="L111" i="1"/>
  <c r="K111" i="1"/>
  <c r="E111" i="1"/>
  <c r="L110" i="1"/>
  <c r="K110" i="1"/>
  <c r="E110" i="1"/>
  <c r="L109" i="1"/>
  <c r="K109" i="1"/>
  <c r="E109" i="1"/>
  <c r="L108" i="1"/>
  <c r="K108" i="1"/>
  <c r="E108" i="1"/>
  <c r="L107" i="1"/>
  <c r="K107" i="1"/>
  <c r="E107" i="1"/>
  <c r="L106" i="1"/>
  <c r="K106" i="1"/>
  <c r="E106" i="1"/>
  <c r="L105" i="1"/>
  <c r="K105" i="1"/>
  <c r="E105" i="1"/>
  <c r="L104" i="1"/>
  <c r="K104" i="1"/>
  <c r="E104" i="1"/>
  <c r="F104" i="1" s="1"/>
  <c r="L103" i="1"/>
  <c r="K103" i="1"/>
  <c r="E103" i="1"/>
  <c r="L102" i="1"/>
  <c r="K102" i="1"/>
  <c r="E102" i="1"/>
  <c r="L101" i="1"/>
  <c r="K101" i="1"/>
  <c r="E101" i="1"/>
  <c r="L100" i="1"/>
  <c r="K100" i="1"/>
  <c r="E100" i="1"/>
  <c r="F100" i="1" s="1"/>
  <c r="L99" i="1"/>
  <c r="K99" i="1"/>
  <c r="E99" i="1"/>
  <c r="L98" i="1"/>
  <c r="K98" i="1"/>
  <c r="E98" i="1"/>
  <c r="F98" i="1" s="1"/>
  <c r="L97" i="1"/>
  <c r="K97" i="1"/>
  <c r="E97" i="1"/>
  <c r="F97" i="1" s="1"/>
  <c r="L96" i="1"/>
  <c r="K96" i="1"/>
  <c r="E96" i="1"/>
  <c r="F96" i="1" s="1"/>
  <c r="L95" i="1"/>
  <c r="K95" i="1"/>
  <c r="E95" i="1"/>
  <c r="F95" i="1" s="1"/>
  <c r="L94" i="1"/>
  <c r="K94" i="1"/>
  <c r="E94" i="1"/>
  <c r="L93" i="1"/>
  <c r="K93" i="1"/>
  <c r="E93" i="1"/>
  <c r="F93" i="1" s="1"/>
  <c r="L92" i="1"/>
  <c r="K92" i="1"/>
  <c r="E92" i="1"/>
  <c r="F92" i="1" s="1"/>
  <c r="L91" i="1"/>
  <c r="K91" i="1"/>
  <c r="E91" i="1"/>
  <c r="F91" i="1" s="1"/>
  <c r="L90" i="1"/>
  <c r="K90" i="1"/>
  <c r="E90" i="1"/>
  <c r="L89" i="1"/>
  <c r="K89" i="1"/>
  <c r="E89" i="1"/>
  <c r="L88" i="1"/>
  <c r="K88" i="1"/>
  <c r="E88" i="1"/>
  <c r="L86" i="1"/>
  <c r="L84" i="1" s="1"/>
  <c r="K84" i="1" s="1"/>
  <c r="F84" i="1" s="1"/>
  <c r="K86" i="1"/>
  <c r="E86" i="1"/>
  <c r="L85" i="1"/>
  <c r="K85" i="1"/>
  <c r="E85" i="1"/>
  <c r="E84" i="1"/>
  <c r="L83" i="1"/>
  <c r="K83" i="1"/>
  <c r="E83" i="1"/>
  <c r="L82" i="1"/>
  <c r="K82" i="1"/>
  <c r="E82" i="1"/>
  <c r="L81" i="1"/>
  <c r="K81" i="1"/>
  <c r="E81" i="1"/>
  <c r="L80" i="1"/>
  <c r="K80" i="1"/>
  <c r="E80" i="1"/>
  <c r="L78" i="1"/>
  <c r="K78" i="1"/>
  <c r="E78" i="1"/>
  <c r="L77" i="1"/>
  <c r="K77" i="1"/>
  <c r="E77" i="1"/>
  <c r="E76" i="1"/>
  <c r="L75" i="1"/>
  <c r="K75" i="1"/>
  <c r="E75" i="1"/>
  <c r="L74" i="1"/>
  <c r="K74" i="1"/>
  <c r="E74" i="1"/>
  <c r="L73" i="1"/>
  <c r="K73" i="1"/>
  <c r="E73" i="1"/>
  <c r="L71" i="1"/>
  <c r="K71" i="1"/>
  <c r="E71" i="1"/>
  <c r="L70" i="1"/>
  <c r="K70" i="1"/>
  <c r="E70" i="1"/>
  <c r="L69" i="1"/>
  <c r="K69" i="1"/>
  <c r="E69" i="1"/>
  <c r="F69" i="1" s="1"/>
  <c r="L67" i="1"/>
  <c r="K67" i="1"/>
  <c r="E67" i="1"/>
  <c r="L66" i="1"/>
  <c r="K66" i="1"/>
  <c r="E66" i="1"/>
  <c r="L65" i="1"/>
  <c r="K65" i="1"/>
  <c r="E65" i="1"/>
  <c r="F65" i="1" s="1"/>
  <c r="L64" i="1"/>
  <c r="K64" i="1"/>
  <c r="E64" i="1"/>
  <c r="F64" i="1" s="1"/>
  <c r="L63" i="1"/>
  <c r="K63" i="1"/>
  <c r="E63" i="1"/>
  <c r="L62" i="1"/>
  <c r="K62" i="1"/>
  <c r="E62" i="1"/>
  <c r="L61" i="1"/>
  <c r="K61" i="1"/>
  <c r="E61" i="1"/>
  <c r="F61" i="1" s="1"/>
  <c r="L60" i="1"/>
  <c r="K60" i="1"/>
  <c r="E60" i="1"/>
  <c r="L59" i="1"/>
  <c r="K59" i="1"/>
  <c r="E59" i="1"/>
  <c r="F59" i="1" s="1"/>
  <c r="L58" i="1"/>
  <c r="K58" i="1"/>
  <c r="E58" i="1"/>
  <c r="L57" i="1"/>
  <c r="K57" i="1"/>
  <c r="E57" i="1"/>
  <c r="F57" i="1" s="1"/>
  <c r="L56" i="1"/>
  <c r="K56" i="1"/>
  <c r="E56" i="1"/>
  <c r="F56" i="1" s="1"/>
  <c r="L55" i="1"/>
  <c r="K55" i="1"/>
  <c r="E55" i="1"/>
  <c r="F55" i="1" s="1"/>
  <c r="L54" i="1"/>
  <c r="K54" i="1"/>
  <c r="E54" i="1"/>
  <c r="F54" i="1" s="1"/>
  <c r="L53" i="1"/>
  <c r="K53" i="1"/>
  <c r="E53" i="1"/>
  <c r="L52" i="1"/>
  <c r="K52" i="1"/>
  <c r="E52" i="1"/>
  <c r="F52" i="1" s="1"/>
  <c r="L51" i="1"/>
  <c r="K51" i="1"/>
  <c r="E51" i="1"/>
  <c r="F51" i="1" s="1"/>
  <c r="L49" i="1"/>
  <c r="K49" i="1"/>
  <c r="E49" i="1"/>
  <c r="L48" i="1"/>
  <c r="K48" i="1"/>
  <c r="E48" i="1"/>
  <c r="L47" i="1"/>
  <c r="K47" i="1"/>
  <c r="E47" i="1"/>
  <c r="F47" i="1" s="1"/>
  <c r="L46" i="1"/>
  <c r="K46" i="1"/>
  <c r="E46" i="1"/>
  <c r="L45" i="1"/>
  <c r="K45" i="1"/>
  <c r="E45" i="1"/>
  <c r="L44" i="1"/>
  <c r="K44" i="1"/>
  <c r="E44" i="1"/>
  <c r="L43" i="1"/>
  <c r="K43" i="1"/>
  <c r="E43" i="1"/>
  <c r="L42" i="1"/>
  <c r="K42" i="1"/>
  <c r="E42" i="1"/>
  <c r="L41" i="1"/>
  <c r="K41" i="1"/>
  <c r="E41" i="1"/>
  <c r="F41" i="1" s="1"/>
  <c r="L40" i="1"/>
  <c r="K40" i="1"/>
  <c r="E40" i="1"/>
  <c r="L38" i="1"/>
  <c r="K38" i="1"/>
  <c r="E38" i="1"/>
  <c r="L37" i="1"/>
  <c r="K37" i="1"/>
  <c r="E37" i="1"/>
  <c r="F37" i="1" s="1"/>
  <c r="L36" i="1"/>
  <c r="K36" i="1"/>
  <c r="E36" i="1"/>
  <c r="L35" i="1"/>
  <c r="K35" i="1"/>
  <c r="E35" i="1"/>
  <c r="L34" i="1"/>
  <c r="K34" i="1"/>
  <c r="E34" i="1"/>
  <c r="L33" i="1"/>
  <c r="K33" i="1"/>
  <c r="E33" i="1"/>
  <c r="L32" i="1"/>
  <c r="K32" i="1"/>
  <c r="E32" i="1"/>
  <c r="L30" i="1"/>
  <c r="K30" i="1"/>
  <c r="E30" i="1"/>
  <c r="L29" i="1"/>
  <c r="K29" i="1"/>
  <c r="E29" i="1"/>
  <c r="F29" i="1" s="1"/>
  <c r="L28" i="1"/>
  <c r="K28" i="1"/>
  <c r="E28" i="1"/>
  <c r="L27" i="1"/>
  <c r="K27" i="1"/>
  <c r="E27" i="1"/>
  <c r="L26" i="1"/>
  <c r="K26" i="1"/>
  <c r="E26" i="1"/>
  <c r="F26" i="1" s="1"/>
  <c r="L25" i="1"/>
  <c r="K25" i="1"/>
  <c r="E25" i="1"/>
  <c r="F25" i="1" s="1"/>
  <c r="L24" i="1"/>
  <c r="K24" i="1"/>
  <c r="E24" i="1"/>
  <c r="F24" i="1" s="1"/>
  <c r="L23" i="1"/>
  <c r="K23" i="1"/>
  <c r="E23" i="1"/>
  <c r="L22" i="1"/>
  <c r="K22" i="1"/>
  <c r="E22" i="1"/>
  <c r="F22" i="1" s="1"/>
  <c r="L21" i="1"/>
  <c r="K21" i="1"/>
  <c r="E21" i="1"/>
  <c r="F21" i="1" s="1"/>
  <c r="L20" i="1"/>
  <c r="K20" i="1"/>
  <c r="E20" i="1"/>
  <c r="F20" i="1" s="1"/>
  <c r="L19" i="1"/>
  <c r="K19" i="1"/>
  <c r="E19" i="1"/>
  <c r="F19" i="1" s="1"/>
  <c r="L18" i="1"/>
  <c r="K18" i="1"/>
  <c r="E18" i="1"/>
  <c r="L16" i="1"/>
  <c r="K16" i="1"/>
  <c r="E16" i="1"/>
  <c r="F16" i="1" s="1"/>
  <c r="L15" i="1"/>
  <c r="K15" i="1"/>
  <c r="E15" i="1"/>
  <c r="F15" i="1" s="1"/>
  <c r="L14" i="1"/>
  <c r="K14" i="1"/>
  <c r="E14" i="1"/>
  <c r="F14" i="1" s="1"/>
  <c r="L13" i="1"/>
  <c r="K13" i="1"/>
  <c r="E13" i="1"/>
  <c r="L11" i="1"/>
  <c r="K11" i="1"/>
  <c r="E11" i="1"/>
  <c r="L10" i="1"/>
  <c r="K10" i="1"/>
  <c r="E10" i="1"/>
  <c r="L9" i="1"/>
  <c r="K9" i="1"/>
  <c r="E9" i="1"/>
  <c r="F9" i="1" s="1"/>
  <c r="L8" i="1"/>
  <c r="K8" i="1"/>
  <c r="E8" i="1"/>
  <c r="F8" i="1" s="1"/>
  <c r="L7" i="1"/>
  <c r="K7" i="1"/>
  <c r="E7" i="1"/>
  <c r="L6" i="1"/>
  <c r="K6" i="1"/>
  <c r="E6" i="1"/>
  <c r="L5" i="1"/>
  <c r="K5" i="1"/>
  <c r="E5" i="1"/>
  <c r="F5" i="1" s="1"/>
  <c r="L3" i="1"/>
  <c r="L2" i="1" s="1"/>
  <c r="K2" i="1" s="1"/>
  <c r="F2" i="1" s="1"/>
  <c r="K3" i="1"/>
  <c r="E3" i="1"/>
  <c r="L93" i="56"/>
  <c r="L91" i="56" s="1"/>
  <c r="K91" i="56" s="1"/>
  <c r="F91" i="56" s="1"/>
  <c r="K93" i="56"/>
  <c r="F93" i="56" s="1"/>
  <c r="E93" i="56"/>
  <c r="L92" i="56"/>
  <c r="K92" i="56"/>
  <c r="E92" i="56"/>
  <c r="F92" i="56" s="1"/>
  <c r="E91" i="56"/>
  <c r="L90" i="56"/>
  <c r="K90" i="56"/>
  <c r="E90" i="56"/>
  <c r="F90" i="56" s="1"/>
  <c r="L89" i="56"/>
  <c r="K89" i="56"/>
  <c r="E89" i="56"/>
  <c r="F89" i="56" s="1"/>
  <c r="L88" i="56"/>
  <c r="K88" i="56"/>
  <c r="E88" i="56"/>
  <c r="F88" i="56" s="1"/>
  <c r="L87" i="56"/>
  <c r="K87" i="56"/>
  <c r="F87" i="56" s="1"/>
  <c r="E87" i="56"/>
  <c r="L86" i="56"/>
  <c r="K86" i="56"/>
  <c r="F86" i="56" s="1"/>
  <c r="E86" i="56"/>
  <c r="L85" i="56"/>
  <c r="K85" i="56"/>
  <c r="F85" i="56" s="1"/>
  <c r="E85" i="56"/>
  <c r="L84" i="56"/>
  <c r="K84" i="56"/>
  <c r="E84" i="56"/>
  <c r="F84" i="56" s="1"/>
  <c r="L83" i="56"/>
  <c r="K83" i="56"/>
  <c r="E83" i="56"/>
  <c r="F83" i="56" s="1"/>
  <c r="L82" i="56"/>
  <c r="K82" i="56"/>
  <c r="E82" i="56"/>
  <c r="F82" i="56" s="1"/>
  <c r="L81" i="56"/>
  <c r="K81" i="56"/>
  <c r="E81" i="56"/>
  <c r="F81" i="56" s="1"/>
  <c r="L80" i="56"/>
  <c r="K80" i="56"/>
  <c r="E80" i="56"/>
  <c r="F80" i="56" s="1"/>
  <c r="L79" i="56"/>
  <c r="K79" i="56"/>
  <c r="F79" i="56" s="1"/>
  <c r="E79" i="56"/>
  <c r="L78" i="56"/>
  <c r="K78" i="56"/>
  <c r="F78" i="56" s="1"/>
  <c r="E78" i="56"/>
  <c r="L77" i="56"/>
  <c r="K77" i="56"/>
  <c r="F77" i="56" s="1"/>
  <c r="E77" i="56"/>
  <c r="L76" i="56"/>
  <c r="K76" i="56"/>
  <c r="E76" i="56"/>
  <c r="F76" i="56" s="1"/>
  <c r="L75" i="56"/>
  <c r="K75" i="56"/>
  <c r="E75" i="56"/>
  <c r="F75" i="56" s="1"/>
  <c r="L74" i="56"/>
  <c r="K74" i="56"/>
  <c r="E74" i="56"/>
  <c r="F74" i="56" s="1"/>
  <c r="L73" i="56"/>
  <c r="K73" i="56"/>
  <c r="E73" i="56"/>
  <c r="F73" i="56" s="1"/>
  <c r="L72" i="56"/>
  <c r="K72" i="56"/>
  <c r="E72" i="56"/>
  <c r="F72" i="56" s="1"/>
  <c r="L71" i="56"/>
  <c r="K71" i="56"/>
  <c r="F71" i="56" s="1"/>
  <c r="E71" i="56"/>
  <c r="L70" i="56"/>
  <c r="L69" i="56" s="1"/>
  <c r="K69" i="56" s="1"/>
  <c r="F69" i="56" s="1"/>
  <c r="K70" i="56"/>
  <c r="F70" i="56" s="1"/>
  <c r="E70" i="56"/>
  <c r="E69" i="56" s="1"/>
  <c r="L68" i="56"/>
  <c r="K68" i="56"/>
  <c r="E68" i="56"/>
  <c r="F68" i="56" s="1"/>
  <c r="L67" i="56"/>
  <c r="K67" i="56"/>
  <c r="E67" i="56"/>
  <c r="F67" i="56" s="1"/>
  <c r="L66" i="56"/>
  <c r="K66" i="56"/>
  <c r="E66" i="56"/>
  <c r="F66" i="56" s="1"/>
  <c r="L65" i="56"/>
  <c r="K65" i="56"/>
  <c r="E65" i="56"/>
  <c r="F65" i="56" s="1"/>
  <c r="L64" i="56"/>
  <c r="K64" i="56"/>
  <c r="E64" i="56"/>
  <c r="F64" i="56" s="1"/>
  <c r="L63" i="56"/>
  <c r="K63" i="56"/>
  <c r="F63" i="56" s="1"/>
  <c r="E63" i="56"/>
  <c r="L62" i="56"/>
  <c r="K62" i="56"/>
  <c r="F62" i="56" s="1"/>
  <c r="E62" i="56"/>
  <c r="L61" i="56"/>
  <c r="K61" i="56"/>
  <c r="F61" i="56" s="1"/>
  <c r="E61" i="56"/>
  <c r="L60" i="56"/>
  <c r="K60" i="56"/>
  <c r="E60" i="56"/>
  <c r="F60" i="56" s="1"/>
  <c r="L59" i="56"/>
  <c r="K59" i="56"/>
  <c r="E59" i="56"/>
  <c r="F59" i="56" s="1"/>
  <c r="L58" i="56"/>
  <c r="K58" i="56"/>
  <c r="E58" i="56"/>
  <c r="F58" i="56" s="1"/>
  <c r="L57" i="56"/>
  <c r="K57" i="56"/>
  <c r="E57" i="56"/>
  <c r="F57" i="56" s="1"/>
  <c r="L56" i="56"/>
  <c r="K56" i="56"/>
  <c r="E56" i="56"/>
  <c r="F56" i="56" s="1"/>
  <c r="L55" i="56"/>
  <c r="L39" i="56" s="1"/>
  <c r="K39" i="56" s="1"/>
  <c r="F39" i="56" s="1"/>
  <c r="K55" i="56"/>
  <c r="F55" i="56" s="1"/>
  <c r="E55" i="56"/>
  <c r="L54" i="56"/>
  <c r="K54" i="56"/>
  <c r="F54" i="56" s="1"/>
  <c r="E54" i="56"/>
  <c r="L53" i="56"/>
  <c r="K53" i="56"/>
  <c r="F53" i="56" s="1"/>
  <c r="E53" i="56"/>
  <c r="L52" i="56"/>
  <c r="K52" i="56"/>
  <c r="E52" i="56"/>
  <c r="F52" i="56" s="1"/>
  <c r="L51" i="56"/>
  <c r="K51" i="56"/>
  <c r="E51" i="56"/>
  <c r="F51" i="56" s="1"/>
  <c r="L50" i="56"/>
  <c r="K50" i="56"/>
  <c r="E50" i="56"/>
  <c r="F50" i="56" s="1"/>
  <c r="L49" i="56"/>
  <c r="K49" i="56"/>
  <c r="E49" i="56"/>
  <c r="F49" i="56" s="1"/>
  <c r="L48" i="56"/>
  <c r="K48" i="56"/>
  <c r="E48" i="56"/>
  <c r="F48" i="56" s="1"/>
  <c r="L47" i="56"/>
  <c r="K47" i="56"/>
  <c r="F47" i="56" s="1"/>
  <c r="E47" i="56"/>
  <c r="L46" i="56"/>
  <c r="K46" i="56"/>
  <c r="F46" i="56" s="1"/>
  <c r="E46" i="56"/>
  <c r="L45" i="56"/>
  <c r="K45" i="56"/>
  <c r="F45" i="56" s="1"/>
  <c r="E45" i="56"/>
  <c r="L44" i="56"/>
  <c r="K44" i="56"/>
  <c r="E44" i="56"/>
  <c r="F44" i="56" s="1"/>
  <c r="L43" i="56"/>
  <c r="K43" i="56"/>
  <c r="E43" i="56"/>
  <c r="F43" i="56" s="1"/>
  <c r="L42" i="56"/>
  <c r="K42" i="56"/>
  <c r="E42" i="56"/>
  <c r="F42" i="56" s="1"/>
  <c r="L41" i="56"/>
  <c r="K41" i="56"/>
  <c r="E41" i="56"/>
  <c r="F41" i="56" s="1"/>
  <c r="L40" i="56"/>
  <c r="K40" i="56"/>
  <c r="E40" i="56"/>
  <c r="F40" i="56" s="1"/>
  <c r="L38" i="56"/>
  <c r="K38" i="56"/>
  <c r="F38" i="56" s="1"/>
  <c r="E38" i="56"/>
  <c r="E36" i="56" s="1"/>
  <c r="L37" i="56"/>
  <c r="K37" i="56"/>
  <c r="F37" i="56" s="1"/>
  <c r="E37" i="56"/>
  <c r="L35" i="56"/>
  <c r="K35" i="56"/>
  <c r="E35" i="56"/>
  <c r="F35" i="56" s="1"/>
  <c r="L34" i="56"/>
  <c r="K34" i="56"/>
  <c r="E34" i="56"/>
  <c r="L33" i="56"/>
  <c r="K33" i="56"/>
  <c r="E33" i="56"/>
  <c r="L32" i="56"/>
  <c r="K32" i="56"/>
  <c r="E32" i="56"/>
  <c r="F32" i="56" s="1"/>
  <c r="L31" i="56"/>
  <c r="K31" i="56"/>
  <c r="F31" i="56" s="1"/>
  <c r="E31" i="56"/>
  <c r="L30" i="56"/>
  <c r="K30" i="56"/>
  <c r="F30" i="56" s="1"/>
  <c r="E30" i="56"/>
  <c r="L29" i="56"/>
  <c r="K29" i="56"/>
  <c r="F29" i="56" s="1"/>
  <c r="E29" i="56"/>
  <c r="L28" i="56"/>
  <c r="K28" i="56"/>
  <c r="E28" i="56"/>
  <c r="F28" i="56" s="1"/>
  <c r="L27" i="56"/>
  <c r="K27" i="56"/>
  <c r="E27" i="56"/>
  <c r="F27" i="56" s="1"/>
  <c r="L26" i="56"/>
  <c r="K26" i="56"/>
  <c r="E26" i="56"/>
  <c r="F26" i="56" s="1"/>
  <c r="L25" i="56"/>
  <c r="K25" i="56"/>
  <c r="E25" i="56"/>
  <c r="F25" i="56" s="1"/>
  <c r="L24" i="56"/>
  <c r="K24" i="56"/>
  <c r="E24" i="56"/>
  <c r="F24" i="56" s="1"/>
  <c r="L23" i="56"/>
  <c r="K23" i="56"/>
  <c r="F23" i="56" s="1"/>
  <c r="E23" i="56"/>
  <c r="E22" i="56" s="1"/>
  <c r="L21" i="56"/>
  <c r="K21" i="56"/>
  <c r="F21" i="56" s="1"/>
  <c r="E21" i="56"/>
  <c r="L20" i="56"/>
  <c r="K20" i="56"/>
  <c r="E20" i="56"/>
  <c r="F20" i="56" s="1"/>
  <c r="L19" i="56"/>
  <c r="K19" i="56"/>
  <c r="E19" i="56"/>
  <c r="F19" i="56" s="1"/>
  <c r="L18" i="56"/>
  <c r="K18" i="56"/>
  <c r="E18" i="56"/>
  <c r="F18" i="56" s="1"/>
  <c r="L17" i="56"/>
  <c r="K17" i="56"/>
  <c r="E17" i="56"/>
  <c r="F17" i="56" s="1"/>
  <c r="L16" i="56"/>
  <c r="K16" i="56"/>
  <c r="E16" i="56"/>
  <c r="F16" i="56" s="1"/>
  <c r="L15" i="56"/>
  <c r="L8" i="56" s="1"/>
  <c r="K8" i="56" s="1"/>
  <c r="F8" i="56" s="1"/>
  <c r="K15" i="56"/>
  <c r="F15" i="56" s="1"/>
  <c r="E15" i="56"/>
  <c r="L14" i="56"/>
  <c r="K14" i="56"/>
  <c r="F14" i="56" s="1"/>
  <c r="E14" i="56"/>
  <c r="L13" i="56"/>
  <c r="K13" i="56"/>
  <c r="F13" i="56" s="1"/>
  <c r="E13" i="56"/>
  <c r="L12" i="56"/>
  <c r="K12" i="56"/>
  <c r="E12" i="56"/>
  <c r="F12" i="56" s="1"/>
  <c r="L11" i="56"/>
  <c r="K11" i="56"/>
  <c r="E11" i="56"/>
  <c r="F11" i="56" s="1"/>
  <c r="L10" i="56"/>
  <c r="K10" i="56"/>
  <c r="E10" i="56"/>
  <c r="F10" i="56" s="1"/>
  <c r="L9" i="56"/>
  <c r="K9" i="56"/>
  <c r="E9" i="56"/>
  <c r="F9" i="56" s="1"/>
  <c r="E8" i="56"/>
  <c r="L7" i="56"/>
  <c r="K7" i="56"/>
  <c r="F7" i="56" s="1"/>
  <c r="E7" i="56"/>
  <c r="E2" i="56" s="1"/>
  <c r="L6" i="56"/>
  <c r="L2" i="56" s="1"/>
  <c r="K2" i="56" s="1"/>
  <c r="F2" i="56" s="1"/>
  <c r="K6" i="56"/>
  <c r="F6" i="56" s="1"/>
  <c r="E6" i="56"/>
  <c r="L5" i="56"/>
  <c r="K5" i="56"/>
  <c r="F5" i="56" s="1"/>
  <c r="E5" i="56"/>
  <c r="L4" i="56"/>
  <c r="K4" i="56"/>
  <c r="E4" i="56"/>
  <c r="F4" i="56" s="1"/>
  <c r="L3" i="56"/>
  <c r="K3" i="56"/>
  <c r="E3" i="56"/>
  <c r="F3" i="56" s="1"/>
  <c r="F171" i="1" l="1"/>
  <c r="L169" i="1"/>
  <c r="K169" i="1" s="1"/>
  <c r="F169" i="1" s="1"/>
  <c r="F101" i="1"/>
  <c r="F173" i="1"/>
  <c r="F187" i="1"/>
  <c r="E154" i="1"/>
  <c r="F136" i="1"/>
  <c r="F175" i="1"/>
  <c r="F62" i="1"/>
  <c r="F10" i="1"/>
  <c r="F46" i="1"/>
  <c r="F105" i="1"/>
  <c r="F138" i="1"/>
  <c r="F30" i="1"/>
  <c r="L68" i="1"/>
  <c r="K68" i="1" s="1"/>
  <c r="F68" i="1" s="1"/>
  <c r="F13" i="1"/>
  <c r="F48" i="1"/>
  <c r="F117" i="1"/>
  <c r="F151" i="1"/>
  <c r="F140" i="1"/>
  <c r="F38" i="1"/>
  <c r="F74" i="1"/>
  <c r="F86" i="1"/>
  <c r="F108" i="1"/>
  <c r="F181" i="1"/>
  <c r="F34" i="56"/>
  <c r="F33" i="56"/>
  <c r="L22" i="56"/>
  <c r="K22" i="56" s="1"/>
  <c r="F22" i="56" s="1"/>
  <c r="F23" i="1"/>
  <c r="F58" i="1"/>
  <c r="F83" i="1"/>
  <c r="F94" i="1"/>
  <c r="F127" i="1"/>
  <c r="F148" i="1"/>
  <c r="E180" i="1"/>
  <c r="F73" i="1"/>
  <c r="F85" i="1"/>
  <c r="F107" i="1"/>
  <c r="E186" i="1"/>
  <c r="F118" i="1"/>
  <c r="E164" i="1"/>
  <c r="F82" i="1"/>
  <c r="F126" i="1"/>
  <c r="F119" i="1"/>
  <c r="F177" i="1"/>
  <c r="F3" i="1"/>
  <c r="F40" i="1"/>
  <c r="F75" i="1"/>
  <c r="F88" i="1"/>
  <c r="F109" i="1"/>
  <c r="E161" i="1"/>
  <c r="F63" i="1"/>
  <c r="F99" i="1"/>
  <c r="F132" i="1"/>
  <c r="E166" i="1"/>
  <c r="F53" i="1"/>
  <c r="F77" i="1"/>
  <c r="F122" i="1"/>
  <c r="F143" i="1"/>
  <c r="F179" i="1"/>
  <c r="F42" i="1"/>
  <c r="F90" i="1"/>
  <c r="F111" i="1"/>
  <c r="F156" i="1"/>
  <c r="E149" i="1"/>
  <c r="F7" i="1"/>
  <c r="F43" i="1"/>
  <c r="F134" i="1"/>
  <c r="F157" i="1"/>
  <c r="E68" i="1"/>
  <c r="F139" i="1"/>
  <c r="F32" i="1"/>
  <c r="F66" i="1"/>
  <c r="E169" i="1"/>
  <c r="F113" i="1"/>
  <c r="F135" i="1"/>
  <c r="F170" i="1"/>
  <c r="E79" i="1"/>
  <c r="F33" i="1"/>
  <c r="F67" i="1"/>
  <c r="F103" i="1"/>
  <c r="F78" i="1"/>
  <c r="L76" i="1"/>
  <c r="K76" i="1" s="1"/>
  <c r="F76" i="1" s="1"/>
  <c r="F45" i="1"/>
  <c r="F6" i="1"/>
  <c r="F159" i="1"/>
  <c r="L154" i="1"/>
  <c r="K154" i="1" s="1"/>
  <c r="F154" i="1" s="1"/>
  <c r="F158" i="1"/>
  <c r="F102" i="1"/>
  <c r="F112" i="1"/>
  <c r="L149" i="1"/>
  <c r="K149" i="1" s="1"/>
  <c r="F149" i="1" s="1"/>
  <c r="F174" i="1"/>
  <c r="L180" i="1"/>
  <c r="K180" i="1" s="1"/>
  <c r="F180" i="1" s="1"/>
  <c r="L186" i="1"/>
  <c r="K186" i="1" s="1"/>
  <c r="F186" i="1" s="1"/>
  <c r="F188" i="1"/>
  <c r="F189" i="1"/>
  <c r="F190" i="1"/>
  <c r="F191" i="1"/>
  <c r="F192" i="1"/>
  <c r="F184" i="1"/>
  <c r="F163" i="1"/>
  <c r="L50" i="1"/>
  <c r="K50" i="1" s="1"/>
  <c r="F50" i="1" s="1"/>
  <c r="L72" i="1"/>
  <c r="K72" i="1" s="1"/>
  <c r="F72" i="1" s="1"/>
  <c r="F71" i="1"/>
  <c r="F182" i="1"/>
  <c r="L172" i="1"/>
  <c r="K172" i="1" s="1"/>
  <c r="F172" i="1" s="1"/>
  <c r="F106" i="1"/>
  <c r="F160" i="1"/>
  <c r="L87" i="1"/>
  <c r="K87" i="1" s="1"/>
  <c r="F87" i="1" s="1"/>
  <c r="E39" i="1"/>
  <c r="L39" i="1"/>
  <c r="K39" i="1" s="1"/>
  <c r="F39" i="1" s="1"/>
  <c r="F35" i="1"/>
  <c r="F27" i="1"/>
  <c r="E120" i="1"/>
  <c r="F183" i="1"/>
  <c r="E4" i="1"/>
  <c r="E87" i="1"/>
  <c r="F49" i="1"/>
  <c r="F60" i="1"/>
  <c r="F80" i="1"/>
  <c r="F110" i="1"/>
  <c r="L79" i="1"/>
  <c r="K79" i="1" s="1"/>
  <c r="F79" i="1" s="1"/>
  <c r="L12" i="1"/>
  <c r="K12" i="1" s="1"/>
  <c r="F12" i="1" s="1"/>
  <c r="F115" i="1"/>
  <c r="L4" i="1"/>
  <c r="K4" i="1" s="1"/>
  <c r="F4" i="1" s="1"/>
  <c r="E31" i="1"/>
  <c r="F18" i="1"/>
  <c r="F28" i="1"/>
  <c r="F70" i="1"/>
  <c r="L120" i="1"/>
  <c r="K120" i="1" s="1"/>
  <c r="F120" i="1" s="1"/>
  <c r="F152" i="1"/>
  <c r="F162" i="1"/>
  <c r="L31" i="1"/>
  <c r="K31" i="1" s="1"/>
  <c r="F31" i="1" s="1"/>
  <c r="F34" i="1"/>
  <c r="F121" i="1"/>
  <c r="F11" i="1"/>
  <c r="F36" i="1"/>
  <c r="F185" i="1"/>
  <c r="E172" i="1"/>
  <c r="F44" i="1"/>
  <c r="F153" i="1"/>
  <c r="F89" i="1"/>
  <c r="E12" i="1"/>
  <c r="F81" i="1"/>
  <c r="E72" i="1"/>
  <c r="E50" i="1"/>
  <c r="E2" i="1"/>
  <c r="L36" i="56"/>
  <c r="K36" i="56" s="1"/>
  <c r="F36" i="56" s="1"/>
  <c r="E39" i="56"/>
  <c r="L39" i="52" l="1"/>
  <c r="K39" i="52"/>
  <c r="E39" i="52"/>
  <c r="L38" i="52"/>
  <c r="K38" i="52"/>
  <c r="E38" i="52"/>
  <c r="L36" i="52" l="1"/>
  <c r="F36" i="52"/>
  <c r="L35" i="52"/>
  <c r="E35" i="52"/>
  <c r="F35" i="52" s="1"/>
  <c r="L34" i="52"/>
  <c r="E34" i="52"/>
  <c r="F34" i="52" s="1"/>
  <c r="L33" i="52"/>
  <c r="L32" i="52" s="1"/>
  <c r="K32" i="52" s="1"/>
  <c r="F32" i="52" s="1"/>
  <c r="E33" i="52"/>
  <c r="F33" i="52" s="1"/>
  <c r="L48" i="52"/>
  <c r="K48" i="52"/>
  <c r="E48" i="52"/>
  <c r="L51" i="52"/>
  <c r="K51" i="52"/>
  <c r="E51" i="52"/>
  <c r="L50" i="52"/>
  <c r="K50" i="52"/>
  <c r="E50" i="52"/>
  <c r="L49" i="52"/>
  <c r="K49" i="52"/>
  <c r="E49" i="52"/>
  <c r="L47" i="52"/>
  <c r="K47" i="52"/>
  <c r="E47" i="52"/>
  <c r="L68" i="52"/>
  <c r="K68" i="52"/>
  <c r="E68" i="52"/>
  <c r="L67" i="52"/>
  <c r="L66" i="52" s="1"/>
  <c r="K66" i="52" s="1"/>
  <c r="F66" i="52" s="1"/>
  <c r="K67" i="52"/>
  <c r="E67" i="52"/>
  <c r="L65" i="52"/>
  <c r="K65" i="52"/>
  <c r="E65" i="52"/>
  <c r="L64" i="52"/>
  <c r="K64" i="52"/>
  <c r="E64" i="52"/>
  <c r="L63" i="52"/>
  <c r="K63" i="52"/>
  <c r="E63" i="52"/>
  <c r="L62" i="52"/>
  <c r="K62" i="52"/>
  <c r="E62" i="52"/>
  <c r="L61" i="52"/>
  <c r="K61" i="52"/>
  <c r="E61" i="52"/>
  <c r="L60" i="52"/>
  <c r="K60" i="52"/>
  <c r="E60" i="52"/>
  <c r="L59" i="52"/>
  <c r="K59" i="52"/>
  <c r="E59" i="52"/>
  <c r="L58" i="52"/>
  <c r="K58" i="52"/>
  <c r="E58" i="52"/>
  <c r="L56" i="52"/>
  <c r="K56" i="52"/>
  <c r="E56" i="52"/>
  <c r="L55" i="52"/>
  <c r="K55" i="52"/>
  <c r="E55" i="52"/>
  <c r="L54" i="52"/>
  <c r="K54" i="52"/>
  <c r="E54" i="52"/>
  <c r="L53" i="52"/>
  <c r="K53" i="52"/>
  <c r="E53" i="52"/>
  <c r="L45" i="52"/>
  <c r="K45" i="52"/>
  <c r="E45" i="52"/>
  <c r="L44" i="52"/>
  <c r="K44" i="52"/>
  <c r="E44" i="52"/>
  <c r="L43" i="52"/>
  <c r="K43" i="52"/>
  <c r="E43" i="52"/>
  <c r="L42" i="52"/>
  <c r="K42" i="52"/>
  <c r="E42" i="52"/>
  <c r="L41" i="52"/>
  <c r="K41" i="52"/>
  <c r="E41" i="52"/>
  <c r="L40" i="52"/>
  <c r="K40" i="52"/>
  <c r="E40" i="52"/>
  <c r="L31" i="52"/>
  <c r="E31" i="52"/>
  <c r="F31" i="52" s="1"/>
  <c r="L30" i="52"/>
  <c r="E30" i="52"/>
  <c r="F30" i="52" s="1"/>
  <c r="L29" i="52"/>
  <c r="L27" i="52" s="1"/>
  <c r="K27" i="52" s="1"/>
  <c r="F27" i="52" s="1"/>
  <c r="E29" i="52"/>
  <c r="F29" i="52" s="1"/>
  <c r="L28" i="52"/>
  <c r="E28" i="52"/>
  <c r="L26" i="52"/>
  <c r="E26" i="52"/>
  <c r="F26" i="52" s="1"/>
  <c r="L25" i="52"/>
  <c r="E25" i="52"/>
  <c r="F25" i="52" s="1"/>
  <c r="L24" i="52"/>
  <c r="L22" i="52" s="1"/>
  <c r="K22" i="52" s="1"/>
  <c r="F22" i="52" s="1"/>
  <c r="E24" i="52"/>
  <c r="F24" i="52" s="1"/>
  <c r="L23" i="52"/>
  <c r="E23" i="52"/>
  <c r="F23" i="52" s="1"/>
  <c r="L21" i="52"/>
  <c r="E21" i="52"/>
  <c r="F21" i="52" s="1"/>
  <c r="L20" i="52"/>
  <c r="E20" i="52"/>
  <c r="F20" i="52" s="1"/>
  <c r="L19" i="52"/>
  <c r="E19" i="52"/>
  <c r="F19" i="52" s="1"/>
  <c r="L18" i="52"/>
  <c r="E18" i="52"/>
  <c r="L16" i="52"/>
  <c r="E16" i="52"/>
  <c r="F16" i="52" s="1"/>
  <c r="L15" i="52"/>
  <c r="E15" i="52"/>
  <c r="F15" i="52" s="1"/>
  <c r="L14" i="52"/>
  <c r="E14" i="52"/>
  <c r="F14" i="52" s="1"/>
  <c r="L13" i="52"/>
  <c r="E13" i="52"/>
  <c r="F13" i="52" s="1"/>
  <c r="L11" i="52"/>
  <c r="E11" i="52"/>
  <c r="F11" i="52" s="1"/>
  <c r="L10" i="52"/>
  <c r="E10" i="52"/>
  <c r="F10" i="52" s="1"/>
  <c r="L9" i="52"/>
  <c r="L7" i="52" s="1"/>
  <c r="K7" i="52" s="1"/>
  <c r="F7" i="52" s="1"/>
  <c r="E9" i="52"/>
  <c r="F9" i="52" s="1"/>
  <c r="L8" i="52"/>
  <c r="E8" i="52"/>
  <c r="F8" i="52" s="1"/>
  <c r="L6" i="52"/>
  <c r="E6" i="52"/>
  <c r="F6" i="52" s="1"/>
  <c r="L5" i="52"/>
  <c r="E5" i="52"/>
  <c r="F5" i="52" s="1"/>
  <c r="L4" i="52"/>
  <c r="E4" i="52"/>
  <c r="F4" i="52" s="1"/>
  <c r="L3" i="52"/>
  <c r="E3" i="52"/>
  <c r="F3" i="52" s="1"/>
  <c r="L2" i="52"/>
  <c r="K2" i="52"/>
  <c r="F2" i="52" s="1"/>
  <c r="E66" i="52" l="1"/>
  <c r="L52" i="52"/>
  <c r="K52" i="52" s="1"/>
  <c r="F52" i="52" s="1"/>
  <c r="L17" i="52"/>
  <c r="K17" i="52" s="1"/>
  <c r="F17" i="52" s="1"/>
  <c r="E52" i="52"/>
  <c r="E27" i="52"/>
  <c r="F47" i="52"/>
  <c r="L37" i="52"/>
  <c r="K37" i="52" s="1"/>
  <c r="F37" i="52" s="1"/>
  <c r="F49" i="52"/>
  <c r="E46" i="52"/>
  <c r="L12" i="52"/>
  <c r="K12" i="52" s="1"/>
  <c r="F12" i="52" s="1"/>
  <c r="E32" i="52"/>
  <c r="E17" i="52"/>
  <c r="E2" i="52"/>
  <c r="E12" i="52"/>
  <c r="F48" i="52"/>
  <c r="E37" i="52"/>
  <c r="E22" i="52"/>
  <c r="L57" i="52"/>
  <c r="K57" i="52" s="1"/>
  <c r="F57" i="52" s="1"/>
  <c r="E57" i="52"/>
  <c r="L46" i="52"/>
  <c r="K46" i="52" s="1"/>
  <c r="F46" i="52" s="1"/>
  <c r="F28" i="52"/>
  <c r="F18" i="52"/>
  <c r="E7" i="52"/>
  <c r="L41" i="58" l="1"/>
  <c r="K41" i="58"/>
  <c r="E41" i="58"/>
  <c r="L40" i="58"/>
  <c r="K40" i="58"/>
  <c r="E40" i="58"/>
  <c r="F40" i="58" l="1"/>
  <c r="F41" i="58"/>
  <c r="L21" i="58"/>
  <c r="K21" i="58"/>
  <c r="E21" i="58"/>
  <c r="L43" i="58"/>
  <c r="K43" i="58"/>
  <c r="E43" i="58"/>
  <c r="L42" i="58"/>
  <c r="K42" i="58"/>
  <c r="E42" i="58"/>
  <c r="L49" i="58"/>
  <c r="K49" i="58"/>
  <c r="E49" i="58"/>
  <c r="L48" i="58"/>
  <c r="K48" i="58"/>
  <c r="E48" i="58"/>
  <c r="L47" i="58"/>
  <c r="K47" i="58"/>
  <c r="E47" i="58"/>
  <c r="L46" i="58"/>
  <c r="K46" i="58"/>
  <c r="E46" i="58"/>
  <c r="L45" i="58"/>
  <c r="K45" i="58"/>
  <c r="E45" i="58"/>
  <c r="L44" i="58"/>
  <c r="K44" i="58"/>
  <c r="E44" i="58"/>
  <c r="L39" i="58"/>
  <c r="K39" i="58"/>
  <c r="E39" i="58"/>
  <c r="L17" i="58"/>
  <c r="K17" i="58"/>
  <c r="E17" i="58"/>
  <c r="L15" i="58"/>
  <c r="K15" i="58"/>
  <c r="E15" i="58"/>
  <c r="L14" i="58"/>
  <c r="K14" i="58"/>
  <c r="E14" i="58"/>
  <c r="F47" i="58" l="1"/>
  <c r="F44" i="58"/>
  <c r="F46" i="58"/>
  <c r="L13" i="58"/>
  <c r="K13" i="58" s="1"/>
  <c r="F13" i="58" s="1"/>
  <c r="E13" i="58"/>
  <c r="L38" i="58"/>
  <c r="K38" i="58" s="1"/>
  <c r="F38" i="58" s="1"/>
  <c r="F21" i="58"/>
  <c r="F48" i="58"/>
  <c r="F45" i="58"/>
  <c r="F39" i="58"/>
  <c r="F49" i="58"/>
  <c r="F43" i="58"/>
  <c r="E38" i="58"/>
  <c r="F42" i="58"/>
  <c r="F14" i="58"/>
  <c r="F17" i="58"/>
  <c r="F15" i="58"/>
  <c r="L33" i="58" l="1"/>
  <c r="K33" i="58"/>
  <c r="E33" i="58"/>
  <c r="L32" i="58"/>
  <c r="K32" i="58"/>
  <c r="E32" i="58"/>
  <c r="F32" i="58" l="1"/>
  <c r="F33" i="58"/>
  <c r="L4" i="65" l="1"/>
  <c r="L5" i="65"/>
  <c r="K4" i="65"/>
  <c r="F4" i="65" s="1"/>
  <c r="K5" i="65"/>
  <c r="F5" i="65" s="1"/>
  <c r="L37" i="58" l="1"/>
  <c r="K37" i="58"/>
  <c r="E37" i="58"/>
  <c r="L36" i="58"/>
  <c r="K36" i="58"/>
  <c r="E36" i="58"/>
  <c r="L35" i="58"/>
  <c r="K35" i="58"/>
  <c r="E35" i="58"/>
  <c r="L34" i="58"/>
  <c r="K34" i="58"/>
  <c r="E34" i="58"/>
  <c r="L31" i="58"/>
  <c r="K31" i="58"/>
  <c r="E31" i="58"/>
  <c r="L29" i="58"/>
  <c r="K29" i="58"/>
  <c r="E29" i="58"/>
  <c r="L28" i="58"/>
  <c r="K28" i="58"/>
  <c r="E28" i="58"/>
  <c r="L27" i="58"/>
  <c r="K27" i="58"/>
  <c r="E27" i="58"/>
  <c r="L26" i="58"/>
  <c r="K26" i="58"/>
  <c r="E26" i="58"/>
  <c r="L25" i="58"/>
  <c r="K25" i="58"/>
  <c r="E25" i="58"/>
  <c r="L24" i="58"/>
  <c r="K24" i="58"/>
  <c r="E24" i="58"/>
  <c r="L23" i="58"/>
  <c r="K23" i="58"/>
  <c r="E23" i="58"/>
  <c r="L22" i="58"/>
  <c r="K22" i="58"/>
  <c r="E22" i="58"/>
  <c r="L20" i="58"/>
  <c r="K20" i="58"/>
  <c r="E20" i="58"/>
  <c r="L18" i="58"/>
  <c r="L16" i="58" s="1"/>
  <c r="K16" i="58" s="1"/>
  <c r="F16" i="58" s="1"/>
  <c r="K18" i="58"/>
  <c r="E18" i="58"/>
  <c r="E16" i="58" s="1"/>
  <c r="L12" i="58"/>
  <c r="K12" i="58"/>
  <c r="E12" i="58"/>
  <c r="L11" i="58"/>
  <c r="K11" i="58"/>
  <c r="E11" i="58"/>
  <c r="L10" i="58"/>
  <c r="K10" i="58"/>
  <c r="E10" i="58"/>
  <c r="L9" i="58"/>
  <c r="K9" i="58"/>
  <c r="E9" i="58"/>
  <c r="L7" i="58"/>
  <c r="K7" i="58"/>
  <c r="E7" i="58"/>
  <c r="L6" i="58"/>
  <c r="K6" i="58"/>
  <c r="E6" i="58"/>
  <c r="L5" i="58"/>
  <c r="K5" i="58"/>
  <c r="E5" i="58"/>
  <c r="L4" i="58"/>
  <c r="K4" i="58"/>
  <c r="E4" i="58"/>
  <c r="L3" i="58"/>
  <c r="K3" i="58"/>
  <c r="E3" i="58"/>
  <c r="F3" i="58" l="1"/>
  <c r="F35" i="58"/>
  <c r="E30" i="58"/>
  <c r="F24" i="58"/>
  <c r="F34" i="58"/>
  <c r="F25" i="58"/>
  <c r="F31" i="58"/>
  <c r="F23" i="58"/>
  <c r="F22" i="58"/>
  <c r="F29" i="58"/>
  <c r="F36" i="58"/>
  <c r="F6" i="58"/>
  <c r="F4" i="58"/>
  <c r="F9" i="58"/>
  <c r="F11" i="58"/>
  <c r="L19" i="58"/>
  <c r="K19" i="58" s="1"/>
  <c r="F19" i="58" s="1"/>
  <c r="F27" i="58"/>
  <c r="F37" i="58"/>
  <c r="F5" i="58"/>
  <c r="F7" i="58"/>
  <c r="F26" i="58"/>
  <c r="F10" i="58"/>
  <c r="E8" i="58"/>
  <c r="L8" i="58"/>
  <c r="K8" i="58" s="1"/>
  <c r="F8" i="58" s="1"/>
  <c r="F28" i="58"/>
  <c r="F12" i="58"/>
  <c r="E2" i="58"/>
  <c r="F18" i="58"/>
  <c r="L2" i="58"/>
  <c r="K2" i="58" s="1"/>
  <c r="F2" i="58" s="1"/>
  <c r="E19" i="58"/>
  <c r="L30" i="58"/>
  <c r="K30" i="58" s="1"/>
  <c r="F30" i="58" s="1"/>
  <c r="F20" i="58"/>
  <c r="K139" i="65" l="1"/>
  <c r="L139" i="65"/>
  <c r="K85" i="9"/>
  <c r="L85" i="9"/>
  <c r="K84" i="9"/>
  <c r="L84" i="9"/>
  <c r="K83" i="9"/>
  <c r="L83" i="9"/>
  <c r="L35" i="7"/>
  <c r="K35" i="7"/>
  <c r="L15" i="9"/>
  <c r="L7" i="7"/>
  <c r="L6" i="7" s="1"/>
  <c r="K6" i="7" s="1"/>
  <c r="L8" i="7"/>
  <c r="L9" i="7"/>
  <c r="L10" i="7"/>
  <c r="L11" i="7"/>
  <c r="L12" i="7"/>
  <c r="L13" i="7"/>
  <c r="L14" i="7"/>
  <c r="K7" i="7"/>
  <c r="K8" i="7"/>
  <c r="K9" i="7"/>
  <c r="K11" i="7"/>
  <c r="K12" i="7"/>
  <c r="K13" i="7"/>
  <c r="K14" i="7"/>
  <c r="K10" i="7"/>
  <c r="L11" i="53" l="1"/>
  <c r="K11" i="53"/>
  <c r="E11" i="53"/>
  <c r="L10" i="53"/>
  <c r="K10" i="53"/>
  <c r="E10" i="53"/>
  <c r="L9" i="53"/>
  <c r="K9" i="53"/>
  <c r="E9" i="53"/>
  <c r="L8" i="53"/>
  <c r="K8" i="53"/>
  <c r="E8" i="53"/>
  <c r="L7" i="53"/>
  <c r="K7" i="53"/>
  <c r="E7" i="53"/>
  <c r="L6" i="53"/>
  <c r="K6" i="53"/>
  <c r="E6" i="53"/>
  <c r="L5" i="53"/>
  <c r="K5" i="53"/>
  <c r="E5" i="53"/>
  <c r="L4" i="53"/>
  <c r="K4" i="53"/>
  <c r="E4" i="53"/>
  <c r="L3" i="53"/>
  <c r="K3" i="53"/>
  <c r="E3" i="53"/>
  <c r="F10" i="53" l="1"/>
  <c r="L2" i="53"/>
  <c r="K2" i="53" s="1"/>
  <c r="F2" i="53" s="1"/>
  <c r="F9" i="53"/>
  <c r="F4" i="53"/>
  <c r="F8" i="53"/>
  <c r="F3" i="53"/>
  <c r="F11" i="53"/>
  <c r="F6" i="53"/>
  <c r="E2" i="53"/>
  <c r="F7" i="53"/>
  <c r="F5" i="53"/>
  <c r="L167" i="65" l="1"/>
  <c r="K167" i="65"/>
  <c r="E167" i="65"/>
  <c r="L166" i="65"/>
  <c r="K166" i="65"/>
  <c r="E166" i="65"/>
  <c r="L164" i="65"/>
  <c r="K164" i="65"/>
  <c r="E164" i="65"/>
  <c r="L163" i="65"/>
  <c r="K163" i="65"/>
  <c r="E163" i="65"/>
  <c r="L162" i="65"/>
  <c r="K162" i="65"/>
  <c r="E162" i="65"/>
  <c r="L161" i="65"/>
  <c r="K161" i="65"/>
  <c r="E161" i="65"/>
  <c r="L159" i="65"/>
  <c r="K159" i="65"/>
  <c r="E159" i="65"/>
  <c r="L158" i="65"/>
  <c r="K158" i="65"/>
  <c r="E158" i="65"/>
  <c r="L156" i="65"/>
  <c r="K156" i="65"/>
  <c r="E156" i="65"/>
  <c r="L155" i="65"/>
  <c r="K155" i="65"/>
  <c r="E155" i="65"/>
  <c r="L154" i="65"/>
  <c r="K154" i="65"/>
  <c r="E154" i="65"/>
  <c r="L153" i="65"/>
  <c r="K153" i="65"/>
  <c r="E153" i="65"/>
  <c r="L151" i="65"/>
  <c r="K151" i="65"/>
  <c r="E151" i="65"/>
  <c r="L150" i="65"/>
  <c r="K150" i="65"/>
  <c r="E150" i="65"/>
  <c r="L148" i="65"/>
  <c r="K148" i="65"/>
  <c r="E148" i="65"/>
  <c r="F148" i="65" s="1"/>
  <c r="L147" i="65"/>
  <c r="K147" i="65"/>
  <c r="E147" i="65"/>
  <c r="L146" i="65"/>
  <c r="K146" i="65"/>
  <c r="E146" i="65"/>
  <c r="L145" i="65"/>
  <c r="K145" i="65"/>
  <c r="E145" i="65"/>
  <c r="L144" i="65"/>
  <c r="K144" i="65"/>
  <c r="E144" i="65"/>
  <c r="L143" i="65"/>
  <c r="K143" i="65"/>
  <c r="E143" i="65"/>
  <c r="L142" i="65"/>
  <c r="K142" i="65"/>
  <c r="E142" i="65"/>
  <c r="L141" i="65"/>
  <c r="K141" i="65"/>
  <c r="E141" i="65"/>
  <c r="L140" i="65"/>
  <c r="K140" i="65"/>
  <c r="E140" i="65"/>
  <c r="F140" i="65" s="1"/>
  <c r="E139" i="65"/>
  <c r="L138" i="65"/>
  <c r="K138" i="65"/>
  <c r="E138" i="65"/>
  <c r="L136" i="65"/>
  <c r="K136" i="65"/>
  <c r="E136" i="65"/>
  <c r="L135" i="65"/>
  <c r="K135" i="65"/>
  <c r="E135" i="65"/>
  <c r="L134" i="65"/>
  <c r="K134" i="65"/>
  <c r="E134" i="65"/>
  <c r="L133" i="65"/>
  <c r="K133" i="65"/>
  <c r="E133" i="65"/>
  <c r="L132" i="65"/>
  <c r="K132" i="65"/>
  <c r="E132" i="65"/>
  <c r="L131" i="65"/>
  <c r="K131" i="65"/>
  <c r="E131" i="65"/>
  <c r="L130" i="65"/>
  <c r="K130" i="65"/>
  <c r="E130" i="65"/>
  <c r="L129" i="65"/>
  <c r="K129" i="65"/>
  <c r="E129" i="65"/>
  <c r="L128" i="65"/>
  <c r="K128" i="65"/>
  <c r="E128" i="65"/>
  <c r="L127" i="65"/>
  <c r="K127" i="65"/>
  <c r="E127" i="65"/>
  <c r="L126" i="65"/>
  <c r="K126" i="65"/>
  <c r="E126" i="65"/>
  <c r="L125" i="65"/>
  <c r="K125" i="65"/>
  <c r="E125" i="65"/>
  <c r="L123" i="65"/>
  <c r="L117" i="65" s="1"/>
  <c r="K117" i="65" s="1"/>
  <c r="F117" i="65" s="1"/>
  <c r="K123" i="65"/>
  <c r="E123" i="65"/>
  <c r="L122" i="65"/>
  <c r="K122" i="65"/>
  <c r="E122" i="65"/>
  <c r="L121" i="65"/>
  <c r="K121" i="65"/>
  <c r="E121" i="65"/>
  <c r="L120" i="65"/>
  <c r="K120" i="65"/>
  <c r="E120" i="65"/>
  <c r="L119" i="65"/>
  <c r="K119" i="65"/>
  <c r="E119" i="65"/>
  <c r="L118" i="65"/>
  <c r="K118" i="65"/>
  <c r="E118" i="65"/>
  <c r="L116" i="65"/>
  <c r="K116" i="65"/>
  <c r="E116" i="65"/>
  <c r="L115" i="65"/>
  <c r="L111" i="65" s="1"/>
  <c r="K111" i="65" s="1"/>
  <c r="F111" i="65" s="1"/>
  <c r="K115" i="65"/>
  <c r="E115" i="65"/>
  <c r="L114" i="65"/>
  <c r="K114" i="65"/>
  <c r="E114" i="65"/>
  <c r="L113" i="65"/>
  <c r="K113" i="65"/>
  <c r="E113" i="65"/>
  <c r="L112" i="65"/>
  <c r="K112" i="65"/>
  <c r="E112" i="65"/>
  <c r="L110" i="65"/>
  <c r="K110" i="65"/>
  <c r="E110" i="65"/>
  <c r="L109" i="65"/>
  <c r="K109" i="65"/>
  <c r="E109" i="65"/>
  <c r="L108" i="65"/>
  <c r="K108" i="65"/>
  <c r="E108" i="65"/>
  <c r="L107" i="65"/>
  <c r="K107" i="65"/>
  <c r="E107" i="65"/>
  <c r="L106" i="65"/>
  <c r="K106" i="65" s="1"/>
  <c r="F106" i="65" s="1"/>
  <c r="L105" i="65"/>
  <c r="K105" i="65"/>
  <c r="E105" i="65"/>
  <c r="L104" i="65"/>
  <c r="K104" i="65"/>
  <c r="E104" i="65"/>
  <c r="L103" i="65"/>
  <c r="K103" i="65"/>
  <c r="E103" i="65"/>
  <c r="L102" i="65"/>
  <c r="L101" i="65" s="1"/>
  <c r="K102" i="65"/>
  <c r="E102" i="65"/>
  <c r="L100" i="65"/>
  <c r="L93" i="65" s="1"/>
  <c r="K93" i="65" s="1"/>
  <c r="F93" i="65" s="1"/>
  <c r="K100" i="65"/>
  <c r="E100" i="65"/>
  <c r="L99" i="65"/>
  <c r="K99" i="65"/>
  <c r="E99" i="65"/>
  <c r="L98" i="65"/>
  <c r="K98" i="65"/>
  <c r="E98" i="65"/>
  <c r="L97" i="65"/>
  <c r="K97" i="65"/>
  <c r="E97" i="65"/>
  <c r="L96" i="65"/>
  <c r="K96" i="65"/>
  <c r="E96" i="65"/>
  <c r="L95" i="65"/>
  <c r="K95" i="65"/>
  <c r="E95" i="65"/>
  <c r="L94" i="65"/>
  <c r="K94" i="65"/>
  <c r="E94" i="65"/>
  <c r="L92" i="65"/>
  <c r="L85" i="65" s="1"/>
  <c r="K85" i="65" s="1"/>
  <c r="F85" i="65" s="1"/>
  <c r="K92" i="65"/>
  <c r="E92" i="65"/>
  <c r="L91" i="65"/>
  <c r="K91" i="65"/>
  <c r="E91" i="65"/>
  <c r="L90" i="65"/>
  <c r="K90" i="65"/>
  <c r="E90" i="65"/>
  <c r="L89" i="65"/>
  <c r="K89" i="65"/>
  <c r="E89" i="65"/>
  <c r="L88" i="65"/>
  <c r="K88" i="65"/>
  <c r="E88" i="65"/>
  <c r="L87" i="65"/>
  <c r="K87" i="65"/>
  <c r="E87" i="65"/>
  <c r="L86" i="65"/>
  <c r="K86" i="65"/>
  <c r="E86" i="65"/>
  <c r="L84" i="65"/>
  <c r="K84" i="65"/>
  <c r="E84" i="65"/>
  <c r="L83" i="65"/>
  <c r="K83" i="65"/>
  <c r="E83" i="65"/>
  <c r="L82" i="65"/>
  <c r="K82" i="65"/>
  <c r="E82" i="65"/>
  <c r="L81" i="65"/>
  <c r="K81" i="65"/>
  <c r="E81" i="65"/>
  <c r="L80" i="65"/>
  <c r="K80" i="65"/>
  <c r="E80" i="65"/>
  <c r="L79" i="65"/>
  <c r="K79" i="65"/>
  <c r="E79" i="65"/>
  <c r="L78" i="65"/>
  <c r="K78" i="65"/>
  <c r="E78" i="65"/>
  <c r="L77" i="65"/>
  <c r="K77" i="65"/>
  <c r="E77" i="65"/>
  <c r="L76" i="65"/>
  <c r="K76" i="65"/>
  <c r="E76" i="65"/>
  <c r="L75" i="65"/>
  <c r="K75" i="65"/>
  <c r="E75" i="65"/>
  <c r="L74" i="65"/>
  <c r="K74" i="65"/>
  <c r="E74" i="65"/>
  <c r="L72" i="65"/>
  <c r="L62" i="65" s="1"/>
  <c r="K62" i="65" s="1"/>
  <c r="F62" i="65" s="1"/>
  <c r="K72" i="65"/>
  <c r="E72" i="65"/>
  <c r="L71" i="65"/>
  <c r="K71" i="65"/>
  <c r="E71" i="65"/>
  <c r="F71" i="65" s="1"/>
  <c r="L70" i="65"/>
  <c r="K70" i="65"/>
  <c r="E70" i="65"/>
  <c r="L69" i="65"/>
  <c r="K69" i="65"/>
  <c r="E69" i="65"/>
  <c r="L68" i="65"/>
  <c r="K68" i="65"/>
  <c r="E68" i="65"/>
  <c r="L67" i="65"/>
  <c r="K67" i="65"/>
  <c r="E67" i="65"/>
  <c r="L66" i="65"/>
  <c r="K66" i="65"/>
  <c r="E66" i="65"/>
  <c r="L65" i="65"/>
  <c r="K65" i="65"/>
  <c r="E65" i="65"/>
  <c r="L64" i="65"/>
  <c r="K64" i="65"/>
  <c r="E64" i="65"/>
  <c r="L63" i="65"/>
  <c r="K63" i="65"/>
  <c r="E63" i="65"/>
  <c r="L61" i="65"/>
  <c r="L60" i="65" s="1"/>
  <c r="K60" i="65" s="1"/>
  <c r="F60" i="65" s="1"/>
  <c r="K61" i="65"/>
  <c r="E61" i="65"/>
  <c r="E60" i="65" s="1"/>
  <c r="L59" i="65"/>
  <c r="L58" i="65" s="1"/>
  <c r="K58" i="65" s="1"/>
  <c r="F58" i="65" s="1"/>
  <c r="K59" i="65"/>
  <c r="E59" i="65"/>
  <c r="E58" i="65" s="1"/>
  <c r="L57" i="65"/>
  <c r="L55" i="65" s="1"/>
  <c r="K55" i="65" s="1"/>
  <c r="F55" i="65" s="1"/>
  <c r="K57" i="65"/>
  <c r="E57" i="65"/>
  <c r="L56" i="65"/>
  <c r="K56" i="65"/>
  <c r="E56" i="65"/>
  <c r="L54" i="65"/>
  <c r="K54" i="65"/>
  <c r="E54" i="65"/>
  <c r="L53" i="65"/>
  <c r="K53" i="65"/>
  <c r="E53" i="65"/>
  <c r="L52" i="65"/>
  <c r="K52" i="65"/>
  <c r="E52" i="65"/>
  <c r="L51" i="65"/>
  <c r="K51" i="65"/>
  <c r="E51" i="65"/>
  <c r="L50" i="65"/>
  <c r="K50" i="65"/>
  <c r="E50" i="65"/>
  <c r="L49" i="65"/>
  <c r="K49" i="65"/>
  <c r="E49" i="65"/>
  <c r="L48" i="65"/>
  <c r="K48" i="65"/>
  <c r="E48" i="65"/>
  <c r="L47" i="65"/>
  <c r="K47" i="65"/>
  <c r="E47" i="65"/>
  <c r="L46" i="65"/>
  <c r="K46" i="65"/>
  <c r="E46" i="65"/>
  <c r="L45" i="65"/>
  <c r="K45" i="65"/>
  <c r="E45" i="65"/>
  <c r="L44" i="65"/>
  <c r="K44" i="65"/>
  <c r="E44" i="65"/>
  <c r="L43" i="65"/>
  <c r="K43" i="65" s="1"/>
  <c r="F43" i="65" s="1"/>
  <c r="L42" i="65"/>
  <c r="K42" i="65"/>
  <c r="E42" i="65"/>
  <c r="L41" i="65"/>
  <c r="K41" i="65"/>
  <c r="E41" i="65"/>
  <c r="L40" i="65"/>
  <c r="K40" i="65"/>
  <c r="E40" i="65"/>
  <c r="L39" i="65"/>
  <c r="K39" i="65"/>
  <c r="E39" i="65"/>
  <c r="L38" i="65"/>
  <c r="K38" i="65"/>
  <c r="E38" i="65"/>
  <c r="L37" i="65"/>
  <c r="K37" i="65"/>
  <c r="E37" i="65"/>
  <c r="L36" i="65"/>
  <c r="K36" i="65"/>
  <c r="E36" i="65"/>
  <c r="L35" i="65"/>
  <c r="K35" i="65"/>
  <c r="E35" i="65"/>
  <c r="L34" i="65"/>
  <c r="K34" i="65"/>
  <c r="E34" i="65"/>
  <c r="L33" i="65"/>
  <c r="K33" i="65"/>
  <c r="E33" i="65"/>
  <c r="L32" i="65"/>
  <c r="K32" i="65"/>
  <c r="E32" i="65"/>
  <c r="L31" i="65"/>
  <c r="K31" i="65"/>
  <c r="E31" i="65"/>
  <c r="L30" i="65"/>
  <c r="K30" i="65"/>
  <c r="E30" i="65"/>
  <c r="L29" i="65"/>
  <c r="K29" i="65"/>
  <c r="E29" i="65"/>
  <c r="L28" i="65"/>
  <c r="K28" i="65"/>
  <c r="E28" i="65"/>
  <c r="L27" i="65"/>
  <c r="K27" i="65"/>
  <c r="E27" i="65"/>
  <c r="L26" i="65"/>
  <c r="K26" i="65"/>
  <c r="E26" i="65"/>
  <c r="L25" i="65"/>
  <c r="K25" i="65"/>
  <c r="E25" i="65"/>
  <c r="L24" i="65"/>
  <c r="K24" i="65"/>
  <c r="E24" i="65"/>
  <c r="L23" i="65"/>
  <c r="K23" i="65"/>
  <c r="E23" i="65"/>
  <c r="L22" i="65"/>
  <c r="K22" i="65"/>
  <c r="E22" i="65"/>
  <c r="L21" i="65"/>
  <c r="K21" i="65"/>
  <c r="E21" i="65"/>
  <c r="L20" i="65"/>
  <c r="K20" i="65"/>
  <c r="E20" i="65"/>
  <c r="L18" i="65"/>
  <c r="K18" i="65"/>
  <c r="E18" i="65"/>
  <c r="F18" i="65" s="1"/>
  <c r="L17" i="65"/>
  <c r="K17" i="65"/>
  <c r="E17" i="65"/>
  <c r="L16" i="65"/>
  <c r="K16" i="65"/>
  <c r="E16" i="65"/>
  <c r="L15" i="65"/>
  <c r="K15" i="65"/>
  <c r="E15" i="65"/>
  <c r="L14" i="65"/>
  <c r="K14" i="65"/>
  <c r="E14" i="65"/>
  <c r="L13" i="65"/>
  <c r="K13" i="65"/>
  <c r="E13" i="65"/>
  <c r="L12" i="65"/>
  <c r="K12" i="65"/>
  <c r="E12" i="65"/>
  <c r="L11" i="65"/>
  <c r="K11" i="65"/>
  <c r="E11" i="65"/>
  <c r="L10" i="65"/>
  <c r="K10" i="65"/>
  <c r="E10" i="65"/>
  <c r="F10" i="65" s="1"/>
  <c r="L9" i="65"/>
  <c r="K9" i="65"/>
  <c r="E9" i="65"/>
  <c r="L8" i="65"/>
  <c r="K8" i="65"/>
  <c r="E8" i="65"/>
  <c r="L7" i="65"/>
  <c r="K7" i="65"/>
  <c r="E7" i="65"/>
  <c r="L3" i="65"/>
  <c r="L2" i="65" s="1"/>
  <c r="K3" i="65"/>
  <c r="E3" i="65"/>
  <c r="E2" i="65" s="1"/>
  <c r="F3" i="65" l="1"/>
  <c r="F21" i="65"/>
  <c r="F29" i="65"/>
  <c r="F51" i="65"/>
  <c r="F49" i="65"/>
  <c r="E165" i="65"/>
  <c r="F36" i="65"/>
  <c r="K101" i="65"/>
  <c r="F101" i="65" s="1"/>
  <c r="F153" i="65"/>
  <c r="L152" i="65"/>
  <c r="L165" i="65"/>
  <c r="K165" i="65" s="1"/>
  <c r="F165" i="65" s="1"/>
  <c r="F17" i="65"/>
  <c r="F26" i="65"/>
  <c r="F34" i="65"/>
  <c r="F48" i="65"/>
  <c r="F82" i="65"/>
  <c r="F107" i="65"/>
  <c r="F150" i="65"/>
  <c r="F7" i="65"/>
  <c r="F15" i="65"/>
  <c r="F63" i="65"/>
  <c r="L73" i="65"/>
  <c r="K73" i="65" s="1"/>
  <c r="F73" i="65" s="1"/>
  <c r="F114" i="65"/>
  <c r="F123" i="65"/>
  <c r="F159" i="65"/>
  <c r="K152" i="65"/>
  <c r="F152" i="65" s="1"/>
  <c r="L137" i="65"/>
  <c r="K137" i="65" s="1"/>
  <c r="F137" i="65" s="1"/>
  <c r="F143" i="65"/>
  <c r="F128" i="65"/>
  <c r="L124" i="65"/>
  <c r="K124" i="65" s="1"/>
  <c r="F124" i="65" s="1"/>
  <c r="F136" i="65"/>
  <c r="F28" i="65"/>
  <c r="F37" i="65"/>
  <c r="L19" i="65"/>
  <c r="K19" i="65" s="1"/>
  <c r="F19" i="65" s="1"/>
  <c r="F9" i="65"/>
  <c r="F42" i="65"/>
  <c r="F67" i="65"/>
  <c r="F109" i="65"/>
  <c r="F119" i="65"/>
  <c r="F68" i="65"/>
  <c r="F104" i="65"/>
  <c r="F126" i="65"/>
  <c r="F134" i="65"/>
  <c r="F156" i="65"/>
  <c r="F11" i="65"/>
  <c r="F22" i="65"/>
  <c r="F30" i="65"/>
  <c r="F38" i="65"/>
  <c r="F52" i="65"/>
  <c r="F66" i="65"/>
  <c r="F75" i="65"/>
  <c r="F83" i="65"/>
  <c r="E117" i="65"/>
  <c r="F144" i="65"/>
  <c r="F154" i="65"/>
  <c r="F164" i="65"/>
  <c r="F14" i="65"/>
  <c r="F25" i="65"/>
  <c r="F33" i="65"/>
  <c r="F41" i="65"/>
  <c r="E55" i="65"/>
  <c r="F121" i="65"/>
  <c r="L149" i="65"/>
  <c r="K149" i="65" s="1"/>
  <c r="F149" i="65" s="1"/>
  <c r="F90" i="65"/>
  <c r="F130" i="65"/>
  <c r="F142" i="65"/>
  <c r="L160" i="65"/>
  <c r="K160" i="65" s="1"/>
  <c r="F160" i="65" s="1"/>
  <c r="F166" i="65"/>
  <c r="F45" i="65"/>
  <c r="F53" i="65"/>
  <c r="F64" i="65"/>
  <c r="F72" i="65"/>
  <c r="F78" i="65"/>
  <c r="F116" i="65"/>
  <c r="F99" i="65"/>
  <c r="E85" i="65"/>
  <c r="K2" i="65"/>
  <c r="F2" i="65" s="1"/>
  <c r="F13" i="65"/>
  <c r="F24" i="65"/>
  <c r="F32" i="65"/>
  <c r="F40" i="65"/>
  <c r="F79" i="65"/>
  <c r="F97" i="65"/>
  <c r="F132" i="65"/>
  <c r="F146" i="65"/>
  <c r="E152" i="65"/>
  <c r="F162" i="65"/>
  <c r="E19" i="65"/>
  <c r="F47" i="65"/>
  <c r="E62" i="65"/>
  <c r="F70" i="65"/>
  <c r="F81" i="65"/>
  <c r="F92" i="65"/>
  <c r="F95" i="65"/>
  <c r="E106" i="65"/>
  <c r="E111" i="65"/>
  <c r="F147" i="65"/>
  <c r="E157" i="65"/>
  <c r="E6" i="65"/>
  <c r="F12" i="65"/>
  <c r="F23" i="65"/>
  <c r="F31" i="65"/>
  <c r="F39" i="65"/>
  <c r="F50" i="65"/>
  <c r="F59" i="65"/>
  <c r="F65" i="65"/>
  <c r="F76" i="65"/>
  <c r="F84" i="65"/>
  <c r="F87" i="65"/>
  <c r="F98" i="65"/>
  <c r="F115" i="65"/>
  <c r="F118" i="65"/>
  <c r="F129" i="65"/>
  <c r="F145" i="65"/>
  <c r="F155" i="65"/>
  <c r="F158" i="65"/>
  <c r="F163" i="65"/>
  <c r="E73" i="65"/>
  <c r="F96" i="65"/>
  <c r="F110" i="65"/>
  <c r="F113" i="65"/>
  <c r="E124" i="65"/>
  <c r="F127" i="65"/>
  <c r="F135" i="65"/>
  <c r="E137" i="65"/>
  <c r="F141" i="65"/>
  <c r="F151" i="65"/>
  <c r="L157" i="65"/>
  <c r="K157" i="65" s="1"/>
  <c r="F157" i="65" s="1"/>
  <c r="F161" i="65"/>
  <c r="L6" i="65"/>
  <c r="K6" i="65" s="1"/>
  <c r="F6" i="65" s="1"/>
  <c r="F77" i="65"/>
  <c r="F88" i="65"/>
  <c r="E101" i="65"/>
  <c r="F8" i="65"/>
  <c r="F16" i="65"/>
  <c r="F27" i="65"/>
  <c r="F35" i="65"/>
  <c r="F46" i="65"/>
  <c r="F54" i="65"/>
  <c r="F57" i="65"/>
  <c r="F61" i="65"/>
  <c r="F69" i="65"/>
  <c r="F80" i="65"/>
  <c r="F91" i="65"/>
  <c r="E93" i="65"/>
  <c r="F105" i="65"/>
  <c r="F108" i="65"/>
  <c r="F122" i="65"/>
  <c r="F125" i="65"/>
  <c r="F133" i="65"/>
  <c r="F167" i="65"/>
  <c r="E43" i="65"/>
  <c r="F89" i="65"/>
  <c r="F100" i="65"/>
  <c r="F103" i="65"/>
  <c r="F131" i="65"/>
  <c r="E149" i="65"/>
  <c r="E160" i="65"/>
  <c r="F20" i="65"/>
  <c r="F44" i="65"/>
  <c r="F56" i="65"/>
  <c r="F74" i="65"/>
  <c r="F86" i="65"/>
  <c r="F94" i="65"/>
  <c r="F102" i="65"/>
  <c r="F112" i="65"/>
  <c r="F120" i="65"/>
  <c r="F138" i="65"/>
  <c r="K31" i="63" l="1"/>
  <c r="L35" i="63" l="1"/>
  <c r="L34" i="63" s="1"/>
  <c r="K35" i="63"/>
  <c r="E35" i="63"/>
  <c r="L33" i="63"/>
  <c r="L32" i="63" s="1"/>
  <c r="K33" i="63"/>
  <c r="E33" i="63"/>
  <c r="E32" i="63" s="1"/>
  <c r="L24" i="63"/>
  <c r="K24" i="63"/>
  <c r="E24" i="63"/>
  <c r="L23" i="63"/>
  <c r="K23" i="63"/>
  <c r="E23" i="63"/>
  <c r="L22" i="63"/>
  <c r="K22" i="63"/>
  <c r="E22" i="63"/>
  <c r="L31" i="63"/>
  <c r="E31" i="63"/>
  <c r="F31" i="63" s="1"/>
  <c r="L30" i="63"/>
  <c r="K30" i="63"/>
  <c r="E30" i="63"/>
  <c r="L29" i="63"/>
  <c r="K29" i="63"/>
  <c r="E29" i="63"/>
  <c r="L28" i="63"/>
  <c r="K28" i="63"/>
  <c r="E28" i="63"/>
  <c r="L27" i="63"/>
  <c r="K27" i="63"/>
  <c r="E27" i="63"/>
  <c r="L26" i="63"/>
  <c r="K26" i="63"/>
  <c r="E26" i="63"/>
  <c r="L20" i="63"/>
  <c r="K20" i="63"/>
  <c r="E20" i="63"/>
  <c r="L19" i="63"/>
  <c r="K19" i="63"/>
  <c r="E19" i="63"/>
  <c r="L18" i="63"/>
  <c r="K18" i="63"/>
  <c r="E18" i="63"/>
  <c r="L16" i="63"/>
  <c r="K16" i="63"/>
  <c r="E16" i="63"/>
  <c r="L15" i="63"/>
  <c r="K15" i="63"/>
  <c r="E15" i="63"/>
  <c r="L14" i="63"/>
  <c r="K14" i="63"/>
  <c r="E14" i="63"/>
  <c r="L13" i="63"/>
  <c r="K13" i="63"/>
  <c r="E13" i="63"/>
  <c r="L12" i="63"/>
  <c r="K12" i="63"/>
  <c r="E12" i="63"/>
  <c r="K4" i="63"/>
  <c r="L10" i="63"/>
  <c r="K10" i="63"/>
  <c r="E10" i="63"/>
  <c r="L9" i="63"/>
  <c r="K9" i="63"/>
  <c r="E9" i="63"/>
  <c r="L8" i="63"/>
  <c r="K8" i="63"/>
  <c r="E8" i="63"/>
  <c r="L7" i="63"/>
  <c r="K7" i="63"/>
  <c r="E7" i="63"/>
  <c r="L6" i="63"/>
  <c r="K6" i="63"/>
  <c r="E6" i="63"/>
  <c r="L5" i="63"/>
  <c r="K5" i="63"/>
  <c r="E5" i="63"/>
  <c r="L4" i="63"/>
  <c r="E4" i="63"/>
  <c r="L3" i="63"/>
  <c r="K3" i="63"/>
  <c r="E3" i="63"/>
  <c r="F18" i="63" l="1"/>
  <c r="F28" i="63"/>
  <c r="F35" i="63"/>
  <c r="L2" i="63"/>
  <c r="L11" i="63"/>
  <c r="L25" i="63"/>
  <c r="L21" i="63"/>
  <c r="F20" i="63"/>
  <c r="F23" i="63"/>
  <c r="E2" i="63"/>
  <c r="F6" i="63"/>
  <c r="F12" i="63"/>
  <c r="F26" i="63"/>
  <c r="L17" i="63"/>
  <c r="F7" i="63"/>
  <c r="F19" i="63"/>
  <c r="F29" i="63"/>
  <c r="F24" i="63"/>
  <c r="E34" i="63"/>
  <c r="E21" i="63"/>
  <c r="F27" i="63"/>
  <c r="F22" i="63"/>
  <c r="F30" i="63"/>
  <c r="E25" i="63"/>
  <c r="E17" i="63"/>
  <c r="E11" i="63"/>
  <c r="F33" i="63"/>
  <c r="F15" i="63"/>
  <c r="F10" i="63"/>
  <c r="F5" i="63"/>
  <c r="F16" i="63"/>
  <c r="F8" i="63"/>
  <c r="F4" i="63"/>
  <c r="F14" i="63"/>
  <c r="F13" i="63"/>
  <c r="F9" i="63"/>
  <c r="F3" i="63"/>
  <c r="K34" i="63" l="1"/>
  <c r="F34" i="63" s="1"/>
  <c r="K32" i="63" l="1"/>
  <c r="F32" i="63" s="1"/>
  <c r="K25" i="63" l="1"/>
  <c r="F25" i="63" s="1"/>
  <c r="K21" i="63" l="1"/>
  <c r="F21" i="63" s="1"/>
  <c r="K17" i="63" l="1"/>
  <c r="F17" i="63" s="1"/>
  <c r="E9" i="51"/>
  <c r="L9" i="51"/>
  <c r="K11" i="63" l="1"/>
  <c r="F11" i="63" s="1"/>
  <c r="K2" i="63"/>
  <c r="F2" i="63" s="1"/>
  <c r="L50" i="41" l="1"/>
  <c r="K50" i="41"/>
  <c r="E50" i="41"/>
  <c r="L49" i="41"/>
  <c r="K49" i="41"/>
  <c r="F49" i="41" s="1"/>
  <c r="E49" i="41"/>
  <c r="L48" i="41"/>
  <c r="K48" i="41"/>
  <c r="E48" i="41"/>
  <c r="L47" i="41"/>
  <c r="K47" i="41"/>
  <c r="F47" i="41" s="1"/>
  <c r="E47" i="41"/>
  <c r="L46" i="41"/>
  <c r="K46" i="41"/>
  <c r="E46" i="41"/>
  <c r="L45" i="41"/>
  <c r="K45" i="41"/>
  <c r="E45" i="41"/>
  <c r="L43" i="41"/>
  <c r="K43" i="41"/>
  <c r="E43" i="41"/>
  <c r="L42" i="41"/>
  <c r="K42" i="41"/>
  <c r="E42" i="41"/>
  <c r="L41" i="41"/>
  <c r="K41" i="41"/>
  <c r="E41" i="41"/>
  <c r="L39" i="41"/>
  <c r="K39" i="41"/>
  <c r="F39" i="41" s="1"/>
  <c r="E39" i="41"/>
  <c r="L38" i="41"/>
  <c r="K38" i="41"/>
  <c r="E38" i="41"/>
  <c r="L36" i="41"/>
  <c r="F36" i="41"/>
  <c r="E36" i="41"/>
  <c r="L35" i="41"/>
  <c r="L34" i="41" s="1"/>
  <c r="K34" i="41" s="1"/>
  <c r="F34" i="41" s="1"/>
  <c r="K35" i="41"/>
  <c r="E35" i="41"/>
  <c r="L33" i="41"/>
  <c r="E33" i="41"/>
  <c r="F33" i="41" s="1"/>
  <c r="L32" i="41"/>
  <c r="K32" i="41"/>
  <c r="E32" i="41"/>
  <c r="F31" i="41"/>
  <c r="L30" i="41"/>
  <c r="E30" i="41"/>
  <c r="F30" i="41" s="1"/>
  <c r="L29" i="41"/>
  <c r="K29" i="41"/>
  <c r="E29" i="41"/>
  <c r="F28" i="41"/>
  <c r="L27" i="41"/>
  <c r="E27" i="41"/>
  <c r="F27" i="41" s="1"/>
  <c r="L26" i="41"/>
  <c r="K26" i="41"/>
  <c r="E26" i="41"/>
  <c r="F25" i="41"/>
  <c r="L24" i="41"/>
  <c r="K24" i="41"/>
  <c r="F24" i="41" s="1"/>
  <c r="E24" i="41"/>
  <c r="E23" i="41"/>
  <c r="F23" i="41" s="1"/>
  <c r="F22" i="41"/>
  <c r="F21" i="41"/>
  <c r="F20" i="41"/>
  <c r="F19" i="41"/>
  <c r="F18" i="41"/>
  <c r="F17" i="41"/>
  <c r="L16" i="41"/>
  <c r="K16" i="41"/>
  <c r="E16" i="41"/>
  <c r="L15" i="41"/>
  <c r="K15" i="41"/>
  <c r="E15" i="41"/>
  <c r="L13" i="41"/>
  <c r="L12" i="41" s="1"/>
  <c r="K12" i="41" s="1"/>
  <c r="F12" i="41" s="1"/>
  <c r="K13" i="41"/>
  <c r="E13" i="41"/>
  <c r="E12" i="41" s="1"/>
  <c r="L11" i="41"/>
  <c r="K11" i="41"/>
  <c r="E11" i="41"/>
  <c r="L10" i="41"/>
  <c r="K10" i="41"/>
  <c r="E10" i="41"/>
  <c r="F10" i="41" s="1"/>
  <c r="L9" i="41"/>
  <c r="K9" i="41"/>
  <c r="F9" i="41"/>
  <c r="E9" i="41"/>
  <c r="L8" i="41"/>
  <c r="K8" i="41"/>
  <c r="E8" i="41"/>
  <c r="L7" i="41"/>
  <c r="F7" i="41"/>
  <c r="F6" i="41"/>
  <c r="F5" i="41"/>
  <c r="F4" i="41"/>
  <c r="L3" i="41"/>
  <c r="K3" i="41"/>
  <c r="E3" i="41"/>
  <c r="L85" i="38"/>
  <c r="L75" i="38" s="1"/>
  <c r="K75" i="38" s="1"/>
  <c r="F75" i="38" s="1"/>
  <c r="K85" i="38"/>
  <c r="F85" i="38"/>
  <c r="E85" i="38"/>
  <c r="L84" i="38"/>
  <c r="K84" i="38"/>
  <c r="E84" i="38"/>
  <c r="L83" i="38"/>
  <c r="K83" i="38"/>
  <c r="E83" i="38"/>
  <c r="L82" i="38"/>
  <c r="K82" i="38"/>
  <c r="E82" i="38"/>
  <c r="L81" i="38"/>
  <c r="K81" i="38"/>
  <c r="E81" i="38"/>
  <c r="F81" i="38" s="1"/>
  <c r="L80" i="38"/>
  <c r="K80" i="38"/>
  <c r="E80" i="38"/>
  <c r="F80" i="38" s="1"/>
  <c r="L79" i="38"/>
  <c r="K79" i="38"/>
  <c r="F79" i="38"/>
  <c r="E79" i="38"/>
  <c r="L78" i="38"/>
  <c r="K78" i="38"/>
  <c r="E78" i="38"/>
  <c r="L77" i="38"/>
  <c r="K77" i="38"/>
  <c r="E77" i="38"/>
  <c r="L76" i="38"/>
  <c r="K76" i="38"/>
  <c r="E76" i="38"/>
  <c r="L74" i="38"/>
  <c r="K74" i="38"/>
  <c r="E74" i="38"/>
  <c r="L73" i="38"/>
  <c r="K73" i="38"/>
  <c r="E73" i="38"/>
  <c r="L72" i="38"/>
  <c r="K72" i="38"/>
  <c r="E72" i="38"/>
  <c r="L71" i="38"/>
  <c r="K71" i="38"/>
  <c r="E71" i="38"/>
  <c r="L70" i="38"/>
  <c r="K70" i="38"/>
  <c r="E70" i="38"/>
  <c r="L69" i="38"/>
  <c r="K69" i="38"/>
  <c r="F69" i="38" s="1"/>
  <c r="E69" i="38"/>
  <c r="L68" i="38"/>
  <c r="K68" i="38"/>
  <c r="E68" i="38"/>
  <c r="L67" i="38"/>
  <c r="K67" i="38"/>
  <c r="E67" i="38"/>
  <c r="L66" i="38"/>
  <c r="K66" i="38"/>
  <c r="E66" i="38"/>
  <c r="L65" i="38"/>
  <c r="K65" i="38"/>
  <c r="E65" i="38"/>
  <c r="L63" i="38"/>
  <c r="K63" i="38"/>
  <c r="E63" i="38"/>
  <c r="L62" i="38"/>
  <c r="K62" i="38"/>
  <c r="E62" i="38"/>
  <c r="L61" i="38"/>
  <c r="K61" i="38"/>
  <c r="E61" i="38"/>
  <c r="L60" i="38"/>
  <c r="K60" i="38"/>
  <c r="E60" i="38"/>
  <c r="F60" i="38" s="1"/>
  <c r="L59" i="38"/>
  <c r="K59" i="38"/>
  <c r="E59" i="38"/>
  <c r="L58" i="38"/>
  <c r="K58" i="38"/>
  <c r="E58" i="38"/>
  <c r="L57" i="38"/>
  <c r="K57" i="38"/>
  <c r="E57" i="38"/>
  <c r="L56" i="38"/>
  <c r="K56" i="38"/>
  <c r="E56" i="38"/>
  <c r="L55" i="38"/>
  <c r="K55" i="38"/>
  <c r="E55" i="38"/>
  <c r="L54" i="38"/>
  <c r="K54" i="38"/>
  <c r="E54" i="38"/>
  <c r="L52" i="38"/>
  <c r="K52" i="38"/>
  <c r="E52" i="38"/>
  <c r="L51" i="38"/>
  <c r="K51" i="38"/>
  <c r="E51" i="38"/>
  <c r="L50" i="38"/>
  <c r="K50" i="38"/>
  <c r="E50" i="38"/>
  <c r="L49" i="38"/>
  <c r="K49" i="38"/>
  <c r="E49" i="38"/>
  <c r="L48" i="38"/>
  <c r="K48" i="38"/>
  <c r="E48" i="38"/>
  <c r="L47" i="38"/>
  <c r="K47" i="38"/>
  <c r="E47" i="38"/>
  <c r="L46" i="38"/>
  <c r="K46" i="38"/>
  <c r="E46" i="38"/>
  <c r="L45" i="38"/>
  <c r="K45" i="38"/>
  <c r="E45" i="38"/>
  <c r="L44" i="38"/>
  <c r="K44" i="38"/>
  <c r="E44" i="38"/>
  <c r="L43" i="38"/>
  <c r="K43" i="38"/>
  <c r="E43" i="38"/>
  <c r="L41" i="38"/>
  <c r="K41" i="38"/>
  <c r="E41" i="38"/>
  <c r="L40" i="38"/>
  <c r="K40" i="38"/>
  <c r="E40" i="38"/>
  <c r="L38" i="38"/>
  <c r="K38" i="38"/>
  <c r="E38" i="38"/>
  <c r="L37" i="38"/>
  <c r="K37" i="38"/>
  <c r="E37" i="38"/>
  <c r="E36" i="38" s="1"/>
  <c r="L35" i="38"/>
  <c r="K35" i="38"/>
  <c r="E35" i="38"/>
  <c r="F35" i="38" s="1"/>
  <c r="L34" i="38"/>
  <c r="K34" i="38"/>
  <c r="E34" i="38"/>
  <c r="L32" i="38"/>
  <c r="K32" i="38"/>
  <c r="E32" i="38"/>
  <c r="L31" i="38"/>
  <c r="K31" i="38"/>
  <c r="F31" i="38" s="1"/>
  <c r="E31" i="38"/>
  <c r="L30" i="38"/>
  <c r="K30" i="38"/>
  <c r="E30" i="38"/>
  <c r="L29" i="38"/>
  <c r="K29" i="38"/>
  <c r="E29" i="38"/>
  <c r="L27" i="38"/>
  <c r="K27" i="38"/>
  <c r="E27" i="38"/>
  <c r="L26" i="38"/>
  <c r="K26" i="38"/>
  <c r="E26" i="38"/>
  <c r="F26" i="38" s="1"/>
  <c r="L25" i="38"/>
  <c r="K25" i="38"/>
  <c r="E25" i="38"/>
  <c r="L24" i="38"/>
  <c r="K24" i="38"/>
  <c r="F24" i="38"/>
  <c r="E24" i="38"/>
  <c r="L23" i="38"/>
  <c r="K23" i="38"/>
  <c r="F23" i="38" s="1"/>
  <c r="E23" i="38"/>
  <c r="L22" i="38"/>
  <c r="K22" i="38"/>
  <c r="E22" i="38"/>
  <c r="L21" i="38"/>
  <c r="K21" i="38"/>
  <c r="E21" i="38"/>
  <c r="L20" i="38"/>
  <c r="K20" i="38"/>
  <c r="E20" i="38"/>
  <c r="F20" i="38" s="1"/>
  <c r="L19" i="38"/>
  <c r="K19" i="38"/>
  <c r="E19" i="38"/>
  <c r="L18" i="38"/>
  <c r="K18" i="38"/>
  <c r="F18" i="38" s="1"/>
  <c r="E18" i="38"/>
  <c r="L17" i="38"/>
  <c r="K17" i="38"/>
  <c r="E17" i="38"/>
  <c r="L16" i="38"/>
  <c r="K16" i="38"/>
  <c r="E16" i="38"/>
  <c r="F16" i="38" s="1"/>
  <c r="L15" i="38"/>
  <c r="K15" i="38"/>
  <c r="E15" i="38"/>
  <c r="L14" i="38"/>
  <c r="K14" i="38"/>
  <c r="E14" i="38"/>
  <c r="L13" i="38"/>
  <c r="K13" i="38"/>
  <c r="F13" i="38" s="1"/>
  <c r="E13" i="38"/>
  <c r="L12" i="38"/>
  <c r="K12" i="38"/>
  <c r="E12" i="38"/>
  <c r="L11" i="38"/>
  <c r="K11" i="38"/>
  <c r="E11" i="38"/>
  <c r="L10" i="38"/>
  <c r="K10" i="38"/>
  <c r="E10" i="38"/>
  <c r="F10" i="38" s="1"/>
  <c r="L9" i="38"/>
  <c r="K9" i="38"/>
  <c r="E9" i="38"/>
  <c r="L8" i="38"/>
  <c r="K8" i="38"/>
  <c r="E8" i="38"/>
  <c r="L7" i="38"/>
  <c r="K7" i="38"/>
  <c r="E7" i="38"/>
  <c r="L5" i="38"/>
  <c r="K5" i="38"/>
  <c r="F5" i="38" s="1"/>
  <c r="E5" i="38"/>
  <c r="L4" i="38"/>
  <c r="K4" i="38"/>
  <c r="E4" i="38"/>
  <c r="L3" i="38"/>
  <c r="K3" i="38"/>
  <c r="E3" i="38"/>
  <c r="L42" i="32"/>
  <c r="K42" i="32"/>
  <c r="F42" i="32"/>
  <c r="E42" i="32"/>
  <c r="L41" i="32"/>
  <c r="K41" i="32"/>
  <c r="E41" i="32"/>
  <c r="L40" i="32"/>
  <c r="K40" i="32"/>
  <c r="E40" i="32"/>
  <c r="L39" i="32"/>
  <c r="K39" i="32"/>
  <c r="E39" i="32"/>
  <c r="L38" i="32"/>
  <c r="K38" i="32"/>
  <c r="E38" i="32"/>
  <c r="L36" i="32"/>
  <c r="K36" i="32"/>
  <c r="E36" i="32"/>
  <c r="F36" i="32" s="1"/>
  <c r="L35" i="32"/>
  <c r="K35" i="32"/>
  <c r="F35" i="32" s="1"/>
  <c r="E35" i="32"/>
  <c r="L34" i="32"/>
  <c r="K34" i="32"/>
  <c r="E34" i="32"/>
  <c r="L33" i="32"/>
  <c r="K33" i="32"/>
  <c r="E33" i="32"/>
  <c r="L32" i="32"/>
  <c r="L31" i="32" s="1"/>
  <c r="K31" i="32" s="1"/>
  <c r="F31" i="32" s="1"/>
  <c r="K32" i="32"/>
  <c r="E32" i="32"/>
  <c r="L30" i="32"/>
  <c r="K30" i="32"/>
  <c r="E30" i="32"/>
  <c r="L29" i="32"/>
  <c r="K29" i="32"/>
  <c r="F29" i="32"/>
  <c r="E29" i="32"/>
  <c r="L28" i="32"/>
  <c r="K28" i="32"/>
  <c r="E28" i="32"/>
  <c r="L27" i="32"/>
  <c r="K27" i="32"/>
  <c r="E27" i="32"/>
  <c r="L26" i="32"/>
  <c r="L25" i="32" s="1"/>
  <c r="K25" i="32" s="1"/>
  <c r="F25" i="32" s="1"/>
  <c r="K26" i="32"/>
  <c r="E26" i="32"/>
  <c r="L24" i="32"/>
  <c r="K24" i="32"/>
  <c r="E24" i="32"/>
  <c r="L23" i="32"/>
  <c r="K23" i="32"/>
  <c r="E23" i="32"/>
  <c r="L22" i="32"/>
  <c r="K22" i="32"/>
  <c r="E22" i="32"/>
  <c r="F22" i="32" s="1"/>
  <c r="L21" i="32"/>
  <c r="K21" i="32"/>
  <c r="E21" i="32"/>
  <c r="L20" i="32"/>
  <c r="K20" i="32"/>
  <c r="E20" i="32"/>
  <c r="F20" i="32" s="1"/>
  <c r="L18" i="32"/>
  <c r="K18" i="32"/>
  <c r="E18" i="32"/>
  <c r="E16" i="32" s="1"/>
  <c r="L17" i="32"/>
  <c r="K17" i="32"/>
  <c r="F17" i="32" s="1"/>
  <c r="E17" i="32"/>
  <c r="L15" i="32"/>
  <c r="K15" i="32"/>
  <c r="E15" i="32"/>
  <c r="L14" i="32"/>
  <c r="K14" i="32"/>
  <c r="E14" i="32"/>
  <c r="L13" i="32"/>
  <c r="K13" i="32"/>
  <c r="E13" i="32"/>
  <c r="L12" i="32"/>
  <c r="K12" i="32"/>
  <c r="E12" i="32"/>
  <c r="F12" i="32" s="1"/>
  <c r="L11" i="32"/>
  <c r="K11" i="32"/>
  <c r="E11" i="32"/>
  <c r="L10" i="32"/>
  <c r="K10" i="32"/>
  <c r="E10" i="32"/>
  <c r="L9" i="32"/>
  <c r="K9" i="32"/>
  <c r="E9" i="32"/>
  <c r="L8" i="32"/>
  <c r="K8" i="32"/>
  <c r="E8" i="32"/>
  <c r="L6" i="32"/>
  <c r="K6" i="32"/>
  <c r="E6" i="32"/>
  <c r="L5" i="32"/>
  <c r="K5" i="32"/>
  <c r="E5" i="32"/>
  <c r="L4" i="32"/>
  <c r="K4" i="32"/>
  <c r="E4" i="32"/>
  <c r="L3" i="32"/>
  <c r="K3" i="32"/>
  <c r="F3" i="32"/>
  <c r="E3" i="32"/>
  <c r="L69" i="19"/>
  <c r="K69" i="19"/>
  <c r="E69" i="19"/>
  <c r="L68" i="19"/>
  <c r="L67" i="19" s="1"/>
  <c r="K67" i="19" s="1"/>
  <c r="F67" i="19" s="1"/>
  <c r="K68" i="19"/>
  <c r="E68" i="19"/>
  <c r="L66" i="19"/>
  <c r="K66" i="19"/>
  <c r="E66" i="19"/>
  <c r="L65" i="19"/>
  <c r="K65" i="19"/>
  <c r="E65" i="19"/>
  <c r="L64" i="19"/>
  <c r="K64" i="19"/>
  <c r="E64" i="19"/>
  <c r="L63" i="19"/>
  <c r="K63" i="19"/>
  <c r="E63" i="19"/>
  <c r="F63" i="19" s="1"/>
  <c r="L62" i="19"/>
  <c r="K62" i="19"/>
  <c r="E62" i="19"/>
  <c r="L61" i="19"/>
  <c r="K61" i="19"/>
  <c r="E61" i="19"/>
  <c r="L60" i="19"/>
  <c r="K60" i="19"/>
  <c r="E60" i="19"/>
  <c r="L59" i="19"/>
  <c r="K59" i="19"/>
  <c r="E59" i="19"/>
  <c r="L58" i="19"/>
  <c r="K58" i="19"/>
  <c r="E58" i="19"/>
  <c r="L57" i="19"/>
  <c r="K57" i="19"/>
  <c r="E57" i="19"/>
  <c r="L56" i="19"/>
  <c r="K56" i="19"/>
  <c r="E56" i="19"/>
  <c r="L54" i="19"/>
  <c r="K54" i="19"/>
  <c r="E54" i="19"/>
  <c r="F54" i="19" s="1"/>
  <c r="L53" i="19"/>
  <c r="K53" i="19"/>
  <c r="E53" i="19"/>
  <c r="L51" i="19"/>
  <c r="K51" i="19"/>
  <c r="E51" i="19"/>
  <c r="L50" i="19"/>
  <c r="K50" i="19"/>
  <c r="E50" i="19"/>
  <c r="L49" i="19"/>
  <c r="K49" i="19"/>
  <c r="E49" i="19"/>
  <c r="L48" i="19"/>
  <c r="K48" i="19"/>
  <c r="E48" i="19"/>
  <c r="L47" i="19"/>
  <c r="K47" i="19"/>
  <c r="E47" i="19"/>
  <c r="L46" i="19"/>
  <c r="K46" i="19"/>
  <c r="E46" i="19"/>
  <c r="L45" i="19"/>
  <c r="K45" i="19"/>
  <c r="E45" i="19"/>
  <c r="F45" i="19" s="1"/>
  <c r="L43" i="19"/>
  <c r="L41" i="19" s="1"/>
  <c r="K41" i="19" s="1"/>
  <c r="F41" i="19" s="1"/>
  <c r="K43" i="19"/>
  <c r="E43" i="19"/>
  <c r="L42" i="19"/>
  <c r="K42" i="19"/>
  <c r="E42" i="19"/>
  <c r="L40" i="19"/>
  <c r="K40" i="19"/>
  <c r="E40" i="19"/>
  <c r="L39" i="19"/>
  <c r="K39" i="19"/>
  <c r="E39" i="19"/>
  <c r="L37" i="19"/>
  <c r="K37" i="19"/>
  <c r="E37" i="19"/>
  <c r="L36" i="19"/>
  <c r="K36" i="19"/>
  <c r="E36" i="19"/>
  <c r="L35" i="19"/>
  <c r="K35" i="19"/>
  <c r="E35" i="19"/>
  <c r="L34" i="19"/>
  <c r="K34" i="19"/>
  <c r="E34" i="19"/>
  <c r="F34" i="19" s="1"/>
  <c r="L33" i="19"/>
  <c r="K33" i="19"/>
  <c r="E33" i="19"/>
  <c r="L32" i="19"/>
  <c r="K32" i="19"/>
  <c r="E32" i="19"/>
  <c r="L31" i="19"/>
  <c r="K31" i="19"/>
  <c r="E31" i="19"/>
  <c r="L30" i="19"/>
  <c r="K30" i="19"/>
  <c r="E30" i="19"/>
  <c r="L29" i="19"/>
  <c r="K29" i="19"/>
  <c r="E29" i="19"/>
  <c r="L28" i="19"/>
  <c r="K28" i="19"/>
  <c r="E28" i="19"/>
  <c r="F28" i="19" s="1"/>
  <c r="L27" i="19"/>
  <c r="K27" i="19"/>
  <c r="E27" i="19"/>
  <c r="L26" i="19"/>
  <c r="K26" i="19"/>
  <c r="E26" i="19"/>
  <c r="L25" i="19"/>
  <c r="K25" i="19"/>
  <c r="E25" i="19"/>
  <c r="L24" i="19"/>
  <c r="K24" i="19"/>
  <c r="E24" i="19"/>
  <c r="L23" i="19"/>
  <c r="K23" i="19"/>
  <c r="E23" i="19"/>
  <c r="L22" i="19"/>
  <c r="K22" i="19"/>
  <c r="E22" i="19"/>
  <c r="L20" i="19"/>
  <c r="K20" i="19"/>
  <c r="E20" i="19"/>
  <c r="F20" i="19" s="1"/>
  <c r="L19" i="19"/>
  <c r="K19" i="19"/>
  <c r="E19" i="19"/>
  <c r="L18" i="19"/>
  <c r="K18" i="19"/>
  <c r="E18" i="19"/>
  <c r="L17" i="19"/>
  <c r="K17" i="19"/>
  <c r="E17" i="19"/>
  <c r="L16" i="19"/>
  <c r="K16" i="19"/>
  <c r="E16" i="19"/>
  <c r="L15" i="19"/>
  <c r="K15" i="19"/>
  <c r="E15" i="19"/>
  <c r="L14" i="19"/>
  <c r="K14" i="19"/>
  <c r="F14" i="19"/>
  <c r="E14" i="19"/>
  <c r="L13" i="19"/>
  <c r="K13" i="19"/>
  <c r="E13" i="19"/>
  <c r="L12" i="19"/>
  <c r="K12" i="19"/>
  <c r="E12" i="19"/>
  <c r="L11" i="19"/>
  <c r="K11" i="19"/>
  <c r="E11" i="19"/>
  <c r="L10" i="19"/>
  <c r="K10" i="19"/>
  <c r="E10" i="19"/>
  <c r="L8" i="19"/>
  <c r="K8" i="19"/>
  <c r="E8" i="19"/>
  <c r="L7" i="19"/>
  <c r="K7" i="19"/>
  <c r="E7" i="19"/>
  <c r="F7" i="19" s="1"/>
  <c r="L5" i="19"/>
  <c r="K5" i="19"/>
  <c r="E5" i="19"/>
  <c r="L4" i="19"/>
  <c r="K4" i="19"/>
  <c r="E4" i="19"/>
  <c r="L3" i="19"/>
  <c r="K3" i="19"/>
  <c r="E3" i="19"/>
  <c r="L131" i="14"/>
  <c r="K131" i="14"/>
  <c r="E131" i="14"/>
  <c r="L130" i="14"/>
  <c r="K130" i="14"/>
  <c r="E130" i="14"/>
  <c r="L129" i="14"/>
  <c r="K129" i="14"/>
  <c r="E129" i="14"/>
  <c r="L128" i="14"/>
  <c r="K128" i="14"/>
  <c r="E128" i="14"/>
  <c r="L127" i="14"/>
  <c r="K127" i="14"/>
  <c r="E127" i="14"/>
  <c r="L126" i="14"/>
  <c r="K126" i="14"/>
  <c r="E126" i="14"/>
  <c r="F126" i="14" s="1"/>
  <c r="L125" i="14"/>
  <c r="K125" i="14"/>
  <c r="E125" i="14"/>
  <c r="L124" i="14"/>
  <c r="K124" i="14"/>
  <c r="E124" i="14"/>
  <c r="L123" i="14"/>
  <c r="K123" i="14"/>
  <c r="E123" i="14"/>
  <c r="L122" i="14"/>
  <c r="K122" i="14"/>
  <c r="E122" i="14"/>
  <c r="L121" i="14"/>
  <c r="K121" i="14"/>
  <c r="E121" i="14"/>
  <c r="L120" i="14"/>
  <c r="K120" i="14"/>
  <c r="E120" i="14"/>
  <c r="L118" i="14"/>
  <c r="L114" i="14" s="1"/>
  <c r="K114" i="14" s="1"/>
  <c r="F114" i="14" s="1"/>
  <c r="K118" i="14"/>
  <c r="E118" i="14"/>
  <c r="L117" i="14"/>
  <c r="K117" i="14"/>
  <c r="E117" i="14"/>
  <c r="L116" i="14"/>
  <c r="K116" i="14"/>
  <c r="E116" i="14"/>
  <c r="L115" i="14"/>
  <c r="K115" i="14"/>
  <c r="E115" i="14"/>
  <c r="L113" i="14"/>
  <c r="K113" i="14"/>
  <c r="E113" i="14"/>
  <c r="L112" i="14"/>
  <c r="L108" i="14" s="1"/>
  <c r="K108" i="14" s="1"/>
  <c r="F108" i="14" s="1"/>
  <c r="K112" i="14"/>
  <c r="E112" i="14"/>
  <c r="L111" i="14"/>
  <c r="K111" i="14"/>
  <c r="E111" i="14"/>
  <c r="L110" i="14"/>
  <c r="K110" i="14"/>
  <c r="E110" i="14"/>
  <c r="L109" i="14"/>
  <c r="K109" i="14"/>
  <c r="E109" i="14"/>
  <c r="L107" i="14"/>
  <c r="L103" i="14" s="1"/>
  <c r="K103" i="14" s="1"/>
  <c r="F103" i="14" s="1"/>
  <c r="K107" i="14"/>
  <c r="E107" i="14"/>
  <c r="L106" i="14"/>
  <c r="K106" i="14"/>
  <c r="E106" i="14"/>
  <c r="L105" i="14"/>
  <c r="K105" i="14"/>
  <c r="E105" i="14"/>
  <c r="L104" i="14"/>
  <c r="K104" i="14"/>
  <c r="E104" i="14"/>
  <c r="L102" i="14"/>
  <c r="K102" i="14"/>
  <c r="E102" i="14"/>
  <c r="L101" i="14"/>
  <c r="K101" i="14"/>
  <c r="E101" i="14"/>
  <c r="L100" i="14"/>
  <c r="K100" i="14"/>
  <c r="E100" i="14"/>
  <c r="L99" i="14"/>
  <c r="K99" i="14"/>
  <c r="E99" i="14"/>
  <c r="L97" i="14"/>
  <c r="L90" i="14" s="1"/>
  <c r="K90" i="14" s="1"/>
  <c r="F90" i="14" s="1"/>
  <c r="K97" i="14"/>
  <c r="E97" i="14"/>
  <c r="L96" i="14"/>
  <c r="K96" i="14"/>
  <c r="E96" i="14"/>
  <c r="L95" i="14"/>
  <c r="K95" i="14"/>
  <c r="E95" i="14"/>
  <c r="L94" i="14"/>
  <c r="K94" i="14"/>
  <c r="E94" i="14"/>
  <c r="L93" i="14"/>
  <c r="K93" i="14"/>
  <c r="E93" i="14"/>
  <c r="L92" i="14"/>
  <c r="K92" i="14"/>
  <c r="E92" i="14"/>
  <c r="L91" i="14"/>
  <c r="K91" i="14"/>
  <c r="E91" i="14"/>
  <c r="L89" i="14"/>
  <c r="L82" i="14" s="1"/>
  <c r="K82" i="14" s="1"/>
  <c r="F82" i="14" s="1"/>
  <c r="K89" i="14"/>
  <c r="E89" i="14"/>
  <c r="L88" i="14"/>
  <c r="K88" i="14"/>
  <c r="E88" i="14"/>
  <c r="L87" i="14"/>
  <c r="K87" i="14"/>
  <c r="E87" i="14"/>
  <c r="L86" i="14"/>
  <c r="K86" i="14"/>
  <c r="E86" i="14"/>
  <c r="L85" i="14"/>
  <c r="K85" i="14"/>
  <c r="E85" i="14"/>
  <c r="L84" i="14"/>
  <c r="K84" i="14"/>
  <c r="F84" i="14" s="1"/>
  <c r="E84" i="14"/>
  <c r="L83" i="14"/>
  <c r="K83" i="14"/>
  <c r="E83" i="14"/>
  <c r="L81" i="14"/>
  <c r="K81" i="14"/>
  <c r="E81" i="14"/>
  <c r="L80" i="14"/>
  <c r="K80" i="14"/>
  <c r="E80" i="14"/>
  <c r="L79" i="14"/>
  <c r="K79" i="14"/>
  <c r="E79" i="14"/>
  <c r="L78" i="14"/>
  <c r="K78" i="14"/>
  <c r="E78" i="14"/>
  <c r="L77" i="14"/>
  <c r="K77" i="14"/>
  <c r="E77" i="14"/>
  <c r="L76" i="14"/>
  <c r="K76" i="14"/>
  <c r="E76" i="14"/>
  <c r="L75" i="14"/>
  <c r="K75" i="14"/>
  <c r="E75" i="14"/>
  <c r="L74" i="14"/>
  <c r="K74" i="14"/>
  <c r="E74" i="14"/>
  <c r="L73" i="14"/>
  <c r="K73" i="14"/>
  <c r="E73" i="14"/>
  <c r="L72" i="14"/>
  <c r="K72" i="14"/>
  <c r="E72" i="14"/>
  <c r="L71" i="14"/>
  <c r="K71" i="14"/>
  <c r="E71" i="14"/>
  <c r="L69" i="14"/>
  <c r="L59" i="14" s="1"/>
  <c r="K59" i="14" s="1"/>
  <c r="F59" i="14" s="1"/>
  <c r="K69" i="14"/>
  <c r="E69" i="14"/>
  <c r="L68" i="14"/>
  <c r="K68" i="14"/>
  <c r="E68" i="14"/>
  <c r="L67" i="14"/>
  <c r="K67" i="14"/>
  <c r="E67" i="14"/>
  <c r="L66" i="14"/>
  <c r="K66" i="14"/>
  <c r="E66" i="14"/>
  <c r="L65" i="14"/>
  <c r="K65" i="14"/>
  <c r="E65" i="14"/>
  <c r="L64" i="14"/>
  <c r="K64" i="14"/>
  <c r="E64" i="14"/>
  <c r="L63" i="14"/>
  <c r="K63" i="14"/>
  <c r="E63" i="14"/>
  <c r="L62" i="14"/>
  <c r="K62" i="14"/>
  <c r="E62" i="14"/>
  <c r="L61" i="14"/>
  <c r="K61" i="14"/>
  <c r="E61" i="14"/>
  <c r="L60" i="14"/>
  <c r="K60" i="14"/>
  <c r="E60" i="14"/>
  <c r="L58" i="14"/>
  <c r="L57" i="14" s="1"/>
  <c r="K57" i="14" s="1"/>
  <c r="F57" i="14" s="1"/>
  <c r="K58" i="14"/>
  <c r="E58" i="14"/>
  <c r="L56" i="14"/>
  <c r="L55" i="14" s="1"/>
  <c r="K55" i="14" s="1"/>
  <c r="F55" i="14" s="1"/>
  <c r="K56" i="14"/>
  <c r="E56" i="14"/>
  <c r="E55" i="14" s="1"/>
  <c r="L54" i="14"/>
  <c r="L52" i="14" s="1"/>
  <c r="K52" i="14" s="1"/>
  <c r="F52" i="14" s="1"/>
  <c r="K54" i="14"/>
  <c r="E54" i="14"/>
  <c r="L53" i="14"/>
  <c r="K53" i="14"/>
  <c r="E53" i="14"/>
  <c r="L51" i="14"/>
  <c r="L40" i="14" s="1"/>
  <c r="K40" i="14" s="1"/>
  <c r="F40" i="14" s="1"/>
  <c r="K51" i="14"/>
  <c r="E51" i="14"/>
  <c r="L50" i="14"/>
  <c r="K50" i="14"/>
  <c r="E50" i="14"/>
  <c r="L49" i="14"/>
  <c r="K49" i="14"/>
  <c r="E49" i="14"/>
  <c r="L48" i="14"/>
  <c r="K48" i="14"/>
  <c r="E48" i="14"/>
  <c r="L47" i="14"/>
  <c r="K47" i="14"/>
  <c r="E47" i="14"/>
  <c r="F47" i="14" s="1"/>
  <c r="L46" i="14"/>
  <c r="K46" i="14"/>
  <c r="E46" i="14"/>
  <c r="L45" i="14"/>
  <c r="K45" i="14"/>
  <c r="E45" i="14"/>
  <c r="L44" i="14"/>
  <c r="K44" i="14"/>
  <c r="E44" i="14"/>
  <c r="L43" i="14"/>
  <c r="K43" i="14"/>
  <c r="E43" i="14"/>
  <c r="L42" i="14"/>
  <c r="K42" i="14"/>
  <c r="E42" i="14"/>
  <c r="F42" i="14" s="1"/>
  <c r="L41" i="14"/>
  <c r="K41" i="14"/>
  <c r="E41" i="14"/>
  <c r="L39" i="14"/>
  <c r="K39" i="14"/>
  <c r="E39" i="14"/>
  <c r="L38" i="14"/>
  <c r="K38" i="14"/>
  <c r="E38" i="14"/>
  <c r="L37" i="14"/>
  <c r="K37" i="14"/>
  <c r="E37" i="14"/>
  <c r="L36" i="14"/>
  <c r="K36" i="14"/>
  <c r="E36" i="14"/>
  <c r="L35" i="14"/>
  <c r="K35" i="14"/>
  <c r="E35" i="14"/>
  <c r="L34" i="14"/>
  <c r="K34" i="14"/>
  <c r="E34" i="14"/>
  <c r="L33" i="14"/>
  <c r="K33" i="14"/>
  <c r="E33" i="14"/>
  <c r="L32" i="14"/>
  <c r="K32" i="14"/>
  <c r="E32" i="14"/>
  <c r="L31" i="14"/>
  <c r="K31" i="14"/>
  <c r="E31" i="14"/>
  <c r="L30" i="14"/>
  <c r="K30" i="14"/>
  <c r="E30" i="14"/>
  <c r="L29" i="14"/>
  <c r="K29" i="14"/>
  <c r="E29" i="14"/>
  <c r="L28" i="14"/>
  <c r="K28" i="14"/>
  <c r="E28" i="14"/>
  <c r="L27" i="14"/>
  <c r="K27" i="14"/>
  <c r="E27" i="14"/>
  <c r="L26" i="14"/>
  <c r="K26" i="14"/>
  <c r="E26" i="14"/>
  <c r="L25" i="14"/>
  <c r="K25" i="14"/>
  <c r="E25" i="14"/>
  <c r="L24" i="14"/>
  <c r="K24" i="14"/>
  <c r="E24" i="14"/>
  <c r="L23" i="14"/>
  <c r="K23" i="14"/>
  <c r="E23" i="14"/>
  <c r="L22" i="14"/>
  <c r="K22" i="14"/>
  <c r="E22" i="14"/>
  <c r="L21" i="14"/>
  <c r="K21" i="14"/>
  <c r="E21" i="14"/>
  <c r="L20" i="14"/>
  <c r="K20" i="14"/>
  <c r="E20" i="14"/>
  <c r="L19" i="14"/>
  <c r="K19" i="14"/>
  <c r="E19" i="14"/>
  <c r="L18" i="14"/>
  <c r="K18" i="14"/>
  <c r="E18" i="14"/>
  <c r="L17" i="14"/>
  <c r="K17" i="14"/>
  <c r="E17" i="14"/>
  <c r="L15" i="14"/>
  <c r="K15" i="14"/>
  <c r="E15" i="14"/>
  <c r="L14" i="14"/>
  <c r="K14" i="14"/>
  <c r="E14" i="14"/>
  <c r="L13" i="14"/>
  <c r="K13" i="14"/>
  <c r="E13" i="14"/>
  <c r="L12" i="14"/>
  <c r="K12" i="14"/>
  <c r="E12" i="14"/>
  <c r="L11" i="14"/>
  <c r="K11" i="14"/>
  <c r="E11" i="14"/>
  <c r="L10" i="14"/>
  <c r="K10" i="14"/>
  <c r="E10" i="14"/>
  <c r="L9" i="14"/>
  <c r="K9" i="14"/>
  <c r="E9" i="14"/>
  <c r="L8" i="14"/>
  <c r="K8" i="14"/>
  <c r="E8" i="14"/>
  <c r="L7" i="14"/>
  <c r="K7" i="14"/>
  <c r="E7" i="14"/>
  <c r="L6" i="14"/>
  <c r="K6" i="14"/>
  <c r="E6" i="14"/>
  <c r="L5" i="14"/>
  <c r="K5" i="14"/>
  <c r="E5" i="14"/>
  <c r="F5" i="14" s="1"/>
  <c r="L3" i="14"/>
  <c r="K3" i="14"/>
  <c r="E3" i="14"/>
  <c r="E2" i="14" s="1"/>
  <c r="L103" i="13"/>
  <c r="K103" i="13"/>
  <c r="E103" i="13"/>
  <c r="L102" i="13"/>
  <c r="K102" i="13"/>
  <c r="E102" i="13"/>
  <c r="F102" i="13" s="1"/>
  <c r="L101" i="13"/>
  <c r="L100" i="13" s="1"/>
  <c r="K100" i="13" s="1"/>
  <c r="F100" i="13" s="1"/>
  <c r="K101" i="13"/>
  <c r="E101" i="13"/>
  <c r="L99" i="13"/>
  <c r="L98" i="13" s="1"/>
  <c r="K98" i="13" s="1"/>
  <c r="F98" i="13" s="1"/>
  <c r="K99" i="13"/>
  <c r="E99" i="13"/>
  <c r="E98" i="13"/>
  <c r="L97" i="13"/>
  <c r="L96" i="13" s="1"/>
  <c r="K96" i="13" s="1"/>
  <c r="F96" i="13" s="1"/>
  <c r="K97" i="13"/>
  <c r="E97" i="13"/>
  <c r="E96" i="13" s="1"/>
  <c r="L95" i="13"/>
  <c r="K95" i="13"/>
  <c r="E95" i="13"/>
  <c r="L94" i="13"/>
  <c r="K94" i="13"/>
  <c r="E94" i="13"/>
  <c r="F94" i="13" s="1"/>
  <c r="L93" i="13"/>
  <c r="K93" i="13"/>
  <c r="E93" i="13"/>
  <c r="L92" i="13"/>
  <c r="K92" i="13"/>
  <c r="E92" i="13"/>
  <c r="L91" i="13"/>
  <c r="K91" i="13"/>
  <c r="E91" i="13"/>
  <c r="L90" i="13"/>
  <c r="K90" i="13"/>
  <c r="E90" i="13"/>
  <c r="L89" i="13"/>
  <c r="K89" i="13"/>
  <c r="E89" i="13"/>
  <c r="L88" i="13"/>
  <c r="K88" i="13"/>
  <c r="E88" i="13"/>
  <c r="L87" i="13"/>
  <c r="K87" i="13"/>
  <c r="E87" i="13"/>
  <c r="L86" i="13"/>
  <c r="K86" i="13"/>
  <c r="E86" i="13"/>
  <c r="L85" i="13"/>
  <c r="K85" i="13"/>
  <c r="E85" i="13"/>
  <c r="L84" i="13"/>
  <c r="K84" i="13"/>
  <c r="E84" i="13"/>
  <c r="L83" i="13"/>
  <c r="K83" i="13"/>
  <c r="E83" i="13"/>
  <c r="L82" i="13"/>
  <c r="K82" i="13"/>
  <c r="E82" i="13"/>
  <c r="L81" i="13"/>
  <c r="K81" i="13"/>
  <c r="E81" i="13"/>
  <c r="L80" i="13"/>
  <c r="K80" i="13"/>
  <c r="E80" i="13"/>
  <c r="L78" i="13"/>
  <c r="K78" i="13"/>
  <c r="E78" i="13"/>
  <c r="L77" i="13"/>
  <c r="K77" i="13"/>
  <c r="E77" i="13"/>
  <c r="L76" i="13"/>
  <c r="K76" i="13"/>
  <c r="E76" i="13"/>
  <c r="L75" i="13"/>
  <c r="K75" i="13"/>
  <c r="E75" i="13"/>
  <c r="L74" i="13"/>
  <c r="K74" i="13"/>
  <c r="E74" i="13"/>
  <c r="L73" i="13"/>
  <c r="K73" i="13"/>
  <c r="E73" i="13"/>
  <c r="L72" i="13"/>
  <c r="K72" i="13"/>
  <c r="E72" i="13"/>
  <c r="L71" i="13"/>
  <c r="K71" i="13"/>
  <c r="E71" i="13"/>
  <c r="L70" i="13"/>
  <c r="K70" i="13"/>
  <c r="E70" i="13"/>
  <c r="L69" i="13"/>
  <c r="K69" i="13"/>
  <c r="E69" i="13"/>
  <c r="L68" i="13"/>
  <c r="K68" i="13"/>
  <c r="E68" i="13"/>
  <c r="L67" i="13"/>
  <c r="K67" i="13"/>
  <c r="E67" i="13"/>
  <c r="L66" i="13"/>
  <c r="K66" i="13"/>
  <c r="E66" i="13"/>
  <c r="F66" i="13" s="1"/>
  <c r="L65" i="13"/>
  <c r="K65" i="13"/>
  <c r="E65" i="13"/>
  <c r="L64" i="13"/>
  <c r="K64" i="13"/>
  <c r="E64" i="13"/>
  <c r="F64" i="13" s="1"/>
  <c r="L63" i="13"/>
  <c r="K63" i="13"/>
  <c r="E63" i="13"/>
  <c r="L61" i="13"/>
  <c r="K61" i="13"/>
  <c r="E61" i="13"/>
  <c r="L60" i="13"/>
  <c r="K60" i="13"/>
  <c r="E60" i="13"/>
  <c r="L59" i="13"/>
  <c r="K59" i="13"/>
  <c r="E59" i="13"/>
  <c r="L58" i="13"/>
  <c r="K58" i="13"/>
  <c r="E58" i="13"/>
  <c r="L57" i="13"/>
  <c r="K57" i="13"/>
  <c r="E57" i="13"/>
  <c r="L56" i="13"/>
  <c r="K56" i="13"/>
  <c r="E56" i="13"/>
  <c r="L55" i="13"/>
  <c r="K55" i="13"/>
  <c r="E55" i="13"/>
  <c r="L54" i="13"/>
  <c r="K54" i="13"/>
  <c r="E54" i="13"/>
  <c r="L53" i="13"/>
  <c r="K53" i="13"/>
  <c r="E53" i="13"/>
  <c r="L52" i="13"/>
  <c r="K52" i="13"/>
  <c r="E52" i="13"/>
  <c r="L51" i="13"/>
  <c r="K51" i="13"/>
  <c r="E51" i="13"/>
  <c r="L50" i="13"/>
  <c r="K50" i="13"/>
  <c r="E50" i="13"/>
  <c r="L49" i="13"/>
  <c r="K49" i="13"/>
  <c r="E49" i="13"/>
  <c r="L48" i="13"/>
  <c r="K48" i="13"/>
  <c r="E48" i="13"/>
  <c r="L47" i="13"/>
  <c r="K47" i="13"/>
  <c r="E47" i="13"/>
  <c r="L46" i="13"/>
  <c r="K46" i="13"/>
  <c r="E46" i="13"/>
  <c r="L44" i="13"/>
  <c r="K44" i="13"/>
  <c r="E44" i="13"/>
  <c r="L43" i="13"/>
  <c r="K43" i="13"/>
  <c r="E43" i="13"/>
  <c r="L42" i="13"/>
  <c r="K42" i="13"/>
  <c r="E42" i="13"/>
  <c r="L41" i="13"/>
  <c r="K41" i="13"/>
  <c r="E41" i="13"/>
  <c r="L40" i="13"/>
  <c r="K40" i="13"/>
  <c r="E40" i="13"/>
  <c r="F40" i="13" s="1"/>
  <c r="L39" i="13"/>
  <c r="K39" i="13"/>
  <c r="E39" i="13"/>
  <c r="L38" i="13"/>
  <c r="K38" i="13"/>
  <c r="E38" i="13"/>
  <c r="L37" i="13"/>
  <c r="K37" i="13"/>
  <c r="E37" i="13"/>
  <c r="L36" i="13"/>
  <c r="K36" i="13"/>
  <c r="E36" i="13"/>
  <c r="L35" i="13"/>
  <c r="K35" i="13"/>
  <c r="E35" i="13"/>
  <c r="L34" i="13"/>
  <c r="K34" i="13"/>
  <c r="E34" i="13"/>
  <c r="L33" i="13"/>
  <c r="K33" i="13"/>
  <c r="E33" i="13"/>
  <c r="L32" i="13"/>
  <c r="K32" i="13"/>
  <c r="E32" i="13"/>
  <c r="F32" i="13" s="1"/>
  <c r="L31" i="13"/>
  <c r="K31" i="13"/>
  <c r="E31" i="13"/>
  <c r="L30" i="13"/>
  <c r="K30" i="13"/>
  <c r="E30" i="13"/>
  <c r="L29" i="13"/>
  <c r="K29" i="13"/>
  <c r="E29" i="13"/>
  <c r="L27" i="13"/>
  <c r="L26" i="13" s="1"/>
  <c r="K26" i="13" s="1"/>
  <c r="F26" i="13" s="1"/>
  <c r="K27" i="13"/>
  <c r="E27" i="13"/>
  <c r="L25" i="13"/>
  <c r="L24" i="13" s="1"/>
  <c r="K24" i="13" s="1"/>
  <c r="F24" i="13" s="1"/>
  <c r="K25" i="13"/>
  <c r="E25" i="13"/>
  <c r="L23" i="13"/>
  <c r="L22" i="13" s="1"/>
  <c r="K22" i="13" s="1"/>
  <c r="F22" i="13" s="1"/>
  <c r="K23" i="13"/>
  <c r="E23" i="13"/>
  <c r="E22" i="13" s="1"/>
  <c r="L21" i="13"/>
  <c r="L20" i="13" s="1"/>
  <c r="K20" i="13" s="1"/>
  <c r="F20" i="13" s="1"/>
  <c r="K21" i="13"/>
  <c r="E21" i="13"/>
  <c r="E20" i="13" s="1"/>
  <c r="L19" i="13"/>
  <c r="L18" i="13" s="1"/>
  <c r="K18" i="13" s="1"/>
  <c r="F18" i="13" s="1"/>
  <c r="K19" i="13"/>
  <c r="E19" i="13"/>
  <c r="E18" i="13" s="1"/>
  <c r="L17" i="13"/>
  <c r="L16" i="13" s="1"/>
  <c r="K16" i="13" s="1"/>
  <c r="F16" i="13" s="1"/>
  <c r="K17" i="13"/>
  <c r="E17" i="13"/>
  <c r="E16" i="13" s="1"/>
  <c r="L15" i="13"/>
  <c r="L14" i="13" s="1"/>
  <c r="K14" i="13" s="1"/>
  <c r="F14" i="13" s="1"/>
  <c r="K15" i="13"/>
  <c r="E15" i="13"/>
  <c r="L13" i="13"/>
  <c r="L12" i="13" s="1"/>
  <c r="K12" i="13" s="1"/>
  <c r="F12" i="13" s="1"/>
  <c r="K13" i="13"/>
  <c r="E13" i="13"/>
  <c r="E12" i="13" s="1"/>
  <c r="L11" i="13"/>
  <c r="K11" i="13"/>
  <c r="E11" i="13"/>
  <c r="L10" i="13"/>
  <c r="K10" i="13"/>
  <c r="E10" i="13"/>
  <c r="L9" i="13"/>
  <c r="K9" i="13"/>
  <c r="E9" i="13"/>
  <c r="L8" i="13"/>
  <c r="K8" i="13"/>
  <c r="E8" i="13"/>
  <c r="L7" i="13"/>
  <c r="K7" i="13"/>
  <c r="E7" i="13"/>
  <c r="L5" i="13"/>
  <c r="K5" i="13"/>
  <c r="E5" i="13"/>
  <c r="L4" i="13"/>
  <c r="K4" i="13"/>
  <c r="E4" i="13"/>
  <c r="L3" i="13"/>
  <c r="K3" i="13"/>
  <c r="E3" i="13"/>
  <c r="L106" i="9"/>
  <c r="K106" i="9"/>
  <c r="E106" i="9"/>
  <c r="L105" i="9"/>
  <c r="K105" i="9"/>
  <c r="E105" i="9"/>
  <c r="K104" i="9"/>
  <c r="E104" i="9"/>
  <c r="L103" i="9"/>
  <c r="K103" i="9"/>
  <c r="E103" i="9"/>
  <c r="L102" i="9"/>
  <c r="K102" i="9"/>
  <c r="E102" i="9"/>
  <c r="L101" i="9"/>
  <c r="K101" i="9"/>
  <c r="E101" i="9"/>
  <c r="L100" i="9"/>
  <c r="K100" i="9"/>
  <c r="E100" i="9"/>
  <c r="L98" i="9"/>
  <c r="K98" i="9"/>
  <c r="E98" i="9"/>
  <c r="L97" i="9"/>
  <c r="K97" i="9"/>
  <c r="E97" i="9"/>
  <c r="L96" i="9"/>
  <c r="K96" i="9"/>
  <c r="E96" i="9"/>
  <c r="L95" i="9"/>
  <c r="K95" i="9"/>
  <c r="E95" i="9"/>
  <c r="L94" i="9"/>
  <c r="K94" i="9"/>
  <c r="E94" i="9"/>
  <c r="L93" i="9"/>
  <c r="K93" i="9"/>
  <c r="E93" i="9"/>
  <c r="L92" i="9"/>
  <c r="K92" i="9"/>
  <c r="E92" i="9"/>
  <c r="L90" i="9"/>
  <c r="K90" i="9"/>
  <c r="E90" i="9"/>
  <c r="L89" i="9"/>
  <c r="K89" i="9"/>
  <c r="E89" i="9"/>
  <c r="L88" i="9"/>
  <c r="K88" i="9"/>
  <c r="E88" i="9"/>
  <c r="L87" i="9"/>
  <c r="K87" i="9"/>
  <c r="E87" i="9"/>
  <c r="L86" i="9"/>
  <c r="K86" i="9"/>
  <c r="E86" i="9"/>
  <c r="E85" i="9"/>
  <c r="E84" i="9"/>
  <c r="E83" i="9"/>
  <c r="L82" i="9"/>
  <c r="K82" i="9"/>
  <c r="E82" i="9"/>
  <c r="L80" i="9"/>
  <c r="K80" i="9"/>
  <c r="E80" i="9"/>
  <c r="L79" i="9"/>
  <c r="K79" i="9"/>
  <c r="E79" i="9"/>
  <c r="L78" i="9"/>
  <c r="K78" i="9"/>
  <c r="E78" i="9"/>
  <c r="L77" i="9"/>
  <c r="K77" i="9"/>
  <c r="E77" i="9"/>
  <c r="L76" i="9"/>
  <c r="K76" i="9"/>
  <c r="E76" i="9"/>
  <c r="L75" i="9"/>
  <c r="K75" i="9"/>
  <c r="E75" i="9"/>
  <c r="L73" i="9"/>
  <c r="K73" i="9"/>
  <c r="E73" i="9"/>
  <c r="L72" i="9"/>
  <c r="K72" i="9"/>
  <c r="E72" i="9"/>
  <c r="L71" i="9"/>
  <c r="K71" i="9"/>
  <c r="E71" i="9"/>
  <c r="L70" i="9"/>
  <c r="K70" i="9"/>
  <c r="E70" i="9"/>
  <c r="L69" i="9"/>
  <c r="K69" i="9"/>
  <c r="E69" i="9"/>
  <c r="L68" i="9"/>
  <c r="K68" i="9"/>
  <c r="E68" i="9"/>
  <c r="L67" i="9"/>
  <c r="K67" i="9"/>
  <c r="E67" i="9"/>
  <c r="L66" i="9"/>
  <c r="K66" i="9"/>
  <c r="E66" i="9"/>
  <c r="L65" i="9"/>
  <c r="K65" i="9"/>
  <c r="E65" i="9"/>
  <c r="L64" i="9"/>
  <c r="K64" i="9"/>
  <c r="E64" i="9"/>
  <c r="L63" i="9"/>
  <c r="K63" i="9"/>
  <c r="E63" i="9"/>
  <c r="L62" i="9"/>
  <c r="K62" i="9"/>
  <c r="E62" i="9"/>
  <c r="L61" i="9"/>
  <c r="K61" i="9"/>
  <c r="E61" i="9"/>
  <c r="L60" i="9"/>
  <c r="K60" i="9"/>
  <c r="E60" i="9"/>
  <c r="L59" i="9"/>
  <c r="K59" i="9"/>
  <c r="E59" i="9"/>
  <c r="L58" i="9"/>
  <c r="K58" i="9"/>
  <c r="E58" i="9"/>
  <c r="L57" i="9"/>
  <c r="K57" i="9"/>
  <c r="E57" i="9"/>
  <c r="L56" i="9"/>
  <c r="K56" i="9"/>
  <c r="E56" i="9"/>
  <c r="L55" i="9"/>
  <c r="K55" i="9"/>
  <c r="E55" i="9"/>
  <c r="L54" i="9"/>
  <c r="K54" i="9"/>
  <c r="E54" i="9"/>
  <c r="L53" i="9"/>
  <c r="K53" i="9"/>
  <c r="E53" i="9"/>
  <c r="L52" i="9"/>
  <c r="K52" i="9"/>
  <c r="E52" i="9"/>
  <c r="L50" i="9"/>
  <c r="K50" i="9"/>
  <c r="E50" i="9"/>
  <c r="F50" i="9" s="1"/>
  <c r="L49" i="9"/>
  <c r="K49" i="9"/>
  <c r="E49" i="9"/>
  <c r="L48" i="9"/>
  <c r="K48" i="9"/>
  <c r="E48" i="9"/>
  <c r="L47" i="9"/>
  <c r="K47" i="9"/>
  <c r="E47" i="9"/>
  <c r="L46" i="9"/>
  <c r="K46" i="9"/>
  <c r="E46" i="9"/>
  <c r="F46" i="9" s="1"/>
  <c r="L45" i="9"/>
  <c r="K45" i="9"/>
  <c r="E45" i="9"/>
  <c r="L44" i="9"/>
  <c r="K44" i="9"/>
  <c r="E44" i="9"/>
  <c r="L43" i="9"/>
  <c r="K43" i="9"/>
  <c r="E43" i="9"/>
  <c r="L42" i="9"/>
  <c r="K42" i="9"/>
  <c r="E42" i="9"/>
  <c r="L41" i="9"/>
  <c r="K41" i="9"/>
  <c r="E41" i="9"/>
  <c r="L40" i="9"/>
  <c r="K40" i="9"/>
  <c r="E40" i="9"/>
  <c r="L38" i="9"/>
  <c r="K38" i="9"/>
  <c r="F38" i="9" s="1"/>
  <c r="E38" i="9"/>
  <c r="L37" i="9"/>
  <c r="K37" i="9"/>
  <c r="E37" i="9"/>
  <c r="L35" i="9"/>
  <c r="K35" i="9"/>
  <c r="E35" i="9"/>
  <c r="L34" i="9"/>
  <c r="K34" i="9"/>
  <c r="L33" i="9"/>
  <c r="K33" i="9"/>
  <c r="E33" i="9"/>
  <c r="L32" i="9"/>
  <c r="K32" i="9"/>
  <c r="E32" i="9"/>
  <c r="L31" i="9"/>
  <c r="K31" i="9"/>
  <c r="E31" i="9"/>
  <c r="L30" i="9"/>
  <c r="K30" i="9"/>
  <c r="E30" i="9"/>
  <c r="L29" i="9"/>
  <c r="K29" i="9"/>
  <c r="E29" i="9"/>
  <c r="L28" i="9"/>
  <c r="K28" i="9"/>
  <c r="E28" i="9"/>
  <c r="L27" i="9"/>
  <c r="K27" i="9"/>
  <c r="E27" i="9"/>
  <c r="L26" i="9"/>
  <c r="K26" i="9"/>
  <c r="E26" i="9"/>
  <c r="L25" i="9"/>
  <c r="K25" i="9"/>
  <c r="E25" i="9"/>
  <c r="L24" i="9"/>
  <c r="K24" i="9"/>
  <c r="E24" i="9"/>
  <c r="L23" i="9"/>
  <c r="K23" i="9"/>
  <c r="E23" i="9"/>
  <c r="L22" i="9"/>
  <c r="K22" i="9"/>
  <c r="E22" i="9"/>
  <c r="L21" i="9"/>
  <c r="K21" i="9"/>
  <c r="E21" i="9"/>
  <c r="L20" i="9"/>
  <c r="K20" i="9"/>
  <c r="E20" i="9"/>
  <c r="L19" i="9"/>
  <c r="K19" i="9"/>
  <c r="E19" i="9"/>
  <c r="L18" i="9"/>
  <c r="K18" i="9"/>
  <c r="E18" i="9"/>
  <c r="L16" i="9"/>
  <c r="K16" i="9"/>
  <c r="E16" i="9"/>
  <c r="L14" i="9"/>
  <c r="E14" i="9"/>
  <c r="L13" i="9"/>
  <c r="E13" i="9"/>
  <c r="L12" i="9"/>
  <c r="E12" i="9"/>
  <c r="L11" i="9"/>
  <c r="E11" i="9"/>
  <c r="L10" i="9"/>
  <c r="E10" i="9"/>
  <c r="L9" i="9"/>
  <c r="E9" i="9"/>
  <c r="L8" i="9"/>
  <c r="E8" i="9"/>
  <c r="L7" i="9"/>
  <c r="E7" i="9"/>
  <c r="L6" i="9"/>
  <c r="E6" i="9"/>
  <c r="L5" i="9"/>
  <c r="E5" i="9"/>
  <c r="L4" i="9"/>
  <c r="E4" i="9"/>
  <c r="L3" i="9"/>
  <c r="E3" i="9"/>
  <c r="L10" i="51"/>
  <c r="L8" i="51" s="1"/>
  <c r="K8" i="51" s="1"/>
  <c r="F8" i="51" s="1"/>
  <c r="E10" i="51"/>
  <c r="E8" i="51" s="1"/>
  <c r="L7" i="51"/>
  <c r="L6" i="51" s="1"/>
  <c r="K6" i="51" s="1"/>
  <c r="F6" i="51" s="1"/>
  <c r="E7" i="51"/>
  <c r="E6" i="51" s="1"/>
  <c r="L5" i="51"/>
  <c r="E5" i="51"/>
  <c r="L4" i="51"/>
  <c r="E4" i="51"/>
  <c r="L3" i="51"/>
  <c r="E3" i="51"/>
  <c r="L474" i="44"/>
  <c r="K474" i="44"/>
  <c r="E474" i="44"/>
  <c r="L473" i="44"/>
  <c r="K473" i="44"/>
  <c r="E473" i="44"/>
  <c r="L471" i="44"/>
  <c r="L470" i="44" s="1"/>
  <c r="K470" i="44" s="1"/>
  <c r="F470" i="44" s="1"/>
  <c r="K471" i="44"/>
  <c r="F471" i="44" s="1"/>
  <c r="E471" i="44"/>
  <c r="E470" i="44" s="1"/>
  <c r="L469" i="44"/>
  <c r="K469" i="44"/>
  <c r="E469" i="44"/>
  <c r="L468" i="44"/>
  <c r="K468" i="44"/>
  <c r="E468" i="44"/>
  <c r="L466" i="44"/>
  <c r="K466" i="44"/>
  <c r="E466" i="44"/>
  <c r="L465" i="44"/>
  <c r="K465" i="44"/>
  <c r="F465" i="44" s="1"/>
  <c r="E465" i="44"/>
  <c r="L464" i="44"/>
  <c r="K464" i="44"/>
  <c r="E464" i="44"/>
  <c r="L463" i="44"/>
  <c r="K463" i="44"/>
  <c r="E463" i="44"/>
  <c r="L461" i="44"/>
  <c r="K461" i="44"/>
  <c r="E461" i="44"/>
  <c r="L460" i="44"/>
  <c r="K460" i="44"/>
  <c r="E460" i="44"/>
  <c r="L458" i="44"/>
  <c r="K458" i="44"/>
  <c r="E458" i="44"/>
  <c r="L457" i="44"/>
  <c r="K457" i="44"/>
  <c r="E457" i="44"/>
  <c r="L456" i="44"/>
  <c r="K456" i="44"/>
  <c r="E456" i="44"/>
  <c r="L455" i="44"/>
  <c r="K455" i="44"/>
  <c r="E455" i="44"/>
  <c r="L454" i="44"/>
  <c r="K454" i="44"/>
  <c r="E454" i="44"/>
  <c r="L452" i="44"/>
  <c r="K452" i="44"/>
  <c r="E452" i="44"/>
  <c r="L451" i="44"/>
  <c r="K451" i="44"/>
  <c r="E451" i="44"/>
  <c r="L450" i="44"/>
  <c r="K450" i="44"/>
  <c r="E450" i="44"/>
  <c r="L448" i="44"/>
  <c r="K448" i="44"/>
  <c r="F448" i="44" s="1"/>
  <c r="E448" i="44"/>
  <c r="L447" i="44"/>
  <c r="K447" i="44"/>
  <c r="E447" i="44"/>
  <c r="L446" i="44"/>
  <c r="K446" i="44"/>
  <c r="E446" i="44"/>
  <c r="L444" i="44"/>
  <c r="K444" i="44"/>
  <c r="E444" i="44"/>
  <c r="L443" i="44"/>
  <c r="K443" i="44"/>
  <c r="E443" i="44"/>
  <c r="L441" i="44"/>
  <c r="K441" i="44"/>
  <c r="E441" i="44"/>
  <c r="L440" i="44"/>
  <c r="K440" i="44"/>
  <c r="E440" i="44"/>
  <c r="L439" i="44"/>
  <c r="K439" i="44"/>
  <c r="E439" i="44"/>
  <c r="L438" i="44"/>
  <c r="K438" i="44"/>
  <c r="E438" i="44"/>
  <c r="L436" i="44"/>
  <c r="K436" i="44"/>
  <c r="E436" i="44"/>
  <c r="L435" i="44"/>
  <c r="K435" i="44"/>
  <c r="E435" i="44"/>
  <c r="L433" i="44"/>
  <c r="K433" i="44"/>
  <c r="E433" i="44"/>
  <c r="L432" i="44"/>
  <c r="K432" i="44"/>
  <c r="E432" i="44"/>
  <c r="L430" i="44"/>
  <c r="K430" i="44"/>
  <c r="E430" i="44"/>
  <c r="L429" i="44"/>
  <c r="K429" i="44"/>
  <c r="E429" i="44"/>
  <c r="L428" i="44"/>
  <c r="K428" i="44"/>
  <c r="E428" i="44"/>
  <c r="L427" i="44"/>
  <c r="K427" i="44"/>
  <c r="F427" i="44" s="1"/>
  <c r="E427" i="44"/>
  <c r="L425" i="44"/>
  <c r="K425" i="44"/>
  <c r="E425" i="44"/>
  <c r="L424" i="44"/>
  <c r="K424" i="44"/>
  <c r="E424" i="44"/>
  <c r="L423" i="44"/>
  <c r="K423" i="44"/>
  <c r="E423" i="44"/>
  <c r="L422" i="44"/>
  <c r="K422" i="44"/>
  <c r="E422" i="44"/>
  <c r="L420" i="44"/>
  <c r="K420" i="44"/>
  <c r="E420" i="44"/>
  <c r="L419" i="44"/>
  <c r="K419" i="44"/>
  <c r="E419" i="44"/>
  <c r="L418" i="44"/>
  <c r="K418" i="44"/>
  <c r="F418" i="44" s="1"/>
  <c r="E418" i="44"/>
  <c r="L417" i="44"/>
  <c r="K417" i="44"/>
  <c r="E417" i="44"/>
  <c r="L415" i="44"/>
  <c r="K415" i="44"/>
  <c r="E415" i="44"/>
  <c r="L414" i="44"/>
  <c r="K414" i="44"/>
  <c r="E414" i="44"/>
  <c r="L412" i="44"/>
  <c r="K412" i="44"/>
  <c r="E412" i="44"/>
  <c r="L411" i="44"/>
  <c r="K411" i="44"/>
  <c r="E411" i="44"/>
  <c r="L409" i="44"/>
  <c r="K409" i="44"/>
  <c r="E409" i="44"/>
  <c r="L408" i="44"/>
  <c r="K408" i="44"/>
  <c r="E408" i="44"/>
  <c r="L406" i="44"/>
  <c r="K406" i="44"/>
  <c r="E406" i="44"/>
  <c r="L405" i="44"/>
  <c r="K405" i="44"/>
  <c r="E405" i="44"/>
  <c r="L403" i="44"/>
  <c r="K403" i="44"/>
  <c r="E403" i="44"/>
  <c r="L402" i="44"/>
  <c r="K402" i="44"/>
  <c r="E402" i="44"/>
  <c r="L400" i="44"/>
  <c r="K400" i="44"/>
  <c r="E400" i="44"/>
  <c r="L399" i="44"/>
  <c r="K399" i="44"/>
  <c r="E399" i="44"/>
  <c r="L397" i="44"/>
  <c r="K397" i="44"/>
  <c r="E397" i="44"/>
  <c r="L396" i="44"/>
  <c r="K396" i="44"/>
  <c r="E396" i="44"/>
  <c r="L395" i="44"/>
  <c r="K395" i="44"/>
  <c r="E395" i="44"/>
  <c r="L393" i="44"/>
  <c r="K393" i="44"/>
  <c r="E393" i="44"/>
  <c r="L392" i="44"/>
  <c r="K392" i="44"/>
  <c r="E392" i="44"/>
  <c r="L390" i="44"/>
  <c r="K390" i="44"/>
  <c r="E390" i="44"/>
  <c r="L389" i="44"/>
  <c r="K389" i="44"/>
  <c r="E389" i="44"/>
  <c r="L388" i="44"/>
  <c r="K388" i="44"/>
  <c r="E388" i="44"/>
  <c r="L387" i="44"/>
  <c r="K387" i="44"/>
  <c r="E387" i="44"/>
  <c r="L385" i="44"/>
  <c r="K385" i="44"/>
  <c r="E385" i="44"/>
  <c r="L384" i="44"/>
  <c r="K384" i="44"/>
  <c r="E384" i="44"/>
  <c r="L382" i="44"/>
  <c r="K382" i="44"/>
  <c r="E382" i="44"/>
  <c r="L381" i="44"/>
  <c r="K381" i="44"/>
  <c r="E381" i="44"/>
  <c r="L379" i="44"/>
  <c r="K379" i="44"/>
  <c r="F379" i="44" s="1"/>
  <c r="E379" i="44"/>
  <c r="L378" i="44"/>
  <c r="K378" i="44"/>
  <c r="E378" i="44"/>
  <c r="E377" i="44" s="1"/>
  <c r="L376" i="44"/>
  <c r="K376" i="44"/>
  <c r="E376" i="44"/>
  <c r="L375" i="44"/>
  <c r="K375" i="44"/>
  <c r="E375" i="44"/>
  <c r="L373" i="44"/>
  <c r="K373" i="44"/>
  <c r="E373" i="44"/>
  <c r="L372" i="44"/>
  <c r="K372" i="44"/>
  <c r="F372" i="44" s="1"/>
  <c r="E372" i="44"/>
  <c r="L370" i="44"/>
  <c r="K370" i="44"/>
  <c r="E370" i="44"/>
  <c r="L369" i="44"/>
  <c r="K369" i="44"/>
  <c r="E369" i="44"/>
  <c r="E368" i="44" s="1"/>
  <c r="L367" i="44"/>
  <c r="K367" i="44"/>
  <c r="E367" i="44"/>
  <c r="L366" i="44"/>
  <c r="K366" i="44"/>
  <c r="E366" i="44"/>
  <c r="E365" i="44" s="1"/>
  <c r="L364" i="44"/>
  <c r="K364" i="44"/>
  <c r="E364" i="44"/>
  <c r="L363" i="44"/>
  <c r="K363" i="44"/>
  <c r="E363" i="44"/>
  <c r="L362" i="44"/>
  <c r="K362" i="44"/>
  <c r="E362" i="44"/>
  <c r="L361" i="44"/>
  <c r="K361" i="44"/>
  <c r="E361" i="44"/>
  <c r="L359" i="44"/>
  <c r="L358" i="44" s="1"/>
  <c r="K358" i="44" s="1"/>
  <c r="F358" i="44" s="1"/>
  <c r="K359" i="44"/>
  <c r="E359" i="44"/>
  <c r="E358" i="44"/>
  <c r="L357" i="44"/>
  <c r="L356" i="44" s="1"/>
  <c r="K356" i="44" s="1"/>
  <c r="F356" i="44" s="1"/>
  <c r="K357" i="44"/>
  <c r="E357" i="44"/>
  <c r="L355" i="44"/>
  <c r="K355" i="44"/>
  <c r="E355" i="44"/>
  <c r="L354" i="44"/>
  <c r="K354" i="44"/>
  <c r="E354" i="44"/>
  <c r="L353" i="44"/>
  <c r="K353" i="44"/>
  <c r="E353" i="44"/>
  <c r="F353" i="44" s="1"/>
  <c r="L352" i="44"/>
  <c r="K352" i="44"/>
  <c r="E352" i="44"/>
  <c r="L351" i="44"/>
  <c r="K351" i="44"/>
  <c r="E351" i="44"/>
  <c r="L350" i="44"/>
  <c r="K350" i="44"/>
  <c r="E350" i="44"/>
  <c r="L349" i="44"/>
  <c r="K349" i="44"/>
  <c r="E349" i="44"/>
  <c r="L348" i="44"/>
  <c r="K348" i="44"/>
  <c r="E348" i="44"/>
  <c r="L347" i="44"/>
  <c r="K347" i="44"/>
  <c r="E347" i="44"/>
  <c r="L346" i="44"/>
  <c r="K346" i="44"/>
  <c r="E346" i="44"/>
  <c r="L345" i="44"/>
  <c r="K345" i="44"/>
  <c r="E345" i="44"/>
  <c r="L344" i="44"/>
  <c r="K344" i="44"/>
  <c r="E344" i="44"/>
  <c r="L343" i="44"/>
  <c r="K343" i="44"/>
  <c r="E343" i="44"/>
  <c r="F343" i="44" s="1"/>
  <c r="L341" i="44"/>
  <c r="K341" i="44"/>
  <c r="E341" i="44"/>
  <c r="E340" i="44" s="1"/>
  <c r="L340" i="44"/>
  <c r="K340" i="44" s="1"/>
  <c r="F340" i="44" s="1"/>
  <c r="L339" i="44"/>
  <c r="L338" i="44" s="1"/>
  <c r="K338" i="44" s="1"/>
  <c r="F338" i="44" s="1"/>
  <c r="K339" i="44"/>
  <c r="E339" i="44"/>
  <c r="L337" i="44"/>
  <c r="K337" i="44"/>
  <c r="E337" i="44"/>
  <c r="L336" i="44"/>
  <c r="K336" i="44"/>
  <c r="E336" i="44"/>
  <c r="L334" i="44"/>
  <c r="L333" i="44" s="1"/>
  <c r="K333" i="44" s="1"/>
  <c r="F333" i="44" s="1"/>
  <c r="K334" i="44"/>
  <c r="E334" i="44"/>
  <c r="E333" i="44" s="1"/>
  <c r="L332" i="44"/>
  <c r="L331" i="44" s="1"/>
  <c r="K331" i="44" s="1"/>
  <c r="F331" i="44" s="1"/>
  <c r="K332" i="44"/>
  <c r="E332" i="44"/>
  <c r="E331" i="44" s="1"/>
  <c r="L330" i="44"/>
  <c r="L329" i="44" s="1"/>
  <c r="K329" i="44" s="1"/>
  <c r="F329" i="44" s="1"/>
  <c r="K330" i="44"/>
  <c r="E330" i="44"/>
  <c r="E329" i="44" s="1"/>
  <c r="L328" i="44"/>
  <c r="L327" i="44" s="1"/>
  <c r="K327" i="44" s="1"/>
  <c r="F327" i="44" s="1"/>
  <c r="K328" i="44"/>
  <c r="E328" i="44"/>
  <c r="E327" i="44" s="1"/>
  <c r="L326" i="44"/>
  <c r="K326" i="44"/>
  <c r="E326" i="44"/>
  <c r="L325" i="44"/>
  <c r="K325" i="44"/>
  <c r="E325" i="44"/>
  <c r="L324" i="44"/>
  <c r="K324" i="44"/>
  <c r="E324" i="44"/>
  <c r="L322" i="44"/>
  <c r="K322" i="44"/>
  <c r="E322" i="44"/>
  <c r="L321" i="44"/>
  <c r="K321" i="44"/>
  <c r="E321" i="44"/>
  <c r="L320" i="44"/>
  <c r="K320" i="44"/>
  <c r="E320" i="44"/>
  <c r="L319" i="44"/>
  <c r="K319" i="44"/>
  <c r="E319" i="44"/>
  <c r="L317" i="44"/>
  <c r="K317" i="44"/>
  <c r="E317" i="44"/>
  <c r="L316" i="44"/>
  <c r="K316" i="44"/>
  <c r="E316" i="44"/>
  <c r="L315" i="44"/>
  <c r="K315" i="44"/>
  <c r="E315" i="44"/>
  <c r="L314" i="44"/>
  <c r="K314" i="44"/>
  <c r="E314" i="44"/>
  <c r="L312" i="44"/>
  <c r="K312" i="44"/>
  <c r="E312" i="44"/>
  <c r="L311" i="44"/>
  <c r="K311" i="44"/>
  <c r="E311" i="44"/>
  <c r="L310" i="44"/>
  <c r="K310" i="44"/>
  <c r="E310" i="44"/>
  <c r="L309" i="44"/>
  <c r="K309" i="44"/>
  <c r="E309" i="44"/>
  <c r="L307" i="44"/>
  <c r="K307" i="44"/>
  <c r="E307" i="44"/>
  <c r="L306" i="44"/>
  <c r="K306" i="44"/>
  <c r="E306" i="44"/>
  <c r="L305" i="44"/>
  <c r="K305" i="44"/>
  <c r="F305" i="44" s="1"/>
  <c r="E305" i="44"/>
  <c r="L304" i="44"/>
  <c r="K304" i="44"/>
  <c r="E304" i="44"/>
  <c r="L302" i="44"/>
  <c r="K302" i="44"/>
  <c r="E302" i="44"/>
  <c r="L301" i="44"/>
  <c r="K301" i="44"/>
  <c r="E301" i="44"/>
  <c r="F301" i="44" s="1"/>
  <c r="L300" i="44"/>
  <c r="K300" i="44"/>
  <c r="E300" i="44"/>
  <c r="L299" i="44"/>
  <c r="K299" i="44"/>
  <c r="E299" i="44"/>
  <c r="L298" i="44"/>
  <c r="K298" i="44"/>
  <c r="E298" i="44"/>
  <c r="L296" i="44"/>
  <c r="K296" i="44"/>
  <c r="E296" i="44"/>
  <c r="L295" i="44"/>
  <c r="K295" i="44"/>
  <c r="E295" i="44"/>
  <c r="L294" i="44"/>
  <c r="K294" i="44"/>
  <c r="E294" i="44"/>
  <c r="L293" i="44"/>
  <c r="K293" i="44"/>
  <c r="E293" i="44"/>
  <c r="L292" i="44"/>
  <c r="K292" i="44"/>
  <c r="E292" i="44"/>
  <c r="L290" i="44"/>
  <c r="K290" i="44"/>
  <c r="E290" i="44"/>
  <c r="L289" i="44"/>
  <c r="K289" i="44"/>
  <c r="E289" i="44"/>
  <c r="L288" i="44"/>
  <c r="K288" i="44"/>
  <c r="E288" i="44"/>
  <c r="L287" i="44"/>
  <c r="K287" i="44"/>
  <c r="E287" i="44"/>
  <c r="L286" i="44"/>
  <c r="K286" i="44"/>
  <c r="E286" i="44"/>
  <c r="L285" i="44"/>
  <c r="K285" i="44"/>
  <c r="E285" i="44"/>
  <c r="L283" i="44"/>
  <c r="K283" i="44"/>
  <c r="E283" i="44"/>
  <c r="L282" i="44"/>
  <c r="K282" i="44"/>
  <c r="E282" i="44"/>
  <c r="L281" i="44"/>
  <c r="K281" i="44"/>
  <c r="E281" i="44"/>
  <c r="L280" i="44"/>
  <c r="K280" i="44"/>
  <c r="E280" i="44"/>
  <c r="F280" i="44" s="1"/>
  <c r="L279" i="44"/>
  <c r="K279" i="44"/>
  <c r="E279" i="44"/>
  <c r="L278" i="44"/>
  <c r="K278" i="44"/>
  <c r="E278" i="44"/>
  <c r="L276" i="44"/>
  <c r="K276" i="44"/>
  <c r="E276" i="44"/>
  <c r="L275" i="44"/>
  <c r="K275" i="44"/>
  <c r="E275" i="44"/>
  <c r="L274" i="44"/>
  <c r="K274" i="44"/>
  <c r="E274" i="44"/>
  <c r="L272" i="44"/>
  <c r="K272" i="44"/>
  <c r="E272" i="44"/>
  <c r="L271" i="44"/>
  <c r="K271" i="44"/>
  <c r="E271" i="44"/>
  <c r="L270" i="44"/>
  <c r="K270" i="44"/>
  <c r="E270" i="44"/>
  <c r="L269" i="44"/>
  <c r="K269" i="44"/>
  <c r="E269" i="44"/>
  <c r="L268" i="44"/>
  <c r="K268" i="44"/>
  <c r="E268" i="44"/>
  <c r="L266" i="44"/>
  <c r="K266" i="44"/>
  <c r="E266" i="44"/>
  <c r="L265" i="44"/>
  <c r="K265" i="44"/>
  <c r="E265" i="44"/>
  <c r="L264" i="44"/>
  <c r="K264" i="44"/>
  <c r="E264" i="44"/>
  <c r="L263" i="44"/>
  <c r="K263" i="44"/>
  <c r="E263" i="44"/>
  <c r="L262" i="44"/>
  <c r="K262" i="44"/>
  <c r="E262" i="44"/>
  <c r="L260" i="44"/>
  <c r="K260" i="44"/>
  <c r="E260" i="44"/>
  <c r="L259" i="44"/>
  <c r="K259" i="44"/>
  <c r="E259" i="44"/>
  <c r="L258" i="44"/>
  <c r="K258" i="44"/>
  <c r="E258" i="44"/>
  <c r="L257" i="44"/>
  <c r="K257" i="44"/>
  <c r="E257" i="44"/>
  <c r="L256" i="44"/>
  <c r="K256" i="44"/>
  <c r="E256" i="44"/>
  <c r="L254" i="44"/>
  <c r="K254" i="44"/>
  <c r="E254" i="44"/>
  <c r="L253" i="44"/>
  <c r="K253" i="44"/>
  <c r="E253" i="44"/>
  <c r="L252" i="44"/>
  <c r="K252" i="44"/>
  <c r="E252" i="44"/>
  <c r="L251" i="44"/>
  <c r="K251" i="44"/>
  <c r="E251" i="44"/>
  <c r="L250" i="44"/>
  <c r="K250" i="44"/>
  <c r="E250" i="44"/>
  <c r="L249" i="44"/>
  <c r="K249" i="44"/>
  <c r="E249" i="44"/>
  <c r="F249" i="44" s="1"/>
  <c r="L248" i="44"/>
  <c r="K248" i="44"/>
  <c r="E248" i="44"/>
  <c r="L247" i="44"/>
  <c r="K247" i="44"/>
  <c r="E247" i="44"/>
  <c r="L246" i="44"/>
  <c r="K246" i="44"/>
  <c r="E246" i="44"/>
  <c r="L245" i="44"/>
  <c r="K245" i="44"/>
  <c r="E245" i="44"/>
  <c r="L244" i="44"/>
  <c r="K244" i="44"/>
  <c r="E244" i="44"/>
  <c r="L243" i="44"/>
  <c r="K243" i="44"/>
  <c r="E243" i="44"/>
  <c r="L242" i="44"/>
  <c r="K242" i="44"/>
  <c r="E242" i="44"/>
  <c r="L241" i="44"/>
  <c r="K241" i="44"/>
  <c r="E241" i="44"/>
  <c r="L240" i="44"/>
  <c r="K240" i="44"/>
  <c r="E240" i="44"/>
  <c r="L238" i="44"/>
  <c r="K238" i="44"/>
  <c r="E238" i="44"/>
  <c r="L237" i="44"/>
  <c r="K237" i="44"/>
  <c r="E237" i="44"/>
  <c r="L236" i="44"/>
  <c r="K236" i="44"/>
  <c r="E236" i="44"/>
  <c r="L235" i="44"/>
  <c r="K235" i="44"/>
  <c r="E235" i="44"/>
  <c r="L234" i="44"/>
  <c r="K234" i="44"/>
  <c r="E234" i="44"/>
  <c r="L233" i="44"/>
  <c r="K233" i="44"/>
  <c r="E233" i="44"/>
  <c r="L232" i="44"/>
  <c r="K232" i="44"/>
  <c r="E232" i="44"/>
  <c r="L231" i="44"/>
  <c r="K231" i="44"/>
  <c r="E231" i="44"/>
  <c r="L230" i="44"/>
  <c r="K230" i="44"/>
  <c r="E230" i="44"/>
  <c r="L228" i="44"/>
  <c r="K228" i="44"/>
  <c r="E228" i="44"/>
  <c r="L227" i="44"/>
  <c r="K227" i="44"/>
  <c r="E227" i="44"/>
  <c r="L226" i="44"/>
  <c r="K226" i="44"/>
  <c r="E226" i="44"/>
  <c r="L225" i="44"/>
  <c r="K225" i="44"/>
  <c r="E225" i="44"/>
  <c r="L224" i="44"/>
  <c r="K224" i="44"/>
  <c r="E224" i="44"/>
  <c r="L223" i="44"/>
  <c r="K223" i="44"/>
  <c r="F223" i="44" s="1"/>
  <c r="E223" i="44"/>
  <c r="L222" i="44"/>
  <c r="K222" i="44"/>
  <c r="E222" i="44"/>
  <c r="L221" i="44"/>
  <c r="K221" i="44"/>
  <c r="E221" i="44"/>
  <c r="L220" i="44"/>
  <c r="K220" i="44"/>
  <c r="E220" i="44"/>
  <c r="L219" i="44"/>
  <c r="K219" i="44"/>
  <c r="E219" i="44"/>
  <c r="L218" i="44"/>
  <c r="K218" i="44"/>
  <c r="E218" i="44"/>
  <c r="L217" i="44"/>
  <c r="K217" i="44"/>
  <c r="E217" i="44"/>
  <c r="L215" i="44"/>
  <c r="K215" i="44"/>
  <c r="E215" i="44"/>
  <c r="L214" i="44"/>
  <c r="K214" i="44"/>
  <c r="E214" i="44"/>
  <c r="L213" i="44"/>
  <c r="K213" i="44"/>
  <c r="E213" i="44"/>
  <c r="L212" i="44"/>
  <c r="K212" i="44"/>
  <c r="E212" i="44"/>
  <c r="L211" i="44"/>
  <c r="K211" i="44"/>
  <c r="E211" i="44"/>
  <c r="L210" i="44"/>
  <c r="K210" i="44"/>
  <c r="E210" i="44"/>
  <c r="L209" i="44"/>
  <c r="K209" i="44"/>
  <c r="E209" i="44"/>
  <c r="L208" i="44"/>
  <c r="K208" i="44"/>
  <c r="E208" i="44"/>
  <c r="L207" i="44"/>
  <c r="K207" i="44"/>
  <c r="E207" i="44"/>
  <c r="L205" i="44"/>
  <c r="L204" i="44" s="1"/>
  <c r="K204" i="44" s="1"/>
  <c r="F204" i="44" s="1"/>
  <c r="K205" i="44"/>
  <c r="E205" i="44"/>
  <c r="E204" i="44" s="1"/>
  <c r="L203" i="44"/>
  <c r="K203" i="44"/>
  <c r="E203" i="44"/>
  <c r="L202" i="44"/>
  <c r="K202" i="44"/>
  <c r="E202" i="44"/>
  <c r="L201" i="44"/>
  <c r="K201" i="44"/>
  <c r="E201" i="44"/>
  <c r="L200" i="44"/>
  <c r="K200" i="44"/>
  <c r="E200" i="44"/>
  <c r="L199" i="44"/>
  <c r="K199" i="44"/>
  <c r="E199" i="44"/>
  <c r="L198" i="44"/>
  <c r="K198" i="44"/>
  <c r="E198" i="44"/>
  <c r="L197" i="44"/>
  <c r="K197" i="44"/>
  <c r="E197" i="44"/>
  <c r="L196" i="44"/>
  <c r="K196" i="44"/>
  <c r="E196" i="44"/>
  <c r="L195" i="44"/>
  <c r="K195" i="44"/>
  <c r="E195" i="44"/>
  <c r="L194" i="44"/>
  <c r="K194" i="44"/>
  <c r="E194" i="44"/>
  <c r="L193" i="44"/>
  <c r="K193" i="44"/>
  <c r="E193" i="44"/>
  <c r="L192" i="44"/>
  <c r="K192" i="44"/>
  <c r="E192" i="44"/>
  <c r="L191" i="44"/>
  <c r="K191" i="44"/>
  <c r="E191" i="44"/>
  <c r="L190" i="44"/>
  <c r="K190" i="44"/>
  <c r="E190" i="44"/>
  <c r="L189" i="44"/>
  <c r="K189" i="44"/>
  <c r="E189" i="44"/>
  <c r="L188" i="44"/>
  <c r="K188" i="44"/>
  <c r="E188" i="44"/>
  <c r="L187" i="44"/>
  <c r="K187" i="44"/>
  <c r="E187" i="44"/>
  <c r="L186" i="44"/>
  <c r="K186" i="44"/>
  <c r="E186" i="44"/>
  <c r="L185" i="44"/>
  <c r="K185" i="44"/>
  <c r="E185" i="44"/>
  <c r="L184" i="44"/>
  <c r="K184" i="44"/>
  <c r="E184" i="44"/>
  <c r="L183" i="44"/>
  <c r="K183" i="44"/>
  <c r="E183" i="44"/>
  <c r="L182" i="44"/>
  <c r="K182" i="44"/>
  <c r="E182" i="44"/>
  <c r="L181" i="44"/>
  <c r="K181" i="44"/>
  <c r="E181" i="44"/>
  <c r="L180" i="44"/>
  <c r="K180" i="44"/>
  <c r="E180" i="44"/>
  <c r="L179" i="44"/>
  <c r="K179" i="44"/>
  <c r="E179" i="44"/>
  <c r="L177" i="44"/>
  <c r="K177" i="44"/>
  <c r="E177" i="44"/>
  <c r="L176" i="44"/>
  <c r="K176" i="44"/>
  <c r="E176" i="44"/>
  <c r="L174" i="44"/>
  <c r="K174" i="44"/>
  <c r="E174" i="44"/>
  <c r="L173" i="44"/>
  <c r="K173" i="44"/>
  <c r="E173" i="44"/>
  <c r="L171" i="44"/>
  <c r="K171" i="44"/>
  <c r="E171" i="44"/>
  <c r="L170" i="44"/>
  <c r="K170" i="44"/>
  <c r="E170" i="44"/>
  <c r="L169" i="44"/>
  <c r="K169" i="44"/>
  <c r="E169" i="44"/>
  <c r="L168" i="44"/>
  <c r="K168" i="44"/>
  <c r="E168" i="44"/>
  <c r="L166" i="44"/>
  <c r="K166" i="44"/>
  <c r="E166" i="44"/>
  <c r="L165" i="44"/>
  <c r="K165" i="44"/>
  <c r="E165" i="44"/>
  <c r="L164" i="44"/>
  <c r="K164" i="44"/>
  <c r="E164" i="44"/>
  <c r="L163" i="44"/>
  <c r="K163" i="44"/>
  <c r="E163" i="44"/>
  <c r="L162" i="44"/>
  <c r="K162" i="44"/>
  <c r="E162" i="44"/>
  <c r="L161" i="44"/>
  <c r="K161" i="44"/>
  <c r="E161" i="44"/>
  <c r="L160" i="44"/>
  <c r="K160" i="44"/>
  <c r="E160" i="44"/>
  <c r="L159" i="44"/>
  <c r="K159" i="44"/>
  <c r="E159" i="44"/>
  <c r="L157" i="44"/>
  <c r="K157" i="44"/>
  <c r="E157" i="44"/>
  <c r="L156" i="44"/>
  <c r="K156" i="44"/>
  <c r="E156" i="44"/>
  <c r="L155" i="44"/>
  <c r="K155" i="44"/>
  <c r="E155" i="44"/>
  <c r="L153" i="44"/>
  <c r="K153" i="44"/>
  <c r="E153" i="44"/>
  <c r="L152" i="44"/>
  <c r="K152" i="44"/>
  <c r="E152" i="44"/>
  <c r="L150" i="44"/>
  <c r="K150" i="44"/>
  <c r="E150" i="44"/>
  <c r="L149" i="44"/>
  <c r="K149" i="44"/>
  <c r="E149" i="44"/>
  <c r="L148" i="44"/>
  <c r="K148" i="44"/>
  <c r="E148" i="44"/>
  <c r="L146" i="44"/>
  <c r="L145" i="44" s="1"/>
  <c r="K145" i="44" s="1"/>
  <c r="F145" i="44" s="1"/>
  <c r="K146" i="44"/>
  <c r="E146" i="44"/>
  <c r="L144" i="44"/>
  <c r="L143" i="44" s="1"/>
  <c r="K143" i="44" s="1"/>
  <c r="F143" i="44" s="1"/>
  <c r="K144" i="44"/>
  <c r="E144" i="44"/>
  <c r="L142" i="44"/>
  <c r="K142" i="44"/>
  <c r="E142" i="44"/>
  <c r="L141" i="44"/>
  <c r="K141" i="44"/>
  <c r="E141" i="44"/>
  <c r="L140" i="44"/>
  <c r="K140" i="44"/>
  <c r="E140" i="44"/>
  <c r="L139" i="44"/>
  <c r="K139" i="44"/>
  <c r="E139" i="44"/>
  <c r="L138" i="44"/>
  <c r="K138" i="44"/>
  <c r="E138" i="44"/>
  <c r="L137" i="44"/>
  <c r="K137" i="44"/>
  <c r="E137" i="44"/>
  <c r="L136" i="44"/>
  <c r="K136" i="44"/>
  <c r="E136" i="44"/>
  <c r="L135" i="44"/>
  <c r="K135" i="44"/>
  <c r="E135" i="44"/>
  <c r="L133" i="44"/>
  <c r="K133" i="44"/>
  <c r="E133" i="44"/>
  <c r="L132" i="44"/>
  <c r="K132" i="44"/>
  <c r="E132" i="44"/>
  <c r="L130" i="44"/>
  <c r="K130" i="44"/>
  <c r="E130" i="44"/>
  <c r="L129" i="44"/>
  <c r="K129" i="44"/>
  <c r="E129" i="44"/>
  <c r="L127" i="44"/>
  <c r="K127" i="44"/>
  <c r="E127" i="44"/>
  <c r="L126" i="44"/>
  <c r="K126" i="44"/>
  <c r="E126" i="44"/>
  <c r="L125" i="44"/>
  <c r="K125" i="44"/>
  <c r="E125" i="44"/>
  <c r="L124" i="44"/>
  <c r="K124" i="44"/>
  <c r="E124" i="44"/>
  <c r="L123" i="44"/>
  <c r="K123" i="44"/>
  <c r="E123" i="44"/>
  <c r="L122" i="44"/>
  <c r="K122" i="44"/>
  <c r="E122" i="44"/>
  <c r="L121" i="44"/>
  <c r="K121" i="44"/>
  <c r="E121" i="44"/>
  <c r="L120" i="44"/>
  <c r="K120" i="44"/>
  <c r="E120" i="44"/>
  <c r="L119" i="44"/>
  <c r="K119" i="44"/>
  <c r="E119" i="44"/>
  <c r="L118" i="44"/>
  <c r="K118" i="44"/>
  <c r="E118" i="44"/>
  <c r="L117" i="44"/>
  <c r="K117" i="44"/>
  <c r="E117" i="44"/>
  <c r="L116" i="44"/>
  <c r="K116" i="44"/>
  <c r="E116" i="44"/>
  <c r="L114" i="44"/>
  <c r="K114" i="44"/>
  <c r="E114" i="44"/>
  <c r="L113" i="44"/>
  <c r="K113" i="44"/>
  <c r="E113" i="44"/>
  <c r="L112" i="44"/>
  <c r="K112" i="44"/>
  <c r="E112" i="44"/>
  <c r="L111" i="44"/>
  <c r="K111" i="44"/>
  <c r="E111" i="44"/>
  <c r="L110" i="44"/>
  <c r="K110" i="44"/>
  <c r="E110" i="44"/>
  <c r="L109" i="44"/>
  <c r="K109" i="44"/>
  <c r="E109" i="44"/>
  <c r="L108" i="44"/>
  <c r="K108" i="44"/>
  <c r="E108" i="44"/>
  <c r="L107" i="44"/>
  <c r="K107" i="44"/>
  <c r="E107" i="44"/>
  <c r="L106" i="44"/>
  <c r="K106" i="44"/>
  <c r="E106" i="44"/>
  <c r="L105" i="44"/>
  <c r="K105" i="44"/>
  <c r="E105" i="44"/>
  <c r="L104" i="44"/>
  <c r="K104" i="44"/>
  <c r="E104" i="44"/>
  <c r="L102" i="44"/>
  <c r="K102" i="44"/>
  <c r="E102" i="44"/>
  <c r="L101" i="44"/>
  <c r="K101" i="44"/>
  <c r="E101" i="44"/>
  <c r="L100" i="44"/>
  <c r="K100" i="44"/>
  <c r="E100" i="44"/>
  <c r="L99" i="44"/>
  <c r="K99" i="44"/>
  <c r="E99" i="44"/>
  <c r="L98" i="44"/>
  <c r="K98" i="44"/>
  <c r="E98" i="44"/>
  <c r="L97" i="44"/>
  <c r="K97" i="44"/>
  <c r="E97" i="44"/>
  <c r="L96" i="44"/>
  <c r="K96" i="44"/>
  <c r="E96" i="44"/>
  <c r="L95" i="44"/>
  <c r="K95" i="44"/>
  <c r="E95" i="44"/>
  <c r="L94" i="44"/>
  <c r="K94" i="44"/>
  <c r="E94" i="44"/>
  <c r="L93" i="44"/>
  <c r="K93" i="44"/>
  <c r="E93" i="44"/>
  <c r="L92" i="44"/>
  <c r="K92" i="44"/>
  <c r="E92" i="44"/>
  <c r="L90" i="44"/>
  <c r="K90" i="44"/>
  <c r="E90" i="44"/>
  <c r="L89" i="44"/>
  <c r="K89" i="44"/>
  <c r="E89" i="44"/>
  <c r="L88" i="44"/>
  <c r="K88" i="44"/>
  <c r="E88" i="44"/>
  <c r="L87" i="44"/>
  <c r="K87" i="44"/>
  <c r="E87" i="44"/>
  <c r="L86" i="44"/>
  <c r="K86" i="44"/>
  <c r="E86" i="44"/>
  <c r="L85" i="44"/>
  <c r="K85" i="44"/>
  <c r="E85" i="44"/>
  <c r="L84" i="44"/>
  <c r="K84" i="44"/>
  <c r="E84" i="44"/>
  <c r="L83" i="44"/>
  <c r="K83" i="44"/>
  <c r="E83" i="44"/>
  <c r="L82" i="44"/>
  <c r="K82" i="44"/>
  <c r="E82" i="44"/>
  <c r="L81" i="44"/>
  <c r="K81" i="44"/>
  <c r="E81" i="44"/>
  <c r="L80" i="44"/>
  <c r="K80" i="44"/>
  <c r="E80" i="44"/>
  <c r="L79" i="44"/>
  <c r="K79" i="44"/>
  <c r="E79" i="44"/>
  <c r="L78" i="44"/>
  <c r="K78" i="44"/>
  <c r="E78" i="44"/>
  <c r="L77" i="44"/>
  <c r="K77" i="44"/>
  <c r="E77" i="44"/>
  <c r="L75" i="44"/>
  <c r="K75" i="44"/>
  <c r="E75" i="44"/>
  <c r="L74" i="44"/>
  <c r="K74" i="44"/>
  <c r="E74" i="44"/>
  <c r="L73" i="44"/>
  <c r="K73" i="44"/>
  <c r="E73" i="44"/>
  <c r="L72" i="44"/>
  <c r="K72" i="44"/>
  <c r="E72" i="44"/>
  <c r="L71" i="44"/>
  <c r="K71" i="44"/>
  <c r="E71" i="44"/>
  <c r="L69" i="44"/>
  <c r="K69" i="44"/>
  <c r="E69" i="44"/>
  <c r="L68" i="44"/>
  <c r="K68" i="44"/>
  <c r="E68" i="44"/>
  <c r="L67" i="44"/>
  <c r="K67" i="44"/>
  <c r="E67" i="44"/>
  <c r="L66" i="44"/>
  <c r="K66" i="44"/>
  <c r="E66" i="44"/>
  <c r="L65" i="44"/>
  <c r="K65" i="44"/>
  <c r="E65" i="44"/>
  <c r="L63" i="44"/>
  <c r="K63" i="44"/>
  <c r="E63" i="44"/>
  <c r="L62" i="44"/>
  <c r="K62" i="44"/>
  <c r="E62" i="44"/>
  <c r="L61" i="44"/>
  <c r="K61" i="44"/>
  <c r="E61" i="44"/>
  <c r="L60" i="44"/>
  <c r="K60" i="44"/>
  <c r="E60" i="44"/>
  <c r="L59" i="44"/>
  <c r="K59" i="44"/>
  <c r="E59" i="44"/>
  <c r="L58" i="44"/>
  <c r="K58" i="44"/>
  <c r="E58" i="44"/>
  <c r="L57" i="44"/>
  <c r="K57" i="44"/>
  <c r="E57" i="44"/>
  <c r="L56" i="44"/>
  <c r="K56" i="44"/>
  <c r="E56" i="44"/>
  <c r="L55" i="44"/>
  <c r="K55" i="44"/>
  <c r="E55" i="44"/>
  <c r="L54" i="44"/>
  <c r="K54" i="44"/>
  <c r="E54" i="44"/>
  <c r="L53" i="44"/>
  <c r="K53" i="44"/>
  <c r="E53" i="44"/>
  <c r="L51" i="44"/>
  <c r="K51" i="44"/>
  <c r="E51" i="44"/>
  <c r="L50" i="44"/>
  <c r="K50" i="44"/>
  <c r="E50" i="44"/>
  <c r="L49" i="44"/>
  <c r="K49" i="44"/>
  <c r="E49" i="44"/>
  <c r="L48" i="44"/>
  <c r="K48" i="44"/>
  <c r="E48" i="44"/>
  <c r="L47" i="44"/>
  <c r="K47" i="44"/>
  <c r="E47" i="44"/>
  <c r="L46" i="44"/>
  <c r="K46" i="44"/>
  <c r="E46" i="44"/>
  <c r="L45" i="44"/>
  <c r="K45" i="44"/>
  <c r="E45" i="44"/>
  <c r="L44" i="44"/>
  <c r="K44" i="44"/>
  <c r="E44" i="44"/>
  <c r="L43" i="44"/>
  <c r="K43" i="44"/>
  <c r="E43" i="44"/>
  <c r="L42" i="44"/>
  <c r="K42" i="44"/>
  <c r="E42" i="44"/>
  <c r="L41" i="44"/>
  <c r="K41" i="44"/>
  <c r="E41" i="44"/>
  <c r="L40" i="44"/>
  <c r="K40" i="44"/>
  <c r="E40" i="44"/>
  <c r="L39" i="44"/>
  <c r="K39" i="44"/>
  <c r="E39" i="44"/>
  <c r="L38" i="44"/>
  <c r="K38" i="44"/>
  <c r="E38" i="44"/>
  <c r="L37" i="44"/>
  <c r="K37" i="44"/>
  <c r="E37" i="44"/>
  <c r="L36" i="44"/>
  <c r="K36" i="44"/>
  <c r="E36" i="44"/>
  <c r="L35" i="44"/>
  <c r="K35" i="44"/>
  <c r="E35" i="44"/>
  <c r="L33" i="44"/>
  <c r="K33" i="44"/>
  <c r="E33" i="44"/>
  <c r="L32" i="44"/>
  <c r="K32" i="44"/>
  <c r="E32" i="44"/>
  <c r="L31" i="44"/>
  <c r="K31" i="44"/>
  <c r="E31" i="44"/>
  <c r="L30" i="44"/>
  <c r="K30" i="44"/>
  <c r="E30" i="44"/>
  <c r="L28" i="44"/>
  <c r="K28" i="44"/>
  <c r="E28" i="44"/>
  <c r="L27" i="44"/>
  <c r="K27" i="44"/>
  <c r="E27" i="44"/>
  <c r="L26" i="44"/>
  <c r="K26" i="44"/>
  <c r="E26" i="44"/>
  <c r="L25" i="44"/>
  <c r="K25" i="44"/>
  <c r="E25" i="44"/>
  <c r="L24" i="44"/>
  <c r="K24" i="44"/>
  <c r="E24" i="44"/>
  <c r="L23" i="44"/>
  <c r="K23" i="44"/>
  <c r="E23" i="44"/>
  <c r="L22" i="44"/>
  <c r="K22" i="44"/>
  <c r="E22" i="44"/>
  <c r="L21" i="44"/>
  <c r="K21" i="44"/>
  <c r="E21" i="44"/>
  <c r="L20" i="44"/>
  <c r="K20" i="44"/>
  <c r="E20" i="44"/>
  <c r="L19" i="44"/>
  <c r="K19" i="44"/>
  <c r="E19" i="44"/>
  <c r="L18" i="44"/>
  <c r="K18" i="44"/>
  <c r="E18" i="44"/>
  <c r="L17" i="44"/>
  <c r="K17" i="44"/>
  <c r="E17" i="44"/>
  <c r="L16" i="44"/>
  <c r="K16" i="44"/>
  <c r="E16" i="44"/>
  <c r="L15" i="44"/>
  <c r="K15" i="44"/>
  <c r="E15" i="44"/>
  <c r="L14" i="44"/>
  <c r="K14" i="44"/>
  <c r="E14" i="44"/>
  <c r="L13" i="44"/>
  <c r="K13" i="44"/>
  <c r="E13" i="44"/>
  <c r="L12" i="44"/>
  <c r="K12" i="44"/>
  <c r="E12" i="44"/>
  <c r="L11" i="44"/>
  <c r="K11" i="44"/>
  <c r="E11" i="44"/>
  <c r="L10" i="44"/>
  <c r="K10" i="44"/>
  <c r="E10" i="44"/>
  <c r="L9" i="44"/>
  <c r="K9" i="44"/>
  <c r="E9" i="44"/>
  <c r="L8" i="44"/>
  <c r="K8" i="44"/>
  <c r="E8" i="44"/>
  <c r="L7" i="44"/>
  <c r="K7" i="44"/>
  <c r="E7" i="44"/>
  <c r="L6" i="44"/>
  <c r="K6" i="44"/>
  <c r="E6" i="44"/>
  <c r="L5" i="44"/>
  <c r="K5" i="44"/>
  <c r="E5" i="44"/>
  <c r="L4" i="44"/>
  <c r="K4" i="44"/>
  <c r="E4" i="44"/>
  <c r="L3" i="44"/>
  <c r="K3" i="44"/>
  <c r="E3" i="44"/>
  <c r="F193" i="44" l="1"/>
  <c r="F440" i="44"/>
  <c r="L17" i="9"/>
  <c r="K17" i="9" s="1"/>
  <c r="F17" i="9" s="1"/>
  <c r="L36" i="9"/>
  <c r="K36" i="9" s="1"/>
  <c r="F36" i="9" s="1"/>
  <c r="F45" i="9"/>
  <c r="F24" i="32"/>
  <c r="F30" i="32"/>
  <c r="F40" i="32"/>
  <c r="F4" i="38"/>
  <c r="L6" i="38"/>
  <c r="F15" i="38"/>
  <c r="E28" i="38"/>
  <c r="F43" i="38"/>
  <c r="F51" i="38"/>
  <c r="F74" i="38"/>
  <c r="F83" i="38"/>
  <c r="L216" i="44"/>
  <c r="K216" i="44" s="1"/>
  <c r="F216" i="44" s="1"/>
  <c r="F347" i="44"/>
  <c r="F51" i="19"/>
  <c r="F61" i="19"/>
  <c r="F10" i="32"/>
  <c r="F32" i="38"/>
  <c r="F199" i="44"/>
  <c r="L335" i="44"/>
  <c r="K335" i="44" s="1"/>
  <c r="F335" i="44" s="1"/>
  <c r="L28" i="13"/>
  <c r="K28" i="13" s="1"/>
  <c r="F28" i="13" s="1"/>
  <c r="F50" i="13"/>
  <c r="F58" i="13"/>
  <c r="L37" i="32"/>
  <c r="K37" i="32" s="1"/>
  <c r="F37" i="32" s="1"/>
  <c r="F49" i="38"/>
  <c r="F58" i="38"/>
  <c r="F63" i="38"/>
  <c r="F285" i="44"/>
  <c r="F397" i="44"/>
  <c r="F20" i="14"/>
  <c r="F36" i="14"/>
  <c r="F74" i="14"/>
  <c r="L19" i="32"/>
  <c r="K19" i="32" s="1"/>
  <c r="F19" i="32" s="1"/>
  <c r="F38" i="32"/>
  <c r="F30" i="38"/>
  <c r="F37" i="38"/>
  <c r="F189" i="44"/>
  <c r="F337" i="44"/>
  <c r="E426" i="44"/>
  <c r="F435" i="44"/>
  <c r="F39" i="13"/>
  <c r="F73" i="13"/>
  <c r="F60" i="14"/>
  <c r="F4" i="19"/>
  <c r="L6" i="19"/>
  <c r="K6" i="19" s="1"/>
  <c r="F6" i="19" s="1"/>
  <c r="F33" i="19"/>
  <c r="F43" i="19"/>
  <c r="F53" i="19"/>
  <c r="F62" i="19"/>
  <c r="E64" i="38"/>
  <c r="E2" i="38"/>
  <c r="F9" i="38"/>
  <c r="F22" i="38"/>
  <c r="F41" i="38"/>
  <c r="F59" i="38"/>
  <c r="F68" i="38"/>
  <c r="F77" i="38"/>
  <c r="F257" i="44"/>
  <c r="F339" i="44"/>
  <c r="F354" i="44"/>
  <c r="F454" i="44"/>
  <c r="F44" i="9"/>
  <c r="F76" i="13"/>
  <c r="F8" i="19"/>
  <c r="F12" i="19"/>
  <c r="F5" i="32"/>
  <c r="F9" i="32"/>
  <c r="F33" i="32"/>
  <c r="E6" i="38"/>
  <c r="F12" i="38"/>
  <c r="F27" i="38"/>
  <c r="L33" i="38"/>
  <c r="K33" i="38" s="1"/>
  <c r="F33" i="38" s="1"/>
  <c r="F38" i="38"/>
  <c r="F48" i="38"/>
  <c r="F36" i="13"/>
  <c r="L45" i="13"/>
  <c r="K45" i="13" s="1"/>
  <c r="F45" i="13" s="1"/>
  <c r="F34" i="13"/>
  <c r="F48" i="13"/>
  <c r="F56" i="13"/>
  <c r="F72" i="13"/>
  <c r="F75" i="13"/>
  <c r="F9" i="13"/>
  <c r="E28" i="13"/>
  <c r="F42" i="13"/>
  <c r="F65" i="13"/>
  <c r="F70" i="13"/>
  <c r="F87" i="13"/>
  <c r="E45" i="13"/>
  <c r="F57" i="13"/>
  <c r="F63" i="13"/>
  <c r="E62" i="13"/>
  <c r="F82" i="13"/>
  <c r="F85" i="13"/>
  <c r="F93" i="13"/>
  <c r="F80" i="13"/>
  <c r="E79" i="13"/>
  <c r="F88" i="13"/>
  <c r="F4" i="13"/>
  <c r="L6" i="13"/>
  <c r="K6" i="13" s="1"/>
  <c r="F6" i="13" s="1"/>
  <c r="F52" i="13"/>
  <c r="F55" i="13"/>
  <c r="F76" i="14"/>
  <c r="F128" i="14"/>
  <c r="F14" i="14"/>
  <c r="L16" i="14"/>
  <c r="K16" i="14" s="1"/>
  <c r="F16" i="14" s="1"/>
  <c r="F31" i="14"/>
  <c r="L70" i="14"/>
  <c r="K70" i="14" s="1"/>
  <c r="F70" i="14" s="1"/>
  <c r="L119" i="14"/>
  <c r="K119" i="14" s="1"/>
  <c r="F119" i="14" s="1"/>
  <c r="F26" i="14"/>
  <c r="F15" i="14"/>
  <c r="F87" i="14"/>
  <c r="L98" i="14"/>
  <c r="K98" i="14" s="1"/>
  <c r="F98" i="14" s="1"/>
  <c r="F106" i="14"/>
  <c r="F118" i="14"/>
  <c r="F10" i="14"/>
  <c r="F64" i="14"/>
  <c r="F32" i="14"/>
  <c r="F34" i="14"/>
  <c r="F24" i="14"/>
  <c r="F46" i="14"/>
  <c r="F68" i="14"/>
  <c r="F92" i="14"/>
  <c r="F95" i="14"/>
  <c r="F22" i="14"/>
  <c r="F66" i="14"/>
  <c r="F80" i="14"/>
  <c r="F117" i="14"/>
  <c r="F25" i="14"/>
  <c r="F38" i="14"/>
  <c r="F109" i="14"/>
  <c r="F112" i="14"/>
  <c r="F7" i="14"/>
  <c r="F50" i="14"/>
  <c r="F100" i="14"/>
  <c r="F113" i="14"/>
  <c r="F225" i="44"/>
  <c r="F341" i="44"/>
  <c r="F213" i="44"/>
  <c r="F309" i="44"/>
  <c r="F226" i="44"/>
  <c r="F231" i="44"/>
  <c r="F6" i="44"/>
  <c r="F184" i="44"/>
  <c r="F262" i="44"/>
  <c r="F355" i="44"/>
  <c r="F210" i="44"/>
  <c r="F219" i="44"/>
  <c r="E338" i="44"/>
  <c r="F373" i="44"/>
  <c r="F446" i="44"/>
  <c r="F473" i="44"/>
  <c r="F227" i="44"/>
  <c r="F357" i="44"/>
  <c r="F207" i="44"/>
  <c r="F296" i="44"/>
  <c r="F306" i="44"/>
  <c r="F321" i="44"/>
  <c r="E434" i="44"/>
  <c r="F463" i="44"/>
  <c r="F4" i="44"/>
  <c r="F259" i="44"/>
  <c r="F283" i="44"/>
  <c r="F217" i="44"/>
  <c r="F317" i="44"/>
  <c r="F405" i="44"/>
  <c r="F417" i="44"/>
  <c r="L29" i="44"/>
  <c r="K29" i="44" s="1"/>
  <c r="F29" i="44" s="1"/>
  <c r="L172" i="44"/>
  <c r="K172" i="44" s="1"/>
  <c r="F172" i="44" s="1"/>
  <c r="F195" i="44"/>
  <c r="F203" i="44"/>
  <c r="F221" i="44"/>
  <c r="F237" i="44"/>
  <c r="F254" i="44"/>
  <c r="L277" i="44"/>
  <c r="K277" i="44" s="1"/>
  <c r="F277" i="44" s="1"/>
  <c r="F292" i="44"/>
  <c r="F325" i="44"/>
  <c r="F384" i="44"/>
  <c r="E410" i="44"/>
  <c r="F209" i="44"/>
  <c r="F264" i="44"/>
  <c r="F222" i="44"/>
  <c r="F243" i="44"/>
  <c r="F247" i="44"/>
  <c r="F363" i="44"/>
  <c r="E407" i="44"/>
  <c r="F419" i="44"/>
  <c r="L437" i="44"/>
  <c r="K437" i="44" s="1"/>
  <c r="F437" i="44" s="1"/>
  <c r="E449" i="44"/>
  <c r="E459" i="44"/>
  <c r="F444" i="44"/>
  <c r="F429" i="44"/>
  <c r="F185" i="44"/>
  <c r="F369" i="44"/>
  <c r="E374" i="44"/>
  <c r="F235" i="44"/>
  <c r="F289" i="44"/>
  <c r="F359" i="44"/>
  <c r="F375" i="44"/>
  <c r="E380" i="44"/>
  <c r="F403" i="44"/>
  <c r="L434" i="44"/>
  <c r="K434" i="44" s="1"/>
  <c r="F434" i="44" s="1"/>
  <c r="F461" i="44"/>
  <c r="F269" i="44"/>
  <c r="L374" i="44"/>
  <c r="K374" i="44" s="1"/>
  <c r="F374" i="44" s="1"/>
  <c r="L380" i="44"/>
  <c r="K380" i="44" s="1"/>
  <c r="F380" i="44" s="1"/>
  <c r="L445" i="44"/>
  <c r="K445" i="44" s="1"/>
  <c r="F445" i="44" s="1"/>
  <c r="F279" i="44"/>
  <c r="F9" i="44"/>
  <c r="F173" i="44"/>
  <c r="F183" i="44"/>
  <c r="F232" i="44"/>
  <c r="F236" i="44"/>
  <c r="F253" i="44"/>
  <c r="F351" i="44"/>
  <c r="F376" i="44"/>
  <c r="F388" i="44"/>
  <c r="F411" i="44"/>
  <c r="E431" i="44"/>
  <c r="L360" i="44"/>
  <c r="K360" i="44" s="1"/>
  <c r="F360" i="44" s="1"/>
  <c r="L365" i="44"/>
  <c r="K365" i="44" s="1"/>
  <c r="F365" i="44" s="1"/>
  <c r="L404" i="44"/>
  <c r="K404" i="44" s="1"/>
  <c r="F404" i="44" s="1"/>
  <c r="L410" i="44"/>
  <c r="K410" i="44" s="1"/>
  <c r="F410" i="44" s="1"/>
  <c r="L416" i="44"/>
  <c r="K416" i="44" s="1"/>
  <c r="F416" i="44" s="1"/>
  <c r="L462" i="44"/>
  <c r="K462" i="44" s="1"/>
  <c r="F462" i="44" s="1"/>
  <c r="F452" i="44"/>
  <c r="F179" i="44"/>
  <c r="F187" i="44"/>
  <c r="F211" i="44"/>
  <c r="F230" i="44"/>
  <c r="F263" i="44"/>
  <c r="F295" i="44"/>
  <c r="L318" i="44"/>
  <c r="K318" i="44" s="1"/>
  <c r="F318" i="44" s="1"/>
  <c r="F350" i="44"/>
  <c r="F389" i="44"/>
  <c r="F395" i="44"/>
  <c r="F10" i="44"/>
  <c r="F18" i="44"/>
  <c r="F26" i="44"/>
  <c r="F61" i="44"/>
  <c r="F75" i="44"/>
  <c r="F123" i="44"/>
  <c r="F138" i="44"/>
  <c r="F149" i="44"/>
  <c r="F160" i="44"/>
  <c r="F169" i="44"/>
  <c r="F215" i="44"/>
  <c r="F287" i="44"/>
  <c r="F315" i="44"/>
  <c r="L383" i="44"/>
  <c r="K383" i="44" s="1"/>
  <c r="F383" i="44" s="1"/>
  <c r="L426" i="44"/>
  <c r="K426" i="44" s="1"/>
  <c r="F426" i="44" s="1"/>
  <c r="L472" i="44"/>
  <c r="K472" i="44" s="1"/>
  <c r="F472" i="44" s="1"/>
  <c r="L64" i="44"/>
  <c r="K64" i="44" s="1"/>
  <c r="F64" i="44" s="1"/>
  <c r="F220" i="44"/>
  <c r="F311" i="44"/>
  <c r="F385" i="44"/>
  <c r="F390" i="44"/>
  <c r="F412" i="44"/>
  <c r="F432" i="44"/>
  <c r="F436" i="44"/>
  <c r="E445" i="44"/>
  <c r="F450" i="44"/>
  <c r="F458" i="44"/>
  <c r="F474" i="44"/>
  <c r="F11" i="44"/>
  <c r="F19" i="44"/>
  <c r="F27" i="44"/>
  <c r="F45" i="44"/>
  <c r="F67" i="44"/>
  <c r="F81" i="44"/>
  <c r="F89" i="44"/>
  <c r="F98" i="44"/>
  <c r="F129" i="44"/>
  <c r="F139" i="44"/>
  <c r="F161" i="44"/>
  <c r="F170" i="44"/>
  <c r="F181" i="44"/>
  <c r="F196" i="44"/>
  <c r="L255" i="44"/>
  <c r="K255" i="44" s="1"/>
  <c r="F255" i="44" s="1"/>
  <c r="L467" i="44"/>
  <c r="K467" i="44" s="1"/>
  <c r="F467" i="44" s="1"/>
  <c r="F200" i="44"/>
  <c r="F224" i="44"/>
  <c r="F275" i="44"/>
  <c r="F302" i="44"/>
  <c r="F326" i="44"/>
  <c r="F334" i="44"/>
  <c r="F387" i="44"/>
  <c r="L401" i="44"/>
  <c r="K401" i="44" s="1"/>
  <c r="F401" i="44" s="1"/>
  <c r="L431" i="44"/>
  <c r="K431" i="44" s="1"/>
  <c r="F431" i="44" s="1"/>
  <c r="L449" i="44"/>
  <c r="K449" i="44" s="1"/>
  <c r="F449" i="44" s="1"/>
  <c r="E356" i="44"/>
  <c r="E437" i="44"/>
  <c r="L76" i="44"/>
  <c r="K76" i="44" s="1"/>
  <c r="F76" i="44" s="1"/>
  <c r="F99" i="44"/>
  <c r="F108" i="44"/>
  <c r="F121" i="44"/>
  <c r="F177" i="44"/>
  <c r="F197" i="44"/>
  <c r="F205" i="44"/>
  <c r="F228" i="44"/>
  <c r="F241" i="44"/>
  <c r="F245" i="44"/>
  <c r="F271" i="44"/>
  <c r="F281" i="44"/>
  <c r="F299" i="44"/>
  <c r="F322" i="44"/>
  <c r="F345" i="44"/>
  <c r="F361" i="44"/>
  <c r="L386" i="44"/>
  <c r="K386" i="44" s="1"/>
  <c r="F386" i="44" s="1"/>
  <c r="L391" i="44"/>
  <c r="K391" i="44" s="1"/>
  <c r="F391" i="44" s="1"/>
  <c r="F433" i="44"/>
  <c r="F438" i="44"/>
  <c r="F451" i="44"/>
  <c r="F455" i="44"/>
  <c r="F382" i="44"/>
  <c r="F409" i="44"/>
  <c r="L413" i="44"/>
  <c r="K413" i="44" s="1"/>
  <c r="F413" i="44" s="1"/>
  <c r="F443" i="44"/>
  <c r="F447" i="44"/>
  <c r="F5" i="44"/>
  <c r="F190" i="44"/>
  <c r="F201" i="44"/>
  <c r="F214" i="44"/>
  <c r="F233" i="44"/>
  <c r="F258" i="44"/>
  <c r="F286" i="44"/>
  <c r="F319" i="44"/>
  <c r="F349" i="44"/>
  <c r="F362" i="44"/>
  <c r="F17" i="44"/>
  <c r="F25" i="44"/>
  <c r="F35" i="44"/>
  <c r="F43" i="44"/>
  <c r="F51" i="44"/>
  <c r="F60" i="44"/>
  <c r="F83" i="44"/>
  <c r="F109" i="44"/>
  <c r="F122" i="44"/>
  <c r="F137" i="44"/>
  <c r="F148" i="44"/>
  <c r="L303" i="44"/>
  <c r="K303" i="44" s="1"/>
  <c r="F303" i="44" s="1"/>
  <c r="E323" i="44"/>
  <c r="F367" i="44"/>
  <c r="E383" i="44"/>
  <c r="F415" i="44"/>
  <c r="F420" i="44"/>
  <c r="F425" i="44"/>
  <c r="F439" i="44"/>
  <c r="F423" i="44"/>
  <c r="L151" i="44"/>
  <c r="K151" i="44" s="1"/>
  <c r="F151" i="44" s="1"/>
  <c r="F37" i="44"/>
  <c r="L52" i="19"/>
  <c r="K52" i="19" s="1"/>
  <c r="F52" i="19" s="1"/>
  <c r="E216" i="44"/>
  <c r="F218" i="44"/>
  <c r="F191" i="44"/>
  <c r="L128" i="44"/>
  <c r="K128" i="44" s="1"/>
  <c r="F128" i="44" s="1"/>
  <c r="L158" i="44"/>
  <c r="K158" i="44" s="1"/>
  <c r="F158" i="44" s="1"/>
  <c r="L206" i="44"/>
  <c r="K206" i="44" s="1"/>
  <c r="F206" i="44" s="1"/>
  <c r="L229" i="44"/>
  <c r="K229" i="44" s="1"/>
  <c r="F229" i="44" s="1"/>
  <c r="L284" i="44"/>
  <c r="K284" i="44" s="1"/>
  <c r="F284" i="44" s="1"/>
  <c r="F310" i="44"/>
  <c r="E308" i="44"/>
  <c r="L342" i="44"/>
  <c r="K342" i="44" s="1"/>
  <c r="F342" i="44" s="1"/>
  <c r="L2" i="44"/>
  <c r="K2" i="44" s="1"/>
  <c r="F2" i="44" s="1"/>
  <c r="E115" i="44"/>
  <c r="L115" i="44"/>
  <c r="K115" i="44" s="1"/>
  <c r="F115" i="44" s="1"/>
  <c r="F399" i="44"/>
  <c r="E398" i="44"/>
  <c r="L313" i="44"/>
  <c r="K313" i="44" s="1"/>
  <c r="F313" i="44" s="1"/>
  <c r="L407" i="44"/>
  <c r="K407" i="44" s="1"/>
  <c r="F407" i="44" s="1"/>
  <c r="F15" i="44"/>
  <c r="F23" i="44"/>
  <c r="F32" i="44"/>
  <c r="F41" i="44"/>
  <c r="F49" i="44"/>
  <c r="F73" i="44"/>
  <c r="F79" i="44"/>
  <c r="F87" i="44"/>
  <c r="F96" i="44"/>
  <c r="L91" i="44"/>
  <c r="K91" i="44" s="1"/>
  <c r="F91" i="44" s="1"/>
  <c r="F105" i="44"/>
  <c r="F113" i="44"/>
  <c r="F119" i="44"/>
  <c r="F127" i="44"/>
  <c r="F135" i="44"/>
  <c r="F156" i="44"/>
  <c r="F165" i="44"/>
  <c r="F192" i="44"/>
  <c r="E229" i="44"/>
  <c r="F260" i="44"/>
  <c r="L297" i="44"/>
  <c r="K297" i="44" s="1"/>
  <c r="F297" i="44" s="1"/>
  <c r="F312" i="44"/>
  <c r="F346" i="44"/>
  <c r="E404" i="44"/>
  <c r="F406" i="44"/>
  <c r="F13" i="44"/>
  <c r="F21" i="44"/>
  <c r="F39" i="44"/>
  <c r="F47" i="44"/>
  <c r="F56" i="44"/>
  <c r="F71" i="44"/>
  <c r="F77" i="44"/>
  <c r="F85" i="44"/>
  <c r="F111" i="44"/>
  <c r="F117" i="44"/>
  <c r="F125" i="44"/>
  <c r="F132" i="44"/>
  <c r="F141" i="44"/>
  <c r="F153" i="44"/>
  <c r="F163" i="44"/>
  <c r="E172" i="44"/>
  <c r="F188" i="44"/>
  <c r="F248" i="44"/>
  <c r="F266" i="44"/>
  <c r="F272" i="44"/>
  <c r="F290" i="44"/>
  <c r="F293" i="44"/>
  <c r="F307" i="44"/>
  <c r="E318" i="44"/>
  <c r="F320" i="44"/>
  <c r="L371" i="44"/>
  <c r="K371" i="44" s="1"/>
  <c r="F371" i="44" s="1"/>
  <c r="F393" i="44"/>
  <c r="F396" i="44"/>
  <c r="L442" i="44"/>
  <c r="K442" i="44" s="1"/>
  <c r="F442" i="44" s="1"/>
  <c r="F457" i="44"/>
  <c r="L459" i="44"/>
  <c r="K459" i="44" s="1"/>
  <c r="F459" i="44" s="1"/>
  <c r="F44" i="13"/>
  <c r="F33" i="44"/>
  <c r="F59" i="44"/>
  <c r="F80" i="44"/>
  <c r="F88" i="44"/>
  <c r="F97" i="44"/>
  <c r="F106" i="44"/>
  <c r="F114" i="44"/>
  <c r="F120" i="44"/>
  <c r="E128" i="44"/>
  <c r="F136" i="44"/>
  <c r="F146" i="44"/>
  <c r="F157" i="44"/>
  <c r="F166" i="44"/>
  <c r="F186" i="44"/>
  <c r="F202" i="44"/>
  <c r="F246" i="44"/>
  <c r="E261" i="44"/>
  <c r="F270" i="44"/>
  <c r="F288" i="44"/>
  <c r="L308" i="44"/>
  <c r="K308" i="44" s="1"/>
  <c r="F308" i="44" s="1"/>
  <c r="F316" i="44"/>
  <c r="E386" i="44"/>
  <c r="E416" i="44"/>
  <c r="F441" i="44"/>
  <c r="F466" i="44"/>
  <c r="F469" i="44"/>
  <c r="E284" i="44"/>
  <c r="E394" i="44"/>
  <c r="L394" i="44"/>
  <c r="K394" i="44" s="1"/>
  <c r="F394" i="44" s="1"/>
  <c r="E472" i="44"/>
  <c r="L51" i="9"/>
  <c r="K51" i="9" s="1"/>
  <c r="F51" i="9" s="1"/>
  <c r="E99" i="9"/>
  <c r="F14" i="44"/>
  <c r="F22" i="44"/>
  <c r="F40" i="44"/>
  <c r="F48" i="44"/>
  <c r="F57" i="44"/>
  <c r="F72" i="44"/>
  <c r="F95" i="44"/>
  <c r="F118" i="44"/>
  <c r="F126" i="44"/>
  <c r="F133" i="44"/>
  <c r="F155" i="44"/>
  <c r="L175" i="44"/>
  <c r="K175" i="44" s="1"/>
  <c r="F175" i="44" s="1"/>
  <c r="F182" i="44"/>
  <c r="F198" i="44"/>
  <c r="F212" i="44"/>
  <c r="F238" i="44"/>
  <c r="F244" i="44"/>
  <c r="F251" i="44"/>
  <c r="E273" i="44"/>
  <c r="F282" i="44"/>
  <c r="E291" i="44"/>
  <c r="F294" i="44"/>
  <c r="F300" i="44"/>
  <c r="F324" i="44"/>
  <c r="F352" i="44"/>
  <c r="F364" i="44"/>
  <c r="L368" i="44"/>
  <c r="K368" i="44" s="1"/>
  <c r="F368" i="44" s="1"/>
  <c r="F378" i="44"/>
  <c r="F381" i="44"/>
  <c r="F400" i="44"/>
  <c r="F408" i="44"/>
  <c r="E391" i="44"/>
  <c r="E421" i="44"/>
  <c r="L377" i="44"/>
  <c r="K377" i="44" s="1"/>
  <c r="F377" i="44" s="1"/>
  <c r="F7" i="44"/>
  <c r="F12" i="44"/>
  <c r="F20" i="44"/>
  <c r="F28" i="44"/>
  <c r="F38" i="44"/>
  <c r="F46" i="44"/>
  <c r="F55" i="44"/>
  <c r="F63" i="44"/>
  <c r="F69" i="44"/>
  <c r="F84" i="44"/>
  <c r="F93" i="44"/>
  <c r="F101" i="44"/>
  <c r="F110" i="44"/>
  <c r="F140" i="44"/>
  <c r="F152" i="44"/>
  <c r="L154" i="44"/>
  <c r="K154" i="44" s="1"/>
  <c r="F154" i="44" s="1"/>
  <c r="F171" i="44"/>
  <c r="F194" i="44"/>
  <c r="F208" i="44"/>
  <c r="F234" i="44"/>
  <c r="E239" i="44"/>
  <c r="F265" i="44"/>
  <c r="L273" i="44"/>
  <c r="K273" i="44" s="1"/>
  <c r="F273" i="44" s="1"/>
  <c r="E303" i="44"/>
  <c r="F328" i="44"/>
  <c r="F332" i="44"/>
  <c r="E335" i="44"/>
  <c r="F348" i="44"/>
  <c r="E371" i="44"/>
  <c r="L398" i="44"/>
  <c r="K398" i="44" s="1"/>
  <c r="F398" i="44" s="1"/>
  <c r="F430" i="44"/>
  <c r="E442" i="44"/>
  <c r="E453" i="44"/>
  <c r="F456" i="44"/>
  <c r="E467" i="44"/>
  <c r="F101" i="13"/>
  <c r="E100" i="13"/>
  <c r="F26" i="41"/>
  <c r="E2" i="51"/>
  <c r="F40" i="9"/>
  <c r="E91" i="9"/>
  <c r="L91" i="9"/>
  <c r="K91" i="9" s="1"/>
  <c r="F91" i="9" s="1"/>
  <c r="F27" i="13"/>
  <c r="F60" i="13"/>
  <c r="F68" i="13"/>
  <c r="F71" i="13"/>
  <c r="F95" i="13"/>
  <c r="F28" i="14"/>
  <c r="F33" i="14"/>
  <c r="F67" i="14"/>
  <c r="F83" i="14"/>
  <c r="F5" i="19"/>
  <c r="L9" i="19"/>
  <c r="K9" i="19" s="1"/>
  <c r="F9" i="19" s="1"/>
  <c r="F16" i="19"/>
  <c r="F35" i="19"/>
  <c r="F56" i="19"/>
  <c r="F64" i="19"/>
  <c r="F13" i="32"/>
  <c r="F18" i="32"/>
  <c r="F23" i="32"/>
  <c r="F26" i="32"/>
  <c r="F34" i="32"/>
  <c r="F8" i="38"/>
  <c r="F25" i="38"/>
  <c r="F55" i="38"/>
  <c r="F66" i="38"/>
  <c r="F71" i="38"/>
  <c r="L81" i="9"/>
  <c r="K81" i="9" s="1"/>
  <c r="F81" i="9" s="1"/>
  <c r="L2" i="13"/>
  <c r="K2" i="13" s="1"/>
  <c r="F2" i="13" s="1"/>
  <c r="F62" i="14"/>
  <c r="F73" i="14"/>
  <c r="F78" i="14"/>
  <c r="F91" i="14"/>
  <c r="F125" i="14"/>
  <c r="F19" i="19"/>
  <c r="F25" i="19"/>
  <c r="F59" i="19"/>
  <c r="F11" i="32"/>
  <c r="K6" i="38"/>
  <c r="F6" i="38" s="1"/>
  <c r="L42" i="38"/>
  <c r="K42" i="38" s="1"/>
  <c r="F42" i="38" s="1"/>
  <c r="F52" i="38"/>
  <c r="L64" i="38"/>
  <c r="K64" i="38" s="1"/>
  <c r="F64" i="38" s="1"/>
  <c r="F82" i="38"/>
  <c r="F11" i="41"/>
  <c r="F16" i="41"/>
  <c r="F48" i="9"/>
  <c r="L62" i="13"/>
  <c r="K62" i="13" s="1"/>
  <c r="F62" i="13" s="1"/>
  <c r="F90" i="13"/>
  <c r="L2" i="14"/>
  <c r="K2" i="14" s="1"/>
  <c r="F2" i="14" s="1"/>
  <c r="F8" i="14"/>
  <c r="F13" i="14"/>
  <c r="F18" i="14"/>
  <c r="F21" i="14"/>
  <c r="F45" i="14"/>
  <c r="F53" i="14"/>
  <c r="F65" i="14"/>
  <c r="F94" i="14"/>
  <c r="L55" i="19"/>
  <c r="K55" i="19" s="1"/>
  <c r="F55" i="19" s="1"/>
  <c r="L7" i="32"/>
  <c r="K7" i="32" s="1"/>
  <c r="F7" i="32" s="1"/>
  <c r="L39" i="38"/>
  <c r="K39" i="38" s="1"/>
  <c r="F39" i="38" s="1"/>
  <c r="F7" i="13"/>
  <c r="F46" i="13"/>
  <c r="F51" i="13"/>
  <c r="F74" i="13"/>
  <c r="F29" i="14"/>
  <c r="F56" i="14"/>
  <c r="F71" i="14"/>
  <c r="F89" i="14"/>
  <c r="F120" i="14"/>
  <c r="F123" i="14"/>
  <c r="E6" i="19"/>
  <c r="F17" i="19"/>
  <c r="F23" i="19"/>
  <c r="F47" i="19"/>
  <c r="F65" i="19"/>
  <c r="F14" i="32"/>
  <c r="E25" i="32"/>
  <c r="F3" i="38"/>
  <c r="F11" i="38"/>
  <c r="F14" i="38"/>
  <c r="F21" i="38"/>
  <c r="F29" i="38"/>
  <c r="L28" i="38"/>
  <c r="K28" i="38" s="1"/>
  <c r="F28" i="38" s="1"/>
  <c r="F47" i="38"/>
  <c r="F56" i="38"/>
  <c r="F61" i="38"/>
  <c r="F67" i="38"/>
  <c r="F72" i="38"/>
  <c r="F10" i="13"/>
  <c r="F31" i="13"/>
  <c r="F54" i="13"/>
  <c r="F59" i="13"/>
  <c r="F67" i="13"/>
  <c r="F86" i="13"/>
  <c r="F103" i="13"/>
  <c r="E16" i="14"/>
  <c r="F37" i="14"/>
  <c r="F48" i="14"/>
  <c r="F63" i="14"/>
  <c r="F79" i="14"/>
  <c r="F131" i="14"/>
  <c r="L2" i="19"/>
  <c r="K2" i="19" s="1"/>
  <c r="F2" i="19" s="1"/>
  <c r="F26" i="19"/>
  <c r="F31" i="19"/>
  <c r="F40" i="19"/>
  <c r="F50" i="19"/>
  <c r="F60" i="19"/>
  <c r="F69" i="19"/>
  <c r="L2" i="32"/>
  <c r="K2" i="32" s="1"/>
  <c r="F2" i="32" s="1"/>
  <c r="F6" i="32"/>
  <c r="L36" i="38"/>
  <c r="K36" i="38" s="1"/>
  <c r="F36" i="38" s="1"/>
  <c r="E53" i="38"/>
  <c r="F19" i="38"/>
  <c r="F45" i="38"/>
  <c r="F54" i="38"/>
  <c r="F65" i="38"/>
  <c r="F70" i="38"/>
  <c r="F42" i="9"/>
  <c r="F47" i="9"/>
  <c r="E51" i="9"/>
  <c r="L99" i="9"/>
  <c r="K99" i="9" s="1"/>
  <c r="F99" i="9" s="1"/>
  <c r="F23" i="13"/>
  <c r="E26" i="13"/>
  <c r="F47" i="13"/>
  <c r="F89" i="13"/>
  <c r="F30" i="14"/>
  <c r="F124" i="14"/>
  <c r="F13" i="19"/>
  <c r="F18" i="19"/>
  <c r="F24" i="19"/>
  <c r="F29" i="19"/>
  <c r="F37" i="19"/>
  <c r="L38" i="19"/>
  <c r="K38" i="19" s="1"/>
  <c r="F38" i="19" s="1"/>
  <c r="F15" i="32"/>
  <c r="L16" i="32"/>
  <c r="K16" i="32" s="1"/>
  <c r="F16" i="32" s="1"/>
  <c r="F28" i="32"/>
  <c r="F41" i="32"/>
  <c r="F7" i="38"/>
  <c r="F17" i="38"/>
  <c r="F57" i="38"/>
  <c r="F62" i="38"/>
  <c r="F73" i="38"/>
  <c r="E2" i="41"/>
  <c r="E52" i="19"/>
  <c r="L40" i="41"/>
  <c r="K40" i="41" s="1"/>
  <c r="F40" i="41" s="1"/>
  <c r="F3" i="41"/>
  <c r="F8" i="41"/>
  <c r="E34" i="41"/>
  <c r="L2" i="41"/>
  <c r="K2" i="41" s="1"/>
  <c r="F2" i="41" s="1"/>
  <c r="F15" i="41"/>
  <c r="E28" i="41"/>
  <c r="E31" i="41"/>
  <c r="L37" i="41"/>
  <c r="K37" i="41" s="1"/>
  <c r="F37" i="41" s="1"/>
  <c r="F45" i="41"/>
  <c r="F29" i="41"/>
  <c r="F32" i="41"/>
  <c r="F35" i="41"/>
  <c r="F13" i="41"/>
  <c r="L44" i="41"/>
  <c r="K44" i="41" s="1"/>
  <c r="F44" i="41" s="1"/>
  <c r="L14" i="41"/>
  <c r="K14" i="41" s="1"/>
  <c r="F14" i="41" s="1"/>
  <c r="E14" i="41"/>
  <c r="F43" i="41"/>
  <c r="F50" i="41"/>
  <c r="F41" i="41"/>
  <c r="F168" i="44"/>
  <c r="E167" i="44"/>
  <c r="L70" i="44"/>
  <c r="K70" i="44" s="1"/>
  <c r="F70" i="44" s="1"/>
  <c r="F3" i="13"/>
  <c r="E2" i="13"/>
  <c r="F44" i="38"/>
  <c r="E42" i="38"/>
  <c r="E178" i="44"/>
  <c r="F180" i="44"/>
  <c r="E267" i="44"/>
  <c r="F268" i="44"/>
  <c r="F4" i="32"/>
  <c r="E2" i="32"/>
  <c r="F46" i="41"/>
  <c r="E44" i="41"/>
  <c r="F53" i="44"/>
  <c r="E52" i="44"/>
  <c r="L178" i="44"/>
  <c r="K178" i="44" s="1"/>
  <c r="F178" i="44" s="1"/>
  <c r="L267" i="44"/>
  <c r="K267" i="44" s="1"/>
  <c r="F267" i="44" s="1"/>
  <c r="E297" i="44"/>
  <c r="F298" i="44"/>
  <c r="E37" i="32"/>
  <c r="F39" i="32"/>
  <c r="F107" i="44"/>
  <c r="E103" i="44"/>
  <c r="E70" i="44"/>
  <c r="F39" i="19"/>
  <c r="E38" i="19"/>
  <c r="F49" i="19"/>
  <c r="E44" i="19"/>
  <c r="L131" i="44"/>
  <c r="K131" i="44" s="1"/>
  <c r="F131" i="44" s="1"/>
  <c r="F150" i="44"/>
  <c r="E147" i="44"/>
  <c r="F344" i="44"/>
  <c r="E342" i="44"/>
  <c r="E401" i="44"/>
  <c r="F402" i="44"/>
  <c r="F31" i="44"/>
  <c r="E29" i="44"/>
  <c r="E277" i="44"/>
  <c r="F278" i="44"/>
  <c r="E313" i="44"/>
  <c r="F314" i="44"/>
  <c r="E413" i="44"/>
  <c r="F414" i="44"/>
  <c r="F464" i="44"/>
  <c r="E462" i="44"/>
  <c r="L103" i="44"/>
  <c r="K103" i="44" s="1"/>
  <c r="F103" i="44" s="1"/>
  <c r="E175" i="44"/>
  <c r="F176" i="44"/>
  <c r="F78" i="44"/>
  <c r="F86" i="44"/>
  <c r="F92" i="44"/>
  <c r="E91" i="44"/>
  <c r="F100" i="44"/>
  <c r="F164" i="44"/>
  <c r="L147" i="44"/>
  <c r="K147" i="44" s="1"/>
  <c r="F147" i="44" s="1"/>
  <c r="F159" i="44"/>
  <c r="E158" i="44"/>
  <c r="E255" i="44"/>
  <c r="F256" i="44"/>
  <c r="L323" i="44"/>
  <c r="K323" i="44" s="1"/>
  <c r="F323" i="44" s="1"/>
  <c r="E57" i="14"/>
  <c r="F58" i="14"/>
  <c r="E70" i="14"/>
  <c r="F72" i="14"/>
  <c r="E2" i="44"/>
  <c r="F65" i="44"/>
  <c r="E64" i="44"/>
  <c r="F144" i="44"/>
  <c r="E143" i="44"/>
  <c r="E36" i="9"/>
  <c r="F37" i="9"/>
  <c r="L21" i="19"/>
  <c r="K21" i="19" s="1"/>
  <c r="F21" i="19" s="1"/>
  <c r="F3" i="44"/>
  <c r="F54" i="44"/>
  <c r="F62" i="44"/>
  <c r="F68" i="44"/>
  <c r="E76" i="44"/>
  <c r="L134" i="44"/>
  <c r="K134" i="44" s="1"/>
  <c r="F134" i="44" s="1"/>
  <c r="L167" i="44"/>
  <c r="K167" i="44" s="1"/>
  <c r="F167" i="44" s="1"/>
  <c r="E206" i="44"/>
  <c r="L239" i="44"/>
  <c r="K239" i="44" s="1"/>
  <c r="F239" i="44" s="1"/>
  <c r="F250" i="44"/>
  <c r="L261" i="44"/>
  <c r="K261" i="44" s="1"/>
  <c r="F261" i="44" s="1"/>
  <c r="E360" i="44"/>
  <c r="F424" i="44"/>
  <c r="F25" i="13"/>
  <c r="E24" i="13"/>
  <c r="F88" i="14"/>
  <c r="E82" i="14"/>
  <c r="F96" i="14"/>
  <c r="E90" i="14"/>
  <c r="F122" i="14"/>
  <c r="F127" i="14"/>
  <c r="F102" i="14"/>
  <c r="E98" i="14"/>
  <c r="L34" i="44"/>
  <c r="K34" i="44" s="1"/>
  <c r="F34" i="44" s="1"/>
  <c r="L52" i="44"/>
  <c r="K52" i="44" s="1"/>
  <c r="F52" i="44" s="1"/>
  <c r="F41" i="9"/>
  <c r="E39" i="9"/>
  <c r="L4" i="14"/>
  <c r="K4" i="14" s="1"/>
  <c r="F4" i="14" s="1"/>
  <c r="F30" i="44"/>
  <c r="F36" i="44"/>
  <c r="E34" i="44"/>
  <c r="F44" i="44"/>
  <c r="F130" i="44"/>
  <c r="E74" i="9"/>
  <c r="F78" i="13"/>
  <c r="F6" i="14"/>
  <c r="E4" i="14"/>
  <c r="F8" i="44"/>
  <c r="F42" i="44"/>
  <c r="F50" i="44"/>
  <c r="F58" i="44"/>
  <c r="F66" i="44"/>
  <c r="F74" i="44"/>
  <c r="F82" i="44"/>
  <c r="F90" i="44"/>
  <c r="F104" i="44"/>
  <c r="F112" i="44"/>
  <c r="E131" i="44"/>
  <c r="E134" i="44"/>
  <c r="F142" i="44"/>
  <c r="E145" i="44"/>
  <c r="E151" i="44"/>
  <c r="E154" i="44"/>
  <c r="F162" i="44"/>
  <c r="F242" i="44"/>
  <c r="L291" i="44"/>
  <c r="K291" i="44" s="1"/>
  <c r="F291" i="44" s="1"/>
  <c r="F370" i="44"/>
  <c r="L421" i="44"/>
  <c r="K421" i="44" s="1"/>
  <c r="F421" i="44" s="1"/>
  <c r="L39" i="9"/>
  <c r="K39" i="9" s="1"/>
  <c r="F39" i="9" s="1"/>
  <c r="L74" i="9"/>
  <c r="K74" i="9" s="1"/>
  <c r="F74" i="9" s="1"/>
  <c r="F33" i="13"/>
  <c r="F38" i="13"/>
  <c r="F43" i="13"/>
  <c r="F3" i="14"/>
  <c r="F54" i="14"/>
  <c r="E52" i="14"/>
  <c r="F86" i="14"/>
  <c r="E9" i="19"/>
  <c r="F10" i="19"/>
  <c r="L2" i="9"/>
  <c r="K2" i="9" s="1"/>
  <c r="F2" i="9" s="1"/>
  <c r="E17" i="9"/>
  <c r="E81" i="9"/>
  <c r="F44" i="14"/>
  <c r="E40" i="14"/>
  <c r="F16" i="44"/>
  <c r="F24" i="44"/>
  <c r="F94" i="44"/>
  <c r="F102" i="44"/>
  <c r="F116" i="44"/>
  <c r="F124" i="44"/>
  <c r="F174" i="44"/>
  <c r="F252" i="44"/>
  <c r="F276" i="44"/>
  <c r="F336" i="44"/>
  <c r="F428" i="44"/>
  <c r="L453" i="44"/>
  <c r="K453" i="44" s="1"/>
  <c r="F453" i="44" s="1"/>
  <c r="F460" i="44"/>
  <c r="L2" i="51"/>
  <c r="K2" i="51" s="1"/>
  <c r="F2" i="51" s="1"/>
  <c r="F8" i="13"/>
  <c r="E6" i="13"/>
  <c r="F81" i="13"/>
  <c r="F97" i="13"/>
  <c r="F110" i="14"/>
  <c r="E108" i="14"/>
  <c r="E2" i="19"/>
  <c r="F11" i="19"/>
  <c r="F21" i="32"/>
  <c r="E19" i="32"/>
  <c r="F41" i="13"/>
  <c r="F57" i="19"/>
  <c r="E55" i="19"/>
  <c r="F32" i="32"/>
  <c r="E31" i="32"/>
  <c r="F240" i="44"/>
  <c r="F274" i="44"/>
  <c r="F304" i="44"/>
  <c r="F330" i="44"/>
  <c r="F366" i="44"/>
  <c r="F392" i="44"/>
  <c r="F422" i="44"/>
  <c r="F468" i="44"/>
  <c r="E2" i="9"/>
  <c r="F49" i="9"/>
  <c r="F11" i="13"/>
  <c r="F17" i="13"/>
  <c r="F41" i="14"/>
  <c r="E103" i="14"/>
  <c r="F104" i="14"/>
  <c r="F27" i="19"/>
  <c r="F32" i="19"/>
  <c r="F42" i="19"/>
  <c r="E41" i="19"/>
  <c r="F27" i="32"/>
  <c r="F43" i="9"/>
  <c r="F15" i="13"/>
  <c r="E14" i="13"/>
  <c r="F9" i="14"/>
  <c r="F99" i="14"/>
  <c r="F105" i="14"/>
  <c r="F116" i="14"/>
  <c r="E114" i="14"/>
  <c r="E7" i="32"/>
  <c r="F8" i="32"/>
  <c r="F49" i="13"/>
  <c r="L79" i="13"/>
  <c r="K79" i="13" s="1"/>
  <c r="F79" i="13" s="1"/>
  <c r="F12" i="14"/>
  <c r="F17" i="14"/>
  <c r="F39" i="14"/>
  <c r="F49" i="14"/>
  <c r="F75" i="14"/>
  <c r="F97" i="14"/>
  <c r="F111" i="14"/>
  <c r="F68" i="19"/>
  <c r="E67" i="19"/>
  <c r="E33" i="38"/>
  <c r="F34" i="38"/>
  <c r="F19" i="13"/>
  <c r="F30" i="13"/>
  <c r="F35" i="13"/>
  <c r="F84" i="13"/>
  <c r="F23" i="14"/>
  <c r="F81" i="14"/>
  <c r="F130" i="14"/>
  <c r="F30" i="19"/>
  <c r="L44" i="19"/>
  <c r="K44" i="19" s="1"/>
  <c r="F44" i="19" s="1"/>
  <c r="F13" i="13"/>
  <c r="F29" i="13"/>
  <c r="F61" i="13"/>
  <c r="F77" i="13"/>
  <c r="F91" i="13"/>
  <c r="F19" i="14"/>
  <c r="F35" i="14"/>
  <c r="F51" i="14"/>
  <c r="F61" i="14"/>
  <c r="F77" i="14"/>
  <c r="F93" i="14"/>
  <c r="F107" i="14"/>
  <c r="F121" i="14"/>
  <c r="L2" i="38"/>
  <c r="K2" i="38" s="1"/>
  <c r="F2" i="38" s="1"/>
  <c r="F46" i="38"/>
  <c r="E21" i="19"/>
  <c r="F5" i="13"/>
  <c r="F21" i="13"/>
  <c r="F37" i="13"/>
  <c r="F53" i="13"/>
  <c r="F69" i="13"/>
  <c r="F83" i="13"/>
  <c r="F92" i="13"/>
  <c r="F99" i="13"/>
  <c r="F11" i="14"/>
  <c r="F27" i="14"/>
  <c r="F43" i="14"/>
  <c r="E59" i="14"/>
  <c r="F69" i="14"/>
  <c r="F85" i="14"/>
  <c r="F101" i="14"/>
  <c r="F115" i="14"/>
  <c r="E119" i="14"/>
  <c r="F129" i="14"/>
  <c r="F3" i="19"/>
  <c r="F15" i="19"/>
  <c r="F22" i="19"/>
  <c r="F46" i="19"/>
  <c r="F36" i="19"/>
  <c r="F58" i="19"/>
  <c r="F66" i="19"/>
  <c r="F50" i="38"/>
  <c r="L53" i="38"/>
  <c r="K53" i="38" s="1"/>
  <c r="F53" i="38" s="1"/>
  <c r="E75" i="38"/>
  <c r="F76" i="38"/>
  <c r="E39" i="38"/>
  <c r="F40" i="38"/>
  <c r="F48" i="19"/>
  <c r="F84" i="38"/>
  <c r="F78" i="38"/>
  <c r="E25" i="41"/>
  <c r="F38" i="41"/>
  <c r="E37" i="41"/>
  <c r="F42" i="41"/>
  <c r="E40" i="41"/>
  <c r="F48" i="41"/>
</calcChain>
</file>

<file path=xl/sharedStrings.xml><?xml version="1.0" encoding="utf-8"?>
<sst xmlns="http://schemas.openxmlformats.org/spreadsheetml/2006/main" count="9084" uniqueCount="4434">
  <si>
    <t>S0</t>
  </si>
  <si>
    <r>
      <rPr>
        <sz val="11"/>
        <color theme="1"/>
        <rFont val="宋体"/>
        <family val="3"/>
        <charset val="134"/>
        <scheme val="minor"/>
      </rPr>
      <t>S</t>
    </r>
    <r>
      <rPr>
        <sz val="11"/>
        <color theme="1"/>
        <rFont val="宋体"/>
        <family val="3"/>
        <charset val="134"/>
        <scheme val="minor"/>
      </rPr>
      <t>1</t>
    </r>
  </si>
  <si>
    <t>Address[31:16]</t>
  </si>
  <si>
    <t>Size</t>
  </si>
  <si>
    <t>cm0</t>
  </si>
  <si>
    <t>dmac_m</t>
  </si>
  <si>
    <t>from</t>
  </si>
  <si>
    <t>to</t>
  </si>
  <si>
    <t>M0</t>
  </si>
  <si>
    <t>ap_rom</t>
  </si>
  <si>
    <t>ü</t>
  </si>
  <si>
    <t>0x0000</t>
  </si>
  <si>
    <t>0x0007</t>
  </si>
  <si>
    <t>512KB</t>
  </si>
  <si>
    <t>M1</t>
  </si>
  <si>
    <t>ap_ram</t>
  </si>
  <si>
    <t>0x0008</t>
  </si>
  <si>
    <t>0x000f</t>
  </si>
  <si>
    <r>
      <rPr>
        <sz val="11"/>
        <color theme="1"/>
        <rFont val="宋体"/>
        <family val="3"/>
        <charset val="134"/>
        <scheme val="minor"/>
      </rPr>
      <t>M</t>
    </r>
    <r>
      <rPr>
        <sz val="11"/>
        <color theme="1"/>
        <rFont val="宋体"/>
        <family val="3"/>
        <charset val="134"/>
        <scheme val="minor"/>
      </rPr>
      <t>2</t>
    </r>
  </si>
  <si>
    <t>0x0010</t>
  </si>
  <si>
    <t>0x0fff</t>
  </si>
  <si>
    <r>
      <rPr>
        <sz val="11"/>
        <color theme="1"/>
        <rFont val="宋体"/>
        <family val="3"/>
        <charset val="134"/>
        <scheme val="minor"/>
      </rPr>
      <t>2</t>
    </r>
    <r>
      <rPr>
        <sz val="11"/>
        <color theme="1"/>
        <rFont val="宋体"/>
        <family val="3"/>
        <charset val="134"/>
        <scheme val="minor"/>
      </rPr>
      <t>5</t>
    </r>
    <r>
      <rPr>
        <sz val="11"/>
        <color theme="1"/>
        <rFont val="宋体"/>
        <family val="3"/>
        <charset val="134"/>
        <scheme val="minor"/>
      </rPr>
      <t>5MB</t>
    </r>
  </si>
  <si>
    <r>
      <rPr>
        <sz val="11"/>
        <color theme="1"/>
        <rFont val="宋体"/>
        <family val="3"/>
        <charset val="134"/>
        <scheme val="minor"/>
      </rPr>
      <t>M</t>
    </r>
    <r>
      <rPr>
        <sz val="11"/>
        <color theme="1"/>
        <rFont val="宋体"/>
        <family val="3"/>
        <charset val="134"/>
        <scheme val="minor"/>
      </rPr>
      <t>3</t>
    </r>
  </si>
  <si>
    <t>dmac_s</t>
  </si>
  <si>
    <t>0x4000</t>
  </si>
  <si>
    <t>0x40ff</t>
  </si>
  <si>
    <t>16MB</t>
  </si>
  <si>
    <t>bt_ctrl</t>
  </si>
  <si>
    <t>0x4300</t>
  </si>
  <si>
    <t>0x43ff</t>
  </si>
  <si>
    <t>ap_peri</t>
  </si>
  <si>
    <t>0x4500</t>
  </si>
  <si>
    <t>0x46ff</t>
  </si>
  <si>
    <t>32MB</t>
  </si>
  <si>
    <r>
      <rPr>
        <sz val="11"/>
        <color theme="1"/>
        <rFont val="宋体"/>
        <family val="3"/>
        <charset val="134"/>
        <scheme val="minor"/>
      </rPr>
      <t>0</t>
    </r>
    <r>
      <rPr>
        <sz val="11"/>
        <color theme="1"/>
        <rFont val="宋体"/>
        <family val="3"/>
        <charset val="134"/>
        <scheme val="minor"/>
      </rPr>
      <t>x4700</t>
    </r>
  </si>
  <si>
    <r>
      <rPr>
        <sz val="11"/>
        <color theme="1"/>
        <rFont val="宋体"/>
        <family val="3"/>
        <charset val="134"/>
        <scheme val="minor"/>
      </rPr>
      <t>0</t>
    </r>
    <r>
      <rPr>
        <sz val="11"/>
        <color theme="1"/>
        <rFont val="宋体"/>
        <family val="3"/>
        <charset val="134"/>
        <scheme val="minor"/>
      </rPr>
      <t>x47ff</t>
    </r>
  </si>
  <si>
    <t>Note</t>
  </si>
  <si>
    <t>CACHE can access flash controller only</t>
  </si>
  <si>
    <t>dmac_m由软件确认需要访问ap_rom</t>
  </si>
  <si>
    <t>AP Region</t>
  </si>
  <si>
    <t>Address Start</t>
  </si>
  <si>
    <t>Address End</t>
  </si>
  <si>
    <t>Addr Size</t>
  </si>
  <si>
    <t>1MB</t>
  </si>
  <si>
    <t>aon_iomux</t>
  </si>
  <si>
    <t>reserved</t>
  </si>
  <si>
    <t>auto</t>
  </si>
  <si>
    <t>0x4500_0000</t>
  </si>
  <si>
    <t>0x450F_FFFF</t>
  </si>
  <si>
    <t>uart0</t>
  </si>
  <si>
    <t>y</t>
  </si>
  <si>
    <t>0x4510_0000</t>
  </si>
  <si>
    <t>0x451F_FFFF</t>
  </si>
  <si>
    <t>uart1</t>
  </si>
  <si>
    <t>0x4520_0000</t>
  </si>
  <si>
    <t>0x452F_FFFF</t>
  </si>
  <si>
    <t>0x4530_0000</t>
  </si>
  <si>
    <t>0x453F_FFFF</t>
  </si>
  <si>
    <t>ir_ctrl</t>
  </si>
  <si>
    <t>software</t>
  </si>
  <si>
    <t>0x4540_0000</t>
  </si>
  <si>
    <t>0x4550_0000</t>
  </si>
  <si>
    <t>0x455F_FFFF</t>
  </si>
  <si>
    <t>0x4560_0000</t>
  </si>
  <si>
    <t>0x456F_FFFF</t>
  </si>
  <si>
    <t>i2c0</t>
  </si>
  <si>
    <t>0x4570_0000</t>
  </si>
  <si>
    <t>0x457F_FFFF</t>
  </si>
  <si>
    <t>i2c1</t>
  </si>
  <si>
    <t>0x4580_0000</t>
  </si>
  <si>
    <t>0x458F_FFFF</t>
  </si>
  <si>
    <t>timer</t>
  </si>
  <si>
    <t>n</t>
  </si>
  <si>
    <t>0x4590_0000</t>
  </si>
  <si>
    <t>0x459F_FFFF</t>
  </si>
  <si>
    <t>0x45A0_0000</t>
  </si>
  <si>
    <t>0x45AF_FFFF</t>
  </si>
  <si>
    <t>0x45B0_0000</t>
  </si>
  <si>
    <t>0x45BF_FFFF</t>
  </si>
  <si>
    <t>0x45C0_0000</t>
  </si>
  <si>
    <t>0x45CF_FFFF</t>
  </si>
  <si>
    <t>0x45D0_0000</t>
  </si>
  <si>
    <t>0x45DF_FFFF</t>
  </si>
  <si>
    <t>0x45E0_0000</t>
  </si>
  <si>
    <t>0x45EF_FFFF</t>
  </si>
  <si>
    <t>0x45F0_0000</t>
  </si>
  <si>
    <t>0x45FFF_FFFF</t>
  </si>
  <si>
    <t>0x4600_0000</t>
  </si>
  <si>
    <t>0x460F_FFFF</t>
  </si>
  <si>
    <t>trap</t>
  </si>
  <si>
    <t>0x4610_0000</t>
  </si>
  <si>
    <t>key_pad</t>
  </si>
  <si>
    <t>gpadc</t>
  </si>
  <si>
    <t>apc</t>
  </si>
  <si>
    <t>codec</t>
  </si>
  <si>
    <t>iomux</t>
  </si>
  <si>
    <t>cmn_sys</t>
  </si>
  <si>
    <t>aon_timer</t>
  </si>
  <si>
    <t>QDEC</t>
  </si>
  <si>
    <t>0x47FF_FFFF</t>
  </si>
  <si>
    <t>0x470F_FFFF</t>
  </si>
  <si>
    <t>0x4720_0000</t>
  </si>
  <si>
    <t>0x472F_FFFF</t>
  </si>
  <si>
    <t>0x4730_0000</t>
  </si>
  <si>
    <t>0x473F_FFFF</t>
  </si>
  <si>
    <t>0x4740_0000</t>
  </si>
  <si>
    <t>Reserved</t>
  </si>
  <si>
    <t>Sub-Addr
(Hex)</t>
  </si>
  <si>
    <t>Start
Bit</t>
  </si>
  <si>
    <t>End
Bit</t>
  </si>
  <si>
    <t>Bit
Width</t>
  </si>
  <si>
    <t>Default
Value</t>
  </si>
  <si>
    <t>R/W
Property</t>
  </si>
  <si>
    <t>Register
Name</t>
  </si>
  <si>
    <t>Register Description</t>
  </si>
  <si>
    <t>Reset
Value (Dec)</t>
  </si>
  <si>
    <t>Reset
Value (Hex)</t>
  </si>
  <si>
    <t>Reset
Value (Sum)</t>
  </si>
  <si>
    <t>Selection
ADDRWIDTH</t>
  </si>
  <si>
    <t>Regfile
Prefix</t>
  </si>
  <si>
    <t>000</t>
  </si>
  <si>
    <t>RO</t>
  </si>
  <si>
    <t>Not used</t>
  </si>
  <si>
    <t>RW</t>
  </si>
  <si>
    <t>pad_gpioa_&lt;ARRAY_INDEX&gt;_drv</t>
  </si>
  <si>
    <t>Pad drive strength configuration</t>
  </si>
  <si>
    <t>pad_gpioa_&lt;ARRAY_INDEX&gt;_out_frc</t>
  </si>
  <si>
    <t>Pad output value force control
1:"out_reg" value will overwrite output value of normal function
0: output value is controlled by normal function</t>
  </si>
  <si>
    <t>pad_gpioa_&lt;ARRAY_INDEX&gt;_out_reg</t>
  </si>
  <si>
    <t>Pad output value when out_frc ==1</t>
  </si>
  <si>
    <t>pad_gpioa_&lt;ARRAY_INDEX&gt;_oen_frc</t>
  </si>
  <si>
    <t>Pad output enable force control
1: "oen_reg" value will overwrite the oen control logic of normal function
0: oen is controlled by normal function</t>
  </si>
  <si>
    <t>pad_gpioa_&lt;ARRAY_INDEX&gt;_oen_reg</t>
  </si>
  <si>
    <t>Pad oen value when oen_frc==1</t>
  </si>
  <si>
    <t>pad_gpioa_&lt;ARRAY_INDEX&gt;_pull_frc</t>
  </si>
  <si>
    <t>Pad Pullup/Pulldown force control
1: pull_up/pull_dn value below will overwrite the Pullup/Pulldown of normal function
0: Pullup/Pulldown is controlled by normal function</t>
  </si>
  <si>
    <t>pad_gpioa_&lt;ARRAY_INDEX&gt;_pull_up</t>
  </si>
  <si>
    <t>Pad pullup enable control when pull_frc ==1
0: pullup is disabled
1:pullup is enabled</t>
  </si>
  <si>
    <t>pad_gpioa_&lt;ARRAY_INDEX&gt;_pull_dn</t>
  </si>
  <si>
    <t>Pad pulldown eanble control when pull_frc==1
0: pulldown is disabled
1: pulldown is enabled</t>
  </si>
  <si>
    <t>pad_gpioa_&lt;ARRAY_INDEX&gt;_ana_sel</t>
  </si>
  <si>
    <t>Pad analog function selection, only used on Analog/Digital mixed I/Os</t>
  </si>
  <si>
    <t>pad_gpioa_&lt;ARRAY_INDEX&gt;_fsel</t>
  </si>
  <si>
    <t>Pad function selection</t>
  </si>
  <si>
    <t>054</t>
  </si>
  <si>
    <t>pad_gpiob_&lt;ARRAY_INDEX&gt;_drv</t>
  </si>
  <si>
    <t>pad_gpiob_&lt;ARRAY_INDEX&gt;_out_frc</t>
  </si>
  <si>
    <t>pad_gpiob_&lt;ARRAY_INDEX&gt;_out_reg</t>
  </si>
  <si>
    <t>pad_gpiob_&lt;ARRAY_INDEX&gt;_oen_frc</t>
  </si>
  <si>
    <t>pad_gpiob_&lt;ARRAY_INDEX&gt;_oen_reg</t>
  </si>
  <si>
    <t>pad_gpiob_&lt;ARRAY_INDEX&gt;_ana_sel</t>
  </si>
  <si>
    <t>pad_gpiob_&lt;ARRAY_INDEX&gt;_fsel</t>
  </si>
  <si>
    <t>SYSCFG</t>
  </si>
  <si>
    <t>004</t>
  </si>
  <si>
    <t>W1P</t>
  </si>
  <si>
    <t>i2c1_reset</t>
  </si>
  <si>
    <t>Write 1 to generate a SW reset to I2C1</t>
  </si>
  <si>
    <t>i2c0_reset</t>
  </si>
  <si>
    <t>Write 1 to generate a SW reset to I2C0</t>
  </si>
  <si>
    <t>spi0_reset</t>
  </si>
  <si>
    <t>Write 1 to generate a SW reset to SPI0</t>
  </si>
  <si>
    <t>ir_reset</t>
  </si>
  <si>
    <t>Write 1 to generate a SW reset to IR controller</t>
  </si>
  <si>
    <t>uart1_reset</t>
  </si>
  <si>
    <t>Write 1 to generate a SW reset to UART1</t>
  </si>
  <si>
    <t>uart0_reset</t>
  </si>
  <si>
    <t>Write 1 to generate a SW reset to UART0</t>
  </si>
  <si>
    <t>008</t>
  </si>
  <si>
    <t>010</t>
  </si>
  <si>
    <t>018</t>
  </si>
  <si>
    <t>01c</t>
  </si>
  <si>
    <t>0: the clock source is gated
0: enable clock</t>
  </si>
  <si>
    <t>0: the clock source is gated
1: enable clock</t>
  </si>
  <si>
    <t>020</t>
  </si>
  <si>
    <t>BUS_CLK_CFG</t>
  </si>
  <si>
    <t>div_ap_peri_pclk_ld</t>
  </si>
  <si>
    <t>div_ap_peri_pclk_n</t>
  </si>
  <si>
    <t>Numerator N of N/M divider of AP PCLK</t>
  </si>
  <si>
    <t>div_ap_peri_pclk_m</t>
  </si>
  <si>
    <t>024</t>
  </si>
  <si>
    <t>Numerator N of N/M divider</t>
  </si>
  <si>
    <t>1'h0</t>
  </si>
  <si>
    <t>div_uart0_clk_ld</t>
  </si>
  <si>
    <t>div_uart0_clk_n</t>
  </si>
  <si>
    <t>sel_uart0_clk</t>
  </si>
  <si>
    <t>028</t>
  </si>
  <si>
    <t>MISC_CLK_CFG1</t>
  </si>
  <si>
    <t>PLL clock divider for Flash clock
Non-clock-gate based divider.
00: divide 1
01: divide 2
10: divide 3
11: divide 4</t>
  </si>
  <si>
    <t>030</t>
  </si>
  <si>
    <t>SW_RESET_AP</t>
  </si>
  <si>
    <t>034</t>
  </si>
  <si>
    <t>038</t>
  </si>
  <si>
    <t>03C</t>
  </si>
  <si>
    <t>040</t>
  </si>
  <si>
    <t>100</t>
  </si>
  <si>
    <t>lp_shift_en</t>
  </si>
  <si>
    <t>104</t>
  </si>
  <si>
    <t>TUNE bits of UVLO trigger threshold</t>
  </si>
  <si>
    <t>108</t>
  </si>
  <si>
    <t>11C</t>
  </si>
  <si>
    <t>AON</t>
  </si>
  <si>
    <t>aon_chip_ver</t>
  </si>
  <si>
    <t>pwon_cnt0</t>
  </si>
  <si>
    <t>PMU_CTRL2</t>
  </si>
  <si>
    <t>is_bt_signal_wakeup</t>
  </si>
  <si>
    <t>ena_bt_signal_wakeup</t>
  </si>
  <si>
    <t>AON_CRM_CTRL1</t>
  </si>
  <si>
    <t>en_bt_oscen</t>
  </si>
  <si>
    <t>ena_keysense_clk</t>
  </si>
  <si>
    <t xml:space="preserve">Enable the divided Keysense clock
</t>
  </si>
  <si>
    <t>014</t>
  </si>
  <si>
    <t>W1C</t>
  </si>
  <si>
    <t>sys_rst_cause_7</t>
  </si>
  <si>
    <t>The record of AP subsystem reset casue
Bit[7]</t>
  </si>
  <si>
    <t>sys_rst_cause_6</t>
  </si>
  <si>
    <t>The record of AP subsystem reset casue
Bit[6]</t>
  </si>
  <si>
    <t>sys_rst_cause_5</t>
  </si>
  <si>
    <t>The record of AP subsystem reset casue
Bit[5]</t>
  </si>
  <si>
    <t>sys_rst_cause_4</t>
  </si>
  <si>
    <t>The record of AP subsystem reset casue
Bit[4]</t>
  </si>
  <si>
    <t>sys_rst_cause_3</t>
  </si>
  <si>
    <t>sys_rst_cause_2</t>
  </si>
  <si>
    <t>rbk_pwr_status</t>
  </si>
  <si>
    <t>Read-back only: Keysense interrupt raw status</t>
  </si>
  <si>
    <t>Read-back only: iWDT interrupt raw status</t>
  </si>
  <si>
    <t>ram_retention_sel</t>
  </si>
  <si>
    <t>aon_reg_pressn_release_mode</t>
  </si>
  <si>
    <t>key_db_cnt</t>
  </si>
  <si>
    <t>gpioa_07_pull_dn_aon</t>
  </si>
  <si>
    <t>gpioa_07_pull_dn_poc</t>
  </si>
  <si>
    <t>gpioa_07_pull_up_poc</t>
  </si>
  <si>
    <t>gpioa_06_pull_dn_aon</t>
  </si>
  <si>
    <t>gpioa_06_pull_dn_poc</t>
  </si>
  <si>
    <t>gpioa_06_pull_up_poc</t>
  </si>
  <si>
    <t>gpioa_05_pull_dn_aon</t>
  </si>
  <si>
    <t>gpioa_05_pull_dn_poc</t>
  </si>
  <si>
    <t>gpioa_05_pull_up_poc</t>
  </si>
  <si>
    <t>gpioa_04_pull_dn_aon</t>
  </si>
  <si>
    <t>gpioa_04_pull_dn_poc</t>
  </si>
  <si>
    <t>gpioa_04_pull_up_poc</t>
  </si>
  <si>
    <t>gpioa_03_pull_dn_aon</t>
  </si>
  <si>
    <t>gpioa_03_pull_dn_poc</t>
  </si>
  <si>
    <t>gpioa_03_pull_up_poc</t>
  </si>
  <si>
    <t>gpioa_02_pull_dn_aon</t>
  </si>
  <si>
    <t>gpioa_02_pull_dn_poc</t>
  </si>
  <si>
    <t>gpioa_02_pull_up_poc</t>
  </si>
  <si>
    <t>gpioa_01_pull_dn_aon</t>
  </si>
  <si>
    <t>gpioa_01_pull_dn_poc</t>
  </si>
  <si>
    <t>gpioa_01_pull_up_poc</t>
  </si>
  <si>
    <t>gpioa_00_pull_dn_poc</t>
  </si>
  <si>
    <t>gpioa_00_pull_up_poc</t>
  </si>
  <si>
    <t>gpioa_10_pull_dn_aon</t>
  </si>
  <si>
    <t>gpioa_10_pull_dn_poc</t>
  </si>
  <si>
    <t>gpioa_10_pull_up_poc</t>
  </si>
  <si>
    <t>gpioa_09_pull_dn_aon</t>
  </si>
  <si>
    <t>gpioa_09_pull_dn_poc</t>
  </si>
  <si>
    <t>gpioa_09_pull_up_poc</t>
  </si>
  <si>
    <t>xo24m_ldo_out</t>
  </si>
  <si>
    <t>xo24m_ibit</t>
  </si>
  <si>
    <t>xo24m_cap</t>
  </si>
  <si>
    <t>044</t>
  </si>
  <si>
    <t>aon_dbg_out_sel</t>
  </si>
  <si>
    <t>Address
(Hex)</t>
  </si>
  <si>
    <t>ADDRWIDTH</t>
  </si>
  <si>
    <t>BT_RC_CALI</t>
  </si>
  <si>
    <t>rccal_done_stat</t>
  </si>
  <si>
    <t>rc calibration done interrupt status after mask</t>
  </si>
  <si>
    <t>rccal_done_rawstat</t>
  </si>
  <si>
    <t>rc calibration done interrupt status before mask</t>
  </si>
  <si>
    <t>rccal_done_clr</t>
  </si>
  <si>
    <t>clear irq for rccal_done_irq, write 1 generate clear pluse</t>
  </si>
  <si>
    <t>rccal_done_mask</t>
  </si>
  <si>
    <t>rc calibration done interrupt mask
0: Interrupt not generated
1: Interrupt generated</t>
  </si>
  <si>
    <t>W1S</t>
  </si>
  <si>
    <t>rccal_start</t>
  </si>
  <si>
    <t>start rc calibration</t>
  </si>
  <si>
    <t>rccal_length</t>
  </si>
  <si>
    <t>rccal_auto_trig_sel</t>
  </si>
  <si>
    <t>0: disable automatic rc calibration; 1:enable wakeup_lp trigger; 2:enable radio_en posedge trigger; 3:enable radio_en negedge trigger(osc_en must be 1 until the end of rc calibration)</t>
  </si>
  <si>
    <t>afc_mode</t>
  </si>
  <si>
    <t>0: calibration for bt compensatin  1: calibration for afc</t>
  </si>
  <si>
    <t>afc_delay_time</t>
  </si>
  <si>
    <t>afc delay time before calibration:
0: 1 clk cycle in 32KHz
1: 2 clk cycle in 32KHz
2: 3 clk cycle in 32KHz
3: 4 clk cycle in 32KHz</t>
  </si>
  <si>
    <t>rccal_result</t>
  </si>
  <si>
    <t>rc calibration result, cycle number in 24MHz</t>
  </si>
  <si>
    <t>pad_aon_gpiob_&lt;ARRAY_INDEX&gt;_drv</t>
  </si>
  <si>
    <t>pad_aon_gpiob_&lt;ARRAY_INDEX&gt;_out_frc</t>
  </si>
  <si>
    <t>pad_aon_gpiob_&lt;ARRAY_INDEX&gt;_out_reg</t>
  </si>
  <si>
    <t>pad_aon_gpiob_&lt;ARRAY_INDEX&gt;_oen_frc</t>
  </si>
  <si>
    <t>pad_aon_gpiob_&lt;ARRAY_INDEX&gt;_oen_reg</t>
  </si>
  <si>
    <t>pad_aon_gpiob_&lt;ARRAY_INDEX&gt;_pull_frc</t>
  </si>
  <si>
    <t>pad_aon_gpiob_&lt;ARRAY_INDEX&gt;_pull_up</t>
  </si>
  <si>
    <t>pad_aon_gpiob_&lt;ARRAY_INDEX&gt;_pull_dn</t>
  </si>
  <si>
    <t>pad_aon_gpiob_&lt;ARRAY_INDEX&gt;_ana_sel</t>
  </si>
  <si>
    <t>pad_aon_gpiob_&lt;ARRAY_INDEX&gt;_fsel</t>
  </si>
  <si>
    <t>APC_CFG</t>
  </si>
  <si>
    <t>0</t>
  </si>
  <si>
    <t>1'h1</t>
  </si>
  <si>
    <t>auto_clk_gating</t>
  </si>
  <si>
    <t>enable auto_clk_gating
0: disable
1: enable</t>
  </si>
  <si>
    <t>1</t>
  </si>
  <si>
    <t>apc_rx_path_reset</t>
  </si>
  <si>
    <t>RX path soft reset, write 1 to generate a reset pulse</t>
  </si>
  <si>
    <t>apc_enable</t>
  </si>
  <si>
    <t>APC module enable
0: disable
1: enable</t>
  </si>
  <si>
    <t>32'h00000000</t>
  </si>
  <si>
    <t>APC_CFG_RSVD0</t>
  </si>
  <si>
    <t>00000000</t>
  </si>
  <si>
    <t>32'h0</t>
  </si>
  <si>
    <t>APC_CFG_RSVD1</t>
  </si>
  <si>
    <t>00C</t>
  </si>
  <si>
    <t>2'h0</t>
  </si>
  <si>
    <t>Data count in FIFO</t>
  </si>
  <si>
    <t>clear FIFO data, write 1 to generate a clear pulse</t>
  </si>
  <si>
    <t>channel enable
0: disable
1: enable</t>
  </si>
  <si>
    <t>channel bit mode
0: 16-bit mode, {R0, L0}@stereo mode or {L1, L0}@mono mode
1: 24-bit mode, {8'd0,L0}
2: 32-bit mode, {L0}
3: 24-bit mode, {L0, 8'd0}</t>
  </si>
  <si>
    <t>APC_RX_CH_CFG</t>
  </si>
  <si>
    <t>rx_ch_dma_thd_sel</t>
  </si>
  <si>
    <t>DMA burst request theshold
0: 1 word
1: 4 words
2: 8 words
3: 16 words
notice: for dual-channel only apc stereo mode can be used. Data should be fetched from APC_RX_CH_L_DATA</t>
  </si>
  <si>
    <t>8'h0</t>
  </si>
  <si>
    <t>01C</t>
  </si>
  <si>
    <t>RX Channel L data output</t>
  </si>
  <si>
    <t>02C</t>
  </si>
  <si>
    <t>disable interrupt source
0: enable
1: disable</t>
  </si>
  <si>
    <t>APC_INTR_RX_MSK</t>
  </si>
  <si>
    <t>clear interrupt source, write 1 generate clear pluse</t>
  </si>
  <si>
    <t>APC_INTR_RX_CLR</t>
  </si>
  <si>
    <t>interrupt status before mask</t>
  </si>
  <si>
    <t>APC_INTR_RX_IRSR</t>
  </si>
  <si>
    <t>interrupt status after mask</t>
  </si>
  <si>
    <t>APC_INTR_RX_ISR</t>
  </si>
  <si>
    <t>Reserved for future use</t>
  </si>
  <si>
    <t>050</t>
  </si>
  <si>
    <t>BT_CTRL_DBG_MUX</t>
  </si>
  <si>
    <t>not used</t>
  </si>
  <si>
    <t>dbgout_block_sel3</t>
  </si>
  <si>
    <t>dbgout_port_sel3</t>
  </si>
  <si>
    <t>dbgout_block_sel2</t>
  </si>
  <si>
    <t>dbgout_port_sel2</t>
  </si>
  <si>
    <t>dbgout_block_sel1</t>
  </si>
  <si>
    <t>dbgout_port_sel1</t>
  </si>
  <si>
    <t>dbgout_block_sel0</t>
  </si>
  <si>
    <t>dbgout_port_sel0</t>
  </si>
  <si>
    <t>BT_CTRL_CLK_CTRL</t>
  </si>
  <si>
    <t>master_clksel</t>
  </si>
  <si>
    <t>master clk frequency selection. Default 8MHz</t>
  </si>
  <si>
    <t>master_clk_en</t>
  </si>
  <si>
    <t>master_clk_div_ld</t>
  </si>
  <si>
    <t>set to 1: master_clk_div valid</t>
  </si>
  <si>
    <t>master_clk_div</t>
  </si>
  <si>
    <t>BT_CTRL_INT_MASK</t>
  </si>
  <si>
    <t>rxen_off_mask</t>
  </si>
  <si>
    <t>rx_en off interrupt mask
0: Interrupt not generated
1: Interrupt generated</t>
  </si>
  <si>
    <t>txen_off_mask</t>
  </si>
  <si>
    <t>tx_en off interrupt mask
0: Interrupt not generated
1: Interrupt generated</t>
  </si>
  <si>
    <t>rxen_on_mask</t>
  </si>
  <si>
    <t>rx_en on interrupt mask
0: Interrupt not generated
1: Interrupt generated</t>
  </si>
  <si>
    <t>txen_on_mask</t>
  </si>
  <si>
    <t>tx_en on interrupt mask
0: Interrupt not generated
1: Interrupt generated</t>
  </si>
  <si>
    <t>BT_CTRL_INT_CLR</t>
  </si>
  <si>
    <t>rxen_off_clr</t>
  </si>
  <si>
    <t>clear irq for txrx_en_irq, write 1 generate clear pluse</t>
  </si>
  <si>
    <t>txen_off_clr</t>
  </si>
  <si>
    <t>rxen_on_clr</t>
  </si>
  <si>
    <t>txen_on_clr</t>
  </si>
  <si>
    <t>BT_CTRL_INT_IRSR</t>
  </si>
  <si>
    <t>rxen_off_rawstat</t>
  </si>
  <si>
    <t>txrx_en interrupt status before mask, indicates rx_en off</t>
  </si>
  <si>
    <t>txen_off_rawstat</t>
  </si>
  <si>
    <t>txrx_en interrupt status before mask, indicates tx_en off</t>
  </si>
  <si>
    <t>rxen_on_rawstat</t>
  </si>
  <si>
    <t>txrx_en interrupt status before mask, indicates rx_en on</t>
  </si>
  <si>
    <t>txen_on_rawstat</t>
  </si>
  <si>
    <t>txrx_en interrupt status before mask, indicates tx_en on</t>
  </si>
  <si>
    <t>BT_CTRL_INT_ISR</t>
  </si>
  <si>
    <t>rxen_off_stat</t>
  </si>
  <si>
    <t>txrx_en interrupt status after mask, indicates rx_en off</t>
  </si>
  <si>
    <t>txen_off_stat</t>
  </si>
  <si>
    <t>txrx_en interrupt status after mask, indicates tx_en off</t>
  </si>
  <si>
    <t>rxen_on_stat</t>
  </si>
  <si>
    <t>txrx_en interrupt status after mask, indicates rx_en on</t>
  </si>
  <si>
    <t>txen_on_stat</t>
  </si>
  <si>
    <t>txrx_en interrupt status after mask, indicates tx_en on</t>
  </si>
  <si>
    <t>BT_CTRL_RADIO</t>
  </si>
  <si>
    <t>rssi_sel</t>
  </si>
  <si>
    <t>0: rssi from apb bus; 1: rssi from radio_in interface</t>
  </si>
  <si>
    <t>spi_apb_sel</t>
  </si>
  <si>
    <t>0, select apb interface; 1, select SPI interface</t>
  </si>
  <si>
    <t>CLKN / Half-Slot interrupt sub rating mask. Valid range is [0:4]</t>
  </si>
  <si>
    <t>CLKN / Half-Slot interrupt sub rating value.</t>
  </si>
  <si>
    <t>FIFO Interrupt Mask
0: Interrupt not generated
1: Interrupt generated</t>
  </si>
  <si>
    <t>TIMESTAMPTGT3INTMSK
Time Stamp Target 3 Mask
0: Interrupt not generated
1: Interrupt generated</t>
  </si>
  <si>
    <t>Time Stamp Target 2 Mask
0: Interrupt not generated
1: Interrupt generated</t>
  </si>
  <si>
    <t>Time Stamp Target 1 Mask
0: Interrupt not generated
1: Interrupt generated</t>
  </si>
  <si>
    <t>Fine Target Timer Mask
0: Interrupt not generated
1: Interrupt generated</t>
  </si>
  <si>
    <t>SW triggered interrupt Mask
0: Interrupt not generated
1: Interrupt generated</t>
  </si>
  <si>
    <t>Encryption engine Interrupt Mask
0: Interrupt not generated
1: Interrupt generated</t>
  </si>
  <si>
    <t>Sleep Mode Interrupt Mask
0: Interrupt not generated
1: Interrupt generated</t>
  </si>
  <si>
    <t>CLKN / half slot Interrupt Mask
0: Interrupt not generated
1: Interrupt generated</t>
  </si>
  <si>
    <t>FIFO Interrupt status
0: No FIFO interrupt.
1: A FIFO interrupt is pending.</t>
  </si>
  <si>
    <t>Time Stamp Target 3 interrupt status
0: No Time Stamp Target 3 interrupt.
1: A Time Stamp Target 3 interrupt is pending.</t>
  </si>
  <si>
    <t>TIMESTAMPTGT2INTSTAT
Time Stamp Target 2 interrupt status
0: No Time Stamp Target 2 interrupt.
1: A Time Stamp Target 2 interrupt is pending.</t>
  </si>
  <si>
    <t>Time Stamp Target 1 interrupt status
0: No Time Stamp Target 1 interrupt.
1: A Time Stamp Target 1 interrupt is pending.</t>
  </si>
  <si>
    <t>Fine Target Timer interrupt status
0: No Fine Target Timer interrupt.
1: A Fine Target Timer interrupt is pending.</t>
  </si>
  <si>
    <t>SW triggered interrupt status
0: No SW triggered interrupt.
1: A SW triggered interrupt is pending.</t>
  </si>
  <si>
    <t>Encryption engine interrupt status
0: No Encryption / Decryption interrupt.
1: An Encryption / Decryption interrupt is pending.</t>
  </si>
  <si>
    <t>Sleep interrupt status
0: No End of Sleep Mode interrupt.
1: An End of Sleep Mode interrupt is pending.</t>
  </si>
  <si>
    <t>CLKN / half slot Interrupt status
0: No half slot interrupt.
1: A half slot interrupt is pending.</t>
  </si>
  <si>
    <t>FIFO interrupt acknowledgement bit
Software writing 1 acknowledges the FIFO interrupt. This bit resets FIFOINTSTAT flag
Resets at 0 when action is performed</t>
  </si>
  <si>
    <t>Time Stamp Target 3 interrupt acknowledgement bit
Software writing 1 acknowledges the Time Stamp Target 3 interrupt. This bit resets TIMESTAMPTGT3INTSTAT flag.
Resets at 0 when action is performed</t>
  </si>
  <si>
    <t>Time Stamp Target 2 interrupt acknowledgement bit
Software writing 1 acknowledges the Time Stamp Target 2 interrupt. This bit resets TIMESTAMPTGT2INTSTAT flag.
Resets at 0 when action is performed</t>
  </si>
  <si>
    <t>Time Stamp Target 1 interrupt acknowledgement bit
Software writing 1 acknowledges the Time Stamp Target 1 interrupt. This bit resets TIMESTAMPTGT1INTSTAT flag.
Resets at 0 when action is performed</t>
  </si>
  <si>
    <t>Fine Target Timer interrupt acknowledgement bit
Software writing 1 acknowledges the Fine Timer interrupt. This bit resets FINETGTINTSTAT flag.
Resets at 0 when action is performed</t>
  </si>
  <si>
    <t>SW triggered interrupt acknowledgement bit
Software writing 1 acknowledges the SW triggered interrupt. This bit resets SWINTSTAT flag.
Resets at 0 when action is performed</t>
  </si>
  <si>
    <t>Encryption engine interrupt acknowledgement bit Software writing 1 acknowledges the Encryption engine interrupt. This bit resets CRYPTINTSTAT flag.
Resets at 0 when action is performed</t>
  </si>
  <si>
    <t>End of Deep Sleep interrupt acknowledgment bit
Software writing 1 acknowledges the End of Sleep Mode interrupt. This bit resets SLPINTSTAT flag.
Resets at 0 when action is performed</t>
  </si>
  <si>
    <t>CLKN / half slot interrupt acknowledgment bit
Software writing 1 acknowledges the CLKN interrupt. This bit resets CLKNINTSTAT flag.
Resets at 0 when action is performed</t>
  </si>
  <si>
    <t>Exchange Table entry index of the reported skipped event. Valid when SKIPACTINTSTAT is set.</t>
  </si>
  <si>
    <t>Exchange Table entry index of the reported current event. Valid for any set reported interrupt except SKIPACTINTSTAT.</t>
  </si>
  <si>
    <t>Exchange Table Pointer that determines the starting point of the Exchange Table</t>
  </si>
  <si>
    <t>External Wake-Up disable
0: RW-BLE Core can be woken by external wake-up
1: RW-BLE Core cannot be woken up by external wake-up</t>
  </si>
  <si>
    <t>Indicator of current Deep Sleep clock mux status:
0: RW-BLE Core is not yet in Deep Sleep Mode
1: RW-BLE Core is in Deep Sleep Mode (only low_power_clk is running)</t>
  </si>
  <si>
    <t>Half slot counter integer and fractional part correction. Applies when system has been woken-up from Deep Sleep Mode. It enables Fine Counter and CLKN counter when written with a 1. Resets at 0 when action is performed. No action happens if it is written with 0.</t>
  </si>
  <si>
    <t>0: RW-BLE Core in normal active mode
1: Requests RW-BLE Core to switch in deep sleep mode.
This bit is reset on DEEP_SLEEP_STAT falling edge.</t>
  </si>
  <si>
    <t>Controls the Radio module
0: Radio stands in normal active mode
1: Allows to disable Radio</t>
  </si>
  <si>
    <t>Controls the RF High frequency crystal oscillator
0: High frequency crystal oscillator stands in normal active mode
1: Allows to disable High frequency crystal oscillator</t>
  </si>
  <si>
    <t>Determines the time in low_power_clk clock cycles to spend in Deep Sleep Mode before waking-up the device. This ensures a maximum of 37 hours and 16mn sleep mode capabilities at 32kHz. This ensures a maximum of 36 hours and 16mn sleep mode capabilities at 32.768kHz</t>
  </si>
  <si>
    <t>Actual duration of the last deep sleep phase measured in low_power_clk clock cycle. DEEPSLDUR is set to zero at the beginning of the deep sleep phase, and is incremented at each low_power_clk clock cycle until the end of the deep sleep phase.</t>
  </si>
  <si>
    <t>Time in low power oscillator cycles allowed for stabilization of the high frequency oscillator following an external wake–up request (signal wakeup_req).
[0…64ms] for 32kHz; [0…62.5ms] for 32.768kHz.</t>
  </si>
  <si>
    <t>Time in low power oscillator cycles allowed for stabilization of the high frequency oscillator when the deep–sleep mode has been left due to sleep–timer expiry (DEEPSLWKUP-DEEPSLTIME]).
[0…64ms] for 32kHz; [0…62.5ms] for 32.768kHz.</t>
  </si>
  <si>
    <t>Time in low power oscillator cycles allowed for the radio module to leave low–power mode.
[0…32ms] for 32kHz; [0…31.25ms] for 32.768kHz.</t>
  </si>
  <si>
    <t>Phase correction value for the 312.5μs reference counter (i.e. Fine Counter) in half μs.</t>
  </si>
  <si>
    <t>Determines whether CLKNCNTCORR is an absolute correction or a signed “delta” increment correction
0: Absolute correction
1: Signed “delta” increment correction.</t>
  </si>
  <si>
    <t>CLKN Counter correction value.</t>
  </si>
  <si>
    <t>0: Disables diagnostic port 3 output. All outputs are set to 0x0.
1: Enables diagnostic port 3 output.</t>
  </si>
  <si>
    <t>Only relevant when DIAGEN3 = 1.
Selection of the outputs that must be driven to the diagnostic port 3. See section 2.17 for a detailed description.</t>
  </si>
  <si>
    <t>0: Disables diagnostic port 2 output. All outputs are set to 0x0.
1: Enables diagnostic port 2 output.</t>
  </si>
  <si>
    <t>Only relevant when DIAGEN2 = 1.
Selection of the outputs that must be driven to the diagnostic port 2. See section 2.17 for a detailed description.</t>
  </si>
  <si>
    <t>0: Disables diagnostic port 1 output. All outputs are set to 0x0.
1: Enables diagnostic port 1 output.</t>
  </si>
  <si>
    <t>Only relevant when DIAGEN1 = 1.
Selection of the outputs that must be driven to the diagnostic port 1. See section 2.17 for a detailed description.</t>
  </si>
  <si>
    <t>0: Disables diagnostic port 0 output. All outputs are set to 0x0.
1: Enables diagnostic port 0 output.</t>
  </si>
  <si>
    <t>Only relevant when DIAGEN0 = 1.
Selection of the outputs that must be driven to the diagnostic port 0. See section 2.17 for a detailed description.</t>
  </si>
  <si>
    <t>Directly connected to ble_dbg3[7:0] output. Debug use only.</t>
  </si>
  <si>
    <t>Directly connected to ble_dbg2[7:0] output. Debug use only.</t>
  </si>
  <si>
    <t>Directly connected to ble_dbg1[7:0] output. Debug use only.</t>
  </si>
  <si>
    <t>Directly connected to ble_dbg0[7:0] output. Debug use only.</t>
  </si>
  <si>
    <t>058</t>
  </si>
  <si>
    <t>Upper limit for the Register zone indicated by the reg_inzone flag (see section 2.17)</t>
  </si>
  <si>
    <t>Upper limit for the Exchange Memory zone indicated by the em_inzone flag (see section 2.17)</t>
  </si>
  <si>
    <t>05C</t>
  </si>
  <si>
    <t>Lower limit for the Register zone indicated by the reg_inzone flag (see section 2.17)</t>
  </si>
  <si>
    <t>Lower limit for the Exchange Memory zone indicated by the em_inzone flag (see section 2.17)</t>
  </si>
  <si>
    <t>060</t>
  </si>
  <si>
    <t>Indicates Anticipated Pre-Fetch Mechanism error: happens when 2 consecutive events are programmed, and when the first event is not completely finished while second pre-fetch instant is reached.
0: No error
1: Error occurred</t>
  </si>
  <si>
    <t>Indicates Activity Scheduler faced Invalid timing programing on two consecutive ET
0: No error
1: Error occurred</t>
  </si>
  <si>
    <t>Indicates Radio Controller Exchange Memory access error, happens when Exchange Memory accesses are not served in time and data are corrupted.
0: No error
1: Error occurred</t>
  </si>
  <si>
    <t>064</t>
  </si>
  <si>
    <t>Software Profiling register: used by RW-BLE Software for profiling purpose: this value is copied on Diagnostic port (Please refer to section 2.17 for details)</t>
  </si>
  <si>
    <t>070</t>
  </si>
  <si>
    <t>SPI Configuration / used for SW-driven access and SPI structure interpretation
Interpretation is radio dependent</t>
  </si>
  <si>
    <t>SW driven SPI Access completion
‘0’: SW driven SPI Access pending or on-going
‘1’: SW driven SPI Access completed</t>
  </si>
  <si>
    <t>SW driven SPI Access triggered when written with a ‘1’.
Always read at ‘0’</t>
  </si>
  <si>
    <t>074</t>
  </si>
  <si>
    <t>Do not send Length (over SPI) during Rx operation
‘0’: Normal Operations
‘1’: Prevent from sending valid reception length indication to the RF over SPI</t>
  </si>
  <si>
    <t>Do not send Length (over SPI) during Tx operation
‘0’: Normal Operations
‘1’: Prevent from sending valid transmit Length indication to the RF over SPI</t>
  </si>
  <si>
    <t>Defines Rx window time threshold (in μs) that forces AGC to max gain
To be defined by the user</t>
  </si>
  <si>
    <t>Defines whether Access Address Synchronization detection is a pulse or a level
‘0’: Synchronization detection is a pulse
‘1’: Synchronization detection is a level
To be defined by the user</t>
  </si>
  <si>
    <t>Defines whether Access Address Synchronization detection is generated internally or comes from the Radio
‘0’: Internal detection
‘1’: External detection
To be defined by the user</t>
  </si>
  <si>
    <t>Enable the use of delayed DC compensated data path in Radio Correlator block (i.e 20μs delay)
‘0’: Disabled
‘1’: Enabled
To be defined by the user</t>
  </si>
  <si>
    <t>Selects Jitter Elimination FIFO
‘0’: Not selected
‘1’: Selected
To be defined by the user</t>
  </si>
  <si>
    <t>Radio Selection
To be defined by the user</t>
  </si>
  <si>
    <t>Radio sub-version
To be defined by the user</t>
  </si>
  <si>
    <t>0B0</t>
  </si>
  <si>
    <t>0: Cipher mode
1: Decipher mode</t>
  </si>
  <si>
    <t>0B4</t>
  </si>
  <si>
    <t>AES encryption 128-bit key. Bit 31 down to 0</t>
  </si>
  <si>
    <t>0B8</t>
  </si>
  <si>
    <t>AES encryption 128-bit key. Bit 63 down to 32</t>
  </si>
  <si>
    <t>0BC</t>
  </si>
  <si>
    <t>AES encryption 128-bit key. Bit 95 down to 64</t>
  </si>
  <si>
    <t>0C0</t>
  </si>
  <si>
    <t>AES encryption 128-bit key. Bit 127 down to 96</t>
  </si>
  <si>
    <t>0C4</t>
  </si>
  <si>
    <t>0C8</t>
  </si>
  <si>
    <t>0CC</t>
  </si>
  <si>
    <t>0E0</t>
  </si>
  <si>
    <t>Defines the instant in half μs at which immediate abort is required after anticipated pre-fetch abort</t>
  </si>
  <si>
    <t>Defines Exchange Table pre-fetch instant in half μs</t>
  </si>
  <si>
    <t>0E4</t>
  </si>
  <si>
    <t>0E8</t>
  </si>
  <si>
    <t>0EC</t>
  </si>
  <si>
    <t>0F0</t>
  </si>
  <si>
    <t>0F4</t>
  </si>
  <si>
    <t>0F8</t>
  </si>
  <si>
    <t>0FC</t>
  </si>
  <si>
    <t>Writing a 1 samples the CLKN Counter value in SCLK register field. Resets at 0 when action is performed</t>
  </si>
  <si>
    <t>Updates CLKN counter with SCLK field value, when written with a 1.
Reset at 0 when action is performed. No action happens if it is written with 0.</t>
  </si>
  <si>
    <t>Value of the current half μs fine time reference counter. Updated each time SLOTCLK-SAMP field is written with a ‘1’. Used by the SW in order to synchronize with the HW, and obtain a more precise sleep duration</t>
  </si>
  <si>
    <t>110</t>
  </si>
  <si>
    <t>Indicates the Activity Scheduler entry index which has to be used when START_ACT is set. This value is taken into account only when there is no new pending entry to process</t>
  </si>
  <si>
    <t>0: AES deciphering not present
1: AES deciphering present</t>
  </si>
  <si>
    <t>Rx Interrupt Mask
0: Interrupt not reported in FIFO IRQ
1: Interrupt reported in FIFO IRQ</t>
  </si>
  <si>
    <t>078</t>
  </si>
  <si>
    <t>07C</t>
  </si>
  <si>
    <t>Delay to read RSSI after an RSSI read request
To be defined by the use</t>
  </si>
  <si>
    <t>Defines radio_in[3] expected behavior
“00”: Rx data aligned on radio_in[3] rising edges
“01”: Rx data aligned on radio_in[3] falling edges
“10”: Rx data aligned on radio_in[3] edges (toggle mode)
“11”: reserved
To be defined by the user</t>
  </si>
  <si>
    <t>Defines radio_out [3] expected behavior
“00”: Tx data aligned on radio_out[3] rising edges
“01”: Tx data aligned on radio_out[3] falling edges
“10”: Tx data aligned on radio_out[3] edges (toggle mode)
“11”: radio_out[3] goes high aligned with 1st Tx data (level mode)
To be defined by the user</t>
  </si>
  <si>
    <t>08C</t>
  </si>
  <si>
    <t>090</t>
  </si>
  <si>
    <t>0A0</t>
  </si>
  <si>
    <t>0A4</t>
  </si>
  <si>
    <t>0A8</t>
  </si>
  <si>
    <t>0AC</t>
  </si>
  <si>
    <t>0D0</t>
  </si>
  <si>
    <t>0D4</t>
  </si>
  <si>
    <t>0D8</t>
  </si>
  <si>
    <t>Reports number of transmitted packet during Test Modes.
Value is valid if RFTESTCNTL-TXPKTCNTEN is set</t>
  </si>
  <si>
    <t>114</t>
  </si>
  <si>
    <t>118</t>
  </si>
  <si>
    <t>120</t>
  </si>
  <si>
    <t>124</t>
  </si>
  <si>
    <t>128</t>
  </si>
  <si>
    <t>130</t>
  </si>
  <si>
    <t>134</t>
  </si>
  <si>
    <t>140</t>
  </si>
  <si>
    <t>144</t>
  </si>
  <si>
    <t>148</t>
  </si>
  <si>
    <t>170</t>
  </si>
  <si>
    <t>174</t>
  </si>
  <si>
    <t>178</t>
  </si>
  <si>
    <t>17C</t>
  </si>
  <si>
    <t>1A0</t>
  </si>
  <si>
    <t>1B0</t>
  </si>
  <si>
    <t>1B4</t>
  </si>
  <si>
    <t>BLE_RWBLECNTL</t>
  </si>
  <si>
    <t>BLE_MASTER_SOFT_RST</t>
  </si>
  <si>
    <t>Reset the complete BLE Core except registers, radio controller and timing generator, when written with a 1. Resets at 0 when action is performed. No action happens if it is written with 0.
In case of Dual Mode implementation, reset BLE sub-system and common blocks.</t>
  </si>
  <si>
    <t>BLE_MASTER_TGSOFT_RST</t>
  </si>
  <si>
    <t>Reset the timing generator, when written with a 1. Resets at 0 when action is performed. No action happens if it is written with 0.
Not applicable in case of Dual Mode implementation</t>
  </si>
  <si>
    <t>BLE_REG_SOFT_RST</t>
  </si>
  <si>
    <t>Reset the complete BLE register block, when written with a 1. Resets at 0 when action is performed. No action happens if it is written with 0.</t>
  </si>
  <si>
    <t>BLE_RADIOCNTL_SOFT_RST</t>
  </si>
  <si>
    <t>Reset the radio controller, when written with a 1. Resets at 0 when action is performed. No action happens if it is written with 0.
Should not be used unless ERRORTYPSTAT-RADIO_EMACC_ERR goes high
Not applicable in case of Dual Mode implementation.</t>
  </si>
  <si>
    <t>BLE_SWINT_REQ</t>
  </si>
  <si>
    <t>Forces the generation of ble_sw_irq when written with a 1, and proper masking is set. Resets at 0 when action is performed. No action happens if it is written with 0.
Not applicable in case of Dual Mode implementation</t>
  </si>
  <si>
    <t>BLE_RFTEST_ABORT</t>
  </si>
  <si>
    <t>Aborts the current RF Testing defined as per CS-FORMAT when written with a 1. Resets at 0 when action is performed. No action happens if it is written with 0.
Note that when RFTEST_ABORT is requested
1/ In case of infinite Tx, the Packet Controller FSM stops at the end of the current byte in process, and processes accordingly the packet CRC.
2/ In case of Infinite Rx, the Packet Controller FSM either stops as the end of the current Packet reception (if Access address has been detected), or simply stop the processing switching off the RF.</t>
  </si>
  <si>
    <t>BLE_ADVERT_ABORT</t>
  </si>
  <si>
    <t>Aborts the current Advertising event when written with a 1. Resets at 0 when action is performed. No action happens if it is written with 0.</t>
  </si>
  <si>
    <t>BLE_SCAN_ABORT</t>
  </si>
  <si>
    <t>Aborts the current scan window when written with a 1. Resets at 0 when action is performed. No action happens if it is written with 0.</t>
  </si>
  <si>
    <t>BLE_CIE_DSB</t>
  </si>
  <si>
    <t>0: Normal operation of CIE bits management
1: CIE bit automatic management disabled, means.
- value forced by SW from Tx ISO Descriptor
- normal behavior for Rx CIE</t>
  </si>
  <si>
    <t>BLE_NPI_DSB</t>
  </si>
  <si>
    <t>0: Normal operation of NPI bits management
1: NPI bit automatic management disabled, means.
- value forced by SW from Tx ISO Descriptor
- normal behavior for Rx NPI</t>
  </si>
  <si>
    <t>BLE_MD_DSB</t>
  </si>
  <si>
    <t>0: Normal operation of MD bits management
1: MD bit automatic management disabled, means.
- value forced by SW from Tx Descriptor
- normal behavior for received MD</t>
  </si>
  <si>
    <t>BLE_SN_DSB</t>
  </si>
  <si>
    <t>0: Normal operation of Sequence number
1: Sequence Number Management disabled:
- value forced by SW from Tx Descriptor / Tx ISO Descriptors
- value ignored in Rx  No SN error reported.</t>
  </si>
  <si>
    <t>BLE_NESN_DSB</t>
  </si>
  <si>
    <t>0: Normal operation of Acknowledge
1: Acknowledge scheme disabled:
- value forced by SW from Tx Descriptor / Tx ISO Descriptors
- value ignored in Rx  No NESN error reported.</t>
  </si>
  <si>
    <t>BLE_CRYPT_DSB</t>
  </si>
  <si>
    <t>0: Normal operation. Encryption / Decryption enabled.
1: Encryption / Decryption disabled.
Note that if CS-CRYPT_EN is set, then MIC is generated, and only data encryption is disabled, meaning data sent are plain data.</t>
  </si>
  <si>
    <t>BLE_LRPMAP_DSB</t>
  </si>
  <si>
    <t>Has effect only if RW_BLE_LONG_RANGE_INST is defined
0: Normal operation. LR Pattern Mapper/Demapper enabled.
1: LR Pattern Mapper/Demapper disabled.</t>
  </si>
  <si>
    <t>BLE_LRFEC_DSB</t>
  </si>
  <si>
    <t>Has effect only if RW_BLE_LONG_RANGE_INST is defined
0: Normal operation. LR FEC encoder/decoder enabled.
1: LR FEC encoder/decoder disabled.</t>
  </si>
  <si>
    <t>BLE_WHIT_DSB</t>
  </si>
  <si>
    <t>0: Normal operation. Whitening enabled.
1: Whitening disabled.</t>
  </si>
  <si>
    <t>BLE_CRC_DSB</t>
  </si>
  <si>
    <t>0: Normal operation. CRC removed from data stream.
1: CRC stripping disabled on Rx packets, CRC replaced by 0x000 in Tx.</t>
  </si>
  <si>
    <t>BLE_HOP_REMAP_DSB</t>
  </si>
  <si>
    <t>0: Normal operation. Frequency Hopping Remapping algorithm enabled.
1: Frequency Hopping Remapping algorithm disabled</t>
  </si>
  <si>
    <t>BLE_RXCTEERR_RETX_EN</t>
  </si>
  <si>
    <t>0: Rx CTE Error detection does not trigger re-Tx request
1: Rx CTE Error detection triggers re-Tx request (NAK-ing the received packet)</t>
  </si>
  <si>
    <t>BLE_ANONYMOUS_ADVERT_FILT_EN</t>
  </si>
  <si>
    <t>Anonymous Extended Advertising Filtering Enable control / Operate in Extended Active
Scanner and Extended Passive Scanner modes only, and when White List is used by Device
Filtering Policy
0: RW-BLE Core does not reports anonymous advertiser to RW-BLE Software
1: RW-BLE Core reports anonymous advertisers to RW-BLE Software</t>
  </si>
  <si>
    <t>BLE_ADVERTFILT_EN</t>
  </si>
  <si>
    <t>Advertising Channels Error Filtering Enable control
0: RW-BLE Core reports all errors to RW-BLE Software
1: RW-BLE Core reports only correctly received packet, without error to RW-BLE Software</t>
  </si>
  <si>
    <t>BLE_RWBLE_EN</t>
  </si>
  <si>
    <t>0: Disables RW-BLE Core Exchange Table pre-fetch mechanism.
1: Enables RW-BLE Core Exchange table pre-fetch mechanism..</t>
  </si>
  <si>
    <t>BLE_RXWINSZDEF</t>
  </si>
  <si>
    <t>Default Rx half Window size in μs for uncoded PHY, and in multiple of 2μs for coded PHY.
Used when device
- is master connected.
- performs second and subsequent receipts.
‘0 ‘is not a valid value. Recommended value is 10 (in decimal, leads to a default
synchronization window duration of 20μs for uncoded PHY, or 40μs for coded PHY).</t>
  </si>
  <si>
    <t>BLE_VERSION</t>
  </si>
  <si>
    <t>BLE_TYP</t>
  </si>
  <si>
    <t>RW-BLE Core Type – IP Type (i.e. LL version assigned number). Correspond to FS v11.0.17</t>
  </si>
  <si>
    <t>BLE_REL</t>
  </si>
  <si>
    <t>RW-BLE Core version – Major release number. Correspond to FS v11.0.17</t>
  </si>
  <si>
    <t>BLE_UPG</t>
  </si>
  <si>
    <t>RW-BLE Core upgrade – Upgrade number. Correspond to FS v11.0.17</t>
  </si>
  <si>
    <t>BLE_BUILD</t>
  </si>
  <si>
    <t>RW-BLE Core Build – Build number</t>
  </si>
  <si>
    <t>BLE_RWBLECONF</t>
  </si>
  <si>
    <t>BLE_DMMODE</t>
  </si>
  <si>
    <t>0: RW-BLE Core is used as a standalone BLE device
1: RW-BLE Core is used in a Dual Mode device</t>
  </si>
  <si>
    <t>BLE_DF</t>
  </si>
  <si>
    <t>0: Direction Finding (AoA/AoD) feature not supported
1: Direction Finding (AoA/AoD) feature supported</t>
  </si>
  <si>
    <t>BLE_WLANCOEX</t>
  </si>
  <si>
    <t>0: WLAN Coexistence mechanism not present
1: WLAN Coexistence mechanism present (Default Value)</t>
  </si>
  <si>
    <t>BLE_CORRELATOR</t>
  </si>
  <si>
    <t>0: Correlator logic is not present (i.e stands outside the RW-BLE Core)
1: Correlator logic is present (i.e stands inside the RW-BLE Core)</t>
  </si>
  <si>
    <t>BLE_USERXLR</t>
  </si>
  <si>
    <t>0: Long Range receive bit-stream logic is not present
1: Long Range receive bit-stream logic is present</t>
  </si>
  <si>
    <t>BLE_USETXLR</t>
  </si>
  <si>
    <t>0: Long Range transmit bit-stream logic is not present
1: Long Range transmit bit-stream logic is present</t>
  </si>
  <si>
    <t>BLE_USEISO</t>
  </si>
  <si>
    <t>0: Isochronous channel feature not supported
1: Isochronous channel feature supported</t>
  </si>
  <si>
    <t>BLE_RFIF</t>
  </si>
  <si>
    <t>RFIF[k]= 0: Control logic supporting radio k not present
RFIF[k]= 1: Control logic supporting radio k present
Index k values are:
0: Ripple Radio.
1: External Radio Controller Support
2: Calypso Radio
3: IcyTRx v2 Radio
4: BTIPT Radio
5: AU50xx Radio
6: Reserved for future use
Default value is 00001</t>
  </si>
  <si>
    <t>BLE_USEDBG</t>
  </si>
  <si>
    <t>0: Diagnostic port not instantiated
1: Diagnostic port instantiated (Default Value)</t>
  </si>
  <si>
    <t>BLE_DECIPHER</t>
  </si>
  <si>
    <t>BLE_CLK_SEL</t>
  </si>
  <si>
    <t>Operating Frequency (in MHz)
Default value is 8MHz</t>
  </si>
  <si>
    <t>BLE_INTMODE</t>
  </si>
  <si>
    <t>0: Interrupts are edge level generated, i.e. pulse.
1: Interrupts are trigger level generated, i.e. stays active at 1 till acknowledgement (Default Value)</t>
  </si>
  <si>
    <t>BLE_BUSTYPE</t>
  </si>
  <si>
    <t>Processor Bus Type
0: AHB Bus
1: X-Bar Bus</t>
  </si>
  <si>
    <t>BLE_ADDR_WIDTH</t>
  </si>
  <si>
    <t>Value of the RW_BLE_ADDRESS_WIDTH parameter concerted into binary.
Default value is 13 (in decimal)</t>
  </si>
  <si>
    <t>BLE_INTCNTL0</t>
  </si>
  <si>
    <t>BLE_ERRORINTMSK</t>
  </si>
  <si>
    <t>Error Interrupt Mask
0: Interrupt not generated
1: Interrupt generated</t>
  </si>
  <si>
    <t>BLE_HOPINTMSK</t>
  </si>
  <si>
    <t>Frequency Selection Interrupt Mask
0: Interrupt not generated
1: Interrupt generated</t>
  </si>
  <si>
    <t>BLE_ISORXINTMSK</t>
  </si>
  <si>
    <t>Isochronous Channel Rx interrupt Mask
0: Interrupt not reported in FIFO IRQ
1: Interrupt reported in FIFO IRQ</t>
  </si>
  <si>
    <t>BLE_ISOTXINTMSK</t>
  </si>
  <si>
    <t>Isochronous Channel Tx interrupt Mask
0: Interrupt not reported in FIFO IRQ
1: Interrupt reported in FIFO IRQ</t>
  </si>
  <si>
    <t>BLE_RXINTMSK</t>
  </si>
  <si>
    <t>BLE_TXINTMSK</t>
  </si>
  <si>
    <t>Tx Interrupt Mask
0: Interrupt not reported in FIFO IRQ
1: Interrupt reported in FIFO IRQ</t>
  </si>
  <si>
    <t>BLE_SKIPEVTINTMSK</t>
  </si>
  <si>
    <t>Skipped event Interrupt Mask
0: Interrupt not reported in FIFO IRQ
1: Interrupt reported in FIFO IRQ</t>
  </si>
  <si>
    <t>BLE_ENDEVTINTMSK</t>
  </si>
  <si>
    <t>End of event Interrupt Mask
0: Interrupt not reported in FIFO IRQ
1: Interrupt reported in FIFO IRQ</t>
  </si>
  <si>
    <t>BLE_STARTEVTINTMSK</t>
  </si>
  <si>
    <t>Start of event Interrupt Mask
0: Interrupt not reported in FIFO IRQ
1: Interrupt reported in FIFO IRQ</t>
  </si>
  <si>
    <t>BLE_INTSTAT0</t>
  </si>
  <si>
    <t>BLE_ERRORINTSTAT</t>
  </si>
  <si>
    <t>Error interrupt status
0: No Error interrupt.
1: An Error interrupt is pending.</t>
  </si>
  <si>
    <t>BLE_HOPINTSTAT</t>
  </si>
  <si>
    <t>Frequency Selection interrupt status
0: No Frequency Selection interrupt.
1: A Frequency Selection interrupt is pending</t>
  </si>
  <si>
    <t>BLE_INTACK0</t>
  </si>
  <si>
    <t>BLE_ERRORINTACK</t>
  </si>
  <si>
    <t>Error interrupt acknowledgement bit
Software writing 1 acknowledges the Error interrupt. This bit resets ERRORINTSTAT flag.
Resets at 0 when action is performed</t>
  </si>
  <si>
    <t>BLE_HOPINTACK</t>
  </si>
  <si>
    <t>Frequency Selection interrupt acknowledgement bit
Software writing 1 acknowledges the Frequency Selection interrupt. This bit resets HOPINTSTAT flag.
Resets at 0 when action is performed</t>
  </si>
  <si>
    <t>BLE_INTCNTL1</t>
  </si>
  <si>
    <t>BLE_CLKNINTSRMSK</t>
  </si>
  <si>
    <t>BLE_CLKNINTSRVAL</t>
  </si>
  <si>
    <t>BLE_FIFOINTMSK</t>
  </si>
  <si>
    <t>BLE_TIMESTAMPTGT3INTMSK</t>
  </si>
  <si>
    <t>BLE_TIMESTAMPTGT2INTMSK</t>
  </si>
  <si>
    <t>BLE_TIMESTAMPTGT1INTMSK</t>
  </si>
  <si>
    <t>BLE_FINETGTINTMSK</t>
  </si>
  <si>
    <t>BLE_SWINTMSK</t>
  </si>
  <si>
    <t>BLE_CRYPTINTMSK</t>
  </si>
  <si>
    <t>BLE_SLPINTMSK</t>
  </si>
  <si>
    <t>BLE_CLKNINTMSK</t>
  </si>
  <si>
    <t>BLE_INTSTAT1</t>
  </si>
  <si>
    <t>BLE_FIFOINTSTAT</t>
  </si>
  <si>
    <t>BLE_TIMESTAMPTGT3INTSTAT</t>
  </si>
  <si>
    <t>BLE_TIMESTAMPTGT2INTSTAT</t>
  </si>
  <si>
    <t>BLE_TIMESTAMPTGT1INTSTAT</t>
  </si>
  <si>
    <t>BLE_FINETGTINTSTAT</t>
  </si>
  <si>
    <t>BLE_SWINTSTAT</t>
  </si>
  <si>
    <t>BLE_CRYPTINTSTAT</t>
  </si>
  <si>
    <t>BLE_SLPINTSTAT</t>
  </si>
  <si>
    <t>BLE_CLKNINTSTAT</t>
  </si>
  <si>
    <t>BLE_INTACK1</t>
  </si>
  <si>
    <t>BLE_FIFOINTACK</t>
  </si>
  <si>
    <t>BLE_TIMESTAMPTGT3INTACK</t>
  </si>
  <si>
    <t>BLE_TIMESTAMPTGT2INTACK</t>
  </si>
  <si>
    <t>BLE_TIMESTAMPTGT1INTACK</t>
  </si>
  <si>
    <t>BLE_FINETGTINTACK</t>
  </si>
  <si>
    <t>BLE_SWINTACK</t>
  </si>
  <si>
    <t>BLE_CRYPTINTACK</t>
  </si>
  <si>
    <t>BLE_SLPINTACK</t>
  </si>
  <si>
    <t>BLE_CLKNINTACK</t>
  </si>
  <si>
    <t>BLE_ACTFIFOSTAT</t>
  </si>
  <si>
    <t>BLE_SKIP_ET_IDX</t>
  </si>
  <si>
    <t>BLE_CURRENT_ET_IDX</t>
  </si>
  <si>
    <t>BLE_ACTFLAG</t>
  </si>
  <si>
    <t>Forced to ‘1’ in BLE always.</t>
  </si>
  <si>
    <t>BLE_ISORXINTSTAT</t>
  </si>
  <si>
    <t>Isochrous Channel Rx interrupt status
0: No Isochronous Channel Rx interrupt.
1: An Isochronous Channel Rx interrupt is pending.</t>
  </si>
  <si>
    <t>BLE_ISOTXINTSTAT</t>
  </si>
  <si>
    <t>Isochrous Channel Tx interrupt status
0: No Isochronous Channel Tx interrupt.
1: An Isochronous Channel Tx interrupt is pending.</t>
  </si>
  <si>
    <t>BLE_RXINTSTAT</t>
  </si>
  <si>
    <t>Packet Reception interrupt status
0: No Rx interrupt.
1: An Rx interrupt is pending.</t>
  </si>
  <si>
    <t>BLE_TXINTSTAT</t>
  </si>
  <si>
    <t>Packet Transmit interrupt status
0: No Tx interrupt.
1: An Tx interrupt is pending.</t>
  </si>
  <si>
    <t>BLE_SKIPACTINTSTAT</t>
  </si>
  <si>
    <t>Skipped Event interrupt status
0: No skipped event interrupt.
1: A skipped event interrupt is pending.</t>
  </si>
  <si>
    <t>BLE_ENDACTINTSTAT</t>
  </si>
  <si>
    <t>End of Event interrupt status
0: No End of event interrupt.
1: An End of event interrupt is pending.</t>
  </si>
  <si>
    <t>BLE_STARTACTINTSTAT</t>
  </si>
  <si>
    <t>Start of Event interrupt status
0: No Start of event interrupt.
1: A Start of event interrupt is pending.</t>
  </si>
  <si>
    <t>BLE_CURRENTRXDESCPTR</t>
  </si>
  <si>
    <t>Rx Descriptor Pointer that determines the starting point of the Receive Buffer Chained List</t>
  </si>
  <si>
    <t>BLE_ETPTR</t>
  </si>
  <si>
    <t>BLE_DEEPSLCNTL</t>
  </si>
  <si>
    <t>BLE_EXTWKUPDSB</t>
  </si>
  <si>
    <t>BLE_DEEP_SLEEP_STAT</t>
  </si>
  <si>
    <t>BLE_DEEP_SLEEP_CORR_EN</t>
  </si>
  <si>
    <t>BLE_DEEP_SLEEP_ON</t>
  </si>
  <si>
    <t>BLE_RADIO_SLEEP_EN</t>
  </si>
  <si>
    <t>BLE_OSC_SLEEP_EN</t>
  </si>
  <si>
    <t>BLE_DEEPSLWKUP</t>
  </si>
  <si>
    <t>BLE_DEEPSLTIME</t>
  </si>
  <si>
    <t>BLE_DEEPSLDUR</t>
  </si>
  <si>
    <t>BLE_ENBPRESET</t>
  </si>
  <si>
    <t>BLE_TWEXT</t>
  </si>
  <si>
    <t>BLE_TWOSC</t>
  </si>
  <si>
    <t>BLE_TWRM</t>
  </si>
  <si>
    <t>BLE_FINECNTCORR</t>
  </si>
  <si>
    <t>BLE_CLKNCNTCORR</t>
  </si>
  <si>
    <t>BLE_ABS_DELTA</t>
  </si>
  <si>
    <t>BLE_DIAGCNTL</t>
  </si>
  <si>
    <t>BLE_DIAG3_EN</t>
  </si>
  <si>
    <t>BLE_DIAG3</t>
  </si>
  <si>
    <t>BLE_DIAG2_EN</t>
  </si>
  <si>
    <t>BLE_DIAG2</t>
  </si>
  <si>
    <t>BLE_DIAG1_EN</t>
  </si>
  <si>
    <t>BLE_DIAG1</t>
  </si>
  <si>
    <t>BLE_DIAG0_EN</t>
  </si>
  <si>
    <t>BLE_DIAG0</t>
  </si>
  <si>
    <t>BLE_DIAGSTAT</t>
  </si>
  <si>
    <t>BLE_DIAG3STAT</t>
  </si>
  <si>
    <t>BLE_DIAG2STAT</t>
  </si>
  <si>
    <t>BLE_DIAG1STAT</t>
  </si>
  <si>
    <t>BLE_DIAG0STAT</t>
  </si>
  <si>
    <t>BLE_DEBUGADDMAX</t>
  </si>
  <si>
    <t>BLE_REG_ADDMAX</t>
  </si>
  <si>
    <t>BLE_EM_ADDMAX</t>
  </si>
  <si>
    <t>BLE_DEBUGADDMIN</t>
  </si>
  <si>
    <t>BLE_REG_ADDMIN</t>
  </si>
  <si>
    <t>BLE_EM_ADDMIN</t>
  </si>
  <si>
    <t>BLE_ERRORTYPESTAT</t>
  </si>
  <si>
    <t>BLE_FREQSEL_ERROR</t>
  </si>
  <si>
    <t>Indicates that the programmed fields used by SW dfriven frequency hopping sequence are incorrect (e.g: null loop number etc..)
0: No error
1: Error occurred</t>
  </si>
  <si>
    <t>BLE_DFCNTL_EMACC_ERROR</t>
  </si>
  <si>
    <t>Indicates that Direction Finding controller has an EM Access error: happens when Exchange Memory accesses are not served in time and data are corrupted.
0: No error
1: Error occurred</t>
  </si>
  <si>
    <t>BLE_FIFOINTOVF</t>
  </si>
  <si>
    <t>Indicates that the FIFO IRQ is overflowed.
0: No overflow error
1: Overflow error occurred</t>
  </si>
  <si>
    <t>BLE_PHY_ERROR</t>
  </si>
  <si>
    <t>Indicates that the programmed CS-&lt;AUX/TX/RX&gt;RATE fields are not matching with the RADIOCNTL2-PHYMSK fields which indicate which PHY the radio is currently supporting.
0: No error
1: Error occurred</t>
  </si>
  <si>
    <t>BLE_TXAEHEADER_PTR_ERROR</t>
  </si>
  <si>
    <t>Indicates Tx pointer to the Extended Advertising Packet that has to be sent is null, while the Extended Header Length is not null and the packet to be sent is an Extended Advertising packet (valid in Extended Advertising modes only)
0: No error
1: Error occurred</t>
  </si>
  <si>
    <t>BLE_TMAFS_ERROR</t>
  </si>
  <si>
    <t>Indicates T_MAFS is smaller than 300μs in between a transmitted Advertising packet containing an AuxPtr field and its chained packet: this comes from bad settings of Aux_Offset and/or Offset_Unit values
0: No error
1: Error occurred</t>
  </si>
  <si>
    <t>BLE_RAL_UNDERRUN</t>
  </si>
  <si>
    <t>Indicates Resolving Address List engine Under run issue, happens when RAL List parsing not finished on time
0: No error
1: Error occurred</t>
  </si>
  <si>
    <t>BLE_RAL_ERROR</t>
  </si>
  <si>
    <t>Indicates Resolving Address List engine faced a bad setting (e.g CS-RAL_EN = 1 and null RALBASEPTR / CURRENTBASEPTR, or RALBASEPTR &gt; CS-PEER_RALPTR).
0: No error
1: Error occurred</t>
  </si>
  <si>
    <t>BLE_RXDATA_PTR_ERROR</t>
  </si>
  <si>
    <t>Indicates whether Rx data buffer pointer value programmed is null during Test Mode events: this is a major programming failure. During Master / Slave connections, it forces the system to fake reception. Please refer to section 3.4.9.3.2 for details. During Advertising / Scanning / Initiating (including Extended Modes), it forces to stop the event.
0: No error
1: Error occurred</t>
  </si>
  <si>
    <t>BLE_TXDATA_PTR_ERROR</t>
  </si>
  <si>
    <t>Indicates whether Tx data buffer pointer value programmed is null during Advertising / Scanning / Initiating events, or during Master / Slave connections with non-null packet length: this is a major programming failure.
0: No error
1: Error occurred</t>
  </si>
  <si>
    <t>BLE_RXDESC_EMPTY_ERROR</t>
  </si>
  <si>
    <t>Indicates whether Rx Descriptor pointer value programmed in register is null: this is a major programming failure.
0: No error
1: Error occurred</t>
  </si>
  <si>
    <t>BLE_TXDESC_EMPTY_ERROR</t>
  </si>
  <si>
    <t>Indicates whether Tx Descriptor pointer value programmed in Control Structure is null during Advertising / Scanning / Initiating events: this is a major programming failure.
0: No error
1: Error occurred</t>
  </si>
  <si>
    <t>BLE_CSFORMAT_ERROR</t>
  </si>
  <si>
    <t>Indicates whether CS-FORMAT has been programmed with an invalid value: this is a major software programming failure.
0: No error
1: Error occurred</t>
  </si>
  <si>
    <t>BLE_LLCHMAP_ERROR</t>
  </si>
  <si>
    <t>Indicates Link Layer Channel Map error, happens when actual number of CS-LLCHMAP bit set to one is strictly lower than 2 at the beginning of Frequency Hopping process
0: No error
1: Error occurred</t>
  </si>
  <si>
    <t>BLE_ADV_UNDERRUN</t>
  </si>
  <si>
    <t>Indicates Advertising Interval Under run, occurs if time between two consecutive Advertising packet (in Advertising mode) is lower than described in Table 3-24 with ADVINT timer elapsing while Advertising FSM state is either in TXDAVERT or T_IFS1.
0: No error
1: Error occurred</t>
  </si>
  <si>
    <t>BLE_IFS_UNDERRUN</t>
  </si>
  <si>
    <t>Indicates Inter Frame Space Under run, occurs if IFS time is not enough to update and read Control Structure/Descriptors, and/or White List parsing is not finished and/or Decryption time is too long to be finished on time
0: No error
1: Error occurred</t>
  </si>
  <si>
    <t>BLE_LIST_ERROR</t>
  </si>
  <si>
    <t>Indicates a Software programming issue (White List or Periodic Advertiser List search request with empty List, or null base pointer)
0: No error
1: Error occurred</t>
  </si>
  <si>
    <t>BLE_EVT_CNTL_APFM_ERROR</t>
  </si>
  <si>
    <t>BLE_ACT_SCHDL_APFM_ERROR</t>
  </si>
  <si>
    <t>BLE_ACT_SCHDL_ENTRY_ERROR</t>
  </si>
  <si>
    <t>BLE_RADIO_EMACC_ERROR</t>
  </si>
  <si>
    <t>BLE_PKTCNTL_EMACC_ERROR</t>
  </si>
  <si>
    <t>Indicates Packet Controller Exchange Memory access error, happens when Exchange Memory accesses are not served in time and Tx/Rx data are corrupted
0: No error
1: Error occurred</t>
  </si>
  <si>
    <t>BLE_RXCRYPT_ERROR</t>
  </si>
  <si>
    <t>Indicates real time decryption error, happens when AES-CCM decryption is too slow compared to Packet Controller requests. A 16-byte block has to be decrypted prior the next block is received by the Packet Controller
0: No error
1: Error occurred</t>
  </si>
  <si>
    <t>BLE_TXCRYPT_ERROR</t>
  </si>
  <si>
    <t>Indicates Real Time encryption error, happens when AES-CCM encryption is too slow compared to Packet Controller requests. A 16-byte block has to be encrypted and prepared on Packet Controller request, and needs to be ready before the Packet Controller has to send it
0: No error
1: Error occurred</t>
  </si>
  <si>
    <t>BLE_SWPROFILING</t>
  </si>
  <si>
    <t>BLE_SWPROFVAL</t>
  </si>
  <si>
    <t>BLE_RADIOCNTL0</t>
  </si>
  <si>
    <t>BLE_SPIPTR</t>
  </si>
  <si>
    <t>SW driven SPI structure pointer.
Value set by the RW-BLE Software</t>
  </si>
  <si>
    <t>BLE_SPICFG</t>
  </si>
  <si>
    <t>BLE_SPIFREQ</t>
  </si>
  <si>
    <t>BLE_SPICOMP</t>
  </si>
  <si>
    <t>BLE_SPIGO</t>
  </si>
  <si>
    <t>BLE_RADIOCNTL1</t>
  </si>
  <si>
    <t>BLE_FORCEAGC_EN</t>
  </si>
  <si>
    <t>Control AGC force mode based onto FORCEAGC_LENGTH value
‘1’: Enable
‘0’: Disable
To be defined by the user</t>
  </si>
  <si>
    <t>BLE_FORCEIQ</t>
  </si>
  <si>
    <t>Control modulation mode in between FM and I&amp;Q
‘1’: I&amp;Q modulation mode
‘0’: FM modulation mode
To be defined by the user</t>
  </si>
  <si>
    <t>BLE_RXDNSL</t>
  </si>
  <si>
    <t>BLE_TXDNSL</t>
  </si>
  <si>
    <t>BLE_FORCEAGC_LENGTH</t>
  </si>
  <si>
    <t>BLE_SYNC_PULSE_MODE</t>
  </si>
  <si>
    <t>BLE_SYNC_PULSE_SRC</t>
  </si>
  <si>
    <t>BLE_DPCORR_EN</t>
  </si>
  <si>
    <t>BLE_JEF_SELECT</t>
  </si>
  <si>
    <t>BLE_XRFSEL</t>
  </si>
  <si>
    <t>BLE_SUBVERSION</t>
  </si>
  <si>
    <t>BLE_RADIOCNTL2</t>
  </si>
  <si>
    <t>BLE_LRSYNCCOMPMODE</t>
  </si>
  <si>
    <t>Long Range Synchronization compensation operating mode
Bit 0 controls 125kbps LR packet part uses Synchro Tracking (0: disabled / 1 enabled)
Bit 1 controls 500kbps LR packet part uses Synchro Tracking (0: disabled / 1 enabled)</t>
  </si>
  <si>
    <t>BLE_RXCITERMBYPASS</t>
  </si>
  <si>
    <t>Long Range CI bit[1] and TERM1 bypass mode / Allow to receive only CI bit 0 and then wait for Rx payload directly</t>
  </si>
  <si>
    <t>BLE_LRVTBFLUSH</t>
  </si>
  <si>
    <t>Indicates Long Range Viterbi flush instant. This value corresponds to the Viterbi trace Back depth used in the selected design, hence corresponding to the number of remaining samples flush out just before the end of the packet
Valid values are in [4:27] range</t>
  </si>
  <si>
    <t>BLE_PHYMSK</t>
  </si>
  <si>
    <t>Indicates selected Radio PHY support capabilities, in addition to 1Mbps that is mandatory
Bit 0 indicates 2Mbps support when set
Bit 1 indicates Coded HPY support when set</t>
  </si>
  <si>
    <t>BLE_LRSYNCERR</t>
  </si>
  <si>
    <t>Number of errors allowed during Long Range Rx stream detection (when performed internally),
Value set by the RW-BLE Software</t>
  </si>
  <si>
    <t>BLE_SYNCERR</t>
  </si>
  <si>
    <t>Number of errors allowed during Access Address detection (when performed internally), used for debug purpose only
Has to be set to 0x0 for normal operations</t>
  </si>
  <si>
    <t>BLE_FREQTABLE_PTR</t>
  </si>
  <si>
    <t>Frequency Table Pointer
Value set by the RW-BLE Software and considered as bit [15:2] of the address, padded with 2 null bit, hence world aligned pointer</t>
  </si>
  <si>
    <t>BLE_RADIOCNTL3</t>
  </si>
  <si>
    <t>BLE_RXRATE3CFG</t>
  </si>
  <si>
    <t>Rate out programmable value in Rx when CS-RXRATE is set to 0x3 (i.e 500kbps Long Range)</t>
  </si>
  <si>
    <t>BLE_RXRATE2CFG</t>
  </si>
  <si>
    <t>Rate out programmable value in Rx when CS-RXRATE is set to 0x2 (i.e 125kbps Long Range)</t>
  </si>
  <si>
    <t>BLE_RXRATE1CFG</t>
  </si>
  <si>
    <t>Rate out programmable value in Rx when CS-RXRATE is set to 0x1 (i.e 2Mbps)</t>
  </si>
  <si>
    <t>BLE_RXRATE0CFG</t>
  </si>
  <si>
    <t>Rate out programmable value in Rx when CS-RXRATE is set to 0x0 (i.e 1Mbps)</t>
  </si>
  <si>
    <t>BLE_GETRSSIDELAY</t>
  </si>
  <si>
    <t>BLE_RXSYNC_ROUTING</t>
  </si>
  <si>
    <t>Access Address detection information routing
‘0’: Uses radio_in[16] (i.e sync_p)
‘1’: Uses first radio_in[3] edge (Rx Valid)
To be defined by the user</t>
  </si>
  <si>
    <t>BLE_RXVALID_BEH</t>
  </si>
  <si>
    <t>BLE_TXRATE3CFG</t>
  </si>
  <si>
    <t>Rate out programmable value in Tx when CS-&lt;TX/AUX&gt;RATE is set to 0x3 (i.e 500kbps Long Range)</t>
  </si>
  <si>
    <t>BLE_TXRATE2CFG</t>
  </si>
  <si>
    <t>Rate out programmable value in Tx when CS-&lt;TX/AUX&gt;RATE is set to 0x2 (i.e 125kbps Long Range)</t>
  </si>
  <si>
    <t>BLE_TXRATE1CFG</t>
  </si>
  <si>
    <t>Rate out programmable value in Tx when CS-&lt;TX/AUX&gt;RATE is set to 0x1 (i.e 2Mbps)</t>
  </si>
  <si>
    <t>BLE_TXRATE0CFG</t>
  </si>
  <si>
    <t>Rate out programmable value in Tx when CS-&lt;TX/AUX&gt;RATE is set to 0x0 (i.e 1Mbps)</t>
  </si>
  <si>
    <t>BLE_TXVALID_BEH</t>
  </si>
  <si>
    <t>080</t>
  </si>
  <si>
    <t>BLE_RADIOPWRUPDN0</t>
  </si>
  <si>
    <t>BLE_SYNC_POSITION0</t>
  </si>
  <si>
    <t>Access Address detection pulse/level position for uncoded PHY at 1Mbps.
If RW_BLE_CORRELATOR_INST is set, value expressed in clock cycles and used for sync_p_out (i.e radio_out[16]) positioning
If RW_BLE_CORRELATOR_INST is not set , value expressed in microsecond and used for sync_p_in (i.e radio_in[16]) positioning
To be defined by the user</t>
  </si>
  <si>
    <t>BLE_RXPWRUP0</t>
  </si>
  <si>
    <t>Radio Rx Power Up (in μs) for uncoded PHY at 1Mbps.
To be defined by the user.</t>
  </si>
  <si>
    <t>BLE_TXPWRDN0</t>
  </si>
  <si>
    <t>Radio Tx Power Down (in μs) for uncoded PHY at 1Mbps.
To be defined by the user.</t>
  </si>
  <si>
    <t>BLE_TXPWRUP0</t>
  </si>
  <si>
    <t>Radio Tx Power Up (in μs) for uncoded PHY at 1Mbps.
To be defined by the user.</t>
  </si>
  <si>
    <t>084</t>
  </si>
  <si>
    <t>BLE_RADIOPWRUPDN1</t>
  </si>
  <si>
    <t>BLE_SYNC_POSITION1</t>
  </si>
  <si>
    <t>Access Address detection pulse/level position for uncoded PHY at 2Mbps.
If RW_BLE_CORRELATOR_INST is set, value expressed in clock cycles and used for sync_p_out (i.e radio_out[16]) positioning
If RW_BLE_CORRELATOR_INST is not set , value expressed in microsecond and used for sync_p_in (i.e radio_in[16]) positioning
To be defined by the user</t>
  </si>
  <si>
    <t>BLE_RXPWRUP1</t>
  </si>
  <si>
    <t>Radio Rx Power Up (in μs) for uncoded PHY at 2Mbps.
To be defined by the user.</t>
  </si>
  <si>
    <t>BLE_TXPWRDN1</t>
  </si>
  <si>
    <t>Radio Tx Power Down (in μs) for uncoded PHY at 2Mbps.
To be defined by the user.</t>
  </si>
  <si>
    <t>BLE_TXPWRUP1</t>
  </si>
  <si>
    <t>Radio Tx Power Up (in μs) for uncoded PHY at 2Mbps.
To be defined by the user.</t>
  </si>
  <si>
    <t>088</t>
  </si>
  <si>
    <t>BLE_RADIOPWRUPDN2</t>
  </si>
  <si>
    <t>BLE_SYNC_POSITION2</t>
  </si>
  <si>
    <t>Access Address detection pulse/level position for coded PHY at 125kbps and 500kbps.
If RW_BLE_CORRELATOR_INST is set, value expressed in clock cycles and used for sync_p_out (i.e radio_out[16]) positioning
If RW_BLE_CORRELATOR_INST is not set , value expressed in microsecond and used for sync_p_in (i.e radio_in[16]) positioning
To be defined by the user</t>
  </si>
  <si>
    <t>BLE_RXPWRUP2</t>
  </si>
  <si>
    <t>Radio Rx Power Up (in μs) for coded PHY at 125kbps, and 500kbps.
To be defined by the user.</t>
  </si>
  <si>
    <t>BLE_TXPWRDN2</t>
  </si>
  <si>
    <t>Radio Tx Power Down (in μs) for coded PHY at 125kbps.
To be defined by the user.</t>
  </si>
  <si>
    <t>BLE_TXPWRUP2</t>
  </si>
  <si>
    <t>Radio Tx Power Up (in μs) for coded PHY at 125kbps.
To be defined by the user.</t>
  </si>
  <si>
    <t>BLE_RADIOPWRUPDN3</t>
  </si>
  <si>
    <t>BLE_TXPWRDN3</t>
  </si>
  <si>
    <t>Radio Tx Power Down (in μs) for coded PHY at 500kbps.
To be defined by the user.</t>
  </si>
  <si>
    <t>BLE_TXPWRUP3</t>
  </si>
  <si>
    <t>Radio Tx Power Up for (in μs) PHY at 500kbps.
To be defined by the user.</t>
  </si>
  <si>
    <t>BLE_RADIOTXRXTIM0</t>
  </si>
  <si>
    <t>BLE_RFRXTMDA0</t>
  </si>
  <si>
    <t>RF Rx Test Mode Delay Adjustment for uncoded PHY at 1Mbps.
To be defined by the user</t>
  </si>
  <si>
    <t>BLE_RXPATHDLY0</t>
  </si>
  <si>
    <t>Rx path delay (in μs) for uncoded PHY at 1Mbps
To be defined by the user / Used for IFS compensation, Rx Power up, and Sync window position timing alignment</t>
  </si>
  <si>
    <t>BLE_TXPATHDLY0</t>
  </si>
  <si>
    <t>Tx path delay (in μs) for uncoded PHY at 1Mbps
To be defined by the user / Used for IFS compensation</t>
  </si>
  <si>
    <t>094</t>
  </si>
  <si>
    <t>BLE_RADIOTXRXTIM1</t>
  </si>
  <si>
    <t>BLE_RFRXTMDA1</t>
  </si>
  <si>
    <t>RF Rx Test Mode Delay Adjustment for uncoded PHY at 2Mbps.
To be defined by the user</t>
  </si>
  <si>
    <t>BLE_RXPATHDLY1</t>
  </si>
  <si>
    <t>Rx path delay (in μs) for uncoded PHY at 2Mbps
To be defined by the user / Used for IFS compensation, Rx Power up, and Sync window position timing alignment</t>
  </si>
  <si>
    <t>BLE_TXPATHDLY1</t>
  </si>
  <si>
    <t>Tx path delay (in μs) for uncoded PHY at 2Mbps
To be defined by the user / Used for IFS compensation</t>
  </si>
  <si>
    <t>098</t>
  </si>
  <si>
    <t>BLE_RADIOTXRXTIM2</t>
  </si>
  <si>
    <t>BLE_RXFLUSHPATHDLY2</t>
  </si>
  <si>
    <t>Rx flush path delay (in μs) for coded PHY at 125kbps
To be defined by the user / Used for IFS compensation</t>
  </si>
  <si>
    <t>BLE_RFRXTMDA2</t>
  </si>
  <si>
    <t>RF Rx Test Mode Delay Adjustment for coded PHY at 125kbps.
To be defined by the user</t>
  </si>
  <si>
    <t>BLE_RXPATHDLY2</t>
  </si>
  <si>
    <t>Rx path delay (in μs) for coded PHY at 125kbps and 500kbps
To be defined by the user / Used for Rx Power up, and Sync window position timing alignment</t>
  </si>
  <si>
    <t>BLE_TXPATHDLY2</t>
  </si>
  <si>
    <t>Tx path delay (in μs) for coded PHY at 125kbps
To be defined by the user / Used for IFS compensation</t>
  </si>
  <si>
    <t>09C</t>
  </si>
  <si>
    <t>BLE_RADIOTXRXTIM3</t>
  </si>
  <si>
    <t>BLE_RXFLUSHPATHDLY3</t>
  </si>
  <si>
    <t>Rx flush path delay (in μs) for coded PHY at 500kbps
To be defined by the user / Used for IFS compensation</t>
  </si>
  <si>
    <t>BLE_RFRXTMDA3</t>
  </si>
  <si>
    <t>RF Rx Test Mode Delay Adjustment for coded PHY at 500kbps.
To be defined by the user</t>
  </si>
  <si>
    <t>BLE_TXPATHDLY3</t>
  </si>
  <si>
    <t>Tx path delay (in μs) for coded PHY at 500kbps
To be defined by the user / Used for IFS compensation</t>
  </si>
  <si>
    <t>BLE_SPIPTRCNTL0</t>
  </si>
  <si>
    <t>BLE_TXOFFPTR</t>
  </si>
  <si>
    <t>Pointer to the Tx Off sequence address section
Value set by the RW-BLE Software</t>
  </si>
  <si>
    <t>BLE_TXONPTR</t>
  </si>
  <si>
    <t>Pointer to the Tx On sequence address section
Value set by the RW-BLE Software</t>
  </si>
  <si>
    <t>BLE_SPIPTRCNTL1</t>
  </si>
  <si>
    <t>BLE_RXOFFPTR</t>
  </si>
  <si>
    <t>Pointer to the Rx Off sequence address section
Value set by the RW-BLE Software</t>
  </si>
  <si>
    <t>BLE_RXONPTR</t>
  </si>
  <si>
    <t>Pointer to the Rx On sequence address section
Value set by the RW-BLE Software</t>
  </si>
  <si>
    <t>BLE_SPIPTRCNTL2</t>
  </si>
  <si>
    <t>BLE_RXLENGTHPTR</t>
  </si>
  <si>
    <t>Pointer to the Received Length write sequence address section / Used in Long Range only
Value to be defined by the RW-BLE Software</t>
  </si>
  <si>
    <t>BLE_RSSIPTR</t>
  </si>
  <si>
    <t>Pointer to the RSSI read sequence address section
Value to be defined by the RW-BLE Software</t>
  </si>
  <si>
    <t>BLE_SPIPTRCNTL3</t>
  </si>
  <si>
    <t>BLE_CTESAMPPTR</t>
  </si>
  <si>
    <t>Pointer to the CTE Sampling indication sequence address section
Value set by the RW-BLE Software</t>
  </si>
  <si>
    <t>BLE_RXPKTTYPPTR</t>
  </si>
  <si>
    <t>Pointer to the Received Packet Type indication sequence address section
Value set by the RW-BLE Software</t>
  </si>
  <si>
    <t>BLE_AESCNTL</t>
  </si>
  <si>
    <t>BLE_AES_MODE</t>
  </si>
  <si>
    <t>BLE_AES_START</t>
  </si>
  <si>
    <t>Writing a 1 starts AES-128 ciphering/deciphering process.
This bit is reset once the process is finished (i.e. ble_crypt_irq interrupt occurs, even masked)</t>
  </si>
  <si>
    <t>BLE_AESKEY31_0</t>
  </si>
  <si>
    <t>BLE_AESKEY63_32</t>
  </si>
  <si>
    <t>BLE_AESKEY95_64</t>
  </si>
  <si>
    <t>BLE_AESKEY127_96</t>
  </si>
  <si>
    <t>BLE_AESPTR</t>
  </si>
  <si>
    <t>Pointer to the memory zone where the block to cipher/decipher using AES-128 is stored</t>
  </si>
  <si>
    <t>BLE_TXMICVAL</t>
  </si>
  <si>
    <t>AES-CCM plain MIC value. Valid on when MIC has been calculated (in Tx)</t>
  </si>
  <si>
    <t>BLE_RXMICVAL</t>
  </si>
  <si>
    <t>AES-CCM plain MIC value. Valid on once MIC has been extracted from Rx packet</t>
  </si>
  <si>
    <t>BLE_RFTESTCNTL</t>
  </si>
  <si>
    <t>BLE_INFINITERX</t>
  </si>
  <si>
    <t>Applicable to all event type
0: Normal mode of operation
1: Infinite Rx window</t>
  </si>
  <si>
    <t>BLE_RXPKTCNTEN</t>
  </si>
  <si>
    <t>Applicable in RF Direct Rx Test mode only
0: Rx packet count disabled
1: Rx packet count enabled, and reported in CS-RXCCMPKTCNT and RFTESTRXSTAT-RXPKTCNT on RF abort command</t>
  </si>
  <si>
    <t>BLE_PERCOUNT_MODE</t>
  </si>
  <si>
    <t>Applicable in RF Direct Rx Test mode only, and when RXPKTCNTEN equals to 1
“00”: Counts number of correctly received packets (no error)
“01”: Counts number of Access Address detection error only
“10”: Counts number of CRC Error detection only (or any error leading to CRC error, such as length error or Rx time error)
“11”: Counts Reception Error detected</t>
  </si>
  <si>
    <t>BLE_INFINITETX</t>
  </si>
  <si>
    <t>Applicable to all event type
0: Normal mode of operation.
1: Infinite Tx packet / Normal start of a packet but endless payload</t>
  </si>
  <si>
    <t>BLE_TXLENGTHSRC</t>
  </si>
  <si>
    <t>Applicable to all event type
0: Normal mode of operation: TxDESC-&lt;TXADVLEN/TXLEN&gt; controls the Tx packet payload size
1: Uses RFTESTCNTL-TXLENGTH packet length (can support up to 512 bytes transmit)</t>
  </si>
  <si>
    <t>BLE_PRBSTYPE</t>
  </si>
  <si>
    <t>Defines the PRBS in use
0: Tx Packet Payload are PRBS9 type
1: Tx Packet Payload are PRBS15 type</t>
  </si>
  <si>
    <t>BLE_TXPLDSRC</t>
  </si>
  <si>
    <t>Applicable to all event type
0: Tx Packet Payload source is the Control Structure
1: Tx Packet Payload are PRBS generator</t>
  </si>
  <si>
    <t>BLE_TXPKTCNTEN</t>
  </si>
  <si>
    <t>Applicable in RF Direct Tx Test mode only
0: Tx packet count disabled
1: Tx packet count enabled, and reported in CS-TXCCMPKTCNT and RFTESTTXSTAT-TXPKTCNT on RF abort command</t>
  </si>
  <si>
    <t>BLE_TXLENGTH</t>
  </si>
  <si>
    <t>Applicable to all event type, valid when RFTESTCNTL-TXLENGTHSRC = 1
Tx packet length in number of byte</t>
  </si>
  <si>
    <t>BLE_RFTESTTXSTAT</t>
  </si>
  <si>
    <t>BLE_TXPKTCNT</t>
  </si>
  <si>
    <t>BLE_RFTESTRXSTAT</t>
  </si>
  <si>
    <t>BLE_RXPKTCNT</t>
  </si>
  <si>
    <t>Reports number of correctly received packet during Test Modes (no sync error, no CRC error).
Value is valid if RFTESTCNTL-RXPKTCNTEN is set</t>
  </si>
  <si>
    <t>BLE_TIMGENCNTL</t>
  </si>
  <si>
    <t>BLE_PREFETCHABORT_TIME</t>
  </si>
  <si>
    <t>BLE_PREFETCH_TIME</t>
  </si>
  <si>
    <t>BLE_FINETIMTGT</t>
  </si>
  <si>
    <t>BLE_FINETARGET</t>
  </si>
  <si>
    <t>Fine Timer Target value on which a ble_finetgt_irq is generated. This timer has a precision of 312.5μs: interrupt is generated only when FINETARGET = CLKN</t>
  </si>
  <si>
    <t>BLE_CLKNTGT1</t>
  </si>
  <si>
    <t>CLKN Target value 1. This timer has a precision of 312.5μs: ble_timestamp_tgt1_irq interrupt is generated only when CLKNTGT1 = CLKN and HMICROSECTGT1 = FINECNT</t>
  </si>
  <si>
    <t>BLE_HMICROSECTGT1</t>
  </si>
  <si>
    <t>Half Microsecond Target value 1. This timer has a precision of 0.5μs: ble_timestamp_tgt1_irq interrupt is generated only when CLKNTGT1 = CLKN and HMICROSECTGT1 = FINECNT</t>
  </si>
  <si>
    <t>BLE_CLKNTGT2</t>
  </si>
  <si>
    <t>CLKN Target value 2. This timer has a precision of 312.5μs: ble_timestamp_tgt2_irq interrupt is generated only when CLKNTGT2 = CLKN and HMICROSECTGT2 = FINECNT</t>
  </si>
  <si>
    <t>BLE_HMICROSECTGT2</t>
  </si>
  <si>
    <t>Half Microsecond Target value 2. This timer has a precision of 0.5μs: ble_timestamp_tgt2_irq interrupt is generated only when CLKNTGT2 = CLKN and HMICROSECTGT2 = FINECNT</t>
  </si>
  <si>
    <t>BLE_CLKNTGT3</t>
  </si>
  <si>
    <t>CLKN Target value 3. This timer has a precision of 312.5μs: ble_timestamp_tgt3_irq interrupt is generated only when CLKNTGT3 = CLKN and HMICROSECTGT3 = FINECNT</t>
  </si>
  <si>
    <t>BLE_HMICROSECTGT3</t>
  </si>
  <si>
    <t>Half Microsecond Target value 3. This timer has a precision of 0.5μs: ble_timestamp_tgt3_irq interrupt is generated only when CLKNTGT3 = CLKN and HMICROSECTGT3 = FINECNT</t>
  </si>
  <si>
    <t>BLE_SLOTCLK</t>
  </si>
  <si>
    <t>BLE_SAMP</t>
  </si>
  <si>
    <t>BLE_CLKN_UPD</t>
  </si>
  <si>
    <t>BLE_SCLK</t>
  </si>
  <si>
    <t>Value of the 312.5μs CLKN counter. Updated each time SAMP field is written. Used by the SW in order to synchronize with the HW. This value does not change until the next writing of SAMP bit, and can therefore be safely accessed with 8-, 16- or 32-bits accesses.</t>
  </si>
  <si>
    <t>BLE_FINETIMECNT</t>
  </si>
  <si>
    <t>BLE_FINECNT</t>
  </si>
  <si>
    <t>BLE_ACTSCHCNTL</t>
  </si>
  <si>
    <t>BLE_START_ACT</t>
  </si>
  <si>
    <t>Request the RW-BLE Core to start an event, when written with a 1. Resets at 0 when action is performed. No action happens if it is written with 0.</t>
  </si>
  <si>
    <t>BLE_ENTRY_IDX</t>
  </si>
  <si>
    <t>BLE_STARTEVTCLKNTS</t>
  </si>
  <si>
    <t>Value of the CLKN counter when ble_start_int is generated</t>
  </si>
  <si>
    <t>BLE_STARTEVTFINECNTTS</t>
  </si>
  <si>
    <t>Value of the Fine Counter when ble_start_int is generated</t>
  </si>
  <si>
    <t>BLE_ENDEVTCLKNTS</t>
  </si>
  <si>
    <t>Value of the CLKN counter when ble_end_int is generated</t>
  </si>
  <si>
    <t>BLE_ENDEVTFINECNTTS</t>
  </si>
  <si>
    <t>Value of the Fine Counter when ble_end_int is generated</t>
  </si>
  <si>
    <t>BLE_SKIPEVTCLKNTS</t>
  </si>
  <si>
    <t>Value of the CLKN counter when ble_skip_int is generated</t>
  </si>
  <si>
    <t>BLE_SKIPEVTFINECNTTS</t>
  </si>
  <si>
    <t>Value of the Fine Counter when ble_skip_int is generated</t>
  </si>
  <si>
    <t>BLE_ADVTIM</t>
  </si>
  <si>
    <t>BLE_TX_AUXPTR_THR</t>
  </si>
  <si>
    <t>Extended Advertising AuxPtr threshold value (granularity 16μs).
Used to determine whether RW-BLE Core has to manage AuxPtr automatically in Tx, or to stop the event and let the RW-BLE Software reschedule chained packet later on a new event.
If set at 0x00, then disables automatic AuxPtr management.</t>
  </si>
  <si>
    <t>BLE_RX_AUXPTR_THR</t>
  </si>
  <si>
    <t>Extended Advertising AuxPtr threshold value (granularity 16μs).
Used to determine whether RW-BLE Core has to manage AuxPtr automatically in Rx, or to stop the event and let the RW-BLE Software reschedule chained packet later on a new event.
If set at 0x00, then disables automatic AuxPtr management.</t>
  </si>
  <si>
    <t>BLE_ADVINT</t>
  </si>
  <si>
    <t>Advertising Packet Interval defines the time interval in between two ADV_DIRECT_IND packet sent during High Duty Cycle Connectable Advertising
Value is in μs.
Value to program depends on the used Advertising Packet type and the device filtering policy. Please refer to Table 3-24 for details about ADVINT programming range.</t>
  </si>
  <si>
    <t>BLE_ACTSCANCNTL</t>
  </si>
  <si>
    <t>BLE_BACKOFF</t>
  </si>
  <si>
    <t>Active scan mode back-off counter initialization value.</t>
  </si>
  <si>
    <t>BLE_UPPERLIMIT</t>
  </si>
  <si>
    <t>Active scan mode upper limit counter value.</t>
  </si>
  <si>
    <t>BLE_WPALCNTL</t>
  </si>
  <si>
    <t>BLE_WPALNBDEV</t>
  </si>
  <si>
    <t>Number of devices in the merged White List / Periodic Advertiser List.</t>
  </si>
  <si>
    <t>BLE_WPALBASEPTR</t>
  </si>
  <si>
    <t>Base address pointer of the merged White List / Periodic Advertiser List.</t>
  </si>
  <si>
    <t>BLE_WPALCURRENPTR</t>
  </si>
  <si>
    <t>Current pointer in use for the merged White List / Periodic Advertiser List.</t>
  </si>
  <si>
    <t>BLE_SEARCH_TIMEOUT</t>
  </si>
  <si>
    <t>RAL and List Search engines timeout delay in μs. To be counted from the end of packet reception. Force current search procedure to stop when elapses.</t>
  </si>
  <si>
    <t>BLE_RALCNTL</t>
  </si>
  <si>
    <t>BLE_RALNBDEV</t>
  </si>
  <si>
    <t>Number of devices in RAL Structure</t>
  </si>
  <si>
    <t>BLE_RALBASEPTR</t>
  </si>
  <si>
    <t>Start address pointer of the RAL structure</t>
  </si>
  <si>
    <t>BLE_RALCURRENTPTR</t>
  </si>
  <si>
    <t>Current pointer of the RAL structure</t>
  </si>
  <si>
    <t>BLE_RAL_LOCAL_RND</t>
  </si>
  <si>
    <t>BLE_LRND_INIT</t>
  </si>
  <si>
    <t>Writing a 1 initializes of Local RPA random number generation LFSR
This bit is reset once the LFSR is loaded</t>
  </si>
  <si>
    <t>BLE_LRND_VAL</t>
  </si>
  <si>
    <t>Initialization value for Local RPA random generation when LRDN_INIT is set to 1, else reports the current Local RPA random number LFSR value</t>
  </si>
  <si>
    <t>BLE_RAL_PEER_RND</t>
  </si>
  <si>
    <t>BLE_PRND_INIT</t>
  </si>
  <si>
    <t>Writing a 1 initializes of Peer RPA random number generation LFSR
This bit is reset once the LFSR is loaded</t>
  </si>
  <si>
    <t>Initialization value for Peer RPA random generation when PRDN_INIT is set to 1, else reports the current Peer RPA random number LFSR value</t>
  </si>
  <si>
    <t>BLE_FREQSELCNTL</t>
  </si>
  <si>
    <t>BLE_NBLOOPS</t>
  </si>
  <si>
    <t>Determine the number of iteration to be performed by the frequency selection block.</t>
  </si>
  <si>
    <t>BLE_FREQSEL_MODE</t>
  </si>
  <si>
    <t>0: Channel Selection algorithm 1 (See section 2.13.4.2)
1: Channel Selection algorithm 2 (See section 2.13.4.3)</t>
  </si>
  <si>
    <t>BLE_FREQSEL_START</t>
  </si>
  <si>
    <t>Request the RW-BLE Core to start Hopping Sequence calculation, when written with a 1. Resets at 0 when action is performed. No action happens if it is written with 0.</t>
  </si>
  <si>
    <t>1A4</t>
  </si>
  <si>
    <t>BLE_FREQSELPTR</t>
  </si>
  <si>
    <t>Determine the location of the resulting channel index of the processed hopping sequence</t>
  </si>
  <si>
    <t>1A8</t>
  </si>
  <si>
    <t>BLE_FREQSEL_CS1_SEED</t>
  </si>
  <si>
    <t>BLE_FREQSEL_LAST_CHIDX</t>
  </si>
  <si>
    <t>Determine the starting index (i.e last unmapped channel index) to be used during Channel Selection algorithm 1 processing</t>
  </si>
  <si>
    <t>BLE_FREQSEL_HOPINT</t>
  </si>
  <si>
    <t>Determine the Hopping Interval used during Channel Selection algorithm 1 processing</t>
  </si>
  <si>
    <t>1AC</t>
  </si>
  <si>
    <t>BLE_FREQSEL_CS2_SEED</t>
  </si>
  <si>
    <t>BLE_CHANNEL_IDENTIFIER</t>
  </si>
  <si>
    <t>Determine the Channel Identifier to be used during Channel Selection algorithm 2 processing</t>
  </si>
  <si>
    <t>BLE_FREQSEL_EVTCNT</t>
  </si>
  <si>
    <t>Determine the Event Counter to bel used during Channel Selection algorithm 2 processing</t>
  </si>
  <si>
    <t>BLE_FREQSEL_LLCHMAP0</t>
  </si>
  <si>
    <t>Logical Link Channel Map lower word, defined as per the channel connection settings. If FREQSEL_LLCHMAP0[i] equals:
0: Do not use data channel i.
1: Use data channel i.</t>
  </si>
  <si>
    <t>BLE_FREQSEL_LLCHMAP1</t>
  </si>
  <si>
    <t>Logical Link Channel Map upper word, defined as per the channel connection settings. If FREQSEL_LLCHMAP1[i] equals:
0: Do not use data channel 32+i.
1: Use data channel 32+i.</t>
  </si>
  <si>
    <t>0x000</t>
  </si>
  <si>
    <t>addr_in[32]</t>
  </si>
  <si>
    <r>
      <rPr>
        <sz val="11"/>
        <color theme="1"/>
        <rFont val="宋体"/>
        <family val="3"/>
        <charset val="134"/>
        <scheme val="minor"/>
      </rPr>
      <t xml:space="preserve"> </t>
    </r>
    <r>
      <rPr>
        <sz val="11"/>
        <color indexed="8"/>
        <rFont val="宋体"/>
        <family val="3"/>
        <charset val="134"/>
      </rPr>
      <t xml:space="preserve">  </t>
    </r>
  </si>
  <si>
    <t>13'b00</t>
  </si>
  <si>
    <r>
      <rPr>
        <sz val="11"/>
        <color theme="1"/>
        <rFont val="Arial Unicode MS"/>
        <family val="2"/>
        <charset val="134"/>
      </rPr>
      <t>r</t>
    </r>
    <r>
      <rPr>
        <sz val="11"/>
        <color theme="1"/>
        <rFont val="Arial Unicode MS"/>
        <family val="2"/>
        <charset val="134"/>
      </rPr>
      <t>eserved</t>
    </r>
  </si>
  <si>
    <t>17'b0</t>
  </si>
  <si>
    <t>addr_in</t>
  </si>
  <si>
    <t>address to be trapped. Range 0x00000000~0x0007fffc</t>
  </si>
  <si>
    <t>2'b0</t>
  </si>
  <si>
    <t>0x080</t>
  </si>
  <si>
    <t>trap_en</t>
  </si>
  <si>
    <t xml:space="preserve"> </t>
  </si>
  <si>
    <r>
      <rPr>
        <sz val="11"/>
        <color theme="1"/>
        <rFont val="Arial Unicode MS"/>
        <family val="2"/>
        <charset val="134"/>
      </rPr>
      <t>32'b0</t>
    </r>
  </si>
  <si>
    <t>en</t>
  </si>
  <si>
    <t>trap enable for 32 channels</t>
  </si>
  <si>
    <t>0x084</t>
  </si>
  <si>
    <t>addr_out</t>
  </si>
  <si>
    <t>addr_out_base</t>
  </si>
  <si>
    <t>base address to trapped to. Should be 32 words aligned (such as 0x00053e80 or 0x0004ff00).For the nth patch, the actual address is trap_out_base+4n</t>
  </si>
  <si>
    <t>0x004</t>
  </si>
  <si>
    <t>0x008</t>
  </si>
  <si>
    <t>0x00c</t>
  </si>
  <si>
    <t>0x010</t>
  </si>
  <si>
    <r>
      <rPr>
        <sz val="11"/>
        <color theme="1"/>
        <rFont val="Arial Unicode MS"/>
        <family val="2"/>
        <charset val="134"/>
      </rPr>
      <t>1</t>
    </r>
    <r>
      <rPr>
        <sz val="11"/>
        <color theme="1"/>
        <rFont val="Arial Unicode MS"/>
        <family val="2"/>
        <charset val="134"/>
      </rPr>
      <t>'b0</t>
    </r>
  </si>
  <si>
    <t>kp_on</t>
  </si>
  <si>
    <t>Indicate key on pressing status</t>
  </si>
  <si>
    <t>kp_state_scan</t>
  </si>
  <si>
    <t>keyin_status</t>
  </si>
  <si>
    <t>For keys in lines status</t>
  </si>
  <si>
    <t>0x014</t>
  </si>
  <si>
    <t>1'b1</t>
  </si>
  <si>
    <t>kp_out_polarity</t>
  </si>
  <si>
    <t>6'h3F</t>
  </si>
  <si>
    <t>kp_itv_time</t>
  </si>
  <si>
    <t>kp_dbn_time</t>
  </si>
  <si>
    <t>kp_en</t>
  </si>
  <si>
    <t>Key detection enable. Key on still be detected if it is set to 0.</t>
  </si>
  <si>
    <t>0x018</t>
  </si>
  <si>
    <r>
      <rPr>
        <sz val="11"/>
        <color theme="1"/>
        <rFont val="Arial Unicode MS"/>
        <family val="2"/>
        <charset val="134"/>
      </rPr>
      <t>R</t>
    </r>
    <r>
      <rPr>
        <sz val="11"/>
        <color theme="1"/>
        <rFont val="Arial Unicode MS"/>
        <family val="2"/>
        <charset val="134"/>
      </rPr>
      <t>W</t>
    </r>
  </si>
  <si>
    <t>kp_full_scan</t>
  </si>
  <si>
    <t>bypass mask, full scan</t>
  </si>
  <si>
    <t>kp_out_enable</t>
  </si>
  <si>
    <t>Each bit enable one output lines.</t>
  </si>
  <si>
    <t>0x01c</t>
  </si>
  <si>
    <t>29'h0</t>
  </si>
  <si>
    <t>kp_itv_irq_mask</t>
  </si>
  <si>
    <t xml:space="preserve">This bit mask keypad irq generated by key pressed long time 
(generated each interval configured in kp_itv_time. </t>
  </si>
  <si>
    <t>kp_evt1_irq_mask</t>
  </si>
  <si>
    <t xml:space="preserve">This bit mask keypad irq generated by event1 (all keys release event). </t>
  </si>
  <si>
    <t>kp_evt0_irq_mask</t>
  </si>
  <si>
    <t xml:space="preserve">This bit mask keypad irq generated by event0 
(key press or key release event, not including all keys release event which is event1). </t>
  </si>
  <si>
    <t>0x020</t>
  </si>
  <si>
    <t>13'h0</t>
  </si>
  <si>
    <t>kp_itv_irq_status</t>
  </si>
  <si>
    <t xml:space="preserve">keypad interval irq status. </t>
  </si>
  <si>
    <t>kp_evt1_irq_status</t>
  </si>
  <si>
    <t>keypad event1(all keys release event) irq status.</t>
  </si>
  <si>
    <t>kp_evt0_irq_status</t>
  </si>
  <si>
    <t xml:space="preserve">keypad event0(key press or key release event, not including all keys release which is event1) irq status. </t>
  </si>
  <si>
    <t>kp_itv_irq_cause</t>
  </si>
  <si>
    <t xml:space="preserve">keypad interval irq cause. </t>
  </si>
  <si>
    <t>kp_evt1_irq_cause</t>
  </si>
  <si>
    <t>keypad event1(all keys release event) IRQ cause</t>
  </si>
  <si>
    <t>kp_evt0_irq_cause</t>
  </si>
  <si>
    <t>keypad event0(key press or key release event, not including all keys release which is event1) IRQ cause.</t>
  </si>
  <si>
    <r>
      <rPr>
        <sz val="11"/>
        <color theme="1"/>
        <rFont val="Arial Unicode MS"/>
        <family val="2"/>
        <charset val="134"/>
      </rPr>
      <t>2</t>
    </r>
    <r>
      <rPr>
        <sz val="11"/>
        <color theme="1"/>
        <rFont val="Arial Unicode MS"/>
        <family val="2"/>
        <charset val="134"/>
      </rPr>
      <t>4'h000000</t>
    </r>
  </si>
  <si>
    <r>
      <rPr>
        <sz val="11"/>
        <color theme="1"/>
        <rFont val="Arial Unicode MS"/>
        <family val="2"/>
        <charset val="134"/>
      </rPr>
      <t>R</t>
    </r>
    <r>
      <rPr>
        <sz val="11"/>
        <color theme="1"/>
        <rFont val="Arial Unicode MS"/>
        <family val="2"/>
        <charset val="134"/>
      </rPr>
      <t>O</t>
    </r>
  </si>
  <si>
    <t>keypad_irq_clr</t>
  </si>
  <si>
    <t>Write '1' to this bit clears key IRQ.</t>
  </si>
  <si>
    <t>ctrl</t>
  </si>
  <si>
    <r>
      <rPr>
        <sz val="11"/>
        <color theme="1"/>
        <rFont val="Arial Unicode MS"/>
        <family val="2"/>
        <charset val="134"/>
      </rPr>
      <t>4</t>
    </r>
    <r>
      <rPr>
        <sz val="11"/>
        <color theme="1"/>
        <rFont val="Arial Unicode MS"/>
        <family val="2"/>
        <charset val="134"/>
      </rPr>
      <t>'b1111</t>
    </r>
  </si>
  <si>
    <t>rx_break_length</t>
  </si>
  <si>
    <t>Length of a break, in number of bits.</t>
  </si>
  <si>
    <r>
      <rPr>
        <sz val="11"/>
        <color theme="1"/>
        <rFont val="Arial Unicode MS"/>
        <family val="2"/>
        <charset val="134"/>
      </rPr>
      <t>2</t>
    </r>
    <r>
      <rPr>
        <sz val="11"/>
        <color theme="1"/>
        <rFont val="Arial Unicode MS"/>
        <family val="2"/>
        <charset val="134"/>
      </rPr>
      <t>'b00</t>
    </r>
  </si>
  <si>
    <r>
      <rPr>
        <sz val="11"/>
        <color theme="1"/>
        <rFont val="Arial Unicode MS"/>
        <family val="2"/>
        <charset val="134"/>
      </rPr>
      <t>1</t>
    </r>
    <r>
      <rPr>
        <sz val="11"/>
        <color theme="1"/>
        <rFont val="Arial Unicode MS"/>
        <family val="2"/>
        <charset val="134"/>
      </rPr>
      <t>'b</t>
    </r>
    <r>
      <rPr>
        <sz val="11"/>
        <color theme="1"/>
        <rFont val="Arial Unicode MS"/>
        <family val="2"/>
        <charset val="134"/>
      </rPr>
      <t>0</t>
    </r>
  </si>
  <si>
    <t>rx_lock_err</t>
  </si>
  <si>
    <t>Allow to stop the data receiving when an error is detected (framing, parity or break). The data in the fifo are kept.</t>
  </si>
  <si>
    <t>loop_back_mode</t>
  </si>
  <si>
    <t>When set, data on the Uart_Tx line is held high, while the serial output is looped back to the serial input line, internally. In this mode all the interrupts are fully functional. This feature is used for diagnostic purposes. Also, in loop back mode, the modem control input Uart_CTS is disconnected and the modem control output Uart_RTS are looped back to the inputs, internally. In IrDA mode, Uart_Tx signal is inverted (see IrDA SIR Mode Support).</t>
  </si>
  <si>
    <t>auto_flow_control</t>
  </si>
  <si>
    <t xml:space="preserve">Enables the auto flow control. Uart_RTS is controlled by the Rx RTS bit and the UART Auto Control Flow System. If Uart_CTS become inactive high, the Tx data flow is stopped.
1::ENABLE
0:: DISABLE
</t>
  </si>
  <si>
    <t>dma_mode</t>
  </si>
  <si>
    <t xml:space="preserve">Enables the DMA signaling for the Uart_Dma_Tx_Req_H and Uart_Dma_Rx_Req_H to the IFC.
0:: DISABLE
1::ENABLE
</t>
  </si>
  <si>
    <t>irda_enable</t>
  </si>
  <si>
    <t>When set, the UART is in IrDA mode and the baud rate divisor used is 16 (see UART Operation for details).</t>
  </si>
  <si>
    <t>divisor_mode</t>
  </si>
  <si>
    <t>Selects the divisor value used to generate the baud rate frequency (BCLK) from the SCLK (see UART Operation for details). If IrDA is enable, this bit is ignored and the divisor used will be 16.
0 = (BCLK = SCLK / 4)
1 = (BCLK = SCLK / 16)
0:div_4
1:div_16</t>
  </si>
  <si>
    <r>
      <rPr>
        <sz val="11"/>
        <color theme="1"/>
        <rFont val="Arial Unicode MS"/>
        <family val="2"/>
        <charset val="134"/>
      </rPr>
      <t>1</t>
    </r>
    <r>
      <rPr>
        <sz val="11"/>
        <color theme="1"/>
        <rFont val="Arial Unicode MS"/>
        <family val="2"/>
        <charset val="134"/>
      </rPr>
      <t>4'h0000</t>
    </r>
  </si>
  <si>
    <t>parity_select</t>
  </si>
  <si>
    <t>Controls the parity format when parity is enabled:
0::odd: an odd number of received 1 bits is checked, or transmitted (the parity bit is included).
1::even: an even number of received 1 bits is checked or transmitted (the parity bit is included).
2::space: space a space is generated and received as parity bit.
3::mark: a mark is generated and received as parity bit.</t>
  </si>
  <si>
    <t>parity_enable</t>
  </si>
  <si>
    <t xml:space="preserve">Parity is enabled when this bit is set.
0::NO
1:: YES
</t>
  </si>
  <si>
    <t>tx_stop_bits</t>
  </si>
  <si>
    <t>Stop bits controls the number of stop bits transmitted. Can receive with one stop bit (more inaccuracy can be compensated with two stop bits when divisor mode is set to 0).
0::1_bit :one stop bit is transmitted in the serial data.
1:: 2_bits:two stop bits are generated and transmitted in the serial data out.</t>
  </si>
  <si>
    <r>
      <rPr>
        <sz val="11"/>
        <color theme="1"/>
        <rFont val="Arial Unicode MS"/>
        <family val="2"/>
        <charset val="134"/>
      </rPr>
      <t>d</t>
    </r>
    <r>
      <rPr>
        <sz val="11"/>
        <color theme="1"/>
        <rFont val="Arial Unicode MS"/>
        <family val="2"/>
        <charset val="134"/>
      </rPr>
      <t>ata_bits</t>
    </r>
  </si>
  <si>
    <t>Number of data bits per character (least significant bit first):
0::7_bits
1::8_bits</t>
  </si>
  <si>
    <r>
      <rPr>
        <sz val="11"/>
        <color theme="1"/>
        <rFont val="Arial Unicode MS"/>
        <family val="2"/>
        <charset val="134"/>
      </rPr>
      <t>e</t>
    </r>
    <r>
      <rPr>
        <sz val="11"/>
        <color theme="1"/>
        <rFont val="Arial Unicode MS"/>
        <family val="2"/>
        <charset val="134"/>
      </rPr>
      <t>nable</t>
    </r>
  </si>
  <si>
    <t>Allows to turn off the UART:
0:: Disable
1::Enable</t>
  </si>
  <si>
    <t>status</t>
  </si>
  <si>
    <t>clk_enabled</t>
  </si>
  <si>
    <t>This bit is set when Uart Clk has been enabled and received by UART after Need Uart Clock becomes active. It serves to avoid enabling RTS too early.</t>
  </si>
  <si>
    <t>dtr</t>
  </si>
  <si>
    <t>Current value of the DTR line.</t>
  </si>
  <si>
    <t>2'b00</t>
  </si>
  <si>
    <r>
      <rPr>
        <sz val="11"/>
        <color theme="1"/>
        <rFont val="Arial Unicode MS"/>
        <family val="2"/>
        <charset val="134"/>
      </rPr>
      <t>1</t>
    </r>
    <r>
      <rPr>
        <sz val="11"/>
        <color theme="1"/>
        <rFont val="Arial Unicode MS"/>
        <family val="2"/>
        <charset val="134"/>
      </rPr>
      <t>'b1</t>
    </r>
  </si>
  <si>
    <t>cts</t>
  </si>
  <si>
    <t>current value of the Uart_CTS line. 
1::Tx_allow_n:Tx not allowed. 
0::Tx_alllow:Tx allowed.</t>
  </si>
  <si>
    <t>dcts</t>
  </si>
  <si>
    <t>This bit is set when the Uart_CTS line changed since the last time this register has been written. This bit is cleared when the UART_STATUS register is written with any value.</t>
  </si>
  <si>
    <t>3'b0</t>
  </si>
  <si>
    <t>rx_break_int</t>
  </si>
  <si>
    <t>This bit is set whenever the serial input is held in a logic 0 state for longer than the length of x bits, where x is the value programmed Rx Break Length. A null word will be written in the Rx Fifo. This bit is cleared when the UART_STATUS register is written with any value.</t>
  </si>
  <si>
    <t>rx_framing_err</t>
  </si>
  <si>
    <t>This bit is set whenever there is a framing error occured. A framing error occurs when the receiver does not detect a valid STOP bit in the received data. This bit is cleared when the UART_STATUS register is written with any value.</t>
  </si>
  <si>
    <t>rx_parity_err</t>
  </si>
  <si>
    <t>This bit is set if the parity is enabled and a parity error occurred in the received data. This bit is cleared when the UART_STATUS register is written with any value.</t>
  </si>
  <si>
    <t>None</t>
  </si>
  <si>
    <t>tx_overflow_err</t>
  </si>
  <si>
    <t>This bit indicates that the user tried to write a character when fifo was already full. The written data will not be kept. This bit is cleared when the UART_STATUS register is written with any value.</t>
  </si>
  <si>
    <t>rx_overflow_err</t>
  </si>
  <si>
    <t>This bit indicates that the receiver received a new character when the fifo was already full. The new character is discarded. This bit is cleared when the UART_STATUS register is written with any value.</t>
  </si>
  <si>
    <t>rx_active</t>
  </si>
  <si>
    <t>This bit indicates that the UART is receiving a byte.</t>
  </si>
  <si>
    <t>tx_active</t>
  </si>
  <si>
    <t>This bit indicates that the UART is sending data. If no data is in the fifo, the UART is currently sending the last one through the serial interface.</t>
  </si>
  <si>
    <t>1'b0</t>
  </si>
  <si>
    <t>tx_fifo_space</t>
  </si>
  <si>
    <t>Those bits indicate the number of space available in the Tx Fifo.</t>
  </si>
  <si>
    <t>rx_fifo_level</t>
  </si>
  <si>
    <t>Those bits indicate the number of data available in the Rx Fifo. Those data can be read.</t>
  </si>
  <si>
    <t>rxtx_buffer</t>
  </si>
  <si>
    <t>data</t>
  </si>
  <si>
    <t>The UART_TRANSMIT_HOLDING register is a write-only register that contains data to be transmitted on the serial output port. 16 characters of data may be written to the UART_TRANSMIT_HOLDING register before the FIFO is full. Any attempt to write data when the FIFO is full results in the write data being lost.</t>
  </si>
  <si>
    <t>irq_mask</t>
  </si>
  <si>
    <t>dtr_fall</t>
  </si>
  <si>
    <t>Falling edge detected on the UART_DTR signal.</t>
  </si>
  <si>
    <t>dtr_rise</t>
  </si>
  <si>
    <t>Rising edge detected on the UART_DTR signal.</t>
  </si>
  <si>
    <t>rx_dma_timeout</t>
  </si>
  <si>
    <t>In DMA mode, there is at least 1 character that has been read in or out the Rx Fifo. Then before received Rx DMA Done, No characters in or out of the Rx Fifo during the last 4 character times.</t>
  </si>
  <si>
    <t>rx_dma_done</t>
  </si>
  <si>
    <t>Pulse detected on Uart_Dma_Rx_Done_H signal</t>
  </si>
  <si>
    <t>tx_dma_done</t>
  </si>
  <si>
    <t>Pulse detected on Uart_Dma_Tx_Done_H signal.</t>
  </si>
  <si>
    <r>
      <rPr>
        <sz val="11"/>
        <color theme="1"/>
        <rFont val="Arial Unicode MS"/>
        <family val="2"/>
        <charset val="134"/>
      </rPr>
      <t>r</t>
    </r>
    <r>
      <rPr>
        <sz val="11"/>
        <color theme="1"/>
        <rFont val="Arial Unicode MS"/>
        <family val="2"/>
        <charset val="134"/>
      </rPr>
      <t>x_line_err</t>
    </r>
  </si>
  <si>
    <t>Tx Overflow, Rx Overflow, Parity Error, Framing Error or Break Interrupt.</t>
  </si>
  <si>
    <r>
      <rPr>
        <sz val="11"/>
        <color theme="1"/>
        <rFont val="Arial Unicode MS"/>
        <family val="2"/>
        <charset val="134"/>
      </rPr>
      <t>r</t>
    </r>
    <r>
      <rPr>
        <sz val="11"/>
        <color theme="1"/>
        <rFont val="Arial Unicode MS"/>
        <family val="2"/>
        <charset val="134"/>
      </rPr>
      <t>x_timeout</t>
    </r>
  </si>
  <si>
    <t>No characters in or out of the Rx Fifo during the last 4 character times and there is at least 1 character in it during this time.</t>
  </si>
  <si>
    <t>tx_data_needed</t>
  </si>
  <si>
    <t>Tx Fifo at or below threshold level (current level &lt;= Tx Fifo trigger level).</t>
  </si>
  <si>
    <r>
      <rPr>
        <sz val="11"/>
        <color theme="1"/>
        <rFont val="Arial Unicode MS"/>
        <family val="2"/>
        <charset val="134"/>
      </rPr>
      <t>r</t>
    </r>
    <r>
      <rPr>
        <sz val="11"/>
        <color theme="1"/>
        <rFont val="Arial Unicode MS"/>
        <family val="2"/>
        <charset val="134"/>
      </rPr>
      <t>x_data_available</t>
    </r>
  </si>
  <si>
    <t>Rx Fifo at or upper threshold level (current level &gt;= Rx Fifo trigger level).</t>
  </si>
  <si>
    <r>
      <rPr>
        <sz val="11"/>
        <color theme="1"/>
        <rFont val="Arial Unicode MS"/>
        <family val="2"/>
        <charset val="134"/>
      </rPr>
      <t>t</t>
    </r>
    <r>
      <rPr>
        <sz val="11"/>
        <color theme="1"/>
        <rFont val="Arial Unicode MS"/>
        <family val="2"/>
        <charset val="134"/>
      </rPr>
      <t>x_modem_status</t>
    </r>
  </si>
  <si>
    <t>Clear to send signal change detected.</t>
  </si>
  <si>
    <t>irq_cause</t>
  </si>
  <si>
    <r>
      <rPr>
        <sz val="11"/>
        <color theme="1"/>
        <rFont val="Arial Unicode MS"/>
        <family val="2"/>
        <charset val="134"/>
      </rPr>
      <t>6</t>
    </r>
    <r>
      <rPr>
        <sz val="11"/>
        <color theme="1"/>
        <rFont val="Arial Unicode MS"/>
        <family val="2"/>
        <charset val="134"/>
      </rPr>
      <t>'h00</t>
    </r>
  </si>
  <si>
    <t>dtr_fall_u</t>
  </si>
  <si>
    <t>Same as previous, not masked.</t>
  </si>
  <si>
    <t>dtr_rise_u</t>
  </si>
  <si>
    <t>rx_dma_timeout_u</t>
  </si>
  <si>
    <t>rx_dma_done_u</t>
  </si>
  <si>
    <t>tx_dma_done_u</t>
  </si>
  <si>
    <t>rx_line_err_u</t>
  </si>
  <si>
    <t>rx_timeout_u</t>
  </si>
  <si>
    <t>tx_data_needed_u</t>
  </si>
  <si>
    <t>rx_data_available_u</t>
  </si>
  <si>
    <t>tx_modem_status_u</t>
  </si>
  <si>
    <t>This interrupt is generated when a falling edge is detected on the UART_DTR signal. Reset control: Write one in this register.</t>
  </si>
  <si>
    <t>This interrupt is generated when a rising edge is detected on the UART_DTR signal. Reset control: Write one in this register.</t>
  </si>
  <si>
    <t>This interrupt is generated when a pulse is detected on the Uart_Dma_Rx_Done_H signal. Reset control: Write one in this register.</t>
  </si>
  <si>
    <t>This interrupt is generated when a pulse is detected on the Uart_Dma_Tx_Done_H signal. Reset control: Write one in this register.</t>
  </si>
  <si>
    <t>Tx Overflow, Rx Overflow, Parity Error, Framing Error or Break Interrupt. Reset control: This bit is cleared when the UART_STATUS register is written with any value.</t>
  </si>
  <si>
    <t>No characters in or out of the Rx Fifo during the last 4 character times and there is at least 1 character in it during this time. Reset control: Reading from the UART_RECEIVE_BUFFER register.</t>
  </si>
  <si>
    <t>Tx Fifo at or below threshold level (current level &lt;= Tx Fifo trigger level). Reset control: Writing into UART_TRANSMIT_HOLDING register above threshold level.</t>
  </si>
  <si>
    <t>Rx Fifo at or upper threshold level (current level &gt;= Rx Fifo trigger level). Reset control: Reading the UART_RECEIVE_BUFFER until the Fifo drops below the trigger level.</t>
  </si>
  <si>
    <t>Clear to send signal detected. Reset control: This bit is cleared when the UART_STATUS register is written with any value.</t>
  </si>
  <si>
    <t>triggers</t>
  </si>
  <si>
    <r>
      <rPr>
        <sz val="11"/>
        <color theme="1"/>
        <rFont val="Arial Unicode MS"/>
        <family val="2"/>
        <charset val="134"/>
      </rPr>
      <t>1</t>
    </r>
    <r>
      <rPr>
        <sz val="11"/>
        <color theme="1"/>
        <rFont val="Arial Unicode MS"/>
        <family val="2"/>
        <charset val="134"/>
      </rPr>
      <t>0'h000</t>
    </r>
  </si>
  <si>
    <t>6'b000000</t>
  </si>
  <si>
    <t>afc_level</t>
  </si>
  <si>
    <t>Controls the Rx Fifo level at which the Uart_RTS Auto Flow Control will be set inactive high (see UART Operation for more details on AFC).
The Uart_RTS Auto Flow Control will be set inactive high when quantity of data in Rx Fifo &gt; AFC Level.</t>
  </si>
  <si>
    <r>
      <rPr>
        <sz val="11"/>
        <color theme="1"/>
        <rFont val="Arial Unicode MS"/>
        <family val="2"/>
        <charset val="134"/>
      </rPr>
      <t>4</t>
    </r>
    <r>
      <rPr>
        <sz val="11"/>
        <color theme="1"/>
        <rFont val="Arial Unicode MS"/>
        <family val="2"/>
        <charset val="134"/>
      </rPr>
      <t>'h0</t>
    </r>
  </si>
  <si>
    <r>
      <rPr>
        <sz val="11"/>
        <color theme="1"/>
        <rFont val="Arial Unicode MS"/>
        <family val="2"/>
        <charset val="134"/>
      </rPr>
      <t>4</t>
    </r>
    <r>
      <rPr>
        <sz val="11"/>
        <color theme="1"/>
        <rFont val="Arial Unicode MS"/>
        <family val="2"/>
        <charset val="134"/>
      </rPr>
      <t>'b0000</t>
    </r>
  </si>
  <si>
    <t>tx_trigger</t>
  </si>
  <si>
    <t>Defines the empty threshold level at which the Data Needed Interrupt will be generated.
The Data Needed Interrupt is generated when quantity of data in Tx Fifo &lt;= Tx Trigger.</t>
  </si>
  <si>
    <r>
      <rPr>
        <sz val="11"/>
        <color theme="1"/>
        <rFont val="Arial Unicode MS"/>
        <family val="2"/>
        <charset val="134"/>
      </rPr>
      <t>6</t>
    </r>
    <r>
      <rPr>
        <sz val="11"/>
        <color theme="1"/>
        <rFont val="Arial Unicode MS"/>
        <family val="2"/>
        <charset val="134"/>
      </rPr>
      <t>'b000000</t>
    </r>
  </si>
  <si>
    <t>rx_trigger</t>
  </si>
  <si>
    <t>Defines the empty threshold level at which the Data Available Interrupt will be generated. 
The Data Available interrupt is generated when quantity of data in Rx Fifo &gt; Rx Trigger.</t>
  </si>
  <si>
    <t>cmd_set</t>
  </si>
  <si>
    <t>WO</t>
  </si>
  <si>
    <r>
      <rPr>
        <sz val="11"/>
        <color theme="1"/>
        <rFont val="Arial Unicode MS"/>
        <family val="2"/>
        <charset val="134"/>
      </rPr>
      <t>t</t>
    </r>
    <r>
      <rPr>
        <sz val="11"/>
        <color theme="1"/>
        <rFont val="Arial Unicode MS"/>
        <family val="2"/>
        <charset val="134"/>
      </rPr>
      <t>x_fifo_reset</t>
    </r>
  </si>
  <si>
    <t>Writing a 1 to this bit resets and flushes the Transmit Fifo. This bit does not need to be cleared.</t>
  </si>
  <si>
    <r>
      <rPr>
        <sz val="11"/>
        <color theme="1"/>
        <rFont val="Arial Unicode MS"/>
        <family val="2"/>
        <charset val="134"/>
      </rPr>
      <t>r</t>
    </r>
    <r>
      <rPr>
        <sz val="11"/>
        <color theme="1"/>
        <rFont val="Arial Unicode MS"/>
        <family val="2"/>
        <charset val="134"/>
      </rPr>
      <t>x_fifo_reset</t>
    </r>
  </si>
  <si>
    <t>Writing a 1 to this bit resets and flushes the Receive Fifo. This bit does not need to be cleared.</t>
  </si>
  <si>
    <r>
      <rPr>
        <sz val="11"/>
        <color theme="1"/>
        <rFont val="Arial Unicode MS"/>
        <family val="2"/>
        <charset val="134"/>
      </rPr>
      <t>W</t>
    </r>
    <r>
      <rPr>
        <sz val="11"/>
        <color theme="1"/>
        <rFont val="Arial Unicode MS"/>
        <family val="2"/>
        <charset val="134"/>
      </rPr>
      <t>1S</t>
    </r>
  </si>
  <si>
    <r>
      <rPr>
        <sz val="11"/>
        <color theme="1"/>
        <rFont val="Arial Unicode MS"/>
        <family val="2"/>
        <charset val="134"/>
      </rPr>
      <t>r</t>
    </r>
    <r>
      <rPr>
        <sz val="11"/>
        <color theme="1"/>
        <rFont val="Arial Unicode MS"/>
        <family val="2"/>
        <charset val="134"/>
      </rPr>
      <t>x_rts</t>
    </r>
  </si>
  <si>
    <t>this bit is set to 1 when writing 1, cleared to 0 when corresponding filed is cleared in UART_CMD_CLR</t>
  </si>
  <si>
    <r>
      <rPr>
        <sz val="11"/>
        <color theme="1"/>
        <rFont val="Arial Unicode MS"/>
        <family val="2"/>
        <charset val="134"/>
      </rPr>
      <t>t</t>
    </r>
    <r>
      <rPr>
        <sz val="11"/>
        <color theme="1"/>
        <rFont val="Arial Unicode MS"/>
        <family val="2"/>
        <charset val="134"/>
      </rPr>
      <t>x_finish_n_wait</t>
    </r>
  </si>
  <si>
    <t>refer to bit [5]</t>
  </si>
  <si>
    <r>
      <rPr>
        <sz val="11"/>
        <color theme="1"/>
        <rFont val="Arial Unicode MS"/>
        <family val="2"/>
        <charset val="134"/>
      </rPr>
      <t>t</t>
    </r>
    <r>
      <rPr>
        <sz val="11"/>
        <color theme="1"/>
        <rFont val="Arial Unicode MS"/>
        <family val="2"/>
        <charset val="134"/>
      </rPr>
      <t>x_break_control</t>
    </r>
  </si>
  <si>
    <r>
      <rPr>
        <sz val="11"/>
        <color theme="1"/>
        <rFont val="Arial Unicode MS"/>
        <family val="2"/>
        <charset val="134"/>
      </rPr>
      <t>d</t>
    </r>
    <r>
      <rPr>
        <sz val="11"/>
        <color theme="1"/>
        <rFont val="Arial Unicode MS"/>
        <family val="2"/>
        <charset val="134"/>
      </rPr>
      <t>sr</t>
    </r>
  </si>
  <si>
    <t>dcd</t>
  </si>
  <si>
    <r>
      <rPr>
        <sz val="11"/>
        <color theme="1"/>
        <rFont val="Arial Unicode MS"/>
        <family val="2"/>
        <charset val="134"/>
      </rPr>
      <t>r</t>
    </r>
    <r>
      <rPr>
        <sz val="11"/>
        <color theme="1"/>
        <rFont val="Arial Unicode MS"/>
        <family val="2"/>
        <charset val="134"/>
      </rPr>
      <t>i</t>
    </r>
  </si>
  <si>
    <t>cmd_clr</t>
  </si>
  <si>
    <r>
      <rPr>
        <sz val="11"/>
        <color theme="1"/>
        <rFont val="Arial Unicode MS"/>
        <family val="2"/>
        <charset val="134"/>
      </rPr>
      <t>2</t>
    </r>
    <r>
      <rPr>
        <sz val="11"/>
        <color theme="1"/>
        <rFont val="Arial Unicode MS"/>
        <family val="2"/>
        <charset val="134"/>
      </rPr>
      <t>6'h000000</t>
    </r>
  </si>
  <si>
    <r>
      <rPr>
        <sz val="11"/>
        <color theme="1"/>
        <rFont val="Arial Unicode MS"/>
        <family val="2"/>
        <charset val="134"/>
      </rPr>
      <t>W</t>
    </r>
    <r>
      <rPr>
        <sz val="11"/>
        <color theme="1"/>
        <rFont val="Arial Unicode MS"/>
        <family val="2"/>
        <charset val="134"/>
      </rPr>
      <t>1C</t>
    </r>
  </si>
  <si>
    <r>
      <rPr>
        <sz val="11"/>
        <color theme="1"/>
        <rFont val="Arial Unicode MS"/>
        <family val="2"/>
        <charset val="134"/>
      </rPr>
      <t>r</t>
    </r>
    <r>
      <rPr>
        <sz val="11"/>
        <color theme="1"/>
        <rFont val="Arial Unicode MS"/>
        <family val="2"/>
        <charset val="134"/>
      </rPr>
      <t>x_cpu_rts</t>
    </r>
  </si>
  <si>
    <r>
      <rPr>
        <sz val="11"/>
        <color theme="1"/>
        <rFont val="Arial Unicode MS"/>
        <family val="2"/>
        <charset val="134"/>
      </rPr>
      <t>t</t>
    </r>
    <r>
      <rPr>
        <sz val="11"/>
        <color theme="1"/>
        <rFont val="Arial Unicode MS"/>
        <family val="2"/>
        <charset val="134"/>
      </rPr>
      <t>his bit is cleared to 0 when writing 1, set to 1 when corresponding filed is set in UART_CMD_SET</t>
    </r>
  </si>
  <si>
    <r>
      <rPr>
        <sz val="11"/>
        <color theme="1"/>
        <rFont val="Arial Unicode MS"/>
        <family val="2"/>
        <charset val="134"/>
      </rPr>
      <t>d</t>
    </r>
    <r>
      <rPr>
        <sz val="11"/>
        <color theme="1"/>
        <rFont val="Arial Unicode MS"/>
        <family val="2"/>
        <charset val="134"/>
      </rPr>
      <t>cr</t>
    </r>
  </si>
  <si>
    <t>auto_baud</t>
  </si>
  <si>
    <r>
      <rPr>
        <sz val="11"/>
        <color theme="1"/>
        <rFont val="Arial Unicode MS"/>
        <family val="2"/>
        <charset val="134"/>
      </rPr>
      <t>8</t>
    </r>
    <r>
      <rPr>
        <sz val="11"/>
        <color theme="1"/>
        <rFont val="Arial Unicode MS"/>
        <family val="2"/>
        <charset val="134"/>
      </rPr>
      <t>'h00</t>
    </r>
  </si>
  <si>
    <t>8'h54</t>
  </si>
  <si>
    <r>
      <rPr>
        <sz val="11"/>
        <color theme="1"/>
        <rFont val="Arial Unicode MS"/>
        <family val="2"/>
        <charset val="134"/>
      </rPr>
      <t>v</t>
    </r>
    <r>
      <rPr>
        <sz val="11"/>
        <color theme="1"/>
        <rFont val="Arial Unicode MS"/>
        <family val="2"/>
        <charset val="134"/>
      </rPr>
      <t>erify_char1</t>
    </r>
  </si>
  <si>
    <t>8'h41</t>
  </si>
  <si>
    <r>
      <rPr>
        <sz val="11"/>
        <color theme="1"/>
        <rFont val="Arial Unicode MS"/>
        <family val="2"/>
        <charset val="134"/>
      </rPr>
      <t>v</t>
    </r>
    <r>
      <rPr>
        <sz val="11"/>
        <color theme="1"/>
        <rFont val="Arial Unicode MS"/>
        <family val="2"/>
        <charset val="134"/>
      </rPr>
      <t>erify_char0</t>
    </r>
  </si>
  <si>
    <r>
      <rPr>
        <sz val="11"/>
        <color theme="1"/>
        <rFont val="Arial Unicode MS"/>
        <family val="2"/>
        <charset val="134"/>
      </rPr>
      <t>5</t>
    </r>
    <r>
      <rPr>
        <sz val="11"/>
        <color theme="1"/>
        <rFont val="Arial Unicode MS"/>
        <family val="2"/>
        <charset val="134"/>
      </rPr>
      <t>'h00</t>
    </r>
  </si>
  <si>
    <r>
      <rPr>
        <sz val="11"/>
        <color theme="1"/>
        <rFont val="Arial Unicode MS"/>
        <family val="2"/>
        <charset val="134"/>
      </rPr>
      <t>1</t>
    </r>
    <r>
      <rPr>
        <sz val="11"/>
        <color theme="1"/>
        <rFont val="Arial Unicode MS"/>
        <family val="2"/>
        <charset val="134"/>
      </rPr>
      <t>'h0</t>
    </r>
  </si>
  <si>
    <r>
      <rPr>
        <sz val="11"/>
        <color theme="1"/>
        <rFont val="Arial Unicode MS"/>
        <family val="2"/>
        <charset val="134"/>
      </rPr>
      <t>v</t>
    </r>
    <r>
      <rPr>
        <sz val="11"/>
        <color theme="1"/>
        <rFont val="Arial Unicode MS"/>
        <family val="2"/>
        <charset val="134"/>
      </rPr>
      <t>erify_2byte</t>
    </r>
  </si>
  <si>
    <r>
      <rPr>
        <sz val="11"/>
        <color theme="1"/>
        <rFont val="Arial Unicode MS"/>
        <family val="2"/>
        <charset val="134"/>
      </rPr>
      <t>a</t>
    </r>
    <r>
      <rPr>
        <sz val="11"/>
        <color theme="1"/>
        <rFont val="Arial Unicode MS"/>
        <family val="2"/>
        <charset val="134"/>
      </rPr>
      <t>uto_tracking</t>
    </r>
  </si>
  <si>
    <t>auto_enable</t>
  </si>
  <si>
    <t>00</t>
  </si>
  <si>
    <t>LOAD0</t>
  </si>
  <si>
    <t>Contains the value from which the counter is to decrement</t>
  </si>
  <si>
    <t>LOAD_L32</t>
  </si>
  <si>
    <t>04</t>
  </si>
  <si>
    <t>32'hffffffff</t>
  </si>
  <si>
    <t>VALUE0</t>
  </si>
  <si>
    <t>Current value of the decrementing counter</t>
  </si>
  <si>
    <t>ffffffff</t>
  </si>
  <si>
    <t>VALUE_L32</t>
  </si>
  <si>
    <t>08</t>
  </si>
  <si>
    <t>32'h00000020</t>
  </si>
  <si>
    <t>CONTROL0</t>
  </si>
  <si>
    <t>Control timer</t>
  </si>
  <si>
    <t>00000020</t>
  </si>
  <si>
    <t>24'h000000</t>
  </si>
  <si>
    <t>RESERVED0</t>
  </si>
  <si>
    <t>ENABLE</t>
  </si>
  <si>
    <t>Enable bit</t>
  </si>
  <si>
    <t>MODE</t>
  </si>
  <si>
    <t>Mode bit</t>
  </si>
  <si>
    <t>INT_ENABLE</t>
  </si>
  <si>
    <t>Interrupt Enable bit</t>
  </si>
  <si>
    <t>RESERVED1</t>
  </si>
  <si>
    <t>TIMERPRE</t>
  </si>
  <si>
    <t>Prescale bits</t>
  </si>
  <si>
    <t>SIZE</t>
  </si>
  <si>
    <t>Selects 16-bit or 32- bit counter operation</t>
  </si>
  <si>
    <t>ONESHOT</t>
  </si>
  <si>
    <t>Selects one-shot or wrapping counter mode</t>
  </si>
  <si>
    <t>0C</t>
  </si>
  <si>
    <t>INTCLR0</t>
  </si>
  <si>
    <t>Write any to clear interrupt</t>
  </si>
  <si>
    <t>31'h00000000</t>
  </si>
  <si>
    <t>INTCLR_L32</t>
  </si>
  <si>
    <t>10</t>
  </si>
  <si>
    <t>RIS0</t>
  </si>
  <si>
    <t>Indicates the raw interrupt status</t>
  </si>
  <si>
    <t>RAW_INT</t>
  </si>
  <si>
    <t>Raw interrupt status</t>
  </si>
  <si>
    <t>14</t>
  </si>
  <si>
    <t>MIS0</t>
  </si>
  <si>
    <t>Indicates the masked interrupt status</t>
  </si>
  <si>
    <t>INT</t>
  </si>
  <si>
    <t>Interrupt status</t>
  </si>
  <si>
    <t>18</t>
  </si>
  <si>
    <t>BGLOAD0</t>
  </si>
  <si>
    <t>Background load register</t>
  </si>
  <si>
    <t>BGLOAD_L32</t>
  </si>
  <si>
    <t>1C</t>
  </si>
  <si>
    <t>RESERVED</t>
  </si>
  <si>
    <t>20</t>
  </si>
  <si>
    <t>LOAD1</t>
  </si>
  <si>
    <t>24</t>
  </si>
  <si>
    <t>VALUE1</t>
  </si>
  <si>
    <t>28</t>
  </si>
  <si>
    <t>CONTROL1</t>
  </si>
  <si>
    <t>2C</t>
  </si>
  <si>
    <t>INTCLR1</t>
  </si>
  <si>
    <t>30</t>
  </si>
  <si>
    <t>RIS1</t>
  </si>
  <si>
    <t>34</t>
  </si>
  <si>
    <t>MIS1</t>
  </si>
  <si>
    <t>38</t>
  </si>
  <si>
    <t>BGLOAD1</t>
  </si>
  <si>
    <t>ID</t>
  </si>
  <si>
    <t>rx_dma_thres_sel</t>
  </si>
  <si>
    <t>tx_dma_thres_sel</t>
  </si>
  <si>
    <t>tx_fifo_wr_clr</t>
  </si>
  <si>
    <t>tx_fifo_rd_clr</t>
  </si>
  <si>
    <t>rx_fifo_wr_clr</t>
  </si>
  <si>
    <t>rx_fifo_rd_clr</t>
  </si>
  <si>
    <t>IDREV</t>
  </si>
  <si>
    <t>id</t>
  </si>
  <si>
    <t>revmajor</t>
  </si>
  <si>
    <t>revminor</t>
  </si>
  <si>
    <t>CFG</t>
  </si>
  <si>
    <t>pull</t>
  </si>
  <si>
    <t>intr</t>
  </si>
  <si>
    <t>debounce</t>
  </si>
  <si>
    <t>channelnum</t>
  </si>
  <si>
    <t>DATAIN</t>
  </si>
  <si>
    <t>datain</t>
  </si>
  <si>
    <t>DATAOUT</t>
  </si>
  <si>
    <t>dataout</t>
  </si>
  <si>
    <t>CHANNELDIR</t>
  </si>
  <si>
    <t>channeldir</t>
  </si>
  <si>
    <t>DOUTCLEAR</t>
  </si>
  <si>
    <t>doutclear</t>
  </si>
  <si>
    <t>DOUTSET</t>
  </si>
  <si>
    <t>doutset</t>
  </si>
  <si>
    <t>PULLEN</t>
  </si>
  <si>
    <t>pullen</t>
  </si>
  <si>
    <t>PULLTYPE</t>
  </si>
  <si>
    <t>pulltype</t>
  </si>
  <si>
    <t>INTREN</t>
  </si>
  <si>
    <t>inten</t>
  </si>
  <si>
    <t>INTRMODE0</t>
  </si>
  <si>
    <t>ch7intrm</t>
  </si>
  <si>
    <t>ch6intrm</t>
  </si>
  <si>
    <t>ch5intrm</t>
  </si>
  <si>
    <t>ch4intrm</t>
  </si>
  <si>
    <t>ch3intrm</t>
  </si>
  <si>
    <t>ch2intrm</t>
  </si>
  <si>
    <t>ch1intrm</t>
  </si>
  <si>
    <t>ch0intrm</t>
  </si>
  <si>
    <t>INTRMODE1</t>
  </si>
  <si>
    <t>ch15intrm</t>
  </si>
  <si>
    <t>ch14intrm</t>
  </si>
  <si>
    <t>ch13intrm</t>
  </si>
  <si>
    <t>ch12intrm</t>
  </si>
  <si>
    <t>ch11intrm</t>
  </si>
  <si>
    <t>ch10intrm</t>
  </si>
  <si>
    <t>ch9intrm</t>
  </si>
  <si>
    <t>ch8intrm</t>
  </si>
  <si>
    <t>INTRMODE2</t>
  </si>
  <si>
    <t>ch23intrm</t>
  </si>
  <si>
    <t>ch22intrm</t>
  </si>
  <si>
    <t>ch21intrm</t>
  </si>
  <si>
    <t>ch20intrm</t>
  </si>
  <si>
    <t>ch19intrm</t>
  </si>
  <si>
    <t>ch18intrm</t>
  </si>
  <si>
    <t>ch17intrm</t>
  </si>
  <si>
    <t>ch16intrm</t>
  </si>
  <si>
    <t>INTRMODE3</t>
  </si>
  <si>
    <t>ch31intrm</t>
  </si>
  <si>
    <t>ch30intrm</t>
  </si>
  <si>
    <t>ch29intrm</t>
  </si>
  <si>
    <t>ch28intrm</t>
  </si>
  <si>
    <t>ch27intrm</t>
  </si>
  <si>
    <t>ch26intrm</t>
  </si>
  <si>
    <t>ch25intrm</t>
  </si>
  <si>
    <t>ch24intrm</t>
  </si>
  <si>
    <t>INTRSTATUS</t>
  </si>
  <si>
    <t>intrstatus</t>
  </si>
  <si>
    <t>DEBOUNCEEN</t>
  </si>
  <si>
    <t>debounceen</t>
  </si>
  <si>
    <t>DEBOUNCECTRL</t>
  </si>
  <si>
    <t>dbclksel</t>
  </si>
  <si>
    <t>dbprescale</t>
  </si>
  <si>
    <t>TRANSFMT</t>
  </si>
  <si>
    <t>addrlen</t>
  </si>
  <si>
    <t>datalen</t>
  </si>
  <si>
    <t>datamerge</t>
  </si>
  <si>
    <t>mosibidir</t>
  </si>
  <si>
    <t>lsb</t>
  </si>
  <si>
    <t>slvmode</t>
  </si>
  <si>
    <t>cpol</t>
  </si>
  <si>
    <t>cpha</t>
  </si>
  <si>
    <t>DIRECTIO</t>
  </si>
  <si>
    <t>directioen</t>
  </si>
  <si>
    <t>hold_oe</t>
  </si>
  <si>
    <t>wp_oe</t>
  </si>
  <si>
    <t>miso_oe</t>
  </si>
  <si>
    <t>mosi_oe</t>
  </si>
  <si>
    <t>sclk_oe</t>
  </si>
  <si>
    <t>cs_oe</t>
  </si>
  <si>
    <t>hold_o</t>
  </si>
  <si>
    <t>wp_o</t>
  </si>
  <si>
    <t>miso_o</t>
  </si>
  <si>
    <t>mosi_o</t>
  </si>
  <si>
    <t>sclk_o</t>
  </si>
  <si>
    <t>cs_o</t>
  </si>
  <si>
    <t>hold_i</t>
  </si>
  <si>
    <t>wp_i</t>
  </si>
  <si>
    <t>miso_i</t>
  </si>
  <si>
    <t>mosi_i</t>
  </si>
  <si>
    <t>sclk_i</t>
  </si>
  <si>
    <t>cs_i</t>
  </si>
  <si>
    <t>TRANSCTRL</t>
  </si>
  <si>
    <t>cmden</t>
  </si>
  <si>
    <t>addren</t>
  </si>
  <si>
    <t>addrfmt</t>
  </si>
  <si>
    <t>transmode</t>
  </si>
  <si>
    <t>dualquad</t>
  </si>
  <si>
    <t>tokenen</t>
  </si>
  <si>
    <t>wrtrancnt</t>
  </si>
  <si>
    <t>tokenvalue</t>
  </si>
  <si>
    <t>dummycnt</t>
  </si>
  <si>
    <t>rdtrancnt</t>
  </si>
  <si>
    <t>CMD</t>
  </si>
  <si>
    <t>cmd</t>
  </si>
  <si>
    <t>ADDR</t>
  </si>
  <si>
    <t>addr</t>
  </si>
  <si>
    <t>DATA</t>
  </si>
  <si>
    <t>CTRL</t>
  </si>
  <si>
    <t>txthres</t>
  </si>
  <si>
    <t>rxthres</t>
  </si>
  <si>
    <t>txdmaen</t>
  </si>
  <si>
    <t>rxdmaen</t>
  </si>
  <si>
    <t>txfiforst</t>
  </si>
  <si>
    <t>rxfiforst</t>
  </si>
  <si>
    <t>spirst</t>
  </si>
  <si>
    <t>STATUS</t>
  </si>
  <si>
    <t>txfull</t>
  </si>
  <si>
    <t>txempty</t>
  </si>
  <si>
    <t>txnum</t>
  </si>
  <si>
    <t>rxfull</t>
  </si>
  <si>
    <t>rxempty</t>
  </si>
  <si>
    <t>rxnum</t>
  </si>
  <si>
    <t>spiactive</t>
  </si>
  <si>
    <t>slvcmden</t>
  </si>
  <si>
    <t>endinten</t>
  </si>
  <si>
    <t>txfifointen</t>
  </si>
  <si>
    <t>rxfifointen</t>
  </si>
  <si>
    <t>txfifourinten</t>
  </si>
  <si>
    <t>rxfifoorinten</t>
  </si>
  <si>
    <t>INTRST</t>
  </si>
  <si>
    <t>slvcmdint</t>
  </si>
  <si>
    <t>endint</t>
  </si>
  <si>
    <t>txfifoint</t>
  </si>
  <si>
    <t>rxfifoint</t>
  </si>
  <si>
    <t>txfifourint</t>
  </si>
  <si>
    <t>rxfifoorint</t>
  </si>
  <si>
    <t>TIMING</t>
  </si>
  <si>
    <t>cs2sclk</t>
  </si>
  <si>
    <t>csht</t>
  </si>
  <si>
    <t>sclk_div</t>
  </si>
  <si>
    <t>MEMCTRL</t>
  </si>
  <si>
    <t>memctrlchg</t>
  </si>
  <si>
    <t>memrdcmd</t>
  </si>
  <si>
    <t>SLVST</t>
  </si>
  <si>
    <t>underrun</t>
  </si>
  <si>
    <t>overrun</t>
  </si>
  <si>
    <t>ready</t>
  </si>
  <si>
    <t>usr_status</t>
  </si>
  <si>
    <t>SLVDATACNT</t>
  </si>
  <si>
    <t>wcnt</t>
  </si>
  <si>
    <t>rcnt</t>
  </si>
  <si>
    <t>CONFIG</t>
  </si>
  <si>
    <t>slave</t>
  </si>
  <si>
    <t>eilmmem</t>
  </si>
  <si>
    <t>AHBmem</t>
  </si>
  <si>
    <t>directio</t>
  </si>
  <si>
    <t>quadspi</t>
  </si>
  <si>
    <t>dualspi</t>
  </si>
  <si>
    <t>txfifosize</t>
  </si>
  <si>
    <t>rxfifosize</t>
  </si>
  <si>
    <t>IR_CTRL</t>
  </si>
  <si>
    <t>sw_hw_mode</t>
  </si>
  <si>
    <t>control ir in software or hardware mode
0: hardware mode
1: software mode</t>
  </si>
  <si>
    <t>ir_bit_cycle</t>
  </si>
  <si>
    <t>bit cycle in NEC/9012 tx mode, it represents 0.56ms in bit sending.
In RC5 tx mode, it represents 0.9ms, that is half cycle of one bit.</t>
  </si>
  <si>
    <t>txrx_mode</t>
  </si>
  <si>
    <t>control tx rx mode
0: rx mode enable
1: tx mode enable</t>
  </si>
  <si>
    <t>bit_time_2</t>
  </si>
  <si>
    <t>in NEC/9012, it represents cycle numbers in transmitting logic 1.</t>
  </si>
  <si>
    <t>tx_repeat_mode</t>
  </si>
  <si>
    <t>0: disable tx repeat mode
1: enable tx repeat mode</t>
  </si>
  <si>
    <t>bit_time_1</t>
  </si>
  <si>
    <t>in NEC/9012, it represents cycle numbers in transmitting logic 0.
in RC5, it represents cycle numbers in transmitting one bit, either logic 0 or logic 1.</t>
  </si>
  <si>
    <t>ir_datacode_verify</t>
  </si>
  <si>
    <t>0: disable verify datacode
1: enable verify datacode</t>
  </si>
  <si>
    <t>ir_usercode_verify</t>
  </si>
  <si>
    <t>0: disable verify usercode
1: enable verify usercode</t>
  </si>
  <si>
    <t>ir_int_verify_en</t>
  </si>
  <si>
    <t>0: disable ir interrupt generation by verify
1: enable  ir interrupt generation by verify</t>
  </si>
  <si>
    <t>ir_int_en</t>
  </si>
  <si>
    <t>0: disable ir interrupt generation
1: enable  ir interrupt generation</t>
  </si>
  <si>
    <t>ir_end_detect_en</t>
  </si>
  <si>
    <t>0: disable ir detect end bit
1: disable ir detect end bit</t>
  </si>
  <si>
    <t>ir_mode</t>
  </si>
  <si>
    <t>0: NEC mode
1: 9012 mode
2: RC5 mode</t>
  </si>
  <si>
    <t>ir_en</t>
  </si>
  <si>
    <t>0: disable ir function
1: enable ir function</t>
  </si>
  <si>
    <t>IR_TX_CONFIG</t>
  </si>
  <si>
    <t>carrier_cnt_clr</t>
  </si>
  <si>
    <t>write 1 clear carrier counter to 0</t>
  </si>
  <si>
    <t>ir_debug_sel</t>
  </si>
  <si>
    <t>ir_tx_pol</t>
  </si>
  <si>
    <t>0: change polarity
1: default</t>
  </si>
  <si>
    <t>tx_start</t>
  </si>
  <si>
    <t>in ir hardware mode, write 1 to this bit will start ir transmit, in hardware repeat mode, will start a repeat.
In software mode, no need to set this bit.</t>
  </si>
  <si>
    <t>IR_CARRY_CONFIG</t>
  </si>
  <si>
    <t>rx_cr_duty_fix</t>
  </si>
  <si>
    <t>fix the condition that carrier high level duty-cycle is less than 50%, active high</t>
  </si>
  <si>
    <t>rx_cr_hi_th</t>
  </si>
  <si>
    <t>limit the maximux received carrier high count number of ir clk cycles</t>
  </si>
  <si>
    <t>ir_carry_high</t>
  </si>
  <si>
    <t>config numbers of ir clk cycles of high carry</t>
  </si>
  <si>
    <t>ir_carry_low</t>
  </si>
  <si>
    <t>config numbers of ir clk cycles of low carry</t>
  </si>
  <si>
    <t>IR_TIME_1</t>
  </si>
  <si>
    <t>ir_rx_pol</t>
  </si>
  <si>
    <t>rx ir out(after carrier decode) polarity
0: carrier high and idle low
1: carrier low and idle high</t>
  </si>
  <si>
    <t>rx_cr_en</t>
  </si>
  <si>
    <t>rx carrier decode mode enable
0: disable, bypass rx ir_in to rx ir_out
1: enable, decode carrier and output decoded data</t>
  </si>
  <si>
    <t>rx_cr_det_th</t>
  </si>
  <si>
    <t>the threshold of clk_tx_ir cycles to judge a valid carrrier is detected</t>
  </si>
  <si>
    <t>rx_cr_los_th</t>
  </si>
  <si>
    <t>the threshold of clk_tx_ir cycles to judge carrier phase is finished</t>
  </si>
  <si>
    <t>ir_time_s1</t>
  </si>
  <si>
    <t>9ms high time in NEC/9012 tx mode, it represents cycle numbers in state s1.
in RC5 tx mode, it represents cycle numbers sending a bit, either logic 0 or logic 1, in state s1, s2 and toggle</t>
  </si>
  <si>
    <t>IR_TIME_2</t>
  </si>
  <si>
    <t>ir_time_s2</t>
  </si>
  <si>
    <t>2.25ms low time</t>
  </si>
  <si>
    <t>IR_TIME_3</t>
  </si>
  <si>
    <t>ir_time_s3</t>
  </si>
  <si>
    <t>4.5ms low time in  NEC/9012 tx mode, it represents cycle numbers in state s2.</t>
  </si>
  <si>
    <t>IR_TIME_4</t>
  </si>
  <si>
    <t>ir_time_s4</t>
  </si>
  <si>
    <t>s3 max value</t>
  </si>
  <si>
    <t>IR_TIME_5</t>
  </si>
  <si>
    <t>ir_time_s5</t>
  </si>
  <si>
    <t>one frame time</t>
  </si>
  <si>
    <t>IR_RX_CODE</t>
  </si>
  <si>
    <t>ir_rx_datacode</t>
  </si>
  <si>
    <t>ir rx data code (command)</t>
  </si>
  <si>
    <t>ir_rx_usercode</t>
  </si>
  <si>
    <t>ir rx user code (address)</t>
  </si>
  <si>
    <t>IR_TX_CODE</t>
  </si>
  <si>
    <t>ir_tx_datacode</t>
  </si>
  <si>
    <t>ir tx data code (command)</t>
  </si>
  <si>
    <t>ir_tx_usercode</t>
  </si>
  <si>
    <t>ir tx user code (address)</t>
  </si>
  <si>
    <t>IR_FSM</t>
  </si>
  <si>
    <t>ir_rx_fifo_wrclr_done</t>
  </si>
  <si>
    <t>set rx_fifo_wr_clr will sync rx_fifo_wrclr signal to ir clk domain, when wrclr signal done, sync back to pclk domain, and this field will be set.</t>
  </si>
  <si>
    <t>ir_tx_fifo_rdclr_done</t>
  </si>
  <si>
    <t>set rx_fifo_rd_clr will sync tx_fifo_rdclr signal to ir clk domain, when rdclr signal done, sync back to pclk domain, and this field will be set.</t>
  </si>
  <si>
    <t>ir_rx_dma_done</t>
  </si>
  <si>
    <t>indicate if rx dma transfer is done</t>
  </si>
  <si>
    <t>ir_tx_dma_done</t>
  </si>
  <si>
    <t>indicate if tx dma transfer is done</t>
  </si>
  <si>
    <t>ir_rx_fifo_usedw</t>
  </si>
  <si>
    <t>indicate write fifo used data</t>
  </si>
  <si>
    <t>ir_rx_fifo_full</t>
  </si>
  <si>
    <t>indicate if write fifo is full</t>
  </si>
  <si>
    <t>ir_rx_fifo_empty</t>
  </si>
  <si>
    <t>indicate if write fifo is empty</t>
  </si>
  <si>
    <t>ir_tx_fifo_usedw</t>
  </si>
  <si>
    <t>indicate read fifo used data</t>
  </si>
  <si>
    <t>ir_tx_fifo_full</t>
  </si>
  <si>
    <t>indicate if read fifo is full</t>
  </si>
  <si>
    <t>ir_tx_fifo_empty</t>
  </si>
  <si>
    <t>indicate if read fifo is empty</t>
  </si>
  <si>
    <t>ir_tx_repeat</t>
  </si>
  <si>
    <t>indicate if ir in hardware transmit repeat mode</t>
  </si>
  <si>
    <t>ir_transmit_ok</t>
  </si>
  <si>
    <t>indicate if ir transmit is ok</t>
  </si>
  <si>
    <t>ir_repeat</t>
  </si>
  <si>
    <t>indicate if ir in hardware receive mode</t>
  </si>
  <si>
    <t>indicate if datacode is verified</t>
  </si>
  <si>
    <t>indicate if usercode is verified</t>
  </si>
  <si>
    <t>ir_received_ok</t>
  </si>
  <si>
    <t>indicate if ir receive is ok</t>
  </si>
  <si>
    <t>IR_TX_FIFO</t>
  </si>
  <si>
    <t>txdata_hi_lo</t>
  </si>
  <si>
    <t>tx_data_len</t>
  </si>
  <si>
    <t>tx_data_len * ir_clock_cycle = actual data length</t>
  </si>
  <si>
    <t>IR_RX_FIFO</t>
  </si>
  <si>
    <t>rxdata_hi_lo</t>
  </si>
  <si>
    <t>indicate high or low of receive trans</t>
  </si>
  <si>
    <t>rx_data_len</t>
  </si>
  <si>
    <t>rx_data_len * ir_clock_cycle = actual data length</t>
  </si>
  <si>
    <t>IR_DMA_CONFIG</t>
  </si>
  <si>
    <t>dma requst trigger condition, 
dma req will be triggered when fifo_usedw &gt;= thres_sel</t>
  </si>
  <si>
    <t>dma requst trigger condition, 
dma req will be triggered when (8- fifo_usedw) &gt;= thres_sel</t>
  </si>
  <si>
    <t>rx_dma_enable</t>
  </si>
  <si>
    <t>0: disable dma receive mode
1: enable dma receive mode</t>
  </si>
  <si>
    <t>tx_dma_enable</t>
  </si>
  <si>
    <t>0: disable dma transfer mode
1: enable dma transfer mode</t>
  </si>
  <si>
    <t>IR_FIFO_CONFIG</t>
  </si>
  <si>
    <t>set 1 to clear rx fifo wr pointer</t>
  </si>
  <si>
    <t>set 1 to clear rx fifo rd pointer</t>
  </si>
  <si>
    <t>set 1 to clear tx fifo wr pointer</t>
  </si>
  <si>
    <t>set 1 to clear tx fifo rd pointer</t>
  </si>
  <si>
    <t>IR_CLEAR_STATUS</t>
  </si>
  <si>
    <t>ir_int_clr</t>
  </si>
  <si>
    <t>set 1 to clear ir interrupt</t>
  </si>
  <si>
    <t>ir_rx_dma_done_clr</t>
  </si>
  <si>
    <t>set 1 to clear rx_dma_done</t>
  </si>
  <si>
    <t>ir_tx_dma_done_clr</t>
  </si>
  <si>
    <t>set 1 to clear tx_dma_done</t>
  </si>
  <si>
    <t>ir_tx_repeat_clr</t>
  </si>
  <si>
    <t>set 1 to clear tx repeat status</t>
  </si>
  <si>
    <t>ir_transmit_ok_clr</t>
  </si>
  <si>
    <t>set 1 to clear transmit ok status</t>
  </si>
  <si>
    <t>ir_repeat_clr</t>
  </si>
  <si>
    <t>set 1 to clear rx repeat status</t>
  </si>
  <si>
    <t>ir_received_ok_clr</t>
  </si>
  <si>
    <t>set 1 to clear receive ok status</t>
  </si>
  <si>
    <t>IR_IDLE_THRES</t>
  </si>
  <si>
    <t>thres</t>
  </si>
  <si>
    <t>config this threshold to identify the cycles of idle/end state during software transmitting or receiving</t>
  </si>
  <si>
    <t>IR_ANA</t>
  </si>
  <si>
    <t>ir_ana_in_en</t>
  </si>
  <si>
    <t>ir_ana_out_en</t>
  </si>
  <si>
    <t>ir_ana_trim</t>
  </si>
  <si>
    <t>ID number</t>
  </si>
  <si>
    <t>RevMajor</t>
  </si>
  <si>
    <t>Major revision number</t>
  </si>
  <si>
    <t>RevMinor</t>
  </si>
  <si>
    <t>Minor revision number</t>
  </si>
  <si>
    <t>FIFOSIZE</t>
  </si>
  <si>
    <t>FIFO size</t>
  </si>
  <si>
    <t>INTEN</t>
  </si>
  <si>
    <t>CMPL</t>
  </si>
  <si>
    <t>Set to enable the Completion Interrupt.
Master: interrupts when a transaction is issued
from this master and completed without losing
the bus arbitration.
Slave: interrupts when a transaction addressing
the controller is completed.</t>
  </si>
  <si>
    <t>ByteRecv</t>
  </si>
  <si>
    <t>Set to enable the Byte Receive Interrupt.
Interrupts when a byte of data is received
Auto-ACK will be disabled if this interrupt is
enabled, that is, the software needs to
ACK/NACK the received byte manually.</t>
  </si>
  <si>
    <t>ByteTrans</t>
  </si>
  <si>
    <t>Set to enable the Byte Transmit Interrupt.
Interrupts when a byte of data is transmitted.</t>
  </si>
  <si>
    <t>Start</t>
  </si>
  <si>
    <t>Set to enable the STOP Condition Interrupt.
Interrupts when a STOP condition is detected.</t>
  </si>
  <si>
    <t>Stop</t>
  </si>
  <si>
    <t>ArbLos</t>
  </si>
  <si>
    <t>Set to enable the Arbitration Lose Interrupt.
Master: interrupts when the controller loses the
bus arbitration
Slave: not available in this mode</t>
  </si>
  <si>
    <t>AddrHit</t>
  </si>
  <si>
    <t>Set to enable the Address Hit Interrupt.
Master: interrupts when the addressed slave
returned an ACK.
Slave: interrupts when the controller is
addressed.</t>
  </si>
  <si>
    <t>FIFOHALF</t>
  </si>
  <si>
    <t>Set to enable the FIFO Half Interrupt.
Receiver: Interrupts when the FIFO is half-full
Transmitter: Interrupts when the FIFO is
half-empty
This interrupt depends on the transaction
direction; don’t enable this interrupt unless the
transfer direction is determined, otherwise
unintended interrupts may be triggered.</t>
  </si>
  <si>
    <t>FIFOFULL</t>
  </si>
  <si>
    <t>Set to enable the FIFO Full Interrupt.
Interrupts when the FIFO is full.</t>
  </si>
  <si>
    <t>FIFOEMPTY</t>
  </si>
  <si>
    <t>Set to enable the FIFO Empty Interrupt.
Interrupts when the FIFO is empty.</t>
  </si>
  <si>
    <t>LineSDA</t>
  </si>
  <si>
    <t>Indicates the current status of the SDA line on
the bus.
1: High
0: Low</t>
  </si>
  <si>
    <t>LineSCL</t>
  </si>
  <si>
    <t>Indicates the current status of the SCL line on
the bus.
1: High
0: Low</t>
  </si>
  <si>
    <t>GenCall</t>
  </si>
  <si>
    <t>Indicates that the address of the current
transaction is a general call address.
This status is only valid in slave mode.
1: General call
0: Not general call</t>
  </si>
  <si>
    <t>BusBusy</t>
  </si>
  <si>
    <t>Indicates that the bus is busy.
The bus is busy when a START condition is on
bus and it ends when a STOP condition is seen
on bus.
1: Busy
0: Not busy</t>
  </si>
  <si>
    <t>ACK</t>
  </si>
  <si>
    <t>Indicates the type of the last
received/transmitted acknowledgement bit.
1: ACK
0: NACK</t>
  </si>
  <si>
    <t>Transaction Completion
Master: Indicates that a transaction has been
issued from this master and completed without
losing the bus arbitration.
Slave: Indicates that a transaction addressing
the controller has been completed. This status
bit must be cleared to receive the next
transaction; otherwise, the next incoming
transaction will be blocked.</t>
  </si>
  <si>
    <t>ByteRevc</t>
  </si>
  <si>
    <t>Indicates that a byte of data has been received.</t>
  </si>
  <si>
    <t>Indicates that a byte of data has been
transmitted.</t>
  </si>
  <si>
    <t>Indicates that a START Condition or a repeated
START condition has been
transmitted/received.</t>
  </si>
  <si>
    <t>Indicates that a STOP Condition has been
transmitted/received.</t>
  </si>
  <si>
    <t>Indicates that the controller has lost the bus
arbitration (master mode only).</t>
  </si>
  <si>
    <t>Master: indicates that a slave has responded to
the transaction.
Slave: indicates that a transaction is targeting
the controller (including the General Call).</t>
  </si>
  <si>
    <t>Transmitter: Indicates that the FIFO is
half-full.
Receiver: Indicates that the FIFO is
half-empty.</t>
  </si>
  <si>
    <t>Indicates that the FIFO is full.</t>
  </si>
  <si>
    <t>FIFO_EMPTY</t>
  </si>
  <si>
    <t>Indicates that the FIFO is empty.</t>
  </si>
  <si>
    <t>The slave address.
For 7-bit addressing mode, the most significant
3 bits are ignored and only the least-significant
7 bits of Addr are valid.</t>
  </si>
  <si>
    <t>Data</t>
  </si>
  <si>
    <t>Write this register to put one byte of data to the
FIFO.
Read this register to get one byte of data from
the FIFO.</t>
  </si>
  <si>
    <t>Phase_start</t>
  </si>
  <si>
    <t>Enable this bit to send a START condition at the
beginning of transaction.
Master mode only.</t>
  </si>
  <si>
    <t>Phase_addr</t>
  </si>
  <si>
    <t>Enable this bit to send the address after START
condition.
Master mode only.</t>
  </si>
  <si>
    <t>Phase_data</t>
  </si>
  <si>
    <t>Enable this bit to send the data after Address
phase.
Master mode only.</t>
  </si>
  <si>
    <t>Phase_stop</t>
  </si>
  <si>
    <t>Enable this bit to send a STOP condition at the
end of a transaction.
Master mode only.</t>
  </si>
  <si>
    <t>Dir</t>
  </si>
  <si>
    <t>Transaction direction
Master: Set this bit to determine the direction
for the next transaction.
0: Transmitter
1: Receiver
Slave: The direction of the last received
transaction.
0: Receiver
1: Transmitter</t>
  </si>
  <si>
    <t>DataCnt</t>
  </si>
  <si>
    <t>Data counts in bytes.
Master: The number of bytes to
transmit/receive. 0 means 256 bytes. DataCnt
will be decreased by one for each byte
transmitted/received.
Slave: the meaning of DataCnt depends on the
DMA mode:
If DMA is not enabled, DataCnt is the number of
bytes transmitted/received from the bus master.
It is reset to 0 when the controller is addressed
and then increased by one for each byte of data
transmitted/received.
If DMA is enabled, DataCnt is the number of
bytes to transmit/receive. It will not be reset to 0
when the slave is addressed and it will be
decreased by one for each byte of data
transmitted/received.</t>
  </si>
  <si>
    <t>SETUP</t>
  </si>
  <si>
    <t>T_SUDAT</t>
  </si>
  <si>
    <t>T_SUDAT defines the data setup time before
releasing the SCL.
Setup time = (4 + T_SP + T_SUDAT) * tpclk
tpclk = PCLK period</t>
  </si>
  <si>
    <t>T_SP</t>
  </si>
  <si>
    <t>T_SP defines the pulse width of spikes that
must be suppressed by the input filter.
Pulse width = T_SP * tpclk</t>
  </si>
  <si>
    <t>T_HDDAT</t>
  </si>
  <si>
    <t>T_SUDAT defines the data hold time after SCL
goes LOW
Hold time = (4 + T_SP + T_HDDAT) * tpclk</t>
  </si>
  <si>
    <t>T_SCLRatio</t>
  </si>
  <si>
    <t>The LOW period of the generated SCL clock is
defined by the combination of T_SCLRatio and
T_SCLHi values. When T_SCLRatio = 0, the
LOW period is equal to HIGH period. When
T_SCLRatio = 1, the LOW period is roughly
two times of HIGH period.
SCL LOW period = (4 + T_SP + T_SCLHi *
ratio) * tpclk
1: ratio = 2
0: ratio = 1
This field is only valid when the controller is in
the master mode.</t>
  </si>
  <si>
    <t>T_SCLHi</t>
  </si>
  <si>
    <t>The HIGH period of generated SCL clock is
defined by T_SCLHi.
SCL HIGH period = (4 + T_SP + T_SCLHi) *
tpclk*(PRE_DIV+1)
The T_SCLHi value must be greater than T_SP
and T_HDDAT values.
This field is only valid when the controller is in
the master mode.</t>
  </si>
  <si>
    <t>DMAEN</t>
  </si>
  <si>
    <t>Enable the direct memory access mode data
transfer.
1: Enable
0: Disable</t>
  </si>
  <si>
    <t>Master</t>
  </si>
  <si>
    <t>Configure this device as a master or a slave.
1: Master mode
0: Slave mode</t>
  </si>
  <si>
    <t>Addressing</t>
  </si>
  <si>
    <t>I2C addressing mode:
1: 10-bit addressing mode
0: 7-bit addressing mode</t>
  </si>
  <si>
    <t>IICEN</t>
  </si>
  <si>
    <t>Enable the ATCIIC100 I2C controller.
1: Enable
0: Disable</t>
  </si>
  <si>
    <t>PRE_DIVIDER</t>
  </si>
  <si>
    <t>PRE_DIV</t>
  </si>
  <si>
    <t>The pre_divider clock cnt for  T_SCLHi</t>
  </si>
  <si>
    <t>ROI</t>
  </si>
  <si>
    <t>KS_CFG</t>
  </si>
  <si>
    <t>ks_dbg_en</t>
  </si>
  <si>
    <t>keysense debug output enable, active high</t>
  </si>
  <si>
    <t>ks_dbg_sel</t>
  </si>
  <si>
    <t>keysense debug output select:
dbg_datin0 = {ks_cnt[6:0], ks_adc_trig_intr_trg, ks_adc_trig, ks_wakeup_intr_trg, ks_wakeup, keyin_detect_sync, keyin_detect, cfg_ks_en, ks_rstn, ks_clk};
dbg_datin1 = {ks_cnt[15:5], ks_adc_trig, ks_wakeup, keyin_detect, cfg_ks_en, ks_clk};</t>
  </si>
  <si>
    <t>ks_en</t>
  </si>
  <si>
    <t>keysense enable, active high</t>
  </si>
  <si>
    <t>KS_STAT</t>
  </si>
  <si>
    <t>ks_cnt</t>
  </si>
  <si>
    <t>ks counter output, only used for debug purpose</t>
  </si>
  <si>
    <t>ks_adc_trig_intr_trg</t>
  </si>
  <si>
    <t>keysense adc trigger interrupt source, only used for debug purpose</t>
  </si>
  <si>
    <t>ks_adc_trig</t>
  </si>
  <si>
    <t>keysense trigger to GPADC, only used for debug purpose</t>
  </si>
  <si>
    <t>ks_wakeup_intr_trg</t>
  </si>
  <si>
    <t>keysense wakeup interrupt source, only used for debug purpose</t>
  </si>
  <si>
    <t>ks_wakeup</t>
  </si>
  <si>
    <t>keysense wakeup, only used for debug purpose</t>
  </si>
  <si>
    <t>keyin_detect_sync</t>
  </si>
  <si>
    <t>keyin detect signal synced to ks_clk domain, only used for debug purpose</t>
  </si>
  <si>
    <t>keyin_detect</t>
  </si>
  <si>
    <t>keyin detect signal from analog SARADC, only used for debug purpose</t>
  </si>
  <si>
    <t>KS_THD</t>
  </si>
  <si>
    <t>ks_thd_adc_trig</t>
  </si>
  <si>
    <t>adc trigger counter threshold, in the unit of ks_clk(32KHz clock) cycles</t>
  </si>
  <si>
    <t>ks_thd_wakeup</t>
  </si>
  <si>
    <t xml:space="preserve">wakeup counter threshold,  in the unit of ks_clk(32KHz clock) cycles </t>
  </si>
  <si>
    <t>KS_IMR</t>
  </si>
  <si>
    <t>ks_press_imr</t>
  </si>
  <si>
    <t>1 : disable interrrupt source; 0: enable interrupt source</t>
  </si>
  <si>
    <t>ks_release_imr</t>
  </si>
  <si>
    <t>ks_adc_trig_imr</t>
  </si>
  <si>
    <t>ks_wakeup_imr</t>
  </si>
  <si>
    <t>KS_ICR</t>
  </si>
  <si>
    <t>ks_press_icr</t>
  </si>
  <si>
    <t>write 1 to generate a pulse to clear interrupt status</t>
  </si>
  <si>
    <t>ks_release_icr</t>
  </si>
  <si>
    <t>ks_adc_trig_icr</t>
  </si>
  <si>
    <t>ks_wakeup_icr</t>
  </si>
  <si>
    <t>KS_IRSR</t>
  </si>
  <si>
    <t>ks_press_irsr</t>
  </si>
  <si>
    <t>raw status of interrupt source</t>
  </si>
  <si>
    <t>ks_release_irsr</t>
  </si>
  <si>
    <t>ks_adc_trig_irsr</t>
  </si>
  <si>
    <t>ks_wakeup_irsr</t>
  </si>
  <si>
    <t>KS_ISR</t>
  </si>
  <si>
    <t>ks_press_isr</t>
  </si>
  <si>
    <t>status of interrupt source after mask</t>
  </si>
  <si>
    <t>ks_release_isr</t>
  </si>
  <si>
    <t>ks_adc_trig_isr</t>
  </si>
  <si>
    <t>ks_wakeup_isr</t>
  </si>
  <si>
    <t>ADC_CR</t>
  </si>
  <si>
    <t>adc_en</t>
  </si>
  <si>
    <t>ADC_SR</t>
  </si>
  <si>
    <t xml:space="preserve">ADC conversion is ongoing. </t>
  </si>
  <si>
    <t>adc_trig_num</t>
  </si>
  <si>
    <t>adc_ch_sel</t>
  </si>
  <si>
    <t>fifo_empty_imr_ch4</t>
  </si>
  <si>
    <t>Mask FIFO empty interrupt of ADC channel 4. High active.</t>
  </si>
  <si>
    <t>fifo_empty_imr_ch3</t>
  </si>
  <si>
    <t>Mask FIFO empty interrupt of ADC channel 3. High active.</t>
  </si>
  <si>
    <t>fifo_empty_imr_ch2</t>
  </si>
  <si>
    <t>Mask FIFO empty interrupt of ADC channel 2. High active.</t>
  </si>
  <si>
    <t>fifo_empty_imr_ch1</t>
  </si>
  <si>
    <t>Mask FIFO empty interrupt of ADC channel 1. High active.</t>
  </si>
  <si>
    <t>fifo_empty_imr_ch0</t>
  </si>
  <si>
    <t>Mask FIFO empty interrupt of ADC channel 0. High active.</t>
  </si>
  <si>
    <t>fifo_thd_imr_ch4</t>
  </si>
  <si>
    <t>Mask FIFO threshold reach interrupt of ADC channel4.High active.</t>
  </si>
  <si>
    <t>fifo_thd_imr_ch3</t>
  </si>
  <si>
    <t>Mask FIFO threshold reach interrupt of ADC channel3.High active.</t>
  </si>
  <si>
    <t>fifo_thd_imr_ch2</t>
  </si>
  <si>
    <t>Mask FIFO threshold reach interrupt of ADC channel2.High active.</t>
  </si>
  <si>
    <t>fifo_thd_imr_ch1</t>
  </si>
  <si>
    <t>Mask FIFO threshold reach interrupt of ADC channel1.High active.</t>
  </si>
  <si>
    <t>fifo_full_imr_ch4</t>
  </si>
  <si>
    <t>Mask FIFO full interrupt of ADC channel 4. High active.</t>
  </si>
  <si>
    <t>fifo_full_imr_ch3</t>
  </si>
  <si>
    <t>Mask FIFO full interrupt of ADC channel 3. High active.</t>
  </si>
  <si>
    <t>fifo_full_imr_ch2</t>
  </si>
  <si>
    <t>Mask FIFO full interrupt of ADC channel 2. High active.</t>
  </si>
  <si>
    <t>fifo_full_imr_ch1</t>
  </si>
  <si>
    <t>Mask FIFO full interrupt of ADC channel 1. High active.</t>
  </si>
  <si>
    <t>fifo_empty_irsr_ch4</t>
  </si>
  <si>
    <t>fifo_empty_irsr_ch3</t>
  </si>
  <si>
    <t>fifo_empty_irsr_ch2</t>
  </si>
  <si>
    <t>fifo_empty_irsr_ch1</t>
  </si>
  <si>
    <t>fifo_empty_irsr_ch0</t>
  </si>
  <si>
    <t>eoc_err_irsr</t>
  </si>
  <si>
    <t>adc_ready_irsr</t>
  </si>
  <si>
    <t>channel_err_irsr</t>
  </si>
  <si>
    <t>fifo_thd_irsr_ch4</t>
  </si>
  <si>
    <t>fifo_thd_irsr_ch3</t>
  </si>
  <si>
    <t>fifo_thd_irsr_ch2</t>
  </si>
  <si>
    <t>fifo_thd_irsr_ch1</t>
  </si>
  <si>
    <t>fifo_full_irsr_ch4</t>
  </si>
  <si>
    <t>fifo_full_irsr_ch3</t>
  </si>
  <si>
    <t>fifo_full_irsr_ch2</t>
  </si>
  <si>
    <t>fifo_full_irsr_ch1</t>
  </si>
  <si>
    <t>fifo_full_irsr_ch0</t>
  </si>
  <si>
    <t>fifo_empty_isr_ch4</t>
  </si>
  <si>
    <t xml:space="preserve"> FIFO empty status after mask of ADC channel 4. High active.</t>
  </si>
  <si>
    <t>fifo_empty_isr_ch3</t>
  </si>
  <si>
    <t xml:space="preserve"> FIFO empty status after mask of ADC channel 3. High active.</t>
  </si>
  <si>
    <t>fifo_empty_isr_ch2</t>
  </si>
  <si>
    <t xml:space="preserve"> FIFO empty status after mask of ADC channel 2. High active.</t>
  </si>
  <si>
    <t>fifo_empty_isr_ch1</t>
  </si>
  <si>
    <t xml:space="preserve"> FIFO empty status after mask of ADC channel 1. High active.</t>
  </si>
  <si>
    <t>fifo_empty_isr_ch0</t>
  </si>
  <si>
    <t xml:space="preserve"> FIFO empty status after mask of ADC channel 0. High active.</t>
  </si>
  <si>
    <t>eoc_err_isr</t>
  </si>
  <si>
    <t xml:space="preserve"> no EOC generated error  status after mask</t>
  </si>
  <si>
    <t>adc_ready_isr</t>
  </si>
  <si>
    <t xml:space="preserve"> adc ready status after mask</t>
  </si>
  <si>
    <t>channel_err_isr</t>
  </si>
  <si>
    <t xml:space="preserve"> channel select error status after mask</t>
  </si>
  <si>
    <t>fifo_thd_isr_ch4</t>
  </si>
  <si>
    <t xml:space="preserve"> FIFO threshold reach status after mask of ADC channnel 4. High active</t>
  </si>
  <si>
    <t>fifo_thd_isr_ch3</t>
  </si>
  <si>
    <t xml:space="preserve"> FIFO threshold reach status after mask of ADC channnel 3. High active</t>
  </si>
  <si>
    <t>fifo_thd_isr_ch2</t>
  </si>
  <si>
    <t xml:space="preserve"> FIFO threshold reach status after mask of ADC channnel 2. High active</t>
  </si>
  <si>
    <t>fifo_thd_isr_ch1</t>
  </si>
  <si>
    <t xml:space="preserve"> FIFO threshold reach status after mask of ADC channnel 1. High active</t>
  </si>
  <si>
    <t>fifo_thd_isr_ch0</t>
  </si>
  <si>
    <t xml:space="preserve"> FIFO threshold reach status after mask of ADC channnel 0. High active</t>
  </si>
  <si>
    <t>fifo_full_isr_ch4</t>
  </si>
  <si>
    <t xml:space="preserve"> FIFO full status after mask of ADC channel 4. High active.</t>
  </si>
  <si>
    <t>fifo_full_isr_ch3</t>
  </si>
  <si>
    <t xml:space="preserve"> FIFO full status after mask of ADC channel 3. High active.</t>
  </si>
  <si>
    <t>fifo_full_isr_ch2</t>
  </si>
  <si>
    <t xml:space="preserve"> FIFO full status after mask of ADC channel 2. High active.</t>
  </si>
  <si>
    <t>fifo_full_isr_ch1</t>
  </si>
  <si>
    <t xml:space="preserve"> FIFO full status after mask of ADC channel 1. High active.</t>
  </si>
  <si>
    <t>fifo_full_isr_ch0</t>
  </si>
  <si>
    <t>fifo_thd_ch4</t>
  </si>
  <si>
    <t>FIFO threshold for generating IRQ of ADC channel 4</t>
  </si>
  <si>
    <t>fifo_thd_ch3</t>
  </si>
  <si>
    <t>FIFO threshold for generating IRQ of ADC channel 3</t>
  </si>
  <si>
    <t>fifo_thd_ch2</t>
  </si>
  <si>
    <t>FIFO threshold for generating IRQ of ADC channel 2</t>
  </si>
  <si>
    <t>fifo_thd_ch1</t>
  </si>
  <si>
    <t>FIFO threshold for generating IRQ of ADC channel 1</t>
  </si>
  <si>
    <t>fifo_thd_ch0</t>
  </si>
  <si>
    <t>ADC_OFFSET_A</t>
  </si>
  <si>
    <t>cal_offset_a1</t>
  </si>
  <si>
    <t>cal_offset_a0</t>
  </si>
  <si>
    <t>cal_gain_a</t>
  </si>
  <si>
    <t>ADC_OFFSET_B</t>
  </si>
  <si>
    <t>cal_offset_b1</t>
  </si>
  <si>
    <t>cal_offset_b0</t>
  </si>
  <si>
    <t>ADC_OFFSET_C</t>
  </si>
  <si>
    <t>cal_offset_c1</t>
  </si>
  <si>
    <t>cal_offset_c0</t>
  </si>
  <si>
    <t>ADC_TEST</t>
  </si>
  <si>
    <t>test_en</t>
  </si>
  <si>
    <t>debug_sel</t>
  </si>
  <si>
    <t>ADC_RDR0</t>
  </si>
  <si>
    <t>read_data_ch0</t>
  </si>
  <si>
    <t xml:space="preserve">FIFO read data register of ADC channel 0 </t>
  </si>
  <si>
    <t>ADC_RDR1</t>
  </si>
  <si>
    <t>read_data_ch1</t>
  </si>
  <si>
    <t>FIFO read data register of ADC channel 1</t>
  </si>
  <si>
    <t>ADC_RDR2</t>
  </si>
  <si>
    <t>read_data_ch2</t>
  </si>
  <si>
    <t>FIFO read data register of ADC channel 2</t>
  </si>
  <si>
    <t>ADC_RDR3</t>
  </si>
  <si>
    <t>read_data_ch3</t>
  </si>
  <si>
    <t>FIFO read data register of ADC channel 3</t>
  </si>
  <si>
    <t>ADC_RDR4</t>
  </si>
  <si>
    <t>read_data_ch4</t>
  </si>
  <si>
    <t>FIFO read data register of ADC channel 4</t>
  </si>
  <si>
    <t>ADC_RDR5</t>
  </si>
  <si>
    <t>ADC_RDR6</t>
  </si>
  <si>
    <t>ADC_RDR7</t>
  </si>
  <si>
    <t>AUD_R0_RSVD_REG</t>
  </si>
  <si>
    <t>adc_dig_rsv</t>
  </si>
  <si>
    <t>Resverved  for further</t>
  </si>
  <si>
    <t>AUD_R1_GLOBAL0</t>
  </si>
  <si>
    <t>test_out_sela</t>
  </si>
  <si>
    <t>test_out_selb</t>
  </si>
  <si>
    <t>test_in_sel</t>
  </si>
  <si>
    <t>pga_toen</t>
  </si>
  <si>
    <t>Zero Crossing Time Out enable for ADC PGA gain setting.
1: enable                 0: disable</t>
  </si>
  <si>
    <t>adcclk_en</t>
  </si>
  <si>
    <t>adc_hpfout_sel</t>
  </si>
  <si>
    <t>Select the output of High Pass filter 1 as ADC output (for test)
0: normal output                1: selected.</t>
  </si>
  <si>
    <t>pga_gain</t>
  </si>
  <si>
    <t>ADC PGA volume control.
-12dB  to +36dB @ 2db/step
00000:  -12dB
00001: -10dB
00010: -8dB
… 2dB@step …
10111: +34dB
11000: +36dB
others: invalid</t>
  </si>
  <si>
    <t>hpf1en</t>
  </si>
  <si>
    <t>1st HPF enable. (typical 3.7Hz)
1: enable                  0: disable</t>
  </si>
  <si>
    <t>hpf2en</t>
  </si>
  <si>
    <t>2nd HPF enable.
1: enable                  0: disable</t>
  </si>
  <si>
    <t>NFA1</t>
  </si>
  <si>
    <t>ADC Notch filter NFA1 coefficient</t>
  </si>
  <si>
    <t>NFEN</t>
  </si>
  <si>
    <t>ADC Notch filter enable
1: enable                      0: disable</t>
  </si>
  <si>
    <t>NFA0</t>
  </si>
  <si>
    <t>ADC Notch filter NFA0 coefficient</t>
  </si>
  <si>
    <t>offset_regen</t>
  </si>
  <si>
    <t>Add an offset to ADC output (for test).
1:  enable                      0: disable</t>
  </si>
  <si>
    <t>offset_reg</t>
  </si>
  <si>
    <t xml:space="preserve">offset value from register settings. </t>
  </si>
  <si>
    <t>filgain_regen</t>
  </si>
  <si>
    <t>Add a gain to ADC data path (for debug).
1: enable                     0: disable</t>
  </si>
  <si>
    <t>filgain_reg</t>
  </si>
  <si>
    <t>gain setting from register.</t>
  </si>
  <si>
    <t>en_pga_zc</t>
  </si>
  <si>
    <t>Zero Crossing enable for ADC PGA
1: enable                             0: disable</t>
  </si>
  <si>
    <t>en_pga_single</t>
  </si>
  <si>
    <t>ADC PGA input mode, 
0: differetial                      1: Single</t>
  </si>
  <si>
    <t>pga_mute</t>
  </si>
  <si>
    <t xml:space="preserve">ADC PGA Mute,  
1: mute                             0: working </t>
  </si>
  <si>
    <t>en_pga</t>
  </si>
  <si>
    <t>ADC Input PGA enable;    
0: Power Down;                         1: Enable;</t>
  </si>
  <si>
    <t>output data from dig adc left channel</t>
  </si>
  <si>
    <t>QDEC_REV_ID</t>
  </si>
  <si>
    <t>ANA</t>
  </si>
  <si>
    <t>major_rev_id</t>
  </si>
  <si>
    <t>Major Revision ID</t>
  </si>
  <si>
    <t>minor_rev_id</t>
  </si>
  <si>
    <t>Minor Revision ID</t>
  </si>
  <si>
    <t>QDEC_CTRL0</t>
  </si>
  <si>
    <t>z_clr_cnt</t>
  </si>
  <si>
    <t>clear z counter</t>
  </si>
  <si>
    <t>y_clr_cnt</t>
  </si>
  <si>
    <t>clear y counter</t>
  </si>
  <si>
    <t>x_clr_cnt</t>
  </si>
  <si>
    <t>clear x counter</t>
  </si>
  <si>
    <t>clk_div_ld_en</t>
  </si>
  <si>
    <t>internal clock divider load enable</t>
  </si>
  <si>
    <t>debounce_clk_div_ld_en</t>
  </si>
  <si>
    <t>De-bounce clock divider load enable</t>
  </si>
  <si>
    <t>clk_div</t>
  </si>
  <si>
    <t>Internal clock divider. 
The divider equal to 2^debouce_clk_div</t>
  </si>
  <si>
    <t>debounce_clk_div</t>
  </si>
  <si>
    <t>De-bounce clock divider.
The divider equal to 2^debouce_clk_div</t>
  </si>
  <si>
    <t>debounce_en</t>
  </si>
  <si>
    <t>De-bounce enable</t>
  </si>
  <si>
    <t>z_timer_en</t>
  </si>
  <si>
    <t>set the couter of Z_QDEC as a timer.</t>
  </si>
  <si>
    <t>y_timer_en</t>
  </si>
  <si>
    <t>set the couter of Y_QDEC as a timer.</t>
  </si>
  <si>
    <t>x_timer_en</t>
  </si>
  <si>
    <t>set the couter of X_QDEC as a timer.</t>
  </si>
  <si>
    <t>z_mode</t>
  </si>
  <si>
    <t>Z axes count mode.
2'h0:: X1 mode
2'h1:: X2 mode
2'h2:: X4 mode
2'h3:: X4 mode</t>
  </si>
  <si>
    <t>z_swap_en</t>
  </si>
  <si>
    <t>Z axes A/B Phase swap enable</t>
  </si>
  <si>
    <t>z_en</t>
  </si>
  <si>
    <t>Z axes enable</t>
  </si>
  <si>
    <t>y_mode</t>
  </si>
  <si>
    <t>Y axes count mode.
2'h0:: X1 mode
2'h1:: X2 mode
2'h2:: X4 mode
2'h3:: X4 mode</t>
  </si>
  <si>
    <t>y_swap_en</t>
  </si>
  <si>
    <t>Y axes A/B Phase swap enable</t>
  </si>
  <si>
    <t>y_en</t>
  </si>
  <si>
    <t>Y axes enable</t>
  </si>
  <si>
    <t>x_mode</t>
  </si>
  <si>
    <t>X axes count mode.
2'h0:: X1 mode
2'h1:: X2 mode
2'h2:: X4 mode
2'h3:: X4 mode</t>
  </si>
  <si>
    <t>x_swap_en</t>
  </si>
  <si>
    <t>X axes A/B Phase swap enable</t>
  </si>
  <si>
    <t>x_en</t>
  </si>
  <si>
    <t>X axes enable</t>
  </si>
  <si>
    <t>QDEC_CTRL1</t>
  </si>
  <si>
    <t>z_event_th</t>
  </si>
  <si>
    <t>Threshold of z event number to generate x event interrupt</t>
  </si>
  <si>
    <t>y_event_th</t>
  </si>
  <si>
    <t>Threshold of y event number to generate x event interrupt</t>
  </si>
  <si>
    <t>x_event_th</t>
  </si>
  <si>
    <t>Threshold of x event number to generate x event interrupt</t>
  </si>
  <si>
    <t>QDEC_X_POS_CNT</t>
  </si>
  <si>
    <t>x_pos_cnt</t>
  </si>
  <si>
    <t>Signed position value of x axes event.
Keep zero when x axes is disabled.</t>
  </si>
  <si>
    <t>QDEC_Y_POS_CNT</t>
  </si>
  <si>
    <t>y_pos_cnt</t>
  </si>
  <si>
    <t>Signed position value of y axes event.
Keep zero when y axes is disabled.</t>
  </si>
  <si>
    <t>QDEC_Z_POS_CNT</t>
  </si>
  <si>
    <t>z_pos_cnt</t>
  </si>
  <si>
    <t>Signed position value of z axes event.
Keep zero when z axes is disabled.</t>
  </si>
  <si>
    <t>QDEC_ISR</t>
  </si>
  <si>
    <t>isr_z_pos_cnt_event</t>
  </si>
  <si>
    <t>Status of Z position counter event interrupt</t>
  </si>
  <si>
    <t>isr_z_pos_cnt_uf</t>
  </si>
  <si>
    <t>Status of Z position counter underflow interrupt</t>
  </si>
  <si>
    <t>isr_z_pos_cnt_of</t>
  </si>
  <si>
    <t>Status of Z position counter overflow interrupt</t>
  </si>
  <si>
    <t>isr_y_pos_cnt_event</t>
  </si>
  <si>
    <t>Status of Y position counter event interrupt</t>
  </si>
  <si>
    <t>isr_y_pos_cnt_uf</t>
  </si>
  <si>
    <t>Status of Y position counter underflow interrupt</t>
  </si>
  <si>
    <t>isr_y_pos_cnt_of</t>
  </si>
  <si>
    <t>Status of Y position counter overflow interrupt</t>
  </si>
  <si>
    <t>isr_x_pos_cnt_event</t>
  </si>
  <si>
    <t>Status of X position counter event interrupt</t>
  </si>
  <si>
    <t>isr_x_pos_cnt_uf</t>
  </si>
  <si>
    <t>Status of X position counter underflow interrupt</t>
  </si>
  <si>
    <t>isr_x_pos_cnt_of</t>
  </si>
  <si>
    <t>Status of X position counter overflow interrupt</t>
  </si>
  <si>
    <t>QDEC_IMR</t>
  </si>
  <si>
    <t>imr_z_pos_cnt_event</t>
  </si>
  <si>
    <t>Mask of Z position counter event interrupt</t>
  </si>
  <si>
    <t>imr_z_pos_cnt_uf</t>
  </si>
  <si>
    <t>Mask of Z position counter underflow interrupt</t>
  </si>
  <si>
    <t>imr_z_pos_cnt_of</t>
  </si>
  <si>
    <t>Mask of Z position counter overflow interrupt</t>
  </si>
  <si>
    <t>imr_y_pos_cnt_event</t>
  </si>
  <si>
    <t>Mask of Y position counter event interrupt</t>
  </si>
  <si>
    <t>imr_y_pos_cnt_uf</t>
  </si>
  <si>
    <t>Mask of Y position counter underflow interrupt</t>
  </si>
  <si>
    <t>imr_y_pos_cnt_of</t>
  </si>
  <si>
    <t>Mask of Y position counter overflow interrupt</t>
  </si>
  <si>
    <t>imr_x_pos_cnt_event</t>
  </si>
  <si>
    <t>Mask of X position counter event interrupt</t>
  </si>
  <si>
    <t>imr_x_pos_cnt_uf</t>
  </si>
  <si>
    <t>Mask of X position counter underflow interrupt</t>
  </si>
  <si>
    <t>imr_x_pos_cnt_of</t>
  </si>
  <si>
    <t>Mask of X position counter overflow interrupt</t>
  </si>
  <si>
    <t>QDEC_IRSR</t>
  </si>
  <si>
    <t>irsr_z_pos_cnt_event</t>
  </si>
  <si>
    <t>Raw Status of Z position counter event interrupt</t>
  </si>
  <si>
    <t>irsr_z_pos_cnt_uf</t>
  </si>
  <si>
    <t>Raw Status of Z position counter underflow interrupt</t>
  </si>
  <si>
    <t>irsr_z_pos_cnt_of</t>
  </si>
  <si>
    <t>Raw Status of Z position counter overflow interrupt</t>
  </si>
  <si>
    <t>irsr_y_pos_cnt_event</t>
  </si>
  <si>
    <t>Raw Status of Y position counter event interrupt</t>
  </si>
  <si>
    <t>irsr_y_pos_cnt_uf</t>
  </si>
  <si>
    <t>Raw Status of Y position counter underflow interrupt</t>
  </si>
  <si>
    <t>irsr_y_pos_cnt_of</t>
  </si>
  <si>
    <t>Raw Status of Y position counter overflow interrupt</t>
  </si>
  <si>
    <t>irsr_x_pos_cnt_event</t>
  </si>
  <si>
    <t>Raw Status of X position counter event interrupt</t>
  </si>
  <si>
    <t>irsr_x_pos_cnt_uf</t>
  </si>
  <si>
    <t>Raw Status of X position counter underflow interrupt</t>
  </si>
  <si>
    <t>irsr_x_pos_cnt_of</t>
  </si>
  <si>
    <t>Raw Status of X position counter overflow interrupt</t>
  </si>
  <si>
    <t>DEC_ICR</t>
  </si>
  <si>
    <t>icr_z_pos_cnt_event</t>
  </si>
  <si>
    <t>Clearance of Z position counter event interrupt</t>
  </si>
  <si>
    <t>icr_z_pos_cnt_uf</t>
  </si>
  <si>
    <t>Clearance of Z position counter underflow interrupt</t>
  </si>
  <si>
    <t>icr_z_pos_cnt_of</t>
  </si>
  <si>
    <t>Clearance of Z position counter overflow interrupt</t>
  </si>
  <si>
    <t>icr_y_pos_cnt_event</t>
  </si>
  <si>
    <t>Clearance of Y position counter event interrupt</t>
  </si>
  <si>
    <t>icr_y_pos_cnt_uf</t>
  </si>
  <si>
    <t>Clearance of Y position counter underflow interrupt</t>
  </si>
  <si>
    <t>icr_y_pos_cnt_of</t>
  </si>
  <si>
    <t>Clearance of Y position counter overflow interrupt</t>
  </si>
  <si>
    <t>icr_x_pos_cnt_event</t>
  </si>
  <si>
    <t>Clearance of X position counter event interrupt</t>
  </si>
  <si>
    <t>icr_x_pos_cnt_uf</t>
  </si>
  <si>
    <t>Clearance of X position counter underflow interrupt</t>
  </si>
  <si>
    <t>icr_x_pos_cnt_of</t>
  </si>
  <si>
    <t>Clearance of X position counter overflow interrupt</t>
  </si>
  <si>
    <t>OSTIMER_CTRL</t>
  </si>
  <si>
    <t>Write '1' to this bit will load the initial value to OS timer.</t>
  </si>
  <si>
    <t>wrap_mode</t>
  </si>
  <si>
    <t>Write '1' to this bit will set OS timer to wrap mode. 
When read, get the information if OS timer is in wrap mode. 
In wrap mode ,when the conuter down count to zero ,the value will load 24'hFFFFFF
1:: wrap_mode: indicates OS timer in wrap mode. 
0:: noraml_mode: indicates OS timer not in wrap mode.</t>
  </si>
  <si>
    <t>repeat_mode</t>
  </si>
  <si>
    <t>Write '1' to this bit will set OS timer to repeat mode. 
When read, get the information if OS timer is in repeat mode. 
1:: repeat_mode: indicates OS timer in repeat mode. 
0:: normal_mode: indicates OS timer not in repeat mode.</t>
  </si>
  <si>
    <t>clk_enable</t>
  </si>
  <si>
    <t>0: disable ostimer clk</t>
  </si>
  <si>
    <t>loaded</t>
  </si>
  <si>
    <t>Read this bit will get the information if OS timer interruption clear operation is finished or not. 
'1' indicates OS timer interruption clear operation is on going. 
'0' indicates no OS timer interruption clear operation is on going.</t>
  </si>
  <si>
    <t>enabled</t>
  </si>
  <si>
    <t>Read this bit will get the information if OS timer is really enabled or not. This bit will change only after the next front of 16 KHz system clock. 
'1' indicates OS timer enabled. 
'0' indicates OS timer not enabled.</t>
  </si>
  <si>
    <t>enable</t>
  </si>
  <si>
    <t>Write '1' to this bit will enable OS timer. 
When read, the value is what we have written to this bit, it changes immediately after been written.</t>
  </si>
  <si>
    <t>loadval</t>
  </si>
  <si>
    <t>Value loaded to OS timer.</t>
  </si>
  <si>
    <t>OSTIMER_CURVAL</t>
  </si>
  <si>
    <t>curval</t>
  </si>
  <si>
    <t>Current value of OS timer. The value is 24 bits and the first 8 bits are sign extension of the most important bit. A negative value indicates that the timer has wraped.</t>
  </si>
  <si>
    <t>AON_WDTTIMER_CTRL</t>
  </si>
  <si>
    <t>load_protected</t>
  </si>
  <si>
    <t>When 1, load bit is protected by hardware and can't be writen.</t>
  </si>
  <si>
    <t>stop_protected</t>
  </si>
  <si>
    <t>When 1, stop bit is protected by hardware and can't be writen.</t>
  </si>
  <si>
    <t>start_protected</t>
  </si>
  <si>
    <t>When 1, start bit is protected by hardware and can't be writen.</t>
  </si>
  <si>
    <t>wdenabled</t>
  </si>
  <si>
    <t>Read this bit will get the information if watchdog timer is really enabled or not. This bit will change only after the next front of 32 KHz system clock. 
'1' indicates watchdog timer is enabled, if current watchdog timer value reaches 0, the system will be reseted. 
'0' indicates watchdog timer is not enabled.</t>
  </si>
  <si>
    <t>reload</t>
  </si>
  <si>
    <t>Write '1' to this bit will load wdtimer_loadval value to watchdog timer. 
Use this bit to implement the watchog keep alive.</t>
  </si>
  <si>
    <t>wdt_mode</t>
  </si>
  <si>
    <t>stop</t>
  </si>
  <si>
    <t>Write '1' to this bit will stop watchdog timer.</t>
  </si>
  <si>
    <t>wdt_int_mask</t>
  </si>
  <si>
    <t>0:disable wdt int to irq output
1:enable wdt int to irq output</t>
  </si>
  <si>
    <t>start</t>
  </si>
  <si>
    <t>Write '1' to this bit will enable watchdog timer and Load it with wdtimer_loadval.</t>
  </si>
  <si>
    <t>STOP_PROTECT</t>
  </si>
  <si>
    <t>stop_lock</t>
  </si>
  <si>
    <t>When lock is 1, writing stop bit won't take effect.
Write [31:0] with 0xDEADFACE to set lock
Write [31:0] with 0xBABEBEEF to release lock</t>
  </si>
  <si>
    <t>OTHER_PROTECT</t>
  </si>
  <si>
    <t>start_load_lock</t>
  </si>
  <si>
    <t xml:space="preserve">When lock is 1, writing start or load bit wont take effect.
Write [31:0] with 0xbadbee01 to set lock
Write [31:0] with 0xbadbee00 to release lock1: reset generated in mode1 could reset pmu ctrl.
</t>
  </si>
  <si>
    <t>RESET_PMU_EN</t>
  </si>
  <si>
    <t>wdt_reset_pmu_en</t>
  </si>
  <si>
    <t>1: reset generated in mode1 could reset pmu ctrl.
0: reset generated in mode1 could only reset dbb
Write [31:0] with 0x5856E201 to set lock
Write [31:0] with 0x5856e200 to release lock</t>
  </si>
  <si>
    <t>AONWDTTIMER_LOADVAL</t>
  </si>
  <si>
    <t xml:space="preserve">Load value of normal watchdog timer. Number of 32kHz Clock before Reset. </t>
  </si>
  <si>
    <t>ffffff</t>
  </si>
  <si>
    <t>AON_TIMER_IRQ_MASK</t>
  </si>
  <si>
    <t>ostimer_mask</t>
  </si>
  <si>
    <t>Set mask for OS timer IRQ.
0:Disable timer IRQ
1:Enable timer IRQ</t>
  </si>
  <si>
    <t>AON_TIMER_IRQ_CLR</t>
  </si>
  <si>
    <t>aonwdt_clr</t>
  </si>
  <si>
    <t>Clear AON WDT wakeup.</t>
  </si>
  <si>
    <t>ostimer_clr</t>
  </si>
  <si>
    <t>Clear OS Timer IRQ.</t>
  </si>
  <si>
    <t>AON_TIMER_IRQ_CAUSE</t>
  </si>
  <si>
    <t>wdt_reset_ocurred</t>
  </si>
  <si>
    <t>wdt reset generated</t>
  </si>
  <si>
    <t>wdt_wakeup_status</t>
  </si>
  <si>
    <t>wdt interrupt generated</t>
  </si>
  <si>
    <t>ostimer_status</t>
  </si>
  <si>
    <t>OS Timer wake up status.</t>
  </si>
  <si>
    <t xml:space="preserve">IRQ is generate
irq_cause=(timer_wakeup_sync &amp; ostimer_mask) | (wdt_wakeup_status &amp; wdt_int_enable) ;
</t>
  </si>
  <si>
    <t>RO</t>
    <phoneticPr fontId="30" type="noConversion"/>
  </si>
  <si>
    <t>RW</t>
    <phoneticPr fontId="30" type="noConversion"/>
  </si>
  <si>
    <t>Reserved</t>
    <phoneticPr fontId="30" type="noConversion"/>
  </si>
  <si>
    <t>BT_RX_CLK_DIV</t>
  </si>
  <si>
    <t>BT_RX_CLK_DIV_SYNC</t>
  </si>
  <si>
    <t>BT_RX_DC_NOTCH</t>
  </si>
  <si>
    <t>rx_dc_shift</t>
  </si>
  <si>
    <t>2’b00 --- 4
2’b01 --- 6
2’b10 --- 8
2’b11 --- 10</t>
  </si>
  <si>
    <t>rx_notch_shift_a</t>
  </si>
  <si>
    <t>2’b00 --- 8
2’b01 --- 10
2’b10 --- 12
2’b11 --- 14</t>
  </si>
  <si>
    <t>rx_notch_coef_b</t>
  </si>
  <si>
    <t>notch coef</t>
  </si>
  <si>
    <t>BT_RX_CORDIC_LPF</t>
  </si>
  <si>
    <t xml:space="preserve">freq shift </t>
  </si>
  <si>
    <t>rx_lpf_shift_bit</t>
  </si>
  <si>
    <t>2’b00 --- 12
2’b01 --- 13
2’b10 --- 14</t>
  </si>
  <si>
    <t>BT_RX_SYNC_G</t>
  </si>
  <si>
    <t>g1 and g0 for BR/EDR sync,low 9 bit for g0,high 9bit for g1</t>
  </si>
  <si>
    <t>BT_RX_SYNC_G_LE</t>
  </si>
  <si>
    <t>BT_RX_SYNC_CORR</t>
  </si>
  <si>
    <t>rx_coarse_corr_thd_le</t>
  </si>
  <si>
    <t>coarse_corr_thd for BLE uncoded</t>
  </si>
  <si>
    <t>BT_RX_SYNC_GFSK_TH1</t>
  </si>
  <si>
    <t>rx_adjust_th1</t>
  </si>
  <si>
    <t>ajust th1 for GFSK sync</t>
  </si>
  <si>
    <t>BT_RX_SYNC_GFSK_TH2</t>
  </si>
  <si>
    <t>rx_adjust_th2</t>
  </si>
  <si>
    <t>ajust th2 for GFSK sync</t>
  </si>
  <si>
    <t>BT_RX_SYNC_CODED_CFG</t>
  </si>
  <si>
    <t>rx_sync_samp_offset</t>
  </si>
  <si>
    <t>00--0  01--1 10--2 10--3</t>
  </si>
  <si>
    <t>BT_RX_SYNC_CONST</t>
  </si>
  <si>
    <t>rx_constvalue</t>
  </si>
  <si>
    <t>const value for GFSK</t>
  </si>
  <si>
    <t>BT_RX_SYNC_THD</t>
  </si>
  <si>
    <t>3C</t>
  </si>
  <si>
    <t>BT_RX_DEMOD_GFSK_1</t>
  </si>
  <si>
    <t>rx_gfsk_sample_track_on</t>
  </si>
  <si>
    <t>0 --sample_track  off 1 -- sample_track on</t>
  </si>
  <si>
    <t>rx_gfsk_u_dc</t>
  </si>
  <si>
    <t>gfsk_u_dc</t>
  </si>
  <si>
    <t>rx_gfsk_time_track_thd</t>
  </si>
  <si>
    <t>gfsk time track thd</t>
  </si>
  <si>
    <t>rx_gfsk_u_sam</t>
  </si>
  <si>
    <t>0000~1111 corresponding 2^2~2^-7</t>
  </si>
  <si>
    <t>rx_gfsk_u_err</t>
  </si>
  <si>
    <t>u_err coef ,u(0.6)</t>
  </si>
  <si>
    <t>40</t>
  </si>
  <si>
    <t>BT_RX_DEMOD_GFSK_2</t>
  </si>
  <si>
    <t>rx_dc_adapt_on</t>
  </si>
  <si>
    <t>0 --dc_adapt off 1 --dc_adapt on</t>
  </si>
  <si>
    <t>rx_u_cur_err</t>
  </si>
  <si>
    <t>u_cur_err,uCurErr
0---1,
1---1/2,
2---1/4,
3---1/8</t>
  </si>
  <si>
    <t>rx_th22</t>
  </si>
  <si>
    <t>th22 for GFSK demod,u(0.9)</t>
  </si>
  <si>
    <t>rx_th11</t>
  </si>
  <si>
    <t>th11 for GFSK demod,u(0.9)</t>
  </si>
  <si>
    <t>44</t>
  </si>
  <si>
    <t>48</t>
  </si>
  <si>
    <t>rx_g_coef_demod_le</t>
  </si>
  <si>
    <t>g1 and g0 for BLE,low 9 bit for g0,high 9bit for g1</t>
  </si>
  <si>
    <t>4C</t>
  </si>
  <si>
    <t>50</t>
  </si>
  <si>
    <t>BT_RX_DEMOD_VITERBI</t>
  </si>
  <si>
    <t>54</t>
  </si>
  <si>
    <t>BT_RX_RSSI</t>
  </si>
  <si>
    <t>rx_dgc_ct</t>
  </si>
  <si>
    <t>0~15</t>
  </si>
  <si>
    <t>rx_ct_u</t>
  </si>
  <si>
    <t>0~7</t>
  </si>
  <si>
    <t>58</t>
  </si>
  <si>
    <t>BT_RX_GLB_CFG</t>
  </si>
  <si>
    <t>rx_calib_en</t>
  </si>
  <si>
    <t>1--calib on   0--calib off</t>
  </si>
  <si>
    <t>5C</t>
  </si>
  <si>
    <t>BT_CALIB_LEN</t>
  </si>
  <si>
    <t>rx_dly_th</t>
  </si>
  <si>
    <t>dly some cnt , then caculate dc or iq</t>
  </si>
  <si>
    <t>rx_sw_agc_gain_inv</t>
  </si>
  <si>
    <t>1/gain</t>
  </si>
  <si>
    <t>rx_iq_est_len</t>
  </si>
  <si>
    <t>rx_dc_est_len</t>
  </si>
  <si>
    <t>60</t>
  </si>
  <si>
    <t>BT_CALIB_VALUE_IQ</t>
  </si>
  <si>
    <t>rx_dc_comp_en</t>
  </si>
  <si>
    <t>dc compensation  en</t>
  </si>
  <si>
    <t>64</t>
  </si>
  <si>
    <t>BT_CALIB_VALUE_DC1_I</t>
  </si>
  <si>
    <t>dc compensation  i</t>
  </si>
  <si>
    <t>rx_dc_est_data_i_1</t>
  </si>
  <si>
    <t>68</t>
  </si>
  <si>
    <t>70</t>
  </si>
  <si>
    <t>74</t>
  </si>
  <si>
    <t>78</t>
  </si>
  <si>
    <t>7C</t>
  </si>
  <si>
    <t>dc compensation  q</t>
  </si>
  <si>
    <t>80</t>
  </si>
  <si>
    <t>84</t>
  </si>
  <si>
    <t>88</t>
  </si>
  <si>
    <t>8C</t>
  </si>
  <si>
    <t>90</t>
  </si>
  <si>
    <t>94</t>
  </si>
  <si>
    <t>BT_RX_GLB_CFG0</t>
  </si>
  <si>
    <t>rx_dc_est2soft_vld</t>
  </si>
  <si>
    <t>dc_est vld</t>
  </si>
  <si>
    <t>rx_dc_est2soft_i</t>
  </si>
  <si>
    <t>dc_est_i</t>
  </si>
  <si>
    <t>rx_dc_est2soft_q</t>
  </si>
  <si>
    <t>dc_est_q</t>
  </si>
  <si>
    <t>98</t>
  </si>
  <si>
    <t>BT_RX_GLB_CFG1</t>
  </si>
  <si>
    <t>rx_iq_est_i</t>
  </si>
  <si>
    <t>iq_est_i</t>
  </si>
  <si>
    <t>rx_iq_est2soft_vld</t>
  </si>
  <si>
    <t>9C</t>
  </si>
  <si>
    <t>BT_RX_GLB_CFG2</t>
  </si>
  <si>
    <t>rx_iq_est_q</t>
  </si>
  <si>
    <t>iq_est_q</t>
  </si>
  <si>
    <t>A0</t>
  </si>
  <si>
    <t>A4</t>
  </si>
  <si>
    <t>rssi post out</t>
  </si>
  <si>
    <t>rssi post out vld</t>
  </si>
  <si>
    <t>rx_data_rssi_out_post</t>
  </si>
  <si>
    <t>rx_data_rssi_out_vld_post</t>
  </si>
  <si>
    <t>C0</t>
  </si>
  <si>
    <t>BT_RX_DUMP_CFG</t>
  </si>
  <si>
    <t>rx_ram_dump_len</t>
  </si>
  <si>
    <t>rx_ram_dump_trig</t>
  </si>
  <si>
    <t>C4</t>
  </si>
  <si>
    <t>BT_RX_FREQ_RPT_CFG</t>
  </si>
  <si>
    <t>rx_frq_offset</t>
  </si>
  <si>
    <t>freq offset form sync</t>
  </si>
  <si>
    <t>rx_frq_offset_vld</t>
  </si>
  <si>
    <t>freq offset effect</t>
  </si>
  <si>
    <t>D0</t>
  </si>
  <si>
    <t>BT_AGC_CFG0</t>
  </si>
  <si>
    <t>agc_param_agc_en</t>
  </si>
  <si>
    <t>agc_iqsigidx_init</t>
  </si>
  <si>
    <t>agc_rssisigidx_init</t>
  </si>
  <si>
    <t>agc_corrleniq_base</t>
  </si>
  <si>
    <t>agc_corrlenrssi_base</t>
  </si>
  <si>
    <t>agc_corrleniq_selc</t>
  </si>
  <si>
    <t>agc_corrlenrssi_selc</t>
  </si>
  <si>
    <t>D4</t>
  </si>
  <si>
    <t>BT_CFG1</t>
  </si>
  <si>
    <t>agc_abbpowdetthlinear</t>
  </si>
  <si>
    <t>D8</t>
  </si>
  <si>
    <t>BT_CFG2</t>
  </si>
  <si>
    <t>agc_lnapowdetthlinear</t>
  </si>
  <si>
    <t>agc_th0gainlinear</t>
  </si>
  <si>
    <t>DC</t>
  </si>
  <si>
    <t>BT_CFG3</t>
  </si>
  <si>
    <t>agc_thsatlinear</t>
  </si>
  <si>
    <t>agc_th32gainlinear</t>
  </si>
  <si>
    <t>E0</t>
  </si>
  <si>
    <t>BT_CFG4</t>
  </si>
  <si>
    <t>agc_th26gainlinear</t>
  </si>
  <si>
    <t>agc_thmaxgainlinear</t>
  </si>
  <si>
    <t>E4</t>
  </si>
  <si>
    <t>BT_CFG5</t>
  </si>
  <si>
    <t>agc_th14gainlinear</t>
  </si>
  <si>
    <t>abc_th8gainlinear</t>
  </si>
  <si>
    <t>E8</t>
  </si>
  <si>
    <t>BT_CFG6</t>
  </si>
  <si>
    <t>agc_thABBGainLinear</t>
  </si>
  <si>
    <t>EC</t>
  </si>
  <si>
    <t>BT_CFG7</t>
  </si>
  <si>
    <t>agc_sigTimingSure</t>
  </si>
  <si>
    <t>agc_AbbMid</t>
  </si>
  <si>
    <t>agc_AbbInt</t>
  </si>
  <si>
    <t>agc_LnaInit</t>
  </si>
  <si>
    <t>agc_RSSIlowerTh</t>
  </si>
  <si>
    <t>agc_RSSIupperTh</t>
  </si>
  <si>
    <t>agc_lowerth</t>
  </si>
  <si>
    <t>agc_upperTh</t>
  </si>
  <si>
    <t>F0</t>
  </si>
  <si>
    <t>BT_CFG8</t>
  </si>
  <si>
    <t>agc_timeOutConfig</t>
  </si>
  <si>
    <t>F4</t>
  </si>
  <si>
    <t>BT_CFG9</t>
  </si>
  <si>
    <t>agc_pwrLockedPos</t>
  </si>
  <si>
    <t>agc_ADCPowDCcancelEn</t>
  </si>
  <si>
    <t>agc_timePowDet</t>
  </si>
  <si>
    <t>TOP_CFG0</t>
  </si>
  <si>
    <t>top_Calibr_Mode</t>
  </si>
  <si>
    <t>top_Calibr_Work_en</t>
  </si>
  <si>
    <t>top_Normal_Work_En</t>
  </si>
  <si>
    <t>TOP_CFG1</t>
  </si>
  <si>
    <t>TOP_CFG2</t>
  </si>
  <si>
    <t>cb_rf_config_time</t>
  </si>
  <si>
    <t>TX_CFG0</t>
  </si>
  <si>
    <t>tx_modulationIndex</t>
  </si>
  <si>
    <t>RO</t>
    <phoneticPr fontId="30" type="noConversion"/>
  </si>
  <si>
    <t>rx ir in (with carrier) polarity
0: carrier high and idle low
1: carrier low and idle high</t>
    <phoneticPr fontId="29" type="noConversion"/>
  </si>
  <si>
    <t>0: generate wakeup/reset while all zero after an uncleared int
1: generate only reset when all zero</t>
    <phoneticPr fontId="29" type="noConversion"/>
  </si>
  <si>
    <t>aon_peri</t>
    <phoneticPr fontId="29" type="noConversion"/>
  </si>
  <si>
    <t>reserved</t>
    <phoneticPr fontId="29" type="noConversion"/>
  </si>
  <si>
    <t>RO</t>
    <phoneticPr fontId="29" type="noConversion"/>
  </si>
  <si>
    <t>7'b0</t>
    <phoneticPr fontId="29" type="noConversion"/>
  </si>
  <si>
    <t>25'b1</t>
    <phoneticPr fontId="29" type="noConversion"/>
  </si>
  <si>
    <t>RW</t>
    <phoneticPr fontId="30" type="noConversion"/>
  </si>
  <si>
    <t>AON Peripheral</t>
    <phoneticPr fontId="29" type="noConversion"/>
  </si>
  <si>
    <t>AP Peripheral</t>
    <phoneticPr fontId="29" type="noConversion"/>
  </si>
  <si>
    <t>0x46FF_FFFF</t>
    <phoneticPr fontId="29" type="noConversion"/>
  </si>
  <si>
    <t>0x4500_0000 - 0x46FF_FFFF</t>
    <phoneticPr fontId="29" type="noConversion"/>
  </si>
  <si>
    <t>Address Range</t>
    <phoneticPr fontId="29" type="noConversion"/>
  </si>
  <si>
    <t>0x4700_0000 -0x47FF_FFFF</t>
    <phoneticPr fontId="29" type="noConversion"/>
  </si>
  <si>
    <t>Class</t>
    <phoneticPr fontId="29" type="noConversion"/>
  </si>
  <si>
    <t>UART</t>
    <phoneticPr fontId="29" type="noConversion"/>
  </si>
  <si>
    <t>UART</t>
    <phoneticPr fontId="29" type="noConversion"/>
  </si>
  <si>
    <t>IR</t>
    <phoneticPr fontId="29" type="noConversion"/>
  </si>
  <si>
    <t>SPI</t>
    <phoneticPr fontId="29" type="noConversion"/>
  </si>
  <si>
    <t>I2C</t>
    <phoneticPr fontId="29" type="noConversion"/>
  </si>
  <si>
    <t>DUAL_TIMER</t>
    <phoneticPr fontId="29" type="noConversion"/>
  </si>
  <si>
    <t>GPIO</t>
    <phoneticPr fontId="29" type="noConversion"/>
  </si>
  <si>
    <t>gpioa</t>
    <phoneticPr fontId="29" type="noConversion"/>
  </si>
  <si>
    <t>KEYPAD</t>
    <phoneticPr fontId="29" type="noConversion"/>
  </si>
  <si>
    <t>GPADC</t>
    <phoneticPr fontId="29" type="noConversion"/>
  </si>
  <si>
    <t>APC</t>
    <phoneticPr fontId="29" type="noConversion"/>
  </si>
  <si>
    <t>AUD</t>
    <phoneticPr fontId="29" type="noConversion"/>
  </si>
  <si>
    <t>IOMUX</t>
    <phoneticPr fontId="29" type="noConversion"/>
  </si>
  <si>
    <t>BT_MODEM</t>
    <phoneticPr fontId="29" type="noConversion"/>
  </si>
  <si>
    <t>AON_TIMER</t>
    <phoneticPr fontId="29" type="noConversion"/>
  </si>
  <si>
    <t>QDEC</t>
    <phoneticPr fontId="29" type="noConversion"/>
  </si>
  <si>
    <t>0x4700_0000</t>
    <phoneticPr fontId="29" type="noConversion"/>
  </si>
  <si>
    <t>aon_ctrl</t>
    <phoneticPr fontId="29" type="noConversion"/>
  </si>
  <si>
    <t>AON_IOMUX</t>
    <phoneticPr fontId="29" type="noConversion"/>
  </si>
  <si>
    <t>Version</t>
  </si>
  <si>
    <t>Date</t>
  </si>
  <si>
    <t>Owner</t>
  </si>
  <si>
    <t>Description</t>
  </si>
  <si>
    <t>Add version description sheet</t>
    <phoneticPr fontId="29" type="noConversion"/>
  </si>
  <si>
    <t>Register
Name</t>
    <phoneticPr fontId="29" type="noConversion"/>
  </si>
  <si>
    <t>CCR</t>
    <phoneticPr fontId="29" type="noConversion"/>
  </si>
  <si>
    <t>RW</t>
    <phoneticPr fontId="29" type="noConversion"/>
  </si>
  <si>
    <t>statistic_en</t>
    <phoneticPr fontId="29" type="noConversion"/>
  </si>
  <si>
    <t>set_prefetch</t>
    <phoneticPr fontId="29" type="noConversion"/>
  </si>
  <si>
    <t>set_man_inv</t>
    <phoneticPr fontId="29" type="noConversion"/>
  </si>
  <si>
    <t>set_man_pow</t>
    <phoneticPr fontId="29" type="noConversion"/>
  </si>
  <si>
    <t>pow_req</t>
    <phoneticPr fontId="29" type="noConversion"/>
  </si>
  <si>
    <t>inv_req</t>
    <phoneticPr fontId="29" type="noConversion"/>
  </si>
  <si>
    <t>en</t>
    <phoneticPr fontId="29" type="noConversion"/>
  </si>
  <si>
    <t>004</t>
    <phoneticPr fontId="29" type="noConversion"/>
  </si>
  <si>
    <t>SR</t>
    <phoneticPr fontId="29" type="noConversion"/>
  </si>
  <si>
    <t>RW</t>
    <phoneticPr fontId="29" type="noConversion"/>
  </si>
  <si>
    <t>pow_stat</t>
    <phoneticPr fontId="29" type="noConversion"/>
  </si>
  <si>
    <t>reserved</t>
    <phoneticPr fontId="29" type="noConversion"/>
  </si>
  <si>
    <t>inv_stat</t>
    <phoneticPr fontId="29" type="noConversion"/>
  </si>
  <si>
    <t>cs</t>
    <phoneticPr fontId="29" type="noConversion"/>
  </si>
  <si>
    <t>IRQMASK</t>
    <phoneticPr fontId="29" type="noConversion"/>
  </si>
  <si>
    <t>RW</t>
    <phoneticPr fontId="29" type="noConversion"/>
  </si>
  <si>
    <t>man_inv_err</t>
    <phoneticPr fontId="29" type="noConversion"/>
  </si>
  <si>
    <t>pow_err</t>
    <phoneticPr fontId="29" type="noConversion"/>
  </si>
  <si>
    <t>008</t>
    <phoneticPr fontId="29" type="noConversion"/>
  </si>
  <si>
    <t>00C</t>
    <phoneticPr fontId="29" type="noConversion"/>
  </si>
  <si>
    <t>HWPARAMS</t>
    <phoneticPr fontId="29" type="noConversion"/>
  </si>
  <si>
    <t>IRQSTAT</t>
    <phoneticPr fontId="29" type="noConversion"/>
  </si>
  <si>
    <t>010</t>
    <phoneticPr fontId="29" type="noConversion"/>
  </si>
  <si>
    <t>gen_stat_logic</t>
    <phoneticPr fontId="29" type="noConversion"/>
  </si>
  <si>
    <t>reset_all_regs</t>
    <phoneticPr fontId="29" type="noConversion"/>
  </si>
  <si>
    <t>cache_way</t>
    <phoneticPr fontId="29" type="noConversion"/>
  </si>
  <si>
    <t>cw</t>
    <phoneticPr fontId="29" type="noConversion"/>
  </si>
  <si>
    <t>aw</t>
    <phoneticPr fontId="29" type="noConversion"/>
  </si>
  <si>
    <t>014</t>
    <phoneticPr fontId="29" type="noConversion"/>
  </si>
  <si>
    <t>CSHR</t>
    <phoneticPr fontId="29" type="noConversion"/>
  </si>
  <si>
    <t>cshr</t>
    <phoneticPr fontId="29" type="noConversion"/>
  </si>
  <si>
    <t>CSMR</t>
    <phoneticPr fontId="29" type="noConversion"/>
  </si>
  <si>
    <t>RW</t>
    <phoneticPr fontId="29" type="noConversion"/>
  </si>
  <si>
    <t>csmr</t>
    <phoneticPr fontId="29" type="noConversion"/>
  </si>
  <si>
    <t>018</t>
    <phoneticPr fontId="29" type="noConversion"/>
  </si>
  <si>
    <t>ir_ana_cr_dec_en</t>
    <phoneticPr fontId="29" type="noConversion"/>
  </si>
  <si>
    <t xml:space="preserve">uart0_irq           </t>
  </si>
  <si>
    <t xml:space="preserve">flashc_irq       </t>
    <phoneticPr fontId="29" type="noConversion"/>
  </si>
  <si>
    <t xml:space="preserve">bt_txrx_en_irq     </t>
    <phoneticPr fontId="29" type="noConversion"/>
  </si>
  <si>
    <t>Write this register with the following values to
perform the corresponding actions:
0x0: no action
0x1: issue a data transaction (Master only)
0x2: respond with an ACK to the received byte
0x3: respond with a NACK to the received byte
0x4: clear the FIFO
Only bit 0 can be read.</t>
    <phoneticPr fontId="29" type="noConversion"/>
  </si>
  <si>
    <t>fast_md</t>
    <phoneticPr fontId="30" type="noConversion"/>
  </si>
  <si>
    <t>0: mode0/mode2 slow mode, the frequency ratio of spi_clk and SCLK should be larger than 6
1: mode0/mode2 fast mode,  the freqency ration of spi_clk and SCLK should be larger than 2</t>
    <phoneticPr fontId="30" type="noConversion"/>
  </si>
  <si>
    <t>RW</t>
    <phoneticPr fontId="30" type="noConversion"/>
  </si>
  <si>
    <t>wcnt_clr</t>
    <phoneticPr fontId="30" type="noConversion"/>
  </si>
  <si>
    <t>wcnt counter clear. High active</t>
    <phoneticPr fontId="30" type="noConversion"/>
  </si>
  <si>
    <t>rcnt_clr</t>
    <phoneticPr fontId="30" type="noConversion"/>
  </si>
  <si>
    <t>rcnt counter clear. High active</t>
    <phoneticPr fontId="30" type="noConversion"/>
  </si>
  <si>
    <t>080</t>
    <phoneticPr fontId="30" type="noConversion"/>
  </si>
  <si>
    <t>USER_CONFIG</t>
    <phoneticPr fontId="30" type="noConversion"/>
  </si>
  <si>
    <t>WO</t>
    <phoneticPr fontId="30" type="noConversion"/>
  </si>
  <si>
    <t>when you write the register USER_CONFIG, you must write this byte F5</t>
    <phoneticPr fontId="30" type="noConversion"/>
  </si>
  <si>
    <t>14'b0</t>
    <phoneticPr fontId="30" type="noConversion"/>
  </si>
  <si>
    <t>Crypto_en</t>
    <phoneticPr fontId="30" type="noConversion"/>
  </si>
  <si>
    <t>Appclk_en</t>
    <phoneticPr fontId="30" type="noConversion"/>
  </si>
  <si>
    <t>Mem_dm_en</t>
    <phoneticPr fontId="30" type="noConversion"/>
  </si>
  <si>
    <t>Reg_dm_en</t>
    <phoneticPr fontId="30" type="noConversion"/>
  </si>
  <si>
    <t>Mem_dtr_en</t>
    <phoneticPr fontId="30" type="noConversion"/>
  </si>
  <si>
    <t>inv_clk_sel</t>
    <phoneticPr fontId="30" type="noConversion"/>
  </si>
  <si>
    <t>Qpi_en</t>
    <phoneticPr fontId="30" type="noConversion"/>
  </si>
  <si>
    <t>Token_en</t>
    <phoneticPr fontId="30" type="noConversion"/>
  </si>
  <si>
    <t>084</t>
    <phoneticPr fontId="30" type="noConversion"/>
  </si>
  <si>
    <t>USER_TOKEN</t>
    <phoneticPr fontId="30" type="noConversion"/>
  </si>
  <si>
    <t>Token_value</t>
    <phoneticPr fontId="30" type="noConversion"/>
  </si>
  <si>
    <t>088</t>
    <phoneticPr fontId="30" type="noConversion"/>
  </si>
  <si>
    <t>USER_MEM_READ_OP</t>
    <phoneticPr fontId="30" type="noConversion"/>
  </si>
  <si>
    <t>Mem_len</t>
    <phoneticPr fontId="30" type="noConversion"/>
  </si>
  <si>
    <t>Mem_op</t>
    <phoneticPr fontId="30" type="noConversion"/>
  </si>
  <si>
    <t>08C</t>
    <phoneticPr fontId="30" type="noConversion"/>
  </si>
  <si>
    <t>USER_MEM_READ_TRANS</t>
    <phoneticPr fontId="30" type="noConversion"/>
  </si>
  <si>
    <t>Mem_trans</t>
    <phoneticPr fontId="30" type="noConversion"/>
  </si>
  <si>
    <t>090</t>
    <phoneticPr fontId="30" type="noConversion"/>
  </si>
  <si>
    <t>USER_DUMMY_COUNT</t>
    <phoneticPr fontId="30" type="noConversion"/>
  </si>
  <si>
    <t>Mem_dm_cnt</t>
    <phoneticPr fontId="30" type="noConversion"/>
  </si>
  <si>
    <t>Reg_dm_cnt</t>
    <phoneticPr fontId="30" type="noConversion"/>
  </si>
  <si>
    <t>094</t>
    <phoneticPr fontId="30" type="noConversion"/>
  </si>
  <si>
    <t>Appclk_pat</t>
    <phoneticPr fontId="30" type="noConversion"/>
  </si>
  <si>
    <t>APC_RSVD_RW_REG</t>
    <phoneticPr fontId="29" type="noConversion"/>
  </si>
  <si>
    <t>Module</t>
    <phoneticPr fontId="29" type="noConversion"/>
  </si>
  <si>
    <t>Add clk gate</t>
    <phoneticPr fontId="29" type="noConversion"/>
  </si>
  <si>
    <t>Auto</t>
    <phoneticPr fontId="29" type="noConversion"/>
  </si>
  <si>
    <t>Reset</t>
    <phoneticPr fontId="29" type="noConversion"/>
  </si>
  <si>
    <t>W1C</t>
    <phoneticPr fontId="30" type="noConversion"/>
  </si>
  <si>
    <t>not used</t>
    <phoneticPr fontId="30" type="noConversion"/>
  </si>
  <si>
    <r>
      <t xml:space="preserve">cycle number=2^rccal_length, in 32KHz used for rc calibration
</t>
    </r>
    <r>
      <rPr>
        <sz val="11"/>
        <color rgb="FFFF0000"/>
        <rFont val="Calibri"/>
        <family val="2"/>
      </rPr>
      <t>the maximum rccal_length is 8</t>
    </r>
    <phoneticPr fontId="29" type="noConversion"/>
  </si>
  <si>
    <t>BT_RC_CALI_IRQ</t>
    <phoneticPr fontId="29" type="noConversion"/>
  </si>
  <si>
    <t>USER_APPEND_CLOCK_PATTERN</t>
    <phoneticPr fontId="30" type="noConversion"/>
  </si>
  <si>
    <t>key_protection</t>
    <phoneticPr fontId="30" type="noConversion"/>
  </si>
  <si>
    <t>iso_ana_forcedata</t>
  </si>
  <si>
    <t>Reserved</t>
    <phoneticPr fontId="30" type="noConversion"/>
  </si>
  <si>
    <t>A hardware trigger detected.</t>
    <phoneticPr fontId="30" type="noConversion"/>
  </si>
  <si>
    <t>8</t>
    <phoneticPr fontId="30" type="noConversion"/>
  </si>
  <si>
    <t>9</t>
    <phoneticPr fontId="30" type="noConversion"/>
  </si>
  <si>
    <t>ADC_RDR10</t>
    <phoneticPr fontId="30" type="noConversion"/>
  </si>
  <si>
    <t xml:space="preserve">Initial cnt0 value(for rco32k stable) when the chip power up </t>
    <phoneticPr fontId="30" type="noConversion"/>
  </si>
  <si>
    <t>BLE_DEEPSLSTAT</t>
    <phoneticPr fontId="29" type="noConversion"/>
  </si>
  <si>
    <t>RO</t>
    <phoneticPr fontId="30" type="noConversion"/>
  </si>
  <si>
    <t>000</t>
    <phoneticPr fontId="30" type="noConversion"/>
  </si>
  <si>
    <t>TEST_CTRL</t>
    <phoneticPr fontId="30" type="noConversion"/>
  </si>
  <si>
    <t>dbg_out_sel</t>
    <phoneticPr fontId="30" type="noConversion"/>
  </si>
  <si>
    <t>select dbg_out source</t>
    <phoneticPr fontId="30" type="noConversion"/>
  </si>
  <si>
    <t>dbg_out_en</t>
    <phoneticPr fontId="30" type="noConversion"/>
  </si>
  <si>
    <t>enable debug data output, active high</t>
    <phoneticPr fontId="30" type="noConversion"/>
  </si>
  <si>
    <t>dbg_clk_sel</t>
    <phoneticPr fontId="30" type="noConversion"/>
  </si>
  <si>
    <t>select dbg_clk source</t>
    <phoneticPr fontId="30" type="noConversion"/>
  </si>
  <si>
    <t>dbg_clk_en</t>
    <phoneticPr fontId="30" type="noConversion"/>
  </si>
  <si>
    <t>enable debug clock output, active high</t>
    <phoneticPr fontId="30" type="noConversion"/>
  </si>
  <si>
    <t>RST_CTRL0</t>
    <phoneticPr fontId="30" type="noConversion"/>
  </si>
  <si>
    <t>W1P</t>
    <phoneticPr fontId="30" type="noConversion"/>
  </si>
  <si>
    <t>qdec_reset</t>
    <phoneticPr fontId="30" type="noConversion"/>
  </si>
  <si>
    <t>audio_reset</t>
    <phoneticPr fontId="30" type="noConversion"/>
  </si>
  <si>
    <t>Write 1 to generate a SW reset to apc and Codec digital part
This bit need SW to write 0 to de-reset.</t>
    <phoneticPr fontId="30" type="noConversion"/>
  </si>
  <si>
    <t>gpadc_reset</t>
    <phoneticPr fontId="30" type="noConversion"/>
  </si>
  <si>
    <t>Write 1 to generate a SW reset to GPADC digital part</t>
    <phoneticPr fontId="30" type="noConversion"/>
  </si>
  <si>
    <t>keypad_reset</t>
    <phoneticPr fontId="30" type="noConversion"/>
  </si>
  <si>
    <t>gpioa_reset</t>
    <phoneticPr fontId="30" type="noConversion"/>
  </si>
  <si>
    <t>Write 1 to generate a SW reset to GPIO-A control</t>
    <phoneticPr fontId="30" type="noConversion"/>
  </si>
  <si>
    <t>bt_reset</t>
    <phoneticPr fontId="30" type="noConversion"/>
  </si>
  <si>
    <t>Write 1 to generate a SW reset to bt_ctrl</t>
    <phoneticPr fontId="30" type="noConversion"/>
  </si>
  <si>
    <t>CLK_CTRL</t>
    <phoneticPr fontId="30" type="noConversion"/>
  </si>
  <si>
    <t>ena_dma_clk</t>
    <phoneticPr fontId="30" type="noConversion"/>
  </si>
  <si>
    <t>ena_gpadc_clk</t>
    <phoneticPr fontId="30" type="noConversion"/>
  </si>
  <si>
    <t>ena_keypad_clk</t>
    <phoneticPr fontId="30" type="noConversion"/>
  </si>
  <si>
    <t>ena_i2c1_clk</t>
    <phoneticPr fontId="30" type="noConversion"/>
  </si>
  <si>
    <t>ena_i2c0_clk</t>
    <phoneticPr fontId="30" type="noConversion"/>
  </si>
  <si>
    <t>ena_spi0_clk</t>
    <phoneticPr fontId="30" type="noConversion"/>
  </si>
  <si>
    <t>ena_ir_clk</t>
    <phoneticPr fontId="30" type="noConversion"/>
  </si>
  <si>
    <t>0: the clock source is gated
1: enable ir_clk ir_pclk</t>
    <phoneticPr fontId="30" type="noConversion"/>
  </si>
  <si>
    <t>W1P</t>
    <phoneticPr fontId="30" type="noConversion"/>
  </si>
  <si>
    <t>div_aon_cfg_pclk_ld</t>
    <phoneticPr fontId="30" type="noConversion"/>
  </si>
  <si>
    <t>At rising edge to load config.Before load ,n/m=1:4</t>
    <phoneticPr fontId="30" type="noConversion"/>
  </si>
  <si>
    <t>div_aon_cfg_pclk_n</t>
    <phoneticPr fontId="30" type="noConversion"/>
  </si>
  <si>
    <t>Denominator M of N/M divider of aon PCLK</t>
    <phoneticPr fontId="30" type="noConversion"/>
  </si>
  <si>
    <t>div_aon_cfg_pclk_m</t>
    <phoneticPr fontId="30" type="noConversion"/>
  </si>
  <si>
    <t>Denominator M of N/M divider of aon PCLK m=div_aon_cfg_pclk_m+1</t>
    <phoneticPr fontId="30" type="noConversion"/>
  </si>
  <si>
    <t>W1P</t>
    <phoneticPr fontId="30" type="noConversion"/>
  </si>
  <si>
    <t>At rising edge to load config.Before load n/m=1:1</t>
    <phoneticPr fontId="30" type="noConversion"/>
  </si>
  <si>
    <t>Denominator M of N/M divider of AP PCLK M=div_ap_peri_hclk_m+1</t>
    <phoneticPr fontId="30" type="noConversion"/>
  </si>
  <si>
    <t>div_ap_hclk_ld</t>
    <phoneticPr fontId="30" type="noConversion"/>
  </si>
  <si>
    <t>At rising edge to load config.Before load n:m=1:1</t>
    <phoneticPr fontId="30" type="noConversion"/>
  </si>
  <si>
    <t>div_ap_hclk_n</t>
    <phoneticPr fontId="30" type="noConversion"/>
  </si>
  <si>
    <t>Numerator N of N/M divider of AP HCLK</t>
    <phoneticPr fontId="30" type="noConversion"/>
  </si>
  <si>
    <t>div_ap_hclk_m</t>
    <phoneticPr fontId="30" type="noConversion"/>
  </si>
  <si>
    <t>Denominator M of N/M divider of AP HCLK M=div_ap_hclk_m+1</t>
    <phoneticPr fontId="30" type="noConversion"/>
  </si>
  <si>
    <t>UART_SPI_CLK_CFG0</t>
    <phoneticPr fontId="30" type="noConversion"/>
  </si>
  <si>
    <t>div_spi0_clk_ld</t>
    <phoneticPr fontId="30" type="noConversion"/>
  </si>
  <si>
    <t>At rising edge to load config.Before load ,n/m=1:1</t>
    <phoneticPr fontId="30" type="noConversion"/>
  </si>
  <si>
    <t>div_spi0_clk_n</t>
    <phoneticPr fontId="30" type="noConversion"/>
  </si>
  <si>
    <t>div_spi0_clk_m</t>
    <phoneticPr fontId="30" type="noConversion"/>
  </si>
  <si>
    <t>1'h0</t>
    <phoneticPr fontId="30" type="noConversion"/>
  </si>
  <si>
    <t>sel_spi0_clk</t>
    <phoneticPr fontId="30" type="noConversion"/>
  </si>
  <si>
    <t>Select the spi0 function clock source
Default=0
0: XTAL input
1: SYSPLL   clock</t>
    <phoneticPr fontId="30" type="noConversion"/>
  </si>
  <si>
    <t>div_uart0_clk_m</t>
    <phoneticPr fontId="30" type="noConversion"/>
  </si>
  <si>
    <t>Select the UART0 function clock source
Default=0
0: XTAL input
1: SYSPLL   clock</t>
    <phoneticPr fontId="30" type="noConversion"/>
  </si>
  <si>
    <t>UART_SPI_CLK_CFG1</t>
    <phoneticPr fontId="30" type="noConversion"/>
  </si>
  <si>
    <t>div_uart1_clk_ld</t>
    <phoneticPr fontId="30" type="noConversion"/>
  </si>
  <si>
    <t>div_uart1_clk_n</t>
    <phoneticPr fontId="30" type="noConversion"/>
  </si>
  <si>
    <t>div_uart1_clk_m</t>
    <phoneticPr fontId="30" type="noConversion"/>
  </si>
  <si>
    <t>sel_uart1_clk</t>
    <phoneticPr fontId="30" type="noConversion"/>
  </si>
  <si>
    <t>Select the UART0 function clock source
Default=0
0: XTAL input
1: SYSPLL clock</t>
    <phoneticPr fontId="30" type="noConversion"/>
  </si>
  <si>
    <t>Before load n/m=1:4</t>
    <phoneticPr fontId="30" type="noConversion"/>
  </si>
  <si>
    <t>Before load n/m=1:1</t>
    <phoneticPr fontId="30" type="noConversion"/>
  </si>
  <si>
    <t>trap_bypass</t>
    <phoneticPr fontId="30" type="noConversion"/>
  </si>
  <si>
    <t>bypass trap module</t>
    <phoneticPr fontId="30" type="noConversion"/>
  </si>
  <si>
    <t>RAM_SOURCE_SEL</t>
    <phoneticPr fontId="30" type="noConversion"/>
  </si>
  <si>
    <t>calib_ram_sel</t>
    <phoneticPr fontId="30" type="noConversion"/>
  </si>
  <si>
    <t>0:ram is used for address0x8000~0xffff
1:ram is used for calib ram</t>
    <phoneticPr fontId="30" type="noConversion"/>
  </si>
  <si>
    <t>ANA_RSV</t>
    <phoneticPr fontId="30" type="noConversion"/>
  </si>
  <si>
    <t>ana_a2d_rsv</t>
    <phoneticPr fontId="30" type="noConversion"/>
  </si>
  <si>
    <t>ana_d2a_rsv</t>
    <phoneticPr fontId="30" type="noConversion"/>
  </si>
  <si>
    <t>select a block for debug_out[15:12]
0: disable
1: ble</t>
    <phoneticPr fontId="30" type="noConversion"/>
  </si>
  <si>
    <t>select 4-bit ports for debug_out[15:12]
0: diag0[3:0]
1: diag0[7:4]
2: diag1[3:0]
3: diag1[7:4]
4: diag2[3:0]
5: diag2[7:4]
6: diag3[3:0]
7: diag3[7:4]</t>
    <phoneticPr fontId="30" type="noConversion"/>
  </si>
  <si>
    <t>select a block for debug_out[11:8]
0: disable
1: ble</t>
    <phoneticPr fontId="30" type="noConversion"/>
  </si>
  <si>
    <t>01C</t>
    <phoneticPr fontId="29" type="noConversion"/>
  </si>
  <si>
    <t>020</t>
    <phoneticPr fontId="29" type="noConversion"/>
  </si>
  <si>
    <t>BT_CTRL_TEST_CFG</t>
    <phoneticPr fontId="29" type="noConversion"/>
  </si>
  <si>
    <t>channel_reg_sel</t>
    <phoneticPr fontId="29" type="noConversion"/>
  </si>
  <si>
    <t>reg_channel</t>
    <phoneticPr fontId="29" type="noConversion"/>
  </si>
  <si>
    <t>using this register as channel value instead of which from cs, when channel_reg_sel=1</t>
    <phoneticPr fontId="29" type="noConversion"/>
  </si>
  <si>
    <t>0: normal mode
1: bypass tx_en at modem interface</t>
    <phoneticPr fontId="29" type="noConversion"/>
  </si>
  <si>
    <t>0: normal mode
1: bypass rx_en at modem interface</t>
    <phoneticPr fontId="29" type="noConversion"/>
  </si>
  <si>
    <t>024</t>
    <phoneticPr fontId="29" type="noConversion"/>
  </si>
  <si>
    <t>028</t>
    <phoneticPr fontId="29" type="noConversion"/>
  </si>
  <si>
    <t>BT_CTRL_TEST_SYNCW_CFG1</t>
    <phoneticPr fontId="29" type="noConversion"/>
  </si>
  <si>
    <t>syncword[31:0], when syncword_reg_sel=1</t>
    <phoneticPr fontId="29" type="noConversion"/>
  </si>
  <si>
    <t>reserved for future</t>
    <phoneticPr fontId="29" type="noConversion"/>
  </si>
  <si>
    <t>Enable signal for LDO_VA current limit</t>
    <phoneticPr fontId="30" type="noConversion"/>
  </si>
  <si>
    <t>ldo_va_pg</t>
    <phoneticPr fontId="30" type="noConversion"/>
  </si>
  <si>
    <t xml:space="preserve">Enable the interrupt of Always-On Wakeup </t>
    <phoneticPr fontId="30" type="noConversion"/>
  </si>
  <si>
    <t>014</t>
    <phoneticPr fontId="30" type="noConversion"/>
  </si>
  <si>
    <t>xo24m cabnk select
00000:min
10000:default
11111:max</t>
    <phoneticPr fontId="30" type="noConversion"/>
  </si>
  <si>
    <t>aon_reset</t>
    <phoneticPr fontId="30" type="noConversion"/>
  </si>
  <si>
    <t>SW_ENTER_SLEEP_MODE</t>
    <phoneticPr fontId="30" type="noConversion"/>
  </si>
  <si>
    <t>ir_integrator_vref_sel</t>
  </si>
  <si>
    <t>ir_rx_sel</t>
    <phoneticPr fontId="29" type="noConversion"/>
  </si>
  <si>
    <t>ir_tx_current_sel</t>
    <phoneticPr fontId="29" type="noConversion"/>
  </si>
  <si>
    <r>
      <t>IR  INTEGRATOR VREF SELECT:</t>
    </r>
    <r>
      <rPr>
        <sz val="11"/>
        <rFont val="宋体"/>
        <family val="3"/>
        <charset val="134"/>
      </rPr>
      <t xml:space="preserve">
</t>
    </r>
    <r>
      <rPr>
        <sz val="11"/>
        <rFont val="Calibri"/>
        <family val="2"/>
      </rPr>
      <t xml:space="preserve"> 00        0.91*VDD
 01        0.86*VDD
10        0.83*VDD (default)
11       0.80*VDD</t>
    </r>
    <phoneticPr fontId="29" type="noConversion"/>
  </si>
  <si>
    <t>RX select</t>
    <phoneticPr fontId="29" type="noConversion"/>
  </si>
  <si>
    <t>IBP_TX:
00 60uA;(default)
01 72uA;
10 84uA;
11 96uA.</t>
    <phoneticPr fontId="29" type="noConversion"/>
  </si>
  <si>
    <t>Bit
Width</t>
    <phoneticPr fontId="37" type="noConversion"/>
  </si>
  <si>
    <t>Default
Value</t>
    <phoneticPr fontId="37" type="noConversion"/>
  </si>
  <si>
    <t>R/W
Property</t>
    <phoneticPr fontId="37" type="noConversion"/>
  </si>
  <si>
    <t>Register
Name</t>
    <phoneticPr fontId="37" type="noConversion"/>
  </si>
  <si>
    <t>000</t>
    <phoneticPr fontId="37" type="noConversion"/>
  </si>
  <si>
    <t>DELAY_CTRL_0</t>
    <phoneticPr fontId="37" type="noConversion"/>
  </si>
  <si>
    <t>RO</t>
    <phoneticPr fontId="37" type="noConversion"/>
  </si>
  <si>
    <t>Reserved</t>
    <phoneticPr fontId="37" type="noConversion"/>
  </si>
  <si>
    <t>Not used</t>
    <phoneticPr fontId="37" type="noConversion"/>
  </si>
  <si>
    <t>delay5</t>
    <phoneticPr fontId="37" type="noConversion"/>
  </si>
  <si>
    <t>RW</t>
    <phoneticPr fontId="37" type="noConversion"/>
  </si>
  <si>
    <t>delay2</t>
    <phoneticPr fontId="37" type="noConversion"/>
  </si>
  <si>
    <t>delay1</t>
    <phoneticPr fontId="37" type="noConversion"/>
  </si>
  <si>
    <t>delay0</t>
    <phoneticPr fontId="37" type="noConversion"/>
  </si>
  <si>
    <t>004</t>
    <phoneticPr fontId="37" type="noConversion"/>
  </si>
  <si>
    <t>DELAY_CTRL_1</t>
    <phoneticPr fontId="37" type="noConversion"/>
  </si>
  <si>
    <t>RW</t>
    <phoneticPr fontId="37" type="noConversion"/>
  </si>
  <si>
    <t>delay6</t>
    <phoneticPr fontId="37" type="noConversion"/>
  </si>
  <si>
    <t>delay3</t>
    <phoneticPr fontId="37" type="noConversion"/>
  </si>
  <si>
    <t>RW</t>
    <phoneticPr fontId="37" type="noConversion"/>
  </si>
  <si>
    <t>00C</t>
    <phoneticPr fontId="37" type="noConversion"/>
  </si>
  <si>
    <t>FORCE_POWERDOWN_PROTECT</t>
    <phoneticPr fontId="37" type="noConversion"/>
  </si>
  <si>
    <t>force_powerdown_protect</t>
    <phoneticPr fontId="37" type="noConversion"/>
  </si>
  <si>
    <t>010</t>
    <phoneticPr fontId="37" type="noConversion"/>
  </si>
  <si>
    <t>CTRL_0</t>
    <phoneticPr fontId="37" type="noConversion"/>
  </si>
  <si>
    <t>tx_power_force</t>
    <phoneticPr fontId="37" type="noConversion"/>
  </si>
  <si>
    <t>tx_power</t>
    <phoneticPr fontId="37" type="noConversion"/>
  </si>
  <si>
    <t>channel_force</t>
    <phoneticPr fontId="37" type="noConversion"/>
  </si>
  <si>
    <t>channel</t>
    <phoneticPr fontId="37" type="noConversion"/>
  </si>
  <si>
    <t>tx_power_high_low_flag</t>
    <phoneticPr fontId="37" type="noConversion"/>
  </si>
  <si>
    <t>tx_polar_en</t>
    <phoneticPr fontId="37" type="noConversion"/>
  </si>
  <si>
    <t>auto_mode_enable</t>
    <phoneticPr fontId="37" type="noConversion"/>
  </si>
  <si>
    <t>014</t>
    <phoneticPr fontId="37" type="noConversion"/>
  </si>
  <si>
    <t>CTRL_1</t>
    <phoneticPr fontId="37" type="noConversion"/>
  </si>
  <si>
    <t>W1P</t>
    <phoneticPr fontId="37" type="noConversion"/>
  </si>
  <si>
    <t>force_power_down</t>
    <phoneticPr fontId="37" type="noConversion"/>
  </si>
  <si>
    <t>W1P</t>
    <phoneticPr fontId="37" type="noConversion"/>
  </si>
  <si>
    <t>BLE_PRND_VAL</t>
    <phoneticPr fontId="29" type="noConversion"/>
  </si>
  <si>
    <t>RO</t>
    <phoneticPr fontId="29" type="noConversion"/>
  </si>
  <si>
    <t>RO</t>
    <phoneticPr fontId="29" type="noConversion"/>
  </si>
  <si>
    <t>RO</t>
    <phoneticPr fontId="29" type="noConversion"/>
  </si>
  <si>
    <t>revminor</t>
    <phoneticPr fontId="29" type="noConversion"/>
  </si>
  <si>
    <t>revmajor</t>
    <phoneticPr fontId="29" type="noConversion"/>
  </si>
  <si>
    <t>De-bounce time = (kp_dnb_time + 1) * scan_time. 
scan_time = 0.3125 ms * Number of Enabled keyOut * 5</t>
    <phoneticPr fontId="29" type="noConversion"/>
  </si>
  <si>
    <t>whfan</t>
    <phoneticPr fontId="29" type="noConversion"/>
  </si>
  <si>
    <r>
      <rPr>
        <sz val="11"/>
        <color theme="1"/>
        <rFont val="宋体"/>
        <family val="3"/>
        <charset val="134"/>
        <scheme val="minor"/>
      </rPr>
      <t>M</t>
    </r>
    <r>
      <rPr>
        <sz val="11"/>
        <color theme="1"/>
        <rFont val="宋体"/>
        <family val="3"/>
        <charset val="134"/>
        <scheme val="minor"/>
      </rPr>
      <t>4</t>
    </r>
    <r>
      <rPr>
        <sz val="11"/>
        <color theme="1"/>
        <rFont val="宋体"/>
        <family val="2"/>
        <charset val="134"/>
        <scheme val="minor"/>
      </rPr>
      <t/>
    </r>
  </si>
  <si>
    <r>
      <rPr>
        <sz val="11"/>
        <color theme="1"/>
        <rFont val="宋体"/>
        <family val="3"/>
        <charset val="134"/>
        <scheme val="minor"/>
      </rPr>
      <t>M</t>
    </r>
    <r>
      <rPr>
        <sz val="11"/>
        <color theme="1"/>
        <rFont val="宋体"/>
        <family val="3"/>
        <charset val="134"/>
        <scheme val="minor"/>
      </rPr>
      <t>5</t>
    </r>
    <r>
      <rPr>
        <sz val="11"/>
        <color theme="1"/>
        <rFont val="宋体"/>
        <family val="2"/>
        <charset val="134"/>
        <scheme val="minor"/>
      </rPr>
      <t/>
    </r>
  </si>
  <si>
    <r>
      <rPr>
        <sz val="11"/>
        <color theme="1"/>
        <rFont val="宋体"/>
        <family val="3"/>
        <charset val="134"/>
        <scheme val="minor"/>
      </rPr>
      <t>M</t>
    </r>
    <r>
      <rPr>
        <sz val="11"/>
        <color theme="1"/>
        <rFont val="宋体"/>
        <family val="3"/>
        <charset val="134"/>
        <scheme val="minor"/>
      </rPr>
      <t>6</t>
    </r>
    <r>
      <rPr>
        <sz val="11"/>
        <color theme="1"/>
        <rFont val="宋体"/>
        <family val="2"/>
        <charset val="134"/>
        <scheme val="minor"/>
      </rPr>
      <t/>
    </r>
  </si>
  <si>
    <t>0x455F_FFFF</t>
    <phoneticPr fontId="29" type="noConversion"/>
  </si>
  <si>
    <t>reserved</t>
    <phoneticPr fontId="29" type="noConversion"/>
  </si>
  <si>
    <t>flashc_reset</t>
    <phoneticPr fontId="30" type="noConversion"/>
  </si>
  <si>
    <t>sysrstreq2ap_rst_en</t>
    <phoneticPr fontId="30" type="noConversion"/>
  </si>
  <si>
    <t>sysrstreq ap_hresetn mask</t>
    <phoneticPr fontId="30" type="noConversion"/>
  </si>
  <si>
    <t>Select the Flash clock
0: XTAL 24MHz
1: If SYSPLL is locked, use divided SYSPLL high-speed output</t>
    <phoneticPr fontId="30" type="noConversion"/>
  </si>
  <si>
    <t>ena_bt_clk</t>
    <phoneticPr fontId="30" type="noConversion"/>
  </si>
  <si>
    <t>ena_audio_clk</t>
    <phoneticPr fontId="30" type="noConversion"/>
  </si>
  <si>
    <t>div_ir_txclk_m</t>
    <phoneticPr fontId="30" type="noConversion"/>
  </si>
  <si>
    <t>ena_flashc_clk</t>
    <phoneticPr fontId="30" type="noConversion"/>
  </si>
  <si>
    <t>div_ir_txclk_ld</t>
    <phoneticPr fontId="30" type="noConversion"/>
  </si>
  <si>
    <t>div_gpioa_clk_ld</t>
    <phoneticPr fontId="29" type="noConversion"/>
  </si>
  <si>
    <t>sel_flashc_clk</t>
    <phoneticPr fontId="29" type="noConversion"/>
  </si>
  <si>
    <t>div_flashc_clk_ld</t>
    <phoneticPr fontId="29" type="noConversion"/>
  </si>
  <si>
    <t>ena_gpioa_clk</t>
    <phoneticPr fontId="30" type="noConversion"/>
  </si>
  <si>
    <t>div_keypad_clk_ld</t>
    <phoneticPr fontId="30" type="noConversion"/>
  </si>
  <si>
    <t>div_keypad_clk_m</t>
    <phoneticPr fontId="30" type="noConversion"/>
  </si>
  <si>
    <t>div_gpadc_clk_ld</t>
    <phoneticPr fontId="30" type="noConversion"/>
  </si>
  <si>
    <t>div_gpadc_clk_m</t>
    <phoneticPr fontId="30" type="noConversion"/>
  </si>
  <si>
    <t>div_flashc_clk_m</t>
    <phoneticPr fontId="30" type="noConversion"/>
  </si>
  <si>
    <t>div_gpioa_clk_m</t>
    <phoneticPr fontId="30" type="noConversion"/>
  </si>
  <si>
    <t>ena_qdec_clk</t>
    <phoneticPr fontId="30" type="noConversion"/>
  </si>
  <si>
    <t>dma_reset</t>
    <phoneticPr fontId="29" type="noConversion"/>
  </si>
  <si>
    <t>ena_xtal_32k_clk</t>
    <phoneticPr fontId="30" type="noConversion"/>
  </si>
  <si>
    <t>sel_sys_clk</t>
    <phoneticPr fontId="29" type="noConversion"/>
  </si>
  <si>
    <t>mcu_core_reset</t>
    <phoneticPr fontId="30" type="noConversion"/>
  </si>
  <si>
    <t>ap_reset</t>
    <phoneticPr fontId="29" type="noConversion"/>
  </si>
  <si>
    <t>dbg_stop_at_boot</t>
    <phoneticPr fontId="29" type="noConversion"/>
  </si>
  <si>
    <t>dbg_stop</t>
    <phoneticPr fontId="29" type="noConversion"/>
  </si>
  <si>
    <t>override_dm_sleep</t>
    <phoneticPr fontId="29" type="noConversion"/>
  </si>
  <si>
    <t>stop_on_reset</t>
    <phoneticPr fontId="29" type="noConversion"/>
  </si>
  <si>
    <t>MCU_AP_CFG</t>
    <phoneticPr fontId="30" type="noConversion"/>
  </si>
  <si>
    <t>MCU_AP_RST_ADDR</t>
    <phoneticPr fontId="30" type="noConversion"/>
  </si>
  <si>
    <t>reset_vector</t>
    <phoneticPr fontId="29" type="noConversion"/>
  </si>
  <si>
    <t>ena_mtime_toggle_clk</t>
    <phoneticPr fontId="30" type="noConversion"/>
  </si>
  <si>
    <t>mtime</t>
    <phoneticPr fontId="30" type="noConversion"/>
  </si>
  <si>
    <t>div_mtime_toggle_clk_ld</t>
    <phoneticPr fontId="30" type="noConversion"/>
  </si>
  <si>
    <t>div_mtime_toggle_clk_m</t>
    <phoneticPr fontId="30" type="noConversion"/>
  </si>
  <si>
    <t>jtag_dwbypass</t>
    <phoneticPr fontId="29" type="noConversion"/>
  </si>
  <si>
    <t>jtag_bk_enable</t>
    <phoneticPr fontId="29" type="noConversion"/>
  </si>
  <si>
    <t>RXADC_LOGIC0</t>
  </si>
  <si>
    <t>rxadc_vr_en_force</t>
  </si>
  <si>
    <t>rxadc_vr_fc_force</t>
  </si>
  <si>
    <t>rxadc_eni_force</t>
  </si>
  <si>
    <t>rxadc_enq_force</t>
  </si>
  <si>
    <t>rxadc_refbuf_en_force</t>
  </si>
  <si>
    <t>rxadc_refbuf_opa_en_force</t>
  </si>
  <si>
    <t>reg_rxadc_vr_en</t>
  </si>
  <si>
    <t>enable signal for VREF of reference buffer
if possible</t>
  </si>
  <si>
    <t>reg_rxadc_vr_fc</t>
  </si>
  <si>
    <t xml:space="preserve"> fast charge signal for VREF of reference buffer
keep 5us pulse width</t>
  </si>
  <si>
    <t>reg_rxadc_eni</t>
  </si>
  <si>
    <t>enable signal for I channel RXSAR CORE</t>
  </si>
  <si>
    <t>reg_rxadc_enq</t>
  </si>
  <si>
    <t>enable signal for Q channel RXSAR CORE</t>
  </si>
  <si>
    <t>reg_rxadc_refbuf_en</t>
  </si>
  <si>
    <t>enable signal for reference buffer</t>
  </si>
  <si>
    <t>reg_rxadc_refbuf_opa_en</t>
  </si>
  <si>
    <t>enable signal for reference buffer OPA</t>
  </si>
  <si>
    <t xml:space="preserve">select signal of RXSAR ADC loop delay for different sampling rates
000
001     24M
010
011     12M
100
101    
110
111    </t>
  </si>
  <si>
    <t xml:space="preserve"> buffer out tail resistor select signal of reference buffer
000       60uA
001       120uA            12M
010       180uA
011       240uA
100       300uA            24M
101       360uA
110       420uA
111       480uA</t>
  </si>
  <si>
    <t>RXADC_REG0</t>
  </si>
  <si>
    <t>rxadc_refbuf_ibias_sel</t>
  </si>
  <si>
    <t>opamp current bias select signal of reference buffer
00       3u
01       5u (default)
10       8u
11       10u</t>
  </si>
  <si>
    <t>rxadc_refbuf_v1p2_mode</t>
  </si>
  <si>
    <t>RG signal for  reference buffer 1.2V supply
1     1.2V
0     1.8V(default)</t>
  </si>
  <si>
    <t>rxadc_rsvd</t>
  </si>
  <si>
    <t>RXADC Rerverved Register</t>
  </si>
  <si>
    <t>rxadc_vref_tune</t>
  </si>
  <si>
    <t xml:space="preserve"> vref select signal of reference buffer
00       600mV fullscale 
01       640mV fullscale  
10       680mV fullscale  (default)
11       720mV fullscale </t>
  </si>
  <si>
    <t>ADDA_LDO_LOGIC0</t>
  </si>
  <si>
    <t>adda_ldoana_en_force</t>
  </si>
  <si>
    <t>adda_ldoana_fast_charge_en_force</t>
  </si>
  <si>
    <t>adda_ldodig_en_force</t>
  </si>
  <si>
    <t>reg_adda_ldoana_en</t>
  </si>
  <si>
    <t>enable signal of ALDO for ADDA</t>
  </si>
  <si>
    <t>reg_adda_ldoana_fast_charge_en</t>
  </si>
  <si>
    <t>VREF fast charge enable signal of ALDO for ADDA</t>
  </si>
  <si>
    <t>reg_adda_ldodig_en</t>
  </si>
  <si>
    <t>enable signal of DLDO for ADC</t>
  </si>
  <si>
    <t>3c</t>
  </si>
  <si>
    <t>RSSI_ADC_LOGIC0</t>
  </si>
  <si>
    <t>rssiadc_refbuf_en_force</t>
  </si>
  <si>
    <t>rssiadc_eni_force</t>
  </si>
  <si>
    <t>rssiadc_enq_force</t>
  </si>
  <si>
    <t>reg_rssiadc_refbuf_en</t>
  </si>
  <si>
    <t>reg_rssiadc_eni</t>
  </si>
  <si>
    <t>enable signal for I channel RSSI SAR CORE</t>
  </si>
  <si>
    <t>reg_rssiadc_enq</t>
  </si>
  <si>
    <t>enable signal for Q channel RSSI SAR CORE</t>
  </si>
  <si>
    <t xml:space="preserve">select signal of RSSI SAR loop delay for different sampling rates
000
001     24M
010
011     12M
100
101   
110
111   </t>
  </si>
  <si>
    <t>RSSI_ADC_REG0</t>
  </si>
  <si>
    <t>rssiadc_rsvd</t>
  </si>
  <si>
    <t>RSSI Rerverved Register</t>
  </si>
  <si>
    <t>TX_DAC_LOGIC0</t>
  </si>
  <si>
    <t>rfdac_en_force</t>
  </si>
  <si>
    <t>rfdac_dacin_force</t>
  </si>
  <si>
    <t>reg_rfdac_en</t>
  </si>
  <si>
    <t>RFDAC Enable signal</t>
  </si>
  <si>
    <t>reg_rfdac_dacin</t>
  </si>
  <si>
    <t xml:space="preserve">RFDAC DATA in </t>
  </si>
  <si>
    <t>TX_DAC_REG0</t>
  </si>
  <si>
    <t>rfdac_src_10u_trim</t>
  </si>
  <si>
    <t>DAC Bias 10uA current trimming bits</t>
  </si>
  <si>
    <t>rfdac_edge_latch_sel</t>
  </si>
  <si>
    <t>rfdac_test_sel</t>
  </si>
  <si>
    <t>RFDAC test selection signal</t>
  </si>
  <si>
    <t>4c</t>
  </si>
  <si>
    <t>SX_LOGIC0</t>
  </si>
  <si>
    <t>rf_sx_ldo_en_force</t>
  </si>
  <si>
    <t>rf_sx_ldo_fc_en_force</t>
  </si>
  <si>
    <t>rf_sx_vco_ldo_en_force</t>
  </si>
  <si>
    <t>rf_sx_vco_ldo_fc_en_force</t>
  </si>
  <si>
    <t>rf_sx_pfd_en_force</t>
  </si>
  <si>
    <t>rf_sx_cp_en_force</t>
  </si>
  <si>
    <t>rf_sx_fbdiv_en_force</t>
  </si>
  <si>
    <t>rf_sx_vco_varbias_en_force</t>
  </si>
  <si>
    <t>rf_sx_vco_varbias_fc_en_force</t>
  </si>
  <si>
    <t>rf_sx_vco_core_en_force</t>
  </si>
  <si>
    <t>rf_sx_vco_buf_div_en_force</t>
  </si>
  <si>
    <t>rf_sx_vco_buf_rx_en_force</t>
  </si>
  <si>
    <t>rf_sx_vco_buf_tx_en_force</t>
  </si>
  <si>
    <t>rf_sx_vco_core_itail_force</t>
  </si>
  <si>
    <t>reg_rf_sx_ldo_en</t>
  </si>
  <si>
    <t>sx ldo enable signal</t>
  </si>
  <si>
    <t>reg_rf_sx_ldo_fc_en</t>
  </si>
  <si>
    <t>sx ldo fast charge signal</t>
  </si>
  <si>
    <t>reg_rf_sx_vco_ldo_en</t>
  </si>
  <si>
    <t>sx vco ldo enable signal</t>
  </si>
  <si>
    <t>reg_rf_sx_vco_ldo_fc_en</t>
  </si>
  <si>
    <t>sx vco ldo fast charge signal</t>
  </si>
  <si>
    <t>reg_rf_sx_pfd_en</t>
  </si>
  <si>
    <t>sx pfd enable signal</t>
  </si>
  <si>
    <t>reg_rf_sx_cp_en</t>
  </si>
  <si>
    <t>sx cp enable signal</t>
  </si>
  <si>
    <t>reg_rf_sx_fbdiv_en</t>
  </si>
  <si>
    <t>sx fbdiv enable signal</t>
  </si>
  <si>
    <t>reg_rf_sx_vco_varbias_en</t>
  </si>
  <si>
    <t>sx vco varbias enable signal</t>
  </si>
  <si>
    <t>reg_rf_sx_vco_varbias_fc_en</t>
  </si>
  <si>
    <t>sx vco varbias fast charge signal</t>
  </si>
  <si>
    <t>reg_rf_sx_vco_core_en</t>
  </si>
  <si>
    <t>sx vco core enable signal</t>
  </si>
  <si>
    <t>reg_rf_sx_vco_buf_div_en</t>
  </si>
  <si>
    <t>sx vco buf to fbdiv enable signal</t>
  </si>
  <si>
    <t>reg_rf_sx_vco_buf_rx_en</t>
  </si>
  <si>
    <t>sx vco buf to rx enable signal</t>
  </si>
  <si>
    <t>reg_rf_sx_vco_buf_tx_en</t>
  </si>
  <si>
    <t>reg_rf_sx_vco_core_itail_0</t>
  </si>
  <si>
    <t>sx vco current select</t>
  </si>
  <si>
    <t>SX_LOGIC1</t>
  </si>
  <si>
    <t>rf_sx_vco_kvco_force</t>
  </si>
  <si>
    <t>rf_sx_divn_integ_force</t>
  </si>
  <si>
    <t>reg_rf_sx_vco_core_itail_1</t>
  </si>
  <si>
    <t>reg_rf_sx_vco_kvco_0</t>
  </si>
  <si>
    <t>sx vco kvco select</t>
  </si>
  <si>
    <t>reg_rf_sx_vco_kvco_1</t>
  </si>
  <si>
    <t>reg_rf_sx_divn_integ</t>
  </si>
  <si>
    <t>sx fbdivider ratio integ part</t>
  </si>
  <si>
    <t>SX_LOGIC2</t>
  </si>
  <si>
    <t>rf_sx_divn_frac_force</t>
  </si>
  <si>
    <t>rf_sx_dig_start_force</t>
  </si>
  <si>
    <t>rf_sx_rst_n_force</t>
  </si>
  <si>
    <t>rf_sx_cp_cpi_force</t>
  </si>
  <si>
    <t>reg_rf_sx_divn_frac</t>
  </si>
  <si>
    <t>sx fbdivider ratio fractional part</t>
  </si>
  <si>
    <t>reg_rf_sx_dig_start</t>
  </si>
  <si>
    <t>sx dig start signal</t>
  </si>
  <si>
    <t>reg_rf_sx_rst_n</t>
  </si>
  <si>
    <t>sx dig reset signal</t>
  </si>
  <si>
    <t>SX_REG0</t>
  </si>
  <si>
    <t>rf_sx_ldo_out</t>
  </si>
  <si>
    <t>sx ldo output select
000: 800mV
100: 950mV
111: 1050mV</t>
  </si>
  <si>
    <t>rf_sx_vco_ldo_out</t>
  </si>
  <si>
    <t>sx vco ldo output select
000: 900mV
100: 1000mV
111: 1100mV</t>
  </si>
  <si>
    <t>rf_sx_pfd_mode</t>
  </si>
  <si>
    <t>sx pfd work mode select
00:improved PFDCP
01:normalPFD halfCP
10:normalPFDCP
11:</t>
  </si>
  <si>
    <t>rf_sx_pfd_delay</t>
  </si>
  <si>
    <t>sx pfd reset delay select
00: 100ps
01: 150ps
10: 200ps
11: 250ps</t>
  </si>
  <si>
    <t>sx fbdiv sdm clk delay select
00:1n
01:1.5n
10:2n
11:2.5n</t>
  </si>
  <si>
    <t>rf_sx_vco_varbias_rc_sel</t>
  </si>
  <si>
    <t>sx vco varbias RC filter select
00:1M
01:2M
10:3M
11:4M</t>
  </si>
  <si>
    <t>rf_sx_pfd_vddres</t>
  </si>
  <si>
    <t>sx pfd vdd rc filter res select
00: 0
01: 1K
10: 2K
11: 3K</t>
  </si>
  <si>
    <t>rf_sx_cp_vddres</t>
  </si>
  <si>
    <t>sx cp vdd rc filter res select
00: 0
01: 60
10: 120
11: 180</t>
  </si>
  <si>
    <t>rf_sx_fbdiv_vddres</t>
  </si>
  <si>
    <t>sx fbdiv vdd rc filter res select
00: 0
01: 60
10: 120
11: 180</t>
  </si>
  <si>
    <t>rf_sx_sdm_vddres</t>
  </si>
  <si>
    <t>sx sdm vdd rc filter res select
00: 0
01: 1K
10: 2K
11: 3K</t>
  </si>
  <si>
    <t>rf_sx_sdm_en</t>
  </si>
  <si>
    <t>sx sdm enable signal</t>
  </si>
  <si>
    <t>rf_sx_sdm_dither_en</t>
  </si>
  <si>
    <t>sx sdm dither enable signal</t>
  </si>
  <si>
    <t>rf_sx_dig_vcocap_fine_auto_en</t>
  </si>
  <si>
    <t>sx dig afc fine auto control</t>
  </si>
  <si>
    <t>5c</t>
  </si>
  <si>
    <t>SX_REG1</t>
  </si>
  <si>
    <t>rf_sx_dig_vcocap_fine</t>
  </si>
  <si>
    <t>set vcocap_fine</t>
  </si>
  <si>
    <t>rf_sx_dig_vcocap_coarse_auto_en</t>
  </si>
  <si>
    <t>sx dig afc coarse auto control</t>
  </si>
  <si>
    <t>rf_sx_dig_vcocap_coarse</t>
  </si>
  <si>
    <t>set vcocap_coarse</t>
  </si>
  <si>
    <t>rf_sx_dig_refclk_forceon</t>
  </si>
  <si>
    <t>sx dig refclk force on</t>
  </si>
  <si>
    <t>rf_sx_dig_openloop_en</t>
  </si>
  <si>
    <t>sx dig openloop manually control</t>
  </si>
  <si>
    <t>rf_sx_dig_openloop_auto_en</t>
  </si>
  <si>
    <t>sx dig openloop auto control</t>
  </si>
  <si>
    <t>rf_sx_dig_fc_en</t>
  </si>
  <si>
    <t>sx dig fast charge enable signal</t>
  </si>
  <si>
    <t>rf_sx_dig_afc_fine_count_time</t>
  </si>
  <si>
    <t>afc compare time for every step
00: 2^5Tref
01: 2^6Tref
10: 2^7Tref
11: 2^8Tref</t>
  </si>
  <si>
    <t>rf_sx_dig_afc_delay_vco</t>
  </si>
  <si>
    <t>afc vco delay time for everty step
00: 2^2Tref
01: 2^3Tref
10: 2^4Tref
11: 2^5Tref</t>
  </si>
  <si>
    <t>rf_sx_dig_afc_delay_charge</t>
  </si>
  <si>
    <t>afc charging time after openloop
00: 2^4Tref
01: 2^5Tref
10: 2^6Tref
11: 2^7Tref</t>
  </si>
  <si>
    <t>rf_sx_dig_afc_coarse_count_time</t>
  </si>
  <si>
    <t>afc compare time for every step
00: 2^2Tref
01: 2^3Tref
10: 2^4Tref
11: 2^5Tref</t>
  </si>
  <si>
    <t>rf_sx_dig_afc_bit_num_fine</t>
  </si>
  <si>
    <t>number of fine bits for afc</t>
  </si>
  <si>
    <t>SX_LOGIC3</t>
  </si>
  <si>
    <t>rf_sx_cp_cpi_off_force</t>
  </si>
  <si>
    <t>rf_sx_lpf_c1_force</t>
  </si>
  <si>
    <t>rf_sx_lpf_c2_force</t>
  </si>
  <si>
    <t>rf_sx_lpf_c3_force</t>
  </si>
  <si>
    <t>rf_sx_lpf_r2_force</t>
  </si>
  <si>
    <t>sx lpf C1 select
C1 = 3p + C1&lt;2:0&gt;*0.4p</t>
  </si>
  <si>
    <t>sx lpf C2 select
C2 = 41p + C2&lt;2:0&gt;*5p</t>
  </si>
  <si>
    <t>sx lpf C3 select:TX 0</t>
  </si>
  <si>
    <t>sx lpf R2 select:TX 7</t>
  </si>
  <si>
    <t>sx sdm order select
01: one order
10: two order
11: three order</t>
  </si>
  <si>
    <t>SX_REG2</t>
  </si>
  <si>
    <t>rf_sx_dig_afc_bit_num_coarse</t>
  </si>
  <si>
    <t>rf_sx_dig_afc2_en</t>
  </si>
  <si>
    <t>sx dig afc2 enable signal</t>
  </si>
  <si>
    <t>rf_sx_dig_afc1_en</t>
  </si>
  <si>
    <t>sx dig afc1 enable signal</t>
  </si>
  <si>
    <t>rf_sx_sdm_testmode_en</t>
  </si>
  <si>
    <t>sx sdm testmode enable signal</t>
  </si>
  <si>
    <t>rf_sx_dig_afc_cur_status</t>
  </si>
  <si>
    <t>sx dig status
000000001: PLL_IDLE
000000010: PLL_FAST_CHARGE
000000100: PLL_AFC_1
000001000: PLL_AAC
000010000: PLL_AFC_2
000100000: PLL_ATC
001000000: PLL_THM
010000000: PLL_THM_ATC
100000000: PLL_WAIT</t>
  </si>
  <si>
    <t>rf_sx_dig_afc_err_min</t>
  </si>
  <si>
    <t>sx dig compare error value</t>
  </si>
  <si>
    <t>rf_sx_dig_idle</t>
  </si>
  <si>
    <t>0: pll sx dig work
1: pll sx dig idle</t>
  </si>
  <si>
    <t>RX_LOGIC0</t>
  </si>
  <si>
    <t>rf_rx_lna_ldo_en_force</t>
  </si>
  <si>
    <t>rf_rx_lna_ldo_fc_en_force</t>
  </si>
  <si>
    <t>rf_rx_lna_en_force</t>
  </si>
  <si>
    <t>rf_rx_lna_gc_force</t>
  </si>
  <si>
    <t>rf_rx_lna_off_force</t>
  </si>
  <si>
    <t>rf_rx_mxr_ldo_en_force</t>
  </si>
  <si>
    <t>rf_rx_mxr_ldo_fc_en_force</t>
  </si>
  <si>
    <t>rf_rx_mxr_bias_en_force</t>
  </si>
  <si>
    <t>rf_rx_mxr_div2_en_force</t>
  </si>
  <si>
    <t>rf_rx_abb_en_force</t>
  </si>
  <si>
    <t>rf_rx_abb_dcocdac_en_force</t>
  </si>
  <si>
    <t>rf_rx_abb_1st_gc_force</t>
  </si>
  <si>
    <t>reg_rf_rx_lna_ldo_en</t>
  </si>
  <si>
    <t>LNA ldo enable signal</t>
  </si>
  <si>
    <t>reg_rf_rx_lna_ldo_fc_en</t>
  </si>
  <si>
    <t>LNA ldo fast charge signal</t>
  </si>
  <si>
    <t>reg_rf_rx_lna_en</t>
  </si>
  <si>
    <t>LNA enable signal</t>
  </si>
  <si>
    <t>reg_rf_rx_lna_gc</t>
  </si>
  <si>
    <t>LNA gain conctrl
111: 48dBc
110: 42dBc
101: 36dBc
100: 32dBc
011: 26dBc
010: 20dBc
001: 14dBc
000: 8dBc</t>
  </si>
  <si>
    <t>reg_rf_rx_lna_off</t>
  </si>
  <si>
    <t>LNA DC calibration OFF LNA</t>
  </si>
  <si>
    <t>reg_rf_rx_mxr_ldo_en</t>
  </si>
  <si>
    <t>RMIX ldo enable signal</t>
  </si>
  <si>
    <t>reg_rf_rx_mxr_ldo_fc_en</t>
  </si>
  <si>
    <t>RMIX ldo fast charge signal</t>
  </si>
  <si>
    <t>reg_rf_rx_mxr_bias_en</t>
  </si>
  <si>
    <t>RMIX BIAS enable signal</t>
  </si>
  <si>
    <t>reg_rf_rx_mxr_div2_en</t>
  </si>
  <si>
    <t>RMIX DIV2 enable signal</t>
  </si>
  <si>
    <t>reg_rf_rx_abb_en</t>
  </si>
  <si>
    <t>ABB enable signal</t>
  </si>
  <si>
    <t>reg_rf_rx_abb_dcocdac_en</t>
  </si>
  <si>
    <t>ABB DCOCDAC enable signal</t>
  </si>
  <si>
    <t>TIA FB resistor ADJ
111:18k
110:16k
101:14k
100:12k default
011:10k
010:8k
001:6k
000:4k</t>
  </si>
  <si>
    <t>6c</t>
  </si>
  <si>
    <t>RX_REG0</t>
  </si>
  <si>
    <t>rf_rx_lna_bias_ctat</t>
  </si>
  <si>
    <t>LNA CTAT current ADJ</t>
  </si>
  <si>
    <t>rf_rx_lna_bias_ptat</t>
  </si>
  <si>
    <t>LNA PTAT current ADJ
110000 : 3.8mA
100000 : 2.7mA default
010000 : 1.4mA</t>
  </si>
  <si>
    <t>rf_rx_lna_lg_att_adj</t>
  </si>
  <si>
    <t>LNA LG gain adj
10000 : default</t>
  </si>
  <si>
    <t>rf_rx_lna_r_adj</t>
  </si>
  <si>
    <t>LNA R adj</t>
  </si>
  <si>
    <t>rf_rx_lna_dccalsw_en</t>
  </si>
  <si>
    <t>LNA DCCAL Swith enable</t>
  </si>
  <si>
    <t>rf_rx_mxr_ldo_out</t>
  </si>
  <si>
    <t>RMIX LDO output voltage 
11 : 1.4V
10 : 1.3V
01 : 1.2V default
00 : 1.1V</t>
  </si>
  <si>
    <t>rf_rx_mxr_vbias</t>
  </si>
  <si>
    <t>RMIX bias voltage
11 : 1V
10 : 0.9V
01 : 0.8V
00 : 0.7V default</t>
  </si>
  <si>
    <t>rf_rx_mxr_div2_vbias</t>
  </si>
  <si>
    <t>rf_rx_abb_dcoc_ibias_hg</t>
  </si>
  <si>
    <t>DCOC current ajd
1 : 0.6mv /step
0 : 0.3mv /step default</t>
  </si>
  <si>
    <t>rf_rx_abb_1st_ibias</t>
  </si>
  <si>
    <t xml:space="preserve">TIA OP current ADJ
111:600uA
110:540uA
101:480uA
100:420uA
011:360uA
010:300uA  default
001:240uA
000:180uA
</t>
  </si>
  <si>
    <t>RX_LOGIC1</t>
  </si>
  <si>
    <t>rf_rx_abb_bq_gc_force</t>
  </si>
  <si>
    <t>rf_rx_abb_dcoc_daci_force</t>
  </si>
  <si>
    <t>rf_rx_abb_dcoc_dacq_force</t>
  </si>
  <si>
    <t>rf_rx_abb_bw_sel_force</t>
  </si>
  <si>
    <t>reg_rf_rx_abb_bq_gc</t>
  </si>
  <si>
    <t>BQ gain contrl
1011:22dBc
1010:20dBc
1001:18dBc
1000:16dBc
0111:14dBc
0110:12dBc
0101:10dBc
0100:8dBc
0011:6dBc
0010:4dBc
0001:4dBc
0000:2dBc</t>
  </si>
  <si>
    <t>reg_rf_rx_abb_bw_sel</t>
  </si>
  <si>
    <t>abb bandwidth select:
0: 1.25MHz ---BLE2M mode
1: 0.75MHz ---BLE1M/S2/S8 mode</t>
  </si>
  <si>
    <t>RX_REG1</t>
  </si>
  <si>
    <t>rf_rx_abb_bq1st_ibias</t>
  </si>
  <si>
    <t>BQ 1ST OP current ADJ
111:200uA
110:180uA
101:160uA
100:140uA
011:120uA
010:100uA  default
001:80uA
000:60uA</t>
  </si>
  <si>
    <t>rf_rx_abb_bq2nd_ibias</t>
  </si>
  <si>
    <t>BQ 2ND OP current ADJ
111:400uA
110:360uA
101:320uA
100:280uA
011:240uA
010:200uA  default
001:160uA
000:120uA</t>
  </si>
  <si>
    <t>rf_rx_abb_1st_drv</t>
  </si>
  <si>
    <t>TIA output RC filter - R adj
11 : 0.5k
10 : 0.7k
01 : 1k
00 : 2k</t>
  </si>
  <si>
    <t>rf_rx_abb_bq_drv</t>
  </si>
  <si>
    <t>rf_rx_abb_cap_con</t>
  </si>
  <si>
    <t xml:space="preserve">abb bandwidth fine tunning for calibration
default : sel48 for tt; </t>
  </si>
  <si>
    <t>rf_rx_abb_cfl</t>
  </si>
  <si>
    <t>CBPF mid freq adj
11:  2.25M(1M mode)   3.75M(2M mode)
10:  1.5M(1M mode)   2.5M(2M mode)
01:  0.75M(1M mode)   1.25M(2M mode)
00:  0M(1M mode)   0M(2M mode)</t>
  </si>
  <si>
    <t>rf_rx_abb_ifc</t>
  </si>
  <si>
    <t>IQ sweep 
0 : positive IF freq (+750k)
1 : negative IF freq (-750k)</t>
  </si>
  <si>
    <t>DCOC DAC MSB sweep
1: negative
0: positive default</t>
  </si>
  <si>
    <t>SX_Polar_LOGIC0</t>
  </si>
  <si>
    <t>rfp_sx_divn_polar_force</t>
  </si>
  <si>
    <t>reg_rfp_sx_divn_polar</t>
  </si>
  <si>
    <t>sx SDM modulation for Polar</t>
  </si>
  <si>
    <t>sx input frequency doubler enable</t>
  </si>
  <si>
    <t>7c</t>
  </si>
  <si>
    <t>SX_Polar_REG0</t>
  </si>
  <si>
    <t>rfp_sx_lpf_type1_sel</t>
  </si>
  <si>
    <t>sx LPF type select: 0 for type2</t>
  </si>
  <si>
    <t>rfp_sx_vco_kpolar_en</t>
  </si>
  <si>
    <t>sx kpolar mode enable</t>
  </si>
  <si>
    <t>rfp_sx_vco_kpolar</t>
  </si>
  <si>
    <t>sx vco Kpolar select</t>
  </si>
  <si>
    <t>rfp_sx_dac_lpf_r2</t>
  </si>
  <si>
    <t>sx DAC LPF R value</t>
  </si>
  <si>
    <t>rfp_sx_dac_lpf_c2</t>
  </si>
  <si>
    <t>sx DAC LPF C value</t>
  </si>
  <si>
    <t>rfp_sx_doubler_delay</t>
  </si>
  <si>
    <t>sx input frequency doubler delay select
00: min
01: default
11: max</t>
  </si>
  <si>
    <t>rfp_sx_dig_afc_kvco_count_time</t>
  </si>
  <si>
    <t>kvco counting time for every step
00: 2^2Tref
01: 2^3Tref
10: 2^4Tref
11: 2^5Tref</t>
  </si>
  <si>
    <t>rfp_sx_dig_afc_kvco_value</t>
  </si>
  <si>
    <t>sx kvco cal value:
9:4 for integer part
3:0 for fractional part</t>
  </si>
  <si>
    <t>TX_Polar_LOGIC0</t>
  </si>
  <si>
    <t>rfp_tx_pa_en_force</t>
  </si>
  <si>
    <t>rfp_tx_pa_bias_en_force</t>
  </si>
  <si>
    <t>rfp_tx_pa_div2_en_force</t>
  </si>
  <si>
    <t>rfp_tx_pa_ldo_en_force</t>
  </si>
  <si>
    <t>rfp_tx_pa_ldo_vb_en_force</t>
  </si>
  <si>
    <t>rfp_tx_pa_ldo_fc_en_force</t>
  </si>
  <si>
    <t>rfp_tx_cbank_force</t>
  </si>
  <si>
    <t>reg_rfp_tx_pa_en</t>
  </si>
  <si>
    <t>PA Power Supply Enable</t>
  </si>
  <si>
    <t>reg_rfp_tx_pa_bias_en</t>
  </si>
  <si>
    <t>PA Bias and Logic Enable</t>
  </si>
  <si>
    <t>reg_rfp_tx_pa_div2_en</t>
  </si>
  <si>
    <t>1/2 Divider enable</t>
  </si>
  <si>
    <t>reg_rfp_tx_pa_ldo_en</t>
  </si>
  <si>
    <t>PA LDO Enable</t>
  </si>
  <si>
    <t>reg_rfp_tx_pa_ldo_vb_en</t>
  </si>
  <si>
    <t>PA LDO Refrence Current EN</t>
  </si>
  <si>
    <t>reg_rfp_tx_pa_ldo_fc_en</t>
  </si>
  <si>
    <t>PA LDO Fast Charge Enable</t>
  </si>
  <si>
    <t>reg_rfp_tx_cbank_rx</t>
  </si>
  <si>
    <t>RX mode</t>
  </si>
  <si>
    <t>reg_rfp_tx_cbank_h4</t>
  </si>
  <si>
    <t>TX high band 2458~2480MHz</t>
  </si>
  <si>
    <t>reg_rfp_tx_cbank_m4</t>
  </si>
  <si>
    <t>TX middle band 2430~2456MHz</t>
  </si>
  <si>
    <t>TX_Polar_LOGIC1</t>
  </si>
  <si>
    <t>reg_rfp_tx_cbank_l4</t>
  </si>
  <si>
    <t>TX low band 2402MHz~2428MHz</t>
  </si>
  <si>
    <t>reg_rfp_tx_cbank_h0</t>
  </si>
  <si>
    <t>reg_rfp_tx_cbank_m0</t>
  </si>
  <si>
    <t>reg_rfp_tx_cbank_l0</t>
  </si>
  <si>
    <t>TX_Polar_LOGIC2</t>
  </si>
  <si>
    <t>rfp_tx_pa_gain_force</t>
  </si>
  <si>
    <t>Minimal Gain</t>
  </si>
  <si>
    <t>-21dBm</t>
  </si>
  <si>
    <t>0dBm</t>
  </si>
  <si>
    <t>8c</t>
  </si>
  <si>
    <t>TX_Polar_LOGIC3</t>
  </si>
  <si>
    <t>2dBm</t>
  </si>
  <si>
    <t>4dBm</t>
  </si>
  <si>
    <t>5dBm</t>
  </si>
  <si>
    <t>TX_Polar_LOGIC4</t>
  </si>
  <si>
    <t>6dBm</t>
  </si>
  <si>
    <t>Maximum Gain</t>
  </si>
  <si>
    <t>TX_Polar_REG0</t>
  </si>
  <si>
    <t>rfp_tx_pa_ldo_cptune</t>
  </si>
  <si>
    <t>PA LDO PSRR Adjustment</t>
  </si>
  <si>
    <t>rfp_tx_pa_ldo_vsel</t>
  </si>
  <si>
    <t>PA LDO Output Voltage Select</t>
  </si>
  <si>
    <t>rfp_tx_pa_vbias_en</t>
  </si>
  <si>
    <t>PA common source gate bias enable</t>
  </si>
  <si>
    <t>rfp_tx_pa_test_en</t>
  </si>
  <si>
    <t>PA Input Debug</t>
  </si>
  <si>
    <t>rfp_tx_pdet_en</t>
  </si>
  <si>
    <t>PA Power Dector Enable</t>
  </si>
  <si>
    <t>rfp_tx_pa_bias_lres</t>
  </si>
  <si>
    <t>PA CS BIAS Level Select by resistance</t>
  </si>
  <si>
    <t>rfp_tx_pa_bias_h</t>
  </si>
  <si>
    <t>PA CG Bias Level Select by resistance</t>
  </si>
  <si>
    <t>rfp_tx_pa_bias_l</t>
  </si>
  <si>
    <t>PA CS BIAS Level Coarse Select by reference current</t>
  </si>
  <si>
    <t>rfp_tx_pa_ipdet</t>
  </si>
  <si>
    <t>PA Power Detector Current Level Select</t>
  </si>
  <si>
    <t>rfp_tx_pa_iptat</t>
  </si>
  <si>
    <t>PA Adaptive Bias Level Select</t>
  </si>
  <si>
    <t>RFBG_LOGIC0</t>
  </si>
  <si>
    <t>rfbg_en_force</t>
  </si>
  <si>
    <t>reg_rfbg_en</t>
  </si>
  <si>
    <t>BG Enable</t>
  </si>
  <si>
    <t>9c</t>
  </si>
  <si>
    <t>Reserved_REG0</t>
  </si>
  <si>
    <t>rf_d2a_rsv</t>
  </si>
  <si>
    <t>Reserved D2A 32 bit</t>
  </si>
  <si>
    <t>a0</t>
  </si>
  <si>
    <t>Reserved_REG1</t>
  </si>
  <si>
    <t>rf_a2d_rsv</t>
  </si>
  <si>
    <t>Reserved A2D 16 bit</t>
  </si>
  <si>
    <t>reg_rf_rx_abb_dcoc_daci_00</t>
  </si>
  <si>
    <t>reg_rf_rx_abb_dcoc_daci_01</t>
  </si>
  <si>
    <t>RX_LOGIC2</t>
  </si>
  <si>
    <t>reg_rf_rx_abb_dcoc_daci_02</t>
  </si>
  <si>
    <t>reg_rf_rx_abb_dcoc_daci_03</t>
  </si>
  <si>
    <t>reg_rf_rx_abb_dcoc_daci_04</t>
  </si>
  <si>
    <t>RX_LOGIC3</t>
  </si>
  <si>
    <t>reg_rf_rx_abb_dcoc_daci_05</t>
  </si>
  <si>
    <t>reg_rf_rx_abb_dcoc_daci_06</t>
  </si>
  <si>
    <t>reg_rf_rx_abb_dcoc_daci_07</t>
  </si>
  <si>
    <t>RX_LOGIC4</t>
  </si>
  <si>
    <t>reg_rf_rx_abb_dcoc_daci_08</t>
  </si>
  <si>
    <t>reg_rf_rx_abb_dcoc_daci_09</t>
  </si>
  <si>
    <t>reg_rf_rx_abb_dcoc_daci_10</t>
  </si>
  <si>
    <t>RX_LOGIC5</t>
  </si>
  <si>
    <t>reg_rf_rx_abb_dcoc_daci_11</t>
  </si>
  <si>
    <t>reg_rf_rx_abb_dcoc_dacq_00</t>
  </si>
  <si>
    <t>reg_rf_rx_abb_dcoc_dacq_01</t>
  </si>
  <si>
    <t>RX_LOGIC6</t>
  </si>
  <si>
    <t>reg_rf_rx_abb_dcoc_dacq_02</t>
  </si>
  <si>
    <t>reg_rf_rx_abb_dcoc_dacq_03</t>
  </si>
  <si>
    <t>reg_rf_rx_abb_dcoc_dacq_04</t>
  </si>
  <si>
    <t>RX_LOGIC7</t>
  </si>
  <si>
    <t>reg_rf_rx_abb_dcoc_dacq_05</t>
  </si>
  <si>
    <t>reg_rf_rx_abb_dcoc_dacq_06</t>
  </si>
  <si>
    <t>reg_rf_rx_abb_dcoc_dacq_07</t>
  </si>
  <si>
    <t>RX_LOGIC8</t>
  </si>
  <si>
    <t>reg_rf_rx_abb_dcoc_dacq_08</t>
  </si>
  <si>
    <t>reg_rf_rx_abb_dcoc_dacq_09</t>
  </si>
  <si>
    <t>reg_rf_rx_abb_dcoc_dacq_10</t>
  </si>
  <si>
    <t>RX_LOGIC9</t>
  </si>
  <si>
    <t>reg_rf_rx_abb_dcoc_dacq_11</t>
  </si>
  <si>
    <t>a4</t>
  </si>
  <si>
    <t>a8</t>
  </si>
  <si>
    <t>ac</t>
  </si>
  <si>
    <t>b0</t>
  </si>
  <si>
    <t>b4</t>
  </si>
  <si>
    <t>b8</t>
  </si>
  <si>
    <t>bc</t>
  </si>
  <si>
    <t>c0</t>
  </si>
  <si>
    <t>auto_mode</t>
    <phoneticPr fontId="37" type="noConversion"/>
  </si>
  <si>
    <t>auto_end</t>
    <phoneticPr fontId="37" type="noConversion"/>
  </si>
  <si>
    <t>auto_start</t>
    <phoneticPr fontId="37" type="noConversion"/>
  </si>
  <si>
    <t>normal_end</t>
    <phoneticPr fontId="37" type="noConversion"/>
  </si>
  <si>
    <t>sys_rfbg_on</t>
    <phoneticPr fontId="37" type="noConversion"/>
  </si>
  <si>
    <t>sys_rfbg_off</t>
    <phoneticPr fontId="37" type="noConversion"/>
  </si>
  <si>
    <t>kp0_data_0</t>
    <phoneticPr fontId="29" type="noConversion"/>
  </si>
  <si>
    <t>Keypad0 data, for column 3</t>
    <phoneticPr fontId="29" type="noConversion"/>
  </si>
  <si>
    <t>Keypad0 data, for column 2</t>
    <phoneticPr fontId="29" type="noConversion"/>
  </si>
  <si>
    <t>kp0_data_1</t>
    <phoneticPr fontId="29" type="noConversion"/>
  </si>
  <si>
    <t>Keypad0 data, for column 1</t>
    <phoneticPr fontId="29" type="noConversion"/>
  </si>
  <si>
    <t xml:space="preserve">Keypad0 data, for column 0 </t>
    <phoneticPr fontId="29" type="noConversion"/>
  </si>
  <si>
    <t>kp0_data_7</t>
    <phoneticPr fontId="29" type="noConversion"/>
  </si>
  <si>
    <t>kp0_data_6</t>
    <phoneticPr fontId="29" type="noConversion"/>
  </si>
  <si>
    <t>Keypad0 data, for column 6</t>
    <phoneticPr fontId="29" type="noConversion"/>
  </si>
  <si>
    <t>Keypad0 data, for column 5</t>
    <phoneticPr fontId="29" type="noConversion"/>
  </si>
  <si>
    <t>kp0_data_4</t>
    <phoneticPr fontId="29" type="noConversion"/>
  </si>
  <si>
    <t>Keypad0 data, for column 4</t>
    <phoneticPr fontId="29" type="noConversion"/>
  </si>
  <si>
    <t>kp0_data_11</t>
    <phoneticPr fontId="29" type="noConversion"/>
  </si>
  <si>
    <t>Keypad0 data, for column 11</t>
    <phoneticPr fontId="29" type="noConversion"/>
  </si>
  <si>
    <t>kp0_data_10</t>
    <phoneticPr fontId="29" type="noConversion"/>
  </si>
  <si>
    <t>Keypad0 data, for column 10</t>
    <phoneticPr fontId="29" type="noConversion"/>
  </si>
  <si>
    <t>kp0_data_9</t>
    <phoneticPr fontId="29" type="noConversion"/>
  </si>
  <si>
    <t>Keypad0 data, for column 9</t>
    <phoneticPr fontId="29" type="noConversion"/>
  </si>
  <si>
    <t>kp0_data_8</t>
    <phoneticPr fontId="29" type="noConversion"/>
  </si>
  <si>
    <t>Keypad0 data, for column 8</t>
    <phoneticPr fontId="29" type="noConversion"/>
  </si>
  <si>
    <t>0x00c</t>
    <phoneticPr fontId="29" type="noConversion"/>
  </si>
  <si>
    <t>kp1_data_0</t>
    <phoneticPr fontId="29" type="noConversion"/>
  </si>
  <si>
    <t>Keypad1 data, for column 3</t>
    <phoneticPr fontId="29" type="noConversion"/>
  </si>
  <si>
    <t>kp1_data_2</t>
    <phoneticPr fontId="29" type="noConversion"/>
  </si>
  <si>
    <t>kp1_data_1</t>
    <phoneticPr fontId="29" type="noConversion"/>
  </si>
  <si>
    <t>Keypad1 data, for column 1</t>
    <phoneticPr fontId="29" type="noConversion"/>
  </si>
  <si>
    <t>Keypad1 data, for column 0</t>
    <phoneticPr fontId="29" type="noConversion"/>
  </si>
  <si>
    <t>0x010</t>
    <phoneticPr fontId="29" type="noConversion"/>
  </si>
  <si>
    <t>kp1_data_7</t>
    <phoneticPr fontId="29" type="noConversion"/>
  </si>
  <si>
    <t>Keypad1 data, for column 7</t>
    <phoneticPr fontId="29" type="noConversion"/>
  </si>
  <si>
    <t>kp1_data_6</t>
    <phoneticPr fontId="29" type="noConversion"/>
  </si>
  <si>
    <t>Keypad1 data, for column 6</t>
    <phoneticPr fontId="29" type="noConversion"/>
  </si>
  <si>
    <t>kp1_data_5</t>
    <phoneticPr fontId="29" type="noConversion"/>
  </si>
  <si>
    <t>Keypad1 data, for column 5</t>
    <phoneticPr fontId="29" type="noConversion"/>
  </si>
  <si>
    <t>kp1_data_4</t>
    <phoneticPr fontId="29" type="noConversion"/>
  </si>
  <si>
    <t>Keypad1 data, for column 4</t>
    <phoneticPr fontId="29" type="noConversion"/>
  </si>
  <si>
    <t>0x014</t>
    <phoneticPr fontId="29" type="noConversion"/>
  </si>
  <si>
    <t>kp1_data_11</t>
    <phoneticPr fontId="29" type="noConversion"/>
  </si>
  <si>
    <t>Keypad1 data, for column 11</t>
    <phoneticPr fontId="29" type="noConversion"/>
  </si>
  <si>
    <t>kp1_data_10</t>
    <phoneticPr fontId="29" type="noConversion"/>
  </si>
  <si>
    <t>Keypad1 data, for column 10</t>
    <phoneticPr fontId="29" type="noConversion"/>
  </si>
  <si>
    <t>0x018</t>
    <phoneticPr fontId="29" type="noConversion"/>
  </si>
  <si>
    <t>0x01c</t>
    <phoneticPr fontId="29" type="noConversion"/>
  </si>
  <si>
    <t>flashc</t>
    <phoneticPr fontId="29" type="noConversion"/>
  </si>
  <si>
    <t>64KB</t>
    <phoneticPr fontId="29" type="noConversion"/>
  </si>
  <si>
    <t>rxadc_dl_ctrl</t>
  </si>
  <si>
    <t>rxadc_refbuf_res_sel</t>
  </si>
  <si>
    <t>reg_rf_sx_cp_cpi_0</t>
  </si>
  <si>
    <t>sx cp current select
Icp = 50u + CPI&lt;5:0&gt;*2u</t>
  </si>
  <si>
    <t>reg_rf_sx_cp_cpi_1</t>
  </si>
  <si>
    <t>reg_rf_sx_cp_cpi_off_0</t>
  </si>
  <si>
    <t>sx cp offset current select
Icp_offset = CPI_OFF&lt;3:0&gt;*0.5u</t>
  </si>
  <si>
    <t>reg_rf_sx_cp_cpi_off_1</t>
  </si>
  <si>
    <t>reg_rf_sx_lpf_c1_0</t>
  </si>
  <si>
    <t>reg_rf_sx_lpf_c1_1</t>
  </si>
  <si>
    <t>reg_rf_sx_lpf_c2_0</t>
  </si>
  <si>
    <t>reg_rf_sx_lpf_c2_1</t>
  </si>
  <si>
    <t>rf_sx_fbdivider_delay_sdck</t>
  </si>
  <si>
    <t>SX_LOGIC4</t>
  </si>
  <si>
    <t>reg_rf_sx_lpf_c3_0</t>
  </si>
  <si>
    <t>reg_rf_sx_lpf_c3_1</t>
  </si>
  <si>
    <t>reg_rf_sx_lpf_r2_0</t>
  </si>
  <si>
    <t>reg_rf_sx_lpf_r2_1</t>
  </si>
  <si>
    <t>rf_rx_dac_msb_sweep</t>
  </si>
  <si>
    <t>rfp_sx_doubler_en</t>
  </si>
  <si>
    <t>c4</t>
  </si>
  <si>
    <t>delay4</t>
    <phoneticPr fontId="37" type="noConversion"/>
  </si>
  <si>
    <t>delay7</t>
    <phoneticPr fontId="37" type="noConversion"/>
  </si>
  <si>
    <t>008</t>
    <phoneticPr fontId="37" type="noConversion"/>
  </si>
  <si>
    <t>delay8</t>
    <phoneticPr fontId="37" type="noConversion"/>
  </si>
  <si>
    <t>DELAY_CTRL_2</t>
    <phoneticPr fontId="37" type="noConversion"/>
  </si>
  <si>
    <t>ADDA_CFG</t>
    <phoneticPr fontId="37" type="noConversion"/>
  </si>
  <si>
    <t>018</t>
    <phoneticPr fontId="37" type="noConversion"/>
  </si>
  <si>
    <t>reg_rfdac_clk_en</t>
    <phoneticPr fontId="37" type="noConversion"/>
  </si>
  <si>
    <t>reg_rfadc_clk_en</t>
    <phoneticPr fontId="37" type="noConversion"/>
  </si>
  <si>
    <t>reg_rssiadc_clk_en</t>
    <phoneticPr fontId="37" type="noConversion"/>
  </si>
  <si>
    <t>modem_tx_power</t>
    <phoneticPr fontId="37" type="noConversion"/>
  </si>
  <si>
    <t>RO</t>
    <phoneticPr fontId="37" type="noConversion"/>
  </si>
  <si>
    <t>rssiadc_clk_en_force</t>
    <phoneticPr fontId="37" type="noConversion"/>
  </si>
  <si>
    <t>rfadc_clk_en_force</t>
    <phoneticPr fontId="37" type="noConversion"/>
  </si>
  <si>
    <t>rfdac_clk_en_force</t>
    <phoneticPr fontId="37" type="noConversion"/>
  </si>
  <si>
    <t>reg_rf_rx_abb_1st_gc_0</t>
  </si>
  <si>
    <t>reg_rf_rx_abb_1st_gc_1</t>
  </si>
  <si>
    <t>reg_rf_rx_abb_1st_gc_2</t>
  </si>
  <si>
    <t>reg_rfp_tx_pa_gain_0</t>
  </si>
  <si>
    <t>reg_rfp_tx_pa_gain_1</t>
  </si>
  <si>
    <t>reg_rfp_tx_pa_gain_2</t>
  </si>
  <si>
    <t>reg_rfp_tx_pa_gain_3</t>
  </si>
  <si>
    <t>reg_rfp_tx_pa_gain_4</t>
  </si>
  <si>
    <t>reg_rfp_tx_pa_gain_5</t>
  </si>
  <si>
    <t>reg_rfp_tx_pa_gain_6</t>
  </si>
  <si>
    <t>reg_rfp_tx_pa_gain_7</t>
  </si>
  <si>
    <t>ADDA_LDO_REG0</t>
  </si>
  <si>
    <t>adda_ldoana_out</t>
  </si>
  <si>
    <t>adda_ldodig_out</t>
  </si>
  <si>
    <t>rssiadc_dl_ctrl</t>
  </si>
  <si>
    <t>c8</t>
  </si>
  <si>
    <t>rfdac_clk_bb_sel_force</t>
    <phoneticPr fontId="37" type="noConversion"/>
  </si>
  <si>
    <t>reg_rfdac_clk_bb_sel</t>
    <phoneticPr fontId="37" type="noConversion"/>
  </si>
  <si>
    <r>
      <t>abb dcoc calibration codes for I path: 0.3mV/step</t>
    </r>
    <r>
      <rPr>
        <sz val="11"/>
        <color theme="1"/>
        <rFont val="宋体"/>
        <family val="2"/>
      </rPr>
      <t xml:space="preserve">：
</t>
    </r>
    <r>
      <rPr>
        <sz val="11"/>
        <color theme="1"/>
        <rFont val="Calibri"/>
        <family val="2"/>
      </rPr>
      <t>1</t>
    </r>
    <r>
      <rPr>
        <sz val="11"/>
        <color theme="1"/>
        <rFont val="宋体"/>
        <family val="2"/>
      </rPr>
      <t>、</t>
    </r>
    <r>
      <rPr>
        <sz val="11"/>
        <color theme="1"/>
        <rFont val="Calibri"/>
        <family val="2"/>
      </rPr>
      <t>need  dynamically adjust for different ABB gain-dB value
2</t>
    </r>
    <r>
      <rPr>
        <sz val="11"/>
        <color theme="1"/>
        <rFont val="宋体"/>
        <family val="2"/>
      </rPr>
      <t>、</t>
    </r>
    <r>
      <rPr>
        <sz val="11"/>
        <color theme="1"/>
        <rFont val="Calibri"/>
        <family val="2"/>
      </rPr>
      <t>need  dynamically adjust for RC calibration dynamically</t>
    </r>
  </si>
  <si>
    <r>
      <t xml:space="preserve">RMIX Divider bias voltage
11 </t>
    </r>
    <r>
      <rPr>
        <sz val="11"/>
        <color theme="1"/>
        <rFont val="宋体"/>
        <family val="2"/>
      </rPr>
      <t>：</t>
    </r>
    <r>
      <rPr>
        <sz val="11"/>
        <color theme="1"/>
        <rFont val="Calibri"/>
        <family val="2"/>
      </rPr>
      <t>default</t>
    </r>
  </si>
  <si>
    <t>rfadc_clk_inv</t>
    <phoneticPr fontId="37" type="noConversion"/>
  </si>
  <si>
    <t>rssiadc_clk_inv</t>
    <phoneticPr fontId="37" type="noConversion"/>
  </si>
  <si>
    <t>n</t>
    <phoneticPr fontId="29" type="noConversion"/>
  </si>
  <si>
    <t>spi0</t>
    <phoneticPr fontId="29" type="noConversion"/>
  </si>
  <si>
    <t>12MB</t>
    <phoneticPr fontId="29" type="noConversion"/>
  </si>
  <si>
    <t>AON_CTRL</t>
    <phoneticPr fontId="29" type="noConversion"/>
  </si>
  <si>
    <t>Notes</t>
    <phoneticPr fontId="29" type="noConversion"/>
  </si>
  <si>
    <t>n</t>
    <phoneticPr fontId="29" type="noConversion"/>
  </si>
  <si>
    <t>1MB</t>
    <phoneticPr fontId="29" type="noConversion"/>
  </si>
  <si>
    <t>0x4710_0000</t>
    <phoneticPr fontId="29" type="noConversion"/>
  </si>
  <si>
    <t>0x471F_FFFF</t>
    <phoneticPr fontId="29" type="noConversion"/>
  </si>
  <si>
    <t>1MB</t>
    <phoneticPr fontId="29" type="noConversion"/>
  </si>
  <si>
    <t>key_sense</t>
    <phoneticPr fontId="29" type="noConversion"/>
  </si>
  <si>
    <t>y</t>
    <phoneticPr fontId="29" type="noConversion"/>
  </si>
  <si>
    <t>software</t>
    <phoneticPr fontId="29" type="noConversion"/>
  </si>
  <si>
    <t>KEYSENSE</t>
    <phoneticPr fontId="29" type="noConversion"/>
  </si>
  <si>
    <t>AON_CTRL:0-256B/AON_CTRL_NODFT:256B-1MB</t>
    <phoneticPr fontId="29" type="noConversion"/>
  </si>
  <si>
    <t>KEYSENSE0:0-64KB/ KEYSENSE1:64KB-1MB</t>
    <phoneticPr fontId="29" type="noConversion"/>
  </si>
  <si>
    <t>flash_ctrl</t>
    <phoneticPr fontId="29" type="noConversion"/>
  </si>
  <si>
    <t>2</t>
    <phoneticPr fontId="29" type="noConversion"/>
  </si>
  <si>
    <t>PMU_CTRL_NODFT</t>
    <phoneticPr fontId="30" type="noConversion"/>
  </si>
  <si>
    <t>test_mode</t>
    <phoneticPr fontId="30" type="noConversion"/>
  </si>
  <si>
    <t>en_ldo_va</t>
    <phoneticPr fontId="30" type="noConversion"/>
  </si>
  <si>
    <t>en_det_vbat_forcedata</t>
  </si>
  <si>
    <t>norm_mode_on_vref_forcedata</t>
  </si>
  <si>
    <t>norm_mode_on_ldoaon_forcedata</t>
  </si>
  <si>
    <t>This signal will or the bt_ext_signal,and trig the bt_signal_wakeup</t>
    <phoneticPr fontId="30" type="noConversion"/>
  </si>
  <si>
    <t>gpio_out</t>
    <phoneticPr fontId="30" type="noConversion"/>
  </si>
  <si>
    <t>ena_ble_clk</t>
    <phoneticPr fontId="30" type="noConversion"/>
  </si>
  <si>
    <r>
      <t xml:space="preserve">Select signal for VDD_IO divider value for GPADC VREF.
</t>
    </r>
    <r>
      <rPr>
        <sz val="11"/>
        <color indexed="10"/>
        <rFont val="Calibri"/>
        <family val="2"/>
      </rPr>
      <t>1'b0: divide 3; 
1'b1: divide 2.</t>
    </r>
    <phoneticPr fontId="30" type="noConversion"/>
  </si>
  <si>
    <t>so_pull_dn_poc</t>
    <phoneticPr fontId="29" type="noConversion"/>
  </si>
  <si>
    <t>so_pull_up_poc</t>
    <phoneticPr fontId="29" type="noConversion"/>
  </si>
  <si>
    <t>si_pull_dn_poc</t>
    <phoneticPr fontId="29" type="noConversion"/>
  </si>
  <si>
    <t>si_pull_up_poc</t>
    <phoneticPr fontId="29" type="noConversion"/>
  </si>
  <si>
    <t>sclk_pull_dn_poc</t>
    <phoneticPr fontId="29" type="noConversion"/>
  </si>
  <si>
    <t>cs_pull_dn_aon</t>
    <phoneticPr fontId="29" type="noConversion"/>
  </si>
  <si>
    <t>cs_pull_up_poc</t>
    <phoneticPr fontId="29" type="noConversion"/>
  </si>
  <si>
    <t>gpioa_08_pull_dn_aon</t>
    <phoneticPr fontId="30" type="noConversion"/>
  </si>
  <si>
    <t>AON_SUBMODULE_RST</t>
    <phoneticPr fontId="30" type="noConversion"/>
  </si>
  <si>
    <t>ble_lp_reset</t>
    <phoneticPr fontId="30" type="noConversion"/>
  </si>
  <si>
    <t>aon_timer_reset</t>
    <phoneticPr fontId="30" type="noConversion"/>
  </si>
  <si>
    <t>040</t>
    <phoneticPr fontId="30" type="noConversion"/>
  </si>
  <si>
    <t>clk to dig core 48M enable ,high active</t>
    <phoneticPr fontId="29" type="noConversion"/>
  </si>
  <si>
    <t>xo24m_buf_dly</t>
    <phoneticPr fontId="29" type="noConversion"/>
  </si>
  <si>
    <t>AON_DBG</t>
    <phoneticPr fontId="30" type="noConversion"/>
  </si>
  <si>
    <t>05c</t>
    <phoneticPr fontId="30" type="noConversion"/>
  </si>
  <si>
    <t>keysense1_mode_sel</t>
  </si>
  <si>
    <t>KEY SENSE1 mode sel
00: mode 4
01: mode 5
10: mode 6
11: mode 8</t>
    <phoneticPr fontId="29" type="noConversion"/>
  </si>
  <si>
    <t>KEY SENSE0 mode sel
00: mode 4
01: mode 5
10: mode 6
11: mode 8</t>
    <phoneticPr fontId="29" type="noConversion"/>
  </si>
  <si>
    <t>keysense1_comp_enable</t>
    <phoneticPr fontId="29" type="noConversion"/>
  </si>
  <si>
    <r>
      <t>KEY SENSE1 Enable; 
0000 0000: all comp disable
0000 1111: mode4</t>
    </r>
    <r>
      <rPr>
        <sz val="11"/>
        <rFont val="宋体"/>
        <family val="3"/>
        <charset val="134"/>
      </rPr>
      <t>，</t>
    </r>
    <r>
      <rPr>
        <sz val="11"/>
        <rFont val="Calibri"/>
        <family val="2"/>
      </rPr>
      <t>&lt;3:0&gt;bit's comp are enable
0001 1111: mode5</t>
    </r>
    <r>
      <rPr>
        <sz val="11"/>
        <rFont val="宋体"/>
        <family val="3"/>
        <charset val="134"/>
      </rPr>
      <t>，</t>
    </r>
    <r>
      <rPr>
        <sz val="11"/>
        <rFont val="Calibri"/>
        <family val="2"/>
      </rPr>
      <t>&lt;4:0&gt;bit's comp are enable
0011 1111: mode6</t>
    </r>
    <r>
      <rPr>
        <sz val="11"/>
        <rFont val="宋体"/>
        <family val="3"/>
        <charset val="134"/>
      </rPr>
      <t>，</t>
    </r>
    <r>
      <rPr>
        <sz val="11"/>
        <rFont val="Calibri"/>
        <family val="2"/>
      </rPr>
      <t>&lt;5:0&gt;bit's comp are enable
1111 1111:  mode8</t>
    </r>
    <r>
      <rPr>
        <sz val="11"/>
        <rFont val="宋体"/>
        <family val="3"/>
        <charset val="134"/>
      </rPr>
      <t>，</t>
    </r>
    <r>
      <rPr>
        <sz val="11"/>
        <rFont val="Calibri"/>
        <family val="2"/>
      </rPr>
      <t>&lt;7:0&gt;bit's comp are enable</t>
    </r>
    <phoneticPr fontId="29" type="noConversion"/>
  </si>
  <si>
    <t>kp0_data_3</t>
    <phoneticPr fontId="29" type="noConversion"/>
  </si>
  <si>
    <t>kp0_data_2</t>
    <phoneticPr fontId="29" type="noConversion"/>
  </si>
  <si>
    <t>Keypad0 data, for column 7</t>
    <phoneticPr fontId="29" type="noConversion"/>
  </si>
  <si>
    <t>kp0_data_5</t>
    <phoneticPr fontId="29" type="noConversion"/>
  </si>
  <si>
    <t>kp1_data_3</t>
    <phoneticPr fontId="29" type="noConversion"/>
  </si>
  <si>
    <t>Keypad1 data, for column 2</t>
    <phoneticPr fontId="29" type="noConversion"/>
  </si>
  <si>
    <t>kp1_data_9</t>
    <phoneticPr fontId="29" type="noConversion"/>
  </si>
  <si>
    <t>Keypad1 data, for column 9</t>
    <phoneticPr fontId="29" type="noConversion"/>
  </si>
  <si>
    <t>kp1_data_8</t>
    <phoneticPr fontId="29" type="noConversion"/>
  </si>
  <si>
    <t>Keypad1 data, for column 8</t>
    <phoneticPr fontId="29" type="noConversion"/>
  </si>
  <si>
    <t>kp_other_oen</t>
    <phoneticPr fontId="29" type="noConversion"/>
  </si>
  <si>
    <t>Configure interval of generating an IRQ if one key or several keys are pressed long time. Interval of IRQ generation = (kp_itv_time+1)* (kp_dbn_time +1) * scan_time.
scan_time = 0.3125 ms * Number of Enabled keyOut * 5</t>
    <phoneticPr fontId="29" type="noConversion"/>
  </si>
  <si>
    <t>kp_clk_enable</t>
    <phoneticPr fontId="29" type="noConversion"/>
  </si>
  <si>
    <t>0x020</t>
    <phoneticPr fontId="29" type="noConversion"/>
  </si>
  <si>
    <t>kp_in_enable1</t>
    <phoneticPr fontId="29" type="noConversion"/>
  </si>
  <si>
    <t>Each bit enable one input lines keypad1</t>
    <phoneticPr fontId="29" type="noConversion"/>
  </si>
  <si>
    <t>kp_in_enable0</t>
    <phoneticPr fontId="29" type="noConversion"/>
  </si>
  <si>
    <t>Each bit enable one input lines keypad0</t>
    <phoneticPr fontId="29" type="noConversion"/>
  </si>
  <si>
    <t>0x024</t>
    <phoneticPr fontId="29" type="noConversion"/>
  </si>
  <si>
    <t>0x028</t>
    <phoneticPr fontId="29" type="noConversion"/>
  </si>
  <si>
    <t>0x02c</t>
    <phoneticPr fontId="29" type="noConversion"/>
  </si>
  <si>
    <t>8'hff</t>
    <phoneticPr fontId="29" type="noConversion"/>
  </si>
  <si>
    <t>8'hff</t>
    <phoneticPr fontId="29" type="noConversion"/>
  </si>
  <si>
    <t>carrier_divid</t>
    <phoneticPr fontId="29" type="noConversion"/>
  </si>
  <si>
    <t>rx carrier freq divid by ir_tx_clk</t>
    <phoneticPr fontId="29" type="noConversion"/>
  </si>
  <si>
    <t>rx_cr_exp</t>
    <phoneticPr fontId="29" type="noConversion"/>
  </si>
  <si>
    <t>2^rx_cr_exp</t>
    <phoneticPr fontId="29" type="noConversion"/>
  </si>
  <si>
    <t>set ADC sample time</t>
  </si>
  <si>
    <t>7</t>
    <phoneticPr fontId="29" type="noConversion"/>
  </si>
  <si>
    <t>20</t>
    <phoneticPr fontId="30" type="noConversion"/>
  </si>
  <si>
    <t>Write 0xCAFE000A to generate a SW reset to ARM M0 Core or AP subsystem
The reset is a high active pulse, it is clear automatically.(keys=32'hCAFE000A)</t>
    <phoneticPr fontId="30" type="noConversion"/>
  </si>
  <si>
    <t>(keys=32'h19491001)</t>
    <phoneticPr fontId="29" type="noConversion"/>
  </si>
  <si>
    <t>058</t>
    <phoneticPr fontId="30" type="noConversion"/>
  </si>
  <si>
    <t>004</t>
    <phoneticPr fontId="30" type="noConversion"/>
  </si>
  <si>
    <t>13'h0</t>
    <phoneticPr fontId="29" type="noConversion"/>
  </si>
  <si>
    <t>2'h0</t>
    <phoneticPr fontId="29" type="noConversion"/>
  </si>
  <si>
    <t>analog_det_mode</t>
    <phoneticPr fontId="29" type="noConversion"/>
  </si>
  <si>
    <t>00:need analog flashadc mode    01: IO array   n kpio_in * m kpio_out 10/11:analog+digital</t>
    <phoneticPr fontId="29" type="noConversion"/>
  </si>
  <si>
    <t>06c</t>
    <phoneticPr fontId="29" type="noConversion"/>
  </si>
  <si>
    <t>KP_IRQ_CLR</t>
    <phoneticPr fontId="29" type="noConversion"/>
  </si>
  <si>
    <t>KP_IRQ_CAUSE</t>
    <phoneticPr fontId="29" type="noConversion"/>
  </si>
  <si>
    <t>KP_IRQ_MASK</t>
    <phoneticPr fontId="29" type="noConversion"/>
  </si>
  <si>
    <t>KP_CTRL1</t>
    <phoneticPr fontId="29" type="noConversion"/>
  </si>
  <si>
    <t>KP_CTRL0</t>
    <phoneticPr fontId="29" type="noConversion"/>
  </si>
  <si>
    <t>KP_STATUS</t>
    <phoneticPr fontId="29" type="noConversion"/>
  </si>
  <si>
    <t>KP1_DATA_2</t>
    <phoneticPr fontId="29" type="noConversion"/>
  </si>
  <si>
    <t>KP1_DATA_1</t>
    <phoneticPr fontId="29" type="noConversion"/>
  </si>
  <si>
    <t>KP1_DATA_0</t>
    <phoneticPr fontId="29" type="noConversion"/>
  </si>
  <si>
    <t>KP0_DATA_0</t>
    <phoneticPr fontId="29" type="noConversion"/>
  </si>
  <si>
    <t>KP0_DATA_1</t>
    <phoneticPr fontId="29" type="noConversion"/>
  </si>
  <si>
    <t>KP0_DATA_2</t>
    <phoneticPr fontId="29" type="noConversion"/>
  </si>
  <si>
    <t>100</t>
    <phoneticPr fontId="30" type="noConversion"/>
  </si>
  <si>
    <t>test_rsvd</t>
    <phoneticPr fontId="30" type="noConversion"/>
  </si>
  <si>
    <t>test_rsvd</t>
    <phoneticPr fontId="30" type="noConversion"/>
  </si>
  <si>
    <t>reversed register</t>
    <phoneticPr fontId="30" type="noConversion"/>
  </si>
  <si>
    <t>RW</t>
    <phoneticPr fontId="30" type="noConversion"/>
  </si>
  <si>
    <t>edt_bypass</t>
    <phoneticPr fontId="30" type="noConversion"/>
  </si>
  <si>
    <t xml:space="preserve">edt bypass mode </t>
    <phoneticPr fontId="30" type="noConversion"/>
  </si>
  <si>
    <t>0:dbg_out_mode
1:bist_out_mode
2:xo32k_test_mode
3:scan_mode
4~7: reserved</t>
    <phoneticPr fontId="30" type="noConversion"/>
  </si>
  <si>
    <t>test</t>
    <phoneticPr fontId="30" type="noConversion"/>
  </si>
  <si>
    <t>104</t>
    <phoneticPr fontId="30" type="noConversion"/>
  </si>
  <si>
    <t>AON_LDO_CTRL0</t>
    <phoneticPr fontId="30" type="noConversion"/>
  </si>
  <si>
    <t>en_curlimit_ldo_va</t>
    <phoneticPr fontId="30" type="noConversion"/>
  </si>
  <si>
    <t>Enable signal for LDO_VA current limit</t>
    <phoneticPr fontId="30" type="noConversion"/>
  </si>
  <si>
    <t>sel_vout_ldo_va</t>
    <phoneticPr fontId="30" type="noConversion"/>
  </si>
  <si>
    <t>Select signal for LDOVA output.
2'b00: 1.2V; 
2'b01: 1.65V;
2'b10: 1.8V; 
2'b11: 1.9V;</t>
    <phoneticPr fontId="30" type="noConversion"/>
  </si>
  <si>
    <t>tune_ldo_va</t>
    <phoneticPr fontId="30" type="noConversion"/>
  </si>
  <si>
    <t>TUNE bits of LDO_VA</t>
    <phoneticPr fontId="30" type="noConversion"/>
  </si>
  <si>
    <t>RO</t>
    <phoneticPr fontId="30" type="noConversion"/>
  </si>
  <si>
    <t>LDO_VA OK</t>
    <phoneticPr fontId="30" type="noConversion"/>
  </si>
  <si>
    <t>det_vbat_flag</t>
    <phoneticPr fontId="30" type="noConversion"/>
  </si>
  <si>
    <t>VBAT lower than 1.9V, will ouput High</t>
    <phoneticPr fontId="30" type="noConversion"/>
  </si>
  <si>
    <t>tune_det_vbat</t>
    <phoneticPr fontId="30" type="noConversion"/>
  </si>
  <si>
    <t>TUNE bits of DET trigger threshold</t>
    <phoneticPr fontId="30" type="noConversion"/>
  </si>
  <si>
    <t>testen_det_vbat</t>
    <phoneticPr fontId="30" type="noConversion"/>
  </si>
  <si>
    <t>Test path enable signal</t>
    <phoneticPr fontId="30" type="noConversion"/>
  </si>
  <si>
    <t>det_vbat_flag_deglitch</t>
    <phoneticPr fontId="30" type="noConversion"/>
  </si>
  <si>
    <t>LDO VA/PA bypass mode software enable, 1=enable,0=disable
no scan chain</t>
    <phoneticPr fontId="30" type="noConversion"/>
  </si>
  <si>
    <t>Reserved</t>
    <phoneticPr fontId="30" type="noConversion"/>
  </si>
  <si>
    <t>vbat_ok</t>
    <phoneticPr fontId="30" type="noConversion"/>
  </si>
  <si>
    <t>Output signal of UVLO of VBAT,   make sure VBAT_OK=1
 when normal voltage.</t>
    <phoneticPr fontId="30" type="noConversion"/>
  </si>
  <si>
    <t>tune_uvlo_vbat</t>
    <phoneticPr fontId="30" type="noConversion"/>
  </si>
  <si>
    <t>tune_bg_fine</t>
    <phoneticPr fontId="30" type="noConversion"/>
  </si>
  <si>
    <t>Bandgap ouput tune bits, 2mV/Step</t>
    <phoneticPr fontId="30" type="noConversion"/>
  </si>
  <si>
    <t>108</t>
    <phoneticPr fontId="30" type="noConversion"/>
  </si>
  <si>
    <t>AON_LDO_CTRL1</t>
    <phoneticPr fontId="30" type="noConversion"/>
  </si>
  <si>
    <t>aon_ldo_rsvd</t>
    <phoneticPr fontId="30" type="noConversion"/>
  </si>
  <si>
    <t>RESERVED for aon</t>
    <phoneticPr fontId="30" type="noConversion"/>
  </si>
  <si>
    <t>drv_enhence_n</t>
    <phoneticPr fontId="30" type="noConversion"/>
  </si>
  <si>
    <r>
      <t>LDOAON drive capablity enhencement 
0: enable drive enhencement</t>
    </r>
    <r>
      <rPr>
        <sz val="11"/>
        <rFont val="宋体"/>
        <family val="3"/>
        <charset val="134"/>
      </rPr>
      <t xml:space="preserve">
</t>
    </r>
    <r>
      <rPr>
        <b/>
        <sz val="11"/>
        <rFont val="Calibri"/>
        <family val="2"/>
      </rPr>
      <t>1: disenable drive enhencement</t>
    </r>
    <phoneticPr fontId="29" type="noConversion"/>
  </si>
  <si>
    <t>aon2core_short_en</t>
    <phoneticPr fontId="30" type="noConversion"/>
  </si>
  <si>
    <t>LDOAON/LDOCORE short option:
0: disable;
1: enable.</t>
    <phoneticPr fontId="29" type="noConversion"/>
  </si>
  <si>
    <t>tune_ldoaon</t>
    <phoneticPr fontId="30" type="noConversion"/>
  </si>
  <si>
    <r>
      <t xml:space="preserve">AON_LDO_TRIM;25mV/step
0000: 1.1V;
</t>
    </r>
    <r>
      <rPr>
        <sz val="11"/>
        <color rgb="FFFF0000"/>
        <rFont val="Calibri"/>
        <family val="2"/>
      </rPr>
      <t>0100: 1.2V;
0111: 1.275V;</t>
    </r>
    <r>
      <rPr>
        <sz val="11"/>
        <rFont val="Calibri"/>
        <family val="2"/>
      </rPr>
      <t xml:space="preserve">
1000: 0.9V;
</t>
    </r>
    <r>
      <rPr>
        <sz val="11"/>
        <color rgb="FFFF0000"/>
        <rFont val="Calibri"/>
        <family val="2"/>
      </rPr>
      <t>1100: 1V;
1111: 1.075V.</t>
    </r>
    <phoneticPr fontId="29" type="noConversion"/>
  </si>
  <si>
    <t>aon_bg_trim</t>
    <phoneticPr fontId="30" type="noConversion"/>
  </si>
  <si>
    <r>
      <t xml:space="preserve">AON_BG_TRIM bits; </t>
    </r>
    <r>
      <rPr>
        <sz val="11"/>
        <color indexed="10"/>
        <rFont val="Calibri"/>
        <family val="2"/>
      </rPr>
      <t>default 0</t>
    </r>
    <r>
      <rPr>
        <sz val="11"/>
        <rFont val="Calibri"/>
        <family val="2"/>
      </rPr>
      <t>; 3.5mV/step,trim range +/-8%</t>
    </r>
    <phoneticPr fontId="30" type="noConversion"/>
  </si>
  <si>
    <t>en_curlimit_ldo_pa</t>
    <phoneticPr fontId="30" type="noConversion"/>
  </si>
  <si>
    <t>Enable signal for LDO_PA current limit</t>
    <phoneticPr fontId="30" type="noConversion"/>
  </si>
  <si>
    <t>sel_vout_ldo_pa</t>
    <phoneticPr fontId="30" type="noConversion"/>
  </si>
  <si>
    <t>Select signal for LDOPA output.
2'b00: 1.2V;
2'b01: 1.65V;
2'b10: 1.8V;  (default)
2'b11: 1.9V;</t>
    <phoneticPr fontId="29" type="noConversion"/>
  </si>
  <si>
    <t>tune_ldo_pa</t>
    <phoneticPr fontId="30" type="noConversion"/>
  </si>
  <si>
    <t>TUNE bits of LDO_PA</t>
    <phoneticPr fontId="30" type="noConversion"/>
  </si>
  <si>
    <t>ldo_pa_pg</t>
    <phoneticPr fontId="30" type="noConversion"/>
  </si>
  <si>
    <t>LDO_PA OK</t>
    <phoneticPr fontId="30" type="noConversion"/>
  </si>
  <si>
    <t>tune_ldocore</t>
    <phoneticPr fontId="30" type="noConversion"/>
  </si>
  <si>
    <t>10c</t>
    <phoneticPr fontId="30" type="noConversion"/>
  </si>
  <si>
    <t>AON_LDO_CTRL2</t>
    <phoneticPr fontId="30" type="noConversion"/>
  </si>
  <si>
    <t>sel_bg_testpath</t>
    <phoneticPr fontId="30" type="noConversion"/>
  </si>
  <si>
    <t>SEL Testpath from BGFINE to GPADC VREFBUFFER:
00: GNDA;
01: VREF1P2;
10: VBG_AON_ATB;
11: VBG_FINE_ATB.</t>
    <phoneticPr fontId="29" type="noConversion"/>
  </si>
  <si>
    <t>110</t>
    <phoneticPr fontId="30" type="noConversion"/>
  </si>
  <si>
    <t>FORCE_DATA</t>
    <phoneticPr fontId="30" type="noConversion"/>
  </si>
  <si>
    <t>en_det_vbat_force</t>
    <phoneticPr fontId="29" type="noConversion"/>
  </si>
  <si>
    <t>ldo_bypass_en_forcedata</t>
    <phoneticPr fontId="30" type="noConversion"/>
  </si>
  <si>
    <t>ldo_bypass_en_force</t>
    <phoneticPr fontId="30" type="noConversion"/>
  </si>
  <si>
    <t>iso_ana_force</t>
    <phoneticPr fontId="30" type="noConversion"/>
  </si>
  <si>
    <t>pd_vddce_ap_ram_1_forcedata</t>
    <phoneticPr fontId="30" type="noConversion"/>
  </si>
  <si>
    <t>pd_vddce_ap_ram_1_force</t>
    <phoneticPr fontId="30" type="noConversion"/>
  </si>
  <si>
    <t>pd_vddce_ap_ram_0_forcedata</t>
    <phoneticPr fontId="30" type="noConversion"/>
  </si>
  <si>
    <t>pd_vddce_ap_ram_0_force</t>
    <phoneticPr fontId="30" type="noConversion"/>
  </si>
  <si>
    <t>norm_mode_on_vref_force</t>
    <phoneticPr fontId="29" type="noConversion"/>
  </si>
  <si>
    <t>norm_mode_on_ldoaon_force</t>
    <phoneticPr fontId="29" type="noConversion"/>
  </si>
  <si>
    <t>pd_vddce_bt_em_0_forcedata</t>
    <phoneticPr fontId="30" type="noConversion"/>
  </si>
  <si>
    <t>pd_vddce_bt_em_0_force</t>
    <phoneticPr fontId="30" type="noConversion"/>
  </si>
  <si>
    <t>rco32k_pd_forcedata</t>
    <phoneticPr fontId="30" type="noConversion"/>
  </si>
  <si>
    <t>rco32k_pd_force</t>
    <phoneticPr fontId="30" type="noConversion"/>
  </si>
  <si>
    <t>en_ldo_core_forcedata</t>
    <phoneticPr fontId="30" type="noConversion"/>
  </si>
  <si>
    <t>en_ldo_core_force</t>
    <phoneticPr fontId="30" type="noConversion"/>
  </si>
  <si>
    <t>en_ldo_pa_forcedata</t>
    <phoneticPr fontId="30" type="noConversion"/>
  </si>
  <si>
    <t>en_ldo_pa_force</t>
    <phoneticPr fontId="30" type="noConversion"/>
  </si>
  <si>
    <t>en_uvlo_forcedata</t>
    <phoneticPr fontId="30" type="noConversion"/>
  </si>
  <si>
    <t>en_uvlo_force</t>
    <phoneticPr fontId="30" type="noConversion"/>
  </si>
  <si>
    <t>en_bg_fine_forcedata</t>
    <phoneticPr fontId="30" type="noConversion"/>
  </si>
  <si>
    <t>en_bg_fine_force</t>
    <phoneticPr fontId="30" type="noConversion"/>
  </si>
  <si>
    <t>114</t>
    <phoneticPr fontId="30" type="noConversion"/>
  </si>
  <si>
    <t>FORCE_DATA_XO24M</t>
    <phoneticPr fontId="30" type="noConversion"/>
  </si>
  <si>
    <t>xo24m_cap_forcedata</t>
    <phoneticPr fontId="30" type="noConversion"/>
  </si>
  <si>
    <t>xo24m_ldo_en_forcedata</t>
    <phoneticPr fontId="30" type="noConversion"/>
  </si>
  <si>
    <t>xo24m_ldo_fc_en_forcedata</t>
    <phoneticPr fontId="30" type="noConversion"/>
  </si>
  <si>
    <t>xo24m_core_en_forcedata</t>
    <phoneticPr fontId="30" type="noConversion"/>
  </si>
  <si>
    <t>xo24m_buf_en_forcedata</t>
    <phoneticPr fontId="30" type="noConversion"/>
  </si>
  <si>
    <t>xo24m_buf_core_en_forcedata</t>
    <phoneticPr fontId="30" type="noConversion"/>
  </si>
  <si>
    <t>xo24m_cap_force</t>
    <phoneticPr fontId="30" type="noConversion"/>
  </si>
  <si>
    <t>xo24m_ldo_en_force</t>
    <phoneticPr fontId="30" type="noConversion"/>
  </si>
  <si>
    <t>xo24m_ldo_fc_en_force</t>
    <phoneticPr fontId="30" type="noConversion"/>
  </si>
  <si>
    <t>xo24m_core_en_force</t>
    <phoneticPr fontId="30" type="noConversion"/>
  </si>
  <si>
    <t>xo24m_buf_en_force</t>
    <phoneticPr fontId="30" type="noConversion"/>
  </si>
  <si>
    <t>xo24m_buf_core_en_force</t>
    <phoneticPr fontId="30" type="noConversion"/>
  </si>
  <si>
    <t>118</t>
    <phoneticPr fontId="30" type="noConversion"/>
  </si>
  <si>
    <t>AON_LDO_FOR_NORMAL_RUN</t>
    <phoneticPr fontId="30" type="noConversion"/>
  </si>
  <si>
    <t>aon_ldo_normal_trim</t>
    <phoneticPr fontId="30" type="noConversion"/>
  </si>
  <si>
    <t>Enable signal for LDO_PA current limit
4: 0.9v</t>
    <phoneticPr fontId="30" type="noConversion"/>
  </si>
  <si>
    <t>AON_CHIP_VER</t>
    <phoneticPr fontId="30" type="noConversion"/>
  </si>
  <si>
    <t xml:space="preserve">For Debug Purpose
</t>
    <phoneticPr fontId="30" type="noConversion"/>
  </si>
  <si>
    <t>PMU_CTRL0</t>
    <phoneticPr fontId="30" type="noConversion"/>
  </si>
  <si>
    <t>RW</t>
    <phoneticPr fontId="30" type="noConversion"/>
  </si>
  <si>
    <t>pwon_cnt3</t>
    <phoneticPr fontId="30" type="noConversion"/>
  </si>
  <si>
    <t xml:space="preserve">Initial cnt3 value (for AON2 ON)when the chip power up </t>
    <phoneticPr fontId="30" type="noConversion"/>
  </si>
  <si>
    <t>pwon_cnt2</t>
    <phoneticPr fontId="30" type="noConversion"/>
  </si>
  <si>
    <t xml:space="preserve">Initial cnt2 value(for LDO_VA ON) when the chip power up </t>
    <phoneticPr fontId="30" type="noConversion"/>
  </si>
  <si>
    <t>pwon_cnt1</t>
    <phoneticPr fontId="30" type="noConversion"/>
  </si>
  <si>
    <t xml:space="preserve">Initial cnt1 value(for BG FINE) when the chip power up </t>
    <phoneticPr fontId="30" type="noConversion"/>
  </si>
  <si>
    <t xml:space="preserve">Initial cnt0 value(for rco32k stable) when the chip power up </t>
    <phoneticPr fontId="30" type="noConversion"/>
  </si>
  <si>
    <t>PMU_CTRL1</t>
    <phoneticPr fontId="30" type="noConversion"/>
  </si>
  <si>
    <t>ena_deepsleep</t>
    <phoneticPr fontId="30" type="noConversion"/>
  </si>
  <si>
    <t xml:space="preserve">enable enter deep sleep mode </t>
    <phoneticPr fontId="30" type="noConversion"/>
  </si>
  <si>
    <t>This bit indicate the system is wakeup by bt signal and can be cleared by setting irq_aon_wakeup 1.</t>
    <phoneticPr fontId="29" type="noConversion"/>
  </si>
  <si>
    <t>is_bt_timer_wakeup</t>
    <phoneticPr fontId="30" type="noConversion"/>
  </si>
  <si>
    <t>This bit indicate the system is wakeup by bt timer and can be cleared by setting irq_aon_wakeup 1.</t>
    <phoneticPr fontId="29" type="noConversion"/>
  </si>
  <si>
    <t>is_gpio_wakeup</t>
    <phoneticPr fontId="30" type="noConversion"/>
  </si>
  <si>
    <t>These bits indicate the system is wakeup by gpio and can be cleared by setting irq_aon_wakeup 1.</t>
    <phoneticPr fontId="29" type="noConversion"/>
  </si>
  <si>
    <t>is_timer_wakeup</t>
    <phoneticPr fontId="30" type="noConversion"/>
  </si>
  <si>
    <t>This bit indicate the system is wakeup by timer in aon_timer and can be cleared by setting irq_aon_wakeup 1.</t>
    <phoneticPr fontId="29" type="noConversion"/>
  </si>
  <si>
    <t>is_key_wakeup1</t>
    <phoneticPr fontId="30" type="noConversion"/>
  </si>
  <si>
    <t>This bit indicate the system is wakeup by key sense1 and can be cleared by setting irq_aon_wakeup 1.</t>
    <phoneticPr fontId="29" type="noConversion"/>
  </si>
  <si>
    <t>is_key_wakeup0</t>
    <phoneticPr fontId="30" type="noConversion"/>
  </si>
  <si>
    <t>This bit indicate the system is wakeup by key sense0 and can be cleared by setting irq_aon_wakeup 1.</t>
    <phoneticPr fontId="29" type="noConversion"/>
  </si>
  <si>
    <t>is_iwdt_wakeup</t>
    <phoneticPr fontId="30" type="noConversion"/>
  </si>
  <si>
    <t>This bit indicate the system is wakeup by watchdog in aon_timer and can be cleared by setting irq_aon_wakeup 1.</t>
    <phoneticPr fontId="29" type="noConversion"/>
  </si>
  <si>
    <t xml:space="preserve">enable BT signal wakeup the system </t>
    <phoneticPr fontId="29" type="noConversion"/>
  </si>
  <si>
    <t>ena_timer_wakeup</t>
    <phoneticPr fontId="30" type="noConversion"/>
  </si>
  <si>
    <t xml:space="preserve">enable timer in aon_timer wakeup the system </t>
    <phoneticPr fontId="29" type="noConversion"/>
  </si>
  <si>
    <t>ena_key_wakeup1</t>
    <phoneticPr fontId="30" type="noConversion"/>
  </si>
  <si>
    <t xml:space="preserve">enable key sense1 wakeup the system </t>
    <phoneticPr fontId="29" type="noConversion"/>
  </si>
  <si>
    <t>ena_key_wakeup0</t>
    <phoneticPr fontId="30" type="noConversion"/>
  </si>
  <si>
    <t xml:space="preserve">enable key sense0 wakeup the system </t>
    <phoneticPr fontId="29" type="noConversion"/>
  </si>
  <si>
    <t>ena_iwdt_wakeup</t>
    <phoneticPr fontId="30" type="noConversion"/>
  </si>
  <si>
    <t xml:space="preserve">enable watchdog in aon_timer wakeup the system </t>
    <phoneticPr fontId="29" type="noConversion"/>
  </si>
  <si>
    <t>ena_bt_timer_wakeup</t>
    <phoneticPr fontId="30" type="noConversion"/>
  </si>
  <si>
    <t xml:space="preserve">enable calendar wakeup the system </t>
    <phoneticPr fontId="29" type="noConversion"/>
  </si>
  <si>
    <t>ena_powmode</t>
    <phoneticPr fontId="30" type="noConversion"/>
  </si>
  <si>
    <t xml:space="preserve">Make the system go-to power mode
0:enable power mode 3
1:enable power mode 1 --all domain is power on
2:enable power mode 2 --core domain  power  down,aon domain  power  on
 </t>
    <phoneticPr fontId="30" type="noConversion"/>
  </si>
  <si>
    <t>pwon_cnt4</t>
    <phoneticPr fontId="30" type="noConversion"/>
  </si>
  <si>
    <t xml:space="preserve">Initial cnt4 value(for XO24M &amp;LDO_CORE stable) when the chip power up </t>
    <phoneticPr fontId="30" type="noConversion"/>
  </si>
  <si>
    <t>00c</t>
    <phoneticPr fontId="30" type="noConversion"/>
  </si>
  <si>
    <t>RW</t>
    <phoneticPr fontId="30" type="noConversion"/>
  </si>
  <si>
    <t>bt_signal_wakeup</t>
    <phoneticPr fontId="30" type="noConversion"/>
  </si>
  <si>
    <t>RO</t>
    <phoneticPr fontId="30" type="noConversion"/>
  </si>
  <si>
    <t xml:space="preserve">the wakeup gpio line status </t>
    <phoneticPr fontId="30" type="noConversion"/>
  </si>
  <si>
    <t>gpio_wakeup_pol</t>
    <phoneticPr fontId="30" type="noConversion"/>
  </si>
  <si>
    <t>Configure the GPIO-B Pad wakeup polarity</t>
    <phoneticPr fontId="30" type="noConversion"/>
  </si>
  <si>
    <t>ena_gpio_wakeup</t>
    <phoneticPr fontId="30" type="noConversion"/>
  </si>
  <si>
    <t>7bit enable config bit relative to 6x Wake-up GPIO Pad</t>
    <phoneticPr fontId="30" type="noConversion"/>
  </si>
  <si>
    <t>010</t>
    <phoneticPr fontId="30" type="noConversion"/>
  </si>
  <si>
    <t xml:space="preserve">Enable the bt oscen signal
</t>
    <phoneticPr fontId="30" type="noConversion"/>
  </si>
  <si>
    <t>pd_rco32k_in_pw_mode2</t>
    <phoneticPr fontId="30" type="noConversion"/>
  </si>
  <si>
    <t>When pd_rco32k_in_pw_mode2=1 in power mode3, close rco23</t>
    <phoneticPr fontId="30" type="noConversion"/>
  </si>
  <si>
    <t>pw_mode1_direct_run</t>
    <phoneticPr fontId="30" type="noConversion"/>
  </si>
  <si>
    <t>When pw_mode1_direct_run=1 in power mode1, the chip will not reset the core area</t>
    <phoneticPr fontId="30" type="noConversion"/>
  </si>
  <si>
    <t>ena_irq_aon_wakeup</t>
    <phoneticPr fontId="30" type="noConversion"/>
  </si>
  <si>
    <t>sel_aon_timer_clk</t>
    <phoneticPr fontId="30" type="noConversion"/>
  </si>
  <si>
    <t>0:rco32k_out
1:xtal_32k_in</t>
    <phoneticPr fontId="30" type="noConversion"/>
  </si>
  <si>
    <t>ap_wdt_feed_en_key</t>
    <phoneticPr fontId="30" type="noConversion"/>
  </si>
  <si>
    <t>set this key to 16'hCAFE to enable auto feed to IWDT when AP WDT is fed</t>
    <phoneticPr fontId="30" type="noConversion"/>
  </si>
  <si>
    <t>014</t>
    <phoneticPr fontId="30" type="noConversion"/>
  </si>
  <si>
    <t>AON_STATUS_3</t>
    <phoneticPr fontId="30" type="noConversion"/>
  </si>
  <si>
    <t>W1C</t>
    <phoneticPr fontId="30" type="noConversion"/>
  </si>
  <si>
    <t>The record of AP subsystem reset casue
Bit[3] cm0_sysresetreq</t>
    <phoneticPr fontId="30" type="noConversion"/>
  </si>
  <si>
    <t>The record of AP subsystem reset casue
Bit[2] cm0_lockup</t>
    <phoneticPr fontId="30" type="noConversion"/>
  </si>
  <si>
    <t>sys_rst_cause_1</t>
    <phoneticPr fontId="30" type="noConversion"/>
  </si>
  <si>
    <t>The record of AP subsystem reset casue
Bit[1] ap_wdt_rst</t>
    <phoneticPr fontId="30" type="noConversion"/>
  </si>
  <si>
    <t>sys_rst_cause_0</t>
    <phoneticPr fontId="30" type="noConversion"/>
  </si>
  <si>
    <t>The record of AP subsystem reset casue
Bit[0] syscfg_p_ap_reset</t>
    <phoneticPr fontId="30" type="noConversion"/>
  </si>
  <si>
    <t>RO</t>
    <phoneticPr fontId="30" type="noConversion"/>
  </si>
  <si>
    <t>rbk_irq_aon_wakeup</t>
    <phoneticPr fontId="30" type="noConversion"/>
  </si>
  <si>
    <t>Read-back only: aon_wakeup interrupt raw status</t>
    <phoneticPr fontId="29" type="noConversion"/>
  </si>
  <si>
    <t>rbk_irq_keysense</t>
    <phoneticPr fontId="30" type="noConversion"/>
  </si>
  <si>
    <t>rbk_irq_iwdt</t>
    <phoneticPr fontId="30" type="noConversion"/>
  </si>
  <si>
    <t>aon_rst_status</t>
    <phoneticPr fontId="30" type="noConversion"/>
  </si>
  <si>
    <r>
      <t xml:space="preserve">Read-back: status of sleep wakeup reset
When you want to use this bit, you must clear the por_status
Reset to 1 after wdt or software reset. It can be ONLY clear by SW write 1.
</t>
    </r>
    <r>
      <rPr>
        <b/>
        <sz val="11"/>
        <rFont val="Calibri"/>
        <family val="2"/>
      </rPr>
      <t/>
    </r>
    <phoneticPr fontId="30" type="noConversion"/>
  </si>
  <si>
    <t>W1C</t>
    <phoneticPr fontId="30" type="noConversion"/>
  </si>
  <si>
    <t>por_status</t>
    <phoneticPr fontId="30" type="noConversion"/>
  </si>
  <si>
    <t>Read-back: status of POR Reset
Reset to 1 after POR or Pad Reset. It can be ONLY clear by SW write 1.</t>
    <phoneticPr fontId="30" type="noConversion"/>
  </si>
  <si>
    <t>irq_aon_wakeup</t>
    <phoneticPr fontId="30" type="noConversion"/>
  </si>
  <si>
    <t>Always-On Wakeup
It can be clear by SW write 1.</t>
    <phoneticPr fontId="30" type="noConversion"/>
  </si>
  <si>
    <t>018</t>
    <phoneticPr fontId="30" type="noConversion"/>
  </si>
  <si>
    <t>PMU_CTRL3</t>
    <phoneticPr fontId="30" type="noConversion"/>
  </si>
  <si>
    <t xml:space="preserve">write 1 to enable the corresponding memory retention function
bit0: em8k_0
bit1: reserved
bit2: reserved
bit3: sys_ram32k_0
bit4: sys_ram32k_1
</t>
    <phoneticPr fontId="30" type="noConversion"/>
  </si>
  <si>
    <t>ena_uvlo</t>
    <phoneticPr fontId="30" type="noConversion"/>
  </si>
  <si>
    <t>write 16'hcafe to enable the uvlo function</t>
    <phoneticPr fontId="30" type="noConversion"/>
  </si>
  <si>
    <t>020</t>
    <phoneticPr fontId="30" type="noConversion"/>
  </si>
  <si>
    <t>RCO32K</t>
    <phoneticPr fontId="30" type="noConversion"/>
  </si>
  <si>
    <t>rco32k_vcas_sel</t>
    <phoneticPr fontId="29" type="noConversion"/>
  </si>
  <si>
    <t>RCO32k  cascode voltage control</t>
    <phoneticPr fontId="29" type="noConversion"/>
  </si>
  <si>
    <t>rco32k_rtrim</t>
    <phoneticPr fontId="30" type="noConversion"/>
  </si>
  <si>
    <t>RCO frequency control:
000000:highest frequency
…
100000:32.768kHz(default)
…
111111:lowest frequency</t>
    <phoneticPr fontId="29" type="noConversion"/>
  </si>
  <si>
    <t>024</t>
    <phoneticPr fontId="30" type="noConversion"/>
  </si>
  <si>
    <t>AON_GPADC</t>
    <phoneticPr fontId="30" type="noConversion"/>
  </si>
  <si>
    <t>gpadc_vdd_io_div_sel</t>
    <phoneticPr fontId="30" type="noConversion"/>
  </si>
  <si>
    <t>028</t>
    <phoneticPr fontId="30" type="noConversion"/>
  </si>
  <si>
    <t>KEYPAD_WAKE</t>
    <phoneticPr fontId="30" type="noConversion"/>
  </si>
  <si>
    <t>ena_key_debounce</t>
    <phoneticPr fontId="30" type="noConversion"/>
  </si>
  <si>
    <t>1'b0: key wakeup without debounce 
1'b1:  key wakeup with  debounce .</t>
    <phoneticPr fontId="30" type="noConversion"/>
  </si>
  <si>
    <t>1'b0: key press wake up; 
1'b1: kep press and release wake up.</t>
    <phoneticPr fontId="30" type="noConversion"/>
  </si>
  <si>
    <t>key pad wake up debounce counter value</t>
    <phoneticPr fontId="30" type="noConversion"/>
  </si>
  <si>
    <t>030</t>
    <phoneticPr fontId="30" type="noConversion"/>
  </si>
  <si>
    <t>AON_GPIO_OUT</t>
    <phoneticPr fontId="30" type="noConversion"/>
  </si>
  <si>
    <t>aon_gpio_out</t>
    <phoneticPr fontId="30" type="noConversion"/>
  </si>
  <si>
    <t>aon gpiob output function</t>
    <phoneticPr fontId="30" type="noConversion"/>
  </si>
  <si>
    <t>034</t>
    <phoneticPr fontId="30" type="noConversion"/>
  </si>
  <si>
    <t>GPIOA_POC0</t>
    <phoneticPr fontId="30" type="noConversion"/>
  </si>
  <si>
    <t>Reserved</t>
    <phoneticPr fontId="30" type="noConversion"/>
  </si>
  <si>
    <t>FLASH CS MUST BE HIGH DURING FLASH POWER ON</t>
    <phoneticPr fontId="30" type="noConversion"/>
  </si>
  <si>
    <t>RW</t>
    <phoneticPr fontId="30" type="noConversion"/>
  </si>
  <si>
    <t>gpioa_00_pull_dn_aon</t>
    <phoneticPr fontId="30" type="noConversion"/>
  </si>
  <si>
    <t>038</t>
    <phoneticPr fontId="30" type="noConversion"/>
  </si>
  <si>
    <t>GPIOA_POC1</t>
    <phoneticPr fontId="30" type="noConversion"/>
  </si>
  <si>
    <t>so_pull_dn_aon</t>
    <phoneticPr fontId="29" type="noConversion"/>
  </si>
  <si>
    <t>si_pull_dn_aon</t>
    <phoneticPr fontId="29" type="noConversion"/>
  </si>
  <si>
    <t>sclk_pull_dn_aon</t>
    <phoneticPr fontId="29" type="noConversion"/>
  </si>
  <si>
    <t>sclk_pull_up_poc</t>
    <phoneticPr fontId="29" type="noConversion"/>
  </si>
  <si>
    <t>cs_pull_dn_poc</t>
    <phoneticPr fontId="29" type="noConversion"/>
  </si>
  <si>
    <t>gpioa_08_pull_dn_poc</t>
    <phoneticPr fontId="30" type="noConversion"/>
  </si>
  <si>
    <t>gpioa_08_pull_up_poc</t>
    <phoneticPr fontId="30" type="noConversion"/>
  </si>
  <si>
    <t>03C</t>
    <phoneticPr fontId="30" type="noConversion"/>
  </si>
  <si>
    <t>W1P</t>
    <phoneticPr fontId="29" type="noConversion"/>
  </si>
  <si>
    <t>keysense_reset</t>
    <phoneticPr fontId="29" type="noConversion"/>
  </si>
  <si>
    <t>XO24M_CTRL</t>
    <phoneticPr fontId="30" type="noConversion"/>
  </si>
  <si>
    <t>xo24m_buf_doubler_en</t>
    <phoneticPr fontId="29" type="noConversion"/>
  </si>
  <si>
    <t>doubler dutycycle selcet</t>
    <phoneticPr fontId="29" type="noConversion"/>
  </si>
  <si>
    <r>
      <t>xo24m ldo output select
000</t>
    </r>
    <r>
      <rPr>
        <sz val="11"/>
        <rFont val="宋体"/>
        <family val="3"/>
        <charset val="134"/>
      </rPr>
      <t>：</t>
    </r>
    <r>
      <rPr>
        <sz val="11"/>
        <rFont val="Calibri"/>
        <family val="2"/>
      </rPr>
      <t>800mV
100:900mV
111:1000mV</t>
    </r>
    <phoneticPr fontId="30" type="noConversion"/>
  </si>
  <si>
    <t>xo24m current select
000:min
1111:max</t>
    <phoneticPr fontId="30" type="noConversion"/>
  </si>
  <si>
    <t>054</t>
    <phoneticPr fontId="30" type="noConversion"/>
  </si>
  <si>
    <t>TEST_RSVD</t>
    <phoneticPr fontId="30" type="noConversion"/>
  </si>
  <si>
    <t>SW_RESET_AON</t>
    <phoneticPr fontId="30" type="noConversion"/>
  </si>
  <si>
    <t>Write 0xCAFE000A to generate a SW reset to AON and core subsystem
The reset is a high active pulse, it is clear automatically.(keys=32'hCAFE000A)</t>
    <phoneticPr fontId="30" type="noConversion"/>
  </si>
  <si>
    <t>060</t>
    <phoneticPr fontId="30" type="noConversion"/>
  </si>
  <si>
    <t>sw_enter_sleep</t>
    <phoneticPr fontId="30" type="noConversion"/>
  </si>
  <si>
    <t>Write 0xCAFE000A to force the chip enter sleep mode 
The reset is a high active pulse, it is clear automatically.
Support power mode 2(keys=32'hCAFE000A)</t>
    <phoneticPr fontId="30" type="noConversion"/>
  </si>
  <si>
    <t>064</t>
    <phoneticPr fontId="29" type="noConversion"/>
  </si>
  <si>
    <t>068</t>
    <phoneticPr fontId="29" type="noConversion"/>
  </si>
  <si>
    <t>keysense0_mode_sel</t>
    <phoneticPr fontId="29" type="noConversion"/>
  </si>
  <si>
    <t>keysense_test_en</t>
    <phoneticPr fontId="29" type="noConversion"/>
  </si>
  <si>
    <t>KEY SENSE TEST COMP VREF SEL; 
0000 0001: test vref 0
0000 0010: test vref 1
…….
0100 0000: test vref 6
1000 0000: test vref 7</t>
    <phoneticPr fontId="29" type="noConversion"/>
  </si>
  <si>
    <t>keysense0_comp_enable</t>
    <phoneticPr fontId="29" type="noConversion"/>
  </si>
  <si>
    <r>
      <t>KEY SENSE0 Enable; 
0000 0000: all comp disable
0000 1111: mode4</t>
    </r>
    <r>
      <rPr>
        <sz val="11"/>
        <rFont val="宋体"/>
        <family val="3"/>
        <charset val="134"/>
      </rPr>
      <t>，</t>
    </r>
    <r>
      <rPr>
        <sz val="11"/>
        <rFont val="Calibri"/>
        <family val="2"/>
      </rPr>
      <t>&lt;3:0&gt;bit's comp are enable
0001 1111: mode5</t>
    </r>
    <r>
      <rPr>
        <sz val="11"/>
        <rFont val="宋体"/>
        <family val="3"/>
        <charset val="134"/>
      </rPr>
      <t>，</t>
    </r>
    <r>
      <rPr>
        <sz val="11"/>
        <rFont val="Calibri"/>
        <family val="2"/>
      </rPr>
      <t>&lt;4:0&gt;bit's comp are enable
0011 1111: mode6</t>
    </r>
    <r>
      <rPr>
        <sz val="11"/>
        <rFont val="宋体"/>
        <family val="3"/>
        <charset val="134"/>
      </rPr>
      <t>，</t>
    </r>
    <r>
      <rPr>
        <sz val="11"/>
        <rFont val="Calibri"/>
        <family val="2"/>
      </rPr>
      <t>&lt;5:0&gt;bit's comp are enable
1111 1111:  mode8</t>
    </r>
    <r>
      <rPr>
        <sz val="11"/>
        <rFont val="宋体"/>
        <family val="3"/>
        <charset val="134"/>
      </rPr>
      <t>，</t>
    </r>
    <r>
      <rPr>
        <sz val="11"/>
        <rFont val="Calibri"/>
        <family val="2"/>
      </rPr>
      <t>&lt;7:0&gt;bit's comp are enable</t>
    </r>
    <phoneticPr fontId="29" type="noConversion"/>
  </si>
  <si>
    <t>BT_RC_CALI_IRQ_1</t>
    <phoneticPr fontId="29" type="noConversion"/>
  </si>
  <si>
    <t>Sub-Addr
(Hex)</t>
    <phoneticPr fontId="30" type="noConversion"/>
  </si>
  <si>
    <t>adc_rwait</t>
    <phoneticPr fontId="30" type="noConversion"/>
  </si>
  <si>
    <t>adc_rwait_unit</t>
    <phoneticPr fontId="30" type="noConversion"/>
  </si>
  <si>
    <t>hard_trig_en</t>
    <phoneticPr fontId="30" type="noConversion"/>
  </si>
  <si>
    <t>hardware trigger_1 enable
0: disable hardware trigger from keysense_0/1
1: enable hardware trigger from keysense_0/1</t>
    <phoneticPr fontId="30" type="noConversion"/>
  </si>
  <si>
    <t>adc_busy</t>
    <phoneticPr fontId="30" type="noConversion"/>
  </si>
  <si>
    <t>008</t>
    <phoneticPr fontId="30" type="noConversion"/>
  </si>
  <si>
    <t>ADC_CFG_DIG</t>
    <phoneticPr fontId="29" type="noConversion"/>
  </si>
  <si>
    <t>mclk_mask_en</t>
    <phoneticPr fontId="30" type="noConversion"/>
  </si>
  <si>
    <t>mclk mask enable</t>
    <phoneticPr fontId="30" type="noConversion"/>
  </si>
  <si>
    <t xml:space="preserve">Indicate which number of data in ADC fifo is stored in register 
ADC_FIFO_DATA_CNT0/1.
0: the number on read side is stored
1: the number on write side is stored </t>
    <phoneticPr fontId="30" type="noConversion"/>
  </si>
  <si>
    <t>dma_ch_num_v</t>
    <phoneticPr fontId="30" type="noConversion"/>
  </si>
  <si>
    <t>Indicate whether to insert channel number in DMA read data register or not
0:  Do not insert channel number in DMA read data register
1.  Insert channel number in bit[15:12] of DMA read data register</t>
    <phoneticPr fontId="30" type="noConversion"/>
  </si>
  <si>
    <t>13</t>
    <phoneticPr fontId="29" type="noConversion"/>
  </si>
  <si>
    <t>ADC periodical sampling 
0: infinite trigger mode,ADC will infinitely trigger the selected channel.
1~255: multi-trigger.  After n-round ADC sampling done, stops the ADC</t>
    <phoneticPr fontId="30" type="noConversion"/>
  </si>
  <si>
    <t>12</t>
    <phoneticPr fontId="29" type="noConversion"/>
  </si>
  <si>
    <t>tsensor_coef</t>
    <phoneticPr fontId="29" type="noConversion"/>
  </si>
  <si>
    <t>sample time for Tsensor:
Time = tsensor_coef*128 + sample_time</t>
    <phoneticPr fontId="30" type="noConversion"/>
  </si>
  <si>
    <t>convert_time</t>
    <phoneticPr fontId="29" type="noConversion"/>
  </si>
  <si>
    <t>convert time
0: 32 cycles
1: 16 cylles</t>
    <phoneticPr fontId="30" type="noConversion"/>
  </si>
  <si>
    <t>6</t>
    <phoneticPr fontId="29" type="noConversion"/>
  </si>
  <si>
    <t>sample_time</t>
    <phoneticPr fontId="30" type="noConversion"/>
  </si>
  <si>
    <t>ADC_CFG_ANA</t>
    <phoneticPr fontId="29" type="noConversion"/>
  </si>
  <si>
    <t>IBIAS Tune signal.
2'b00: 1.5u
2'b01: 2.0u(Default)
2'b10: 2.5u
2'b11: 3.0u</t>
    <phoneticPr fontId="29" type="noConversion"/>
  </si>
  <si>
    <t>vcmt_sel</t>
    <phoneticPr fontId="30" type="noConversion"/>
  </si>
  <si>
    <r>
      <t xml:space="preserve">GPADC VCMT select: </t>
    </r>
    <r>
      <rPr>
        <sz val="11"/>
        <color rgb="FFFF0000"/>
        <rFont val="Calibri"/>
        <family val="2"/>
      </rPr>
      <t>(set to 1 at audio mode)</t>
    </r>
    <r>
      <rPr>
        <sz val="11"/>
        <rFont val="Calibri"/>
        <family val="2"/>
      </rPr>
      <t xml:space="preserve">
0: 0.9V(Default)
1: 1.2V</t>
    </r>
    <phoneticPr fontId="29" type="noConversion"/>
  </si>
  <si>
    <t>Enable signal for vin buffer.
1'b0: disable; 
1'b1: enable.(Default)</t>
    <phoneticPr fontId="29" type="noConversion"/>
  </si>
  <si>
    <t>bypass_vin_buf</t>
    <phoneticPr fontId="29" type="noConversion"/>
  </si>
  <si>
    <t>Bypass signal for vin buffer.
1'b0: not bypass; (Default)
1'b1: bypass.</t>
    <phoneticPr fontId="29" type="noConversion"/>
  </si>
  <si>
    <t>ADC_CH_SEL</t>
    <phoneticPr fontId="30" type="noConversion"/>
  </si>
  <si>
    <t>31</t>
    <phoneticPr fontId="30" type="noConversion"/>
  </si>
  <si>
    <t>16</t>
    <phoneticPr fontId="30" type="noConversion"/>
  </si>
  <si>
    <t>dma_ch_en</t>
    <phoneticPr fontId="30" type="noConversion"/>
  </si>
  <si>
    <t>DMA Channel Enable.One bit for each of the 5 channels,and supports more than one channel to be selected.</t>
    <phoneticPr fontId="30" type="noConversion"/>
  </si>
  <si>
    <t>0</t>
    <phoneticPr fontId="30" type="noConversion"/>
  </si>
  <si>
    <t>Vin channel select signal.
5'b00000: no select(Default)
5'b00001: VIN&lt;0&gt;
5'b00010: VIN&lt;1&gt;
5'b00100: VBAT/3
5'b01000: Temperature sensor
5'b10000: AUDIO</t>
    <phoneticPr fontId="29" type="noConversion"/>
  </si>
  <si>
    <t>ADC_IMR0</t>
    <phoneticPr fontId="30" type="noConversion"/>
  </si>
  <si>
    <t>adc_complete_imr</t>
    <phoneticPr fontId="30" type="noConversion"/>
  </si>
  <si>
    <t>eoc_err_imr</t>
    <phoneticPr fontId="30" type="noConversion"/>
  </si>
  <si>
    <t>adc_ready_imr</t>
    <phoneticPr fontId="30" type="noConversion"/>
  </si>
  <si>
    <t>Mask adc ready interrupt</t>
    <phoneticPr fontId="30" type="noConversion"/>
  </si>
  <si>
    <t>channel_err_imr</t>
    <phoneticPr fontId="30" type="noConversion"/>
  </si>
  <si>
    <t>ADC_IMR1</t>
    <phoneticPr fontId="30" type="noConversion"/>
  </si>
  <si>
    <t>fifo_full_imr_ch0</t>
    <phoneticPr fontId="30" type="noConversion"/>
  </si>
  <si>
    <t>ADC_IRSR0</t>
    <phoneticPr fontId="30" type="noConversion"/>
  </si>
  <si>
    <t>044</t>
    <phoneticPr fontId="30" type="noConversion"/>
  </si>
  <si>
    <t>048</t>
    <phoneticPr fontId="30" type="noConversion"/>
  </si>
  <si>
    <r>
      <t>calibration offset for VREF=1/2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</si>
  <si>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Mask FIFO underflow interrupt of ADC channel3.High active.</t>
    <phoneticPr fontId="30" type="noConversion"/>
  </si>
  <si>
    <t xml:space="preserve"> FIFO underflow status after mask of ADC channnel 0. High active</t>
    <phoneticPr fontId="30" type="noConversion"/>
  </si>
  <si>
    <t>4</t>
    <phoneticPr fontId="29" type="noConversion"/>
  </si>
  <si>
    <t>6</t>
    <phoneticPr fontId="30" type="noConversion"/>
  </si>
  <si>
    <t>9</t>
    <phoneticPr fontId="29" type="noConversion"/>
  </si>
  <si>
    <t>ir debug mux signal sel
0: {ir_ana, ir_ana_decode, ir_datin, ir_datin_dec, rx_cr_dec_dbgout}
1: {1'b0, ir_tx_cst, ir_tx_en_irclk_sync1, ir_tx_en_txclk_sync1, ir_tx_out, ir_tx_out_sync1, ir_tx_carry}</t>
    <phoneticPr fontId="29" type="noConversion"/>
  </si>
  <si>
    <t>ir_rx_in_pol</t>
    <phoneticPr fontId="29" type="noConversion"/>
  </si>
  <si>
    <t>Reserved</t>
    <phoneticPr fontId="29" type="noConversion"/>
  </si>
  <si>
    <t>not used</t>
    <phoneticPr fontId="29" type="noConversion"/>
  </si>
  <si>
    <t>ir_ana_tx_test_en</t>
    <phoneticPr fontId="29" type="noConversion"/>
  </si>
  <si>
    <t>test enable active high</t>
    <phoneticPr fontId="29" type="noConversion"/>
  </si>
  <si>
    <t>dbg_stoptime</t>
    <phoneticPr fontId="30" type="noConversion"/>
  </si>
  <si>
    <r>
      <t xml:space="preserve">0 : </t>
    </r>
    <r>
      <rPr>
        <sz val="11"/>
        <color indexed="8"/>
        <rFont val="宋体"/>
        <family val="3"/>
        <charset val="134"/>
      </rPr>
      <t>dc_cancel on
1:dc cancel bypass</t>
    </r>
  </si>
  <si>
    <t>RO</t>
    <phoneticPr fontId="42" type="noConversion"/>
  </si>
  <si>
    <r>
      <t>rssi_calc_en_pre 1 2 4 8 16</t>
    </r>
    <r>
      <rPr>
        <sz val="10.5"/>
        <color indexed="8"/>
        <rFont val="宋体"/>
        <family val="3"/>
        <charset val="134"/>
      </rPr>
      <t>；</t>
    </r>
    <r>
      <rPr>
        <sz val="10.5"/>
        <color indexed="8"/>
        <rFont val="Calibri"/>
        <family val="2"/>
      </rPr>
      <t>rssi_calc_en_post 8 16 32 64</t>
    </r>
  </si>
  <si>
    <r>
      <t xml:space="preserve">00---512 </t>
    </r>
    <r>
      <rPr>
        <sz val="10.5"/>
        <color indexed="8"/>
        <rFont val="宋体"/>
        <family val="3"/>
        <charset val="134"/>
      </rPr>
      <t>；</t>
    </r>
    <r>
      <rPr>
        <sz val="10.5"/>
        <color indexed="8"/>
        <rFont val="Calibri"/>
        <family val="2"/>
      </rPr>
      <t>01---1024</t>
    </r>
    <r>
      <rPr>
        <sz val="10.5"/>
        <color indexed="8"/>
        <rFont val="宋体"/>
        <family val="3"/>
        <charset val="134"/>
      </rPr>
      <t>；</t>
    </r>
    <r>
      <rPr>
        <sz val="10.5"/>
        <color indexed="8"/>
        <rFont val="Calibri"/>
        <family val="2"/>
      </rPr>
      <t>10---2048 11---4096</t>
    </r>
  </si>
  <si>
    <r>
      <t>000---256</t>
    </r>
    <r>
      <rPr>
        <sz val="10.5"/>
        <color indexed="8"/>
        <rFont val="宋体"/>
        <family val="3"/>
        <charset val="134"/>
      </rPr>
      <t>；</t>
    </r>
    <r>
      <rPr>
        <sz val="10.5"/>
        <color indexed="8"/>
        <rFont val="Calibri"/>
        <family val="2"/>
      </rPr>
      <t xml:space="preserve">001---512 </t>
    </r>
    <r>
      <rPr>
        <sz val="10.5"/>
        <color indexed="8"/>
        <rFont val="宋体"/>
        <family val="3"/>
        <charset val="134"/>
      </rPr>
      <t>；</t>
    </r>
    <r>
      <rPr>
        <sz val="10.5"/>
        <color indexed="8"/>
        <rFont val="Calibri"/>
        <family val="2"/>
      </rPr>
      <t>010---1024</t>
    </r>
    <r>
      <rPr>
        <sz val="10.5"/>
        <color indexed="8"/>
        <rFont val="宋体"/>
        <family val="3"/>
        <charset val="134"/>
      </rPr>
      <t>；</t>
    </r>
    <r>
      <rPr>
        <sz val="10.5"/>
        <color indexed="8"/>
        <rFont val="Calibri"/>
        <family val="2"/>
      </rPr>
      <t>011---2048 100---4096</t>
    </r>
  </si>
  <si>
    <t>rx_data_channel</t>
    <phoneticPr fontId="42" type="noConversion"/>
  </si>
  <si>
    <t>rssi channel</t>
    <phoneticPr fontId="42" type="noConversion"/>
  </si>
  <si>
    <t>RW</t>
    <phoneticPr fontId="42" type="noConversion"/>
  </si>
  <si>
    <t>agc_corrleniq_dpc_selc</t>
    <phoneticPr fontId="42" type="noConversion"/>
  </si>
  <si>
    <t>agc_LnasettleTime</t>
    <phoneticPr fontId="42" type="noConversion"/>
  </si>
  <si>
    <t>agc_AbbsettleTime</t>
    <phoneticPr fontId="42" type="noConversion"/>
  </si>
  <si>
    <t>top_rssiadc_swap</t>
    <phoneticPr fontId="42" type="noConversion"/>
  </si>
  <si>
    <t>top_adc_swap</t>
    <phoneticPr fontId="42" type="noConversion"/>
  </si>
  <si>
    <t>top_tx_rf_en_delay</t>
    <phoneticPr fontId="42" type="noConversion"/>
  </si>
  <si>
    <t>TOP_CFG3</t>
    <phoneticPr fontId="42" type="noConversion"/>
  </si>
  <si>
    <t>110</t>
    <phoneticPr fontId="42" type="noConversion"/>
  </si>
  <si>
    <t>top_rx_rf_en_delay</t>
    <phoneticPr fontId="42" type="noConversion"/>
  </si>
  <si>
    <t>cb_rf_config_time_1</t>
    <phoneticPr fontId="42" type="noConversion"/>
  </si>
  <si>
    <t>TOP_CFG6</t>
    <phoneticPr fontId="42" type="noConversion"/>
  </si>
  <si>
    <t>top_debug_mode</t>
    <phoneticPr fontId="42" type="noConversion"/>
  </si>
  <si>
    <t>top_calibr_cnt</t>
    <phoneticPr fontId="42" type="noConversion"/>
  </si>
  <si>
    <t>TX_TEST0</t>
    <phoneticPr fontId="42" type="noConversion"/>
  </si>
  <si>
    <t>tx_hptest_value</t>
    <phoneticPr fontId="42" type="noConversion"/>
  </si>
  <si>
    <t>polar_sdmgain</t>
    <phoneticPr fontId="42" type="noConversion"/>
  </si>
  <si>
    <t>polar_vcogain</t>
    <phoneticPr fontId="42" type="noConversion"/>
  </si>
  <si>
    <t>polar_txcaloffset</t>
    <phoneticPr fontId="42" type="noConversion"/>
  </si>
  <si>
    <t>POLAR_CFG1</t>
    <phoneticPr fontId="42" type="noConversion"/>
  </si>
  <si>
    <t>polar_lpdelaysel</t>
    <phoneticPr fontId="42" type="noConversion"/>
  </si>
  <si>
    <t>polar_kvco_c1</t>
    <phoneticPr fontId="42" type="noConversion"/>
  </si>
  <si>
    <t>calibr_done</t>
    <phoneticPr fontId="42" type="noConversion"/>
  </si>
  <si>
    <t>CALIB_CFG1</t>
    <phoneticPr fontId="42" type="noConversion"/>
  </si>
  <si>
    <t>calibr_data_format</t>
    <phoneticPr fontId="42" type="noConversion"/>
  </si>
  <si>
    <t>callibr_phase_ini</t>
    <phoneticPr fontId="42" type="noConversion"/>
  </si>
  <si>
    <t>calibr_freq_ni</t>
    <phoneticPr fontId="42" type="noConversion"/>
  </si>
  <si>
    <t>LnaGainTabledB_2</t>
    <phoneticPr fontId="42" type="noConversion"/>
  </si>
  <si>
    <t>LnaGainTabledB_0</t>
    <phoneticPr fontId="42" type="noConversion"/>
  </si>
  <si>
    <t>AGC_LNA_GAIN_1</t>
    <phoneticPr fontId="42" type="noConversion"/>
  </si>
  <si>
    <t>LnaGainTabledB_4</t>
    <phoneticPr fontId="42" type="noConversion"/>
  </si>
  <si>
    <t>LnaGainTabledB_3</t>
    <phoneticPr fontId="42" type="noConversion"/>
  </si>
  <si>
    <t>AbbGainTabledB_3</t>
    <phoneticPr fontId="42" type="noConversion"/>
  </si>
  <si>
    <t>AbbGainTabledB_2</t>
    <phoneticPr fontId="42" type="noConversion"/>
  </si>
  <si>
    <t>AbbGainTabledB_1</t>
    <phoneticPr fontId="42" type="noConversion"/>
  </si>
  <si>
    <t>AbbGainTabledB_6</t>
    <phoneticPr fontId="42" type="noConversion"/>
  </si>
  <si>
    <t>AbbGainTabledB_5</t>
    <phoneticPr fontId="42" type="noConversion"/>
  </si>
  <si>
    <t>AbbGainTabledB_8</t>
    <phoneticPr fontId="42" type="noConversion"/>
  </si>
  <si>
    <t>AGC_ABB_GAIN_3</t>
    <phoneticPr fontId="42" type="noConversion"/>
  </si>
  <si>
    <t>AbbGainTabledB_11</t>
    <phoneticPr fontId="42" type="noConversion"/>
  </si>
  <si>
    <t>DEBUG_1</t>
    <phoneticPr fontId="42" type="noConversion"/>
  </si>
  <si>
    <t>Debug_AGCiqPow</t>
    <phoneticPr fontId="42" type="noConversion"/>
  </si>
  <si>
    <t>DEBUG_2</t>
    <phoneticPr fontId="42" type="noConversion"/>
  </si>
  <si>
    <t>Debug_AGCrssiPow</t>
    <phoneticPr fontId="42" type="noConversion"/>
  </si>
  <si>
    <t>DEBUG_3</t>
    <phoneticPr fontId="42" type="noConversion"/>
  </si>
  <si>
    <t>Debug_AGCmonitor_0</t>
    <phoneticPr fontId="42" type="noConversion"/>
  </si>
  <si>
    <t>DEBUG_4</t>
    <phoneticPr fontId="42" type="noConversion"/>
  </si>
  <si>
    <t>Debug_AGCmonitor_1</t>
    <phoneticPr fontId="42" type="noConversion"/>
  </si>
  <si>
    <t>rx_dc_cancel_en</t>
    <phoneticPr fontId="42" type="noConversion"/>
  </si>
  <si>
    <t>rx_frq_shift</t>
    <phoneticPr fontId="42" type="noConversion"/>
  </si>
  <si>
    <t>rx_notch_coef_b_2m</t>
    <phoneticPr fontId="42" type="noConversion"/>
  </si>
  <si>
    <t>notch freq for LE 2M</t>
    <phoneticPr fontId="42" type="noConversion"/>
  </si>
  <si>
    <t>rx_g_coef_sync_le</t>
    <phoneticPr fontId="42" type="noConversion"/>
  </si>
  <si>
    <t>BT_RX_SYNC_RSV1</t>
    <phoneticPr fontId="42" type="noConversion"/>
  </si>
  <si>
    <t>BT_RX_SYNC_RSV2</t>
    <phoneticPr fontId="42" type="noConversion"/>
  </si>
  <si>
    <t>BT_RX_SYNC_RSV3</t>
    <phoneticPr fontId="42" type="noConversion"/>
  </si>
  <si>
    <t>BT_NOTCH_SPUR_EN</t>
    <phoneticPr fontId="42" type="noConversion"/>
  </si>
  <si>
    <t>rx_notch_spur_en</t>
    <phoneticPr fontId="42" type="noConversion"/>
  </si>
  <si>
    <t>2 stage iir ,for every bit
0: notch  bypass
1: notch  on
bit0 represent 2402 channel notch en
bit1 represent 2404 channel notch en, and so on</t>
    <phoneticPr fontId="42" type="noConversion"/>
  </si>
  <si>
    <t>BT_RX_DEMOD_G_LE</t>
    <phoneticPr fontId="42" type="noConversion"/>
  </si>
  <si>
    <t>BT_NOTCH_SPUR_EN_REM</t>
    <phoneticPr fontId="42" type="noConversion"/>
  </si>
  <si>
    <t>rx_notch_spur_en_rem</t>
    <phoneticPr fontId="42" type="noConversion"/>
  </si>
  <si>
    <t>2 stage iir ,for every bit
0: notch  bypass
1: notch  on
bit0 represent 2466 channel notch en
bit1 represent 2468 channel notch en, and so on</t>
    <phoneticPr fontId="42" type="noConversion"/>
  </si>
  <si>
    <t>RO</t>
    <phoneticPr fontId="42" type="noConversion"/>
  </si>
  <si>
    <t>rx_rssi_sel</t>
    <phoneticPr fontId="42" type="noConversion"/>
  </si>
  <si>
    <r>
      <t xml:space="preserve">0 : </t>
    </r>
    <r>
      <rPr>
        <sz val="11"/>
        <color indexed="8"/>
        <rFont val="Calibri"/>
        <family val="2"/>
      </rPr>
      <t>rssi select pre lpf</t>
    </r>
    <r>
      <rPr>
        <sz val="11"/>
        <color indexed="8"/>
        <rFont val="宋体"/>
        <family val="3"/>
        <charset val="134"/>
      </rPr>
      <t xml:space="preserve">
1:</t>
    </r>
    <r>
      <rPr>
        <sz val="11"/>
        <color indexed="8"/>
        <rFont val="宋体"/>
        <family val="3"/>
        <charset val="134"/>
      </rPr>
      <t>rssi select post lpf</t>
    </r>
    <phoneticPr fontId="42" type="noConversion"/>
  </si>
  <si>
    <t>rx_rssi_calc_len_post</t>
    <phoneticPr fontId="42" type="noConversion"/>
  </si>
  <si>
    <t>rx_iq_square_en</t>
    <phoneticPr fontId="42" type="noConversion"/>
  </si>
  <si>
    <t xml:space="preserve">if  TX iq calib square,1; else ,0 </t>
    <phoneticPr fontId="42" type="noConversion"/>
  </si>
  <si>
    <t>BT_RX_RSSI_RESERVED</t>
    <phoneticPr fontId="42" type="noConversion"/>
  </si>
  <si>
    <t>A8</t>
    <phoneticPr fontId="42" type="noConversion"/>
  </si>
  <si>
    <t>BT_RX_GLB_CFG5</t>
    <phoneticPr fontId="42" type="noConversion"/>
  </si>
  <si>
    <t>1'h0</t>
    <phoneticPr fontId="42" type="noConversion"/>
  </si>
  <si>
    <t>RW</t>
    <phoneticPr fontId="42" type="noConversion"/>
  </si>
  <si>
    <t>rx_rssiadc_raw_data_flg</t>
    <phoneticPr fontId="42" type="noConversion"/>
  </si>
  <si>
    <t xml:space="preserve">rssi adc data dump  
1---dump rssi adc data
0---dump othter data
when dump rssi adc data ,rx_adc_raw_data_flg must config 1 </t>
    <phoneticPr fontId="42" type="noConversion"/>
  </si>
  <si>
    <t>rx_ram_dly_len</t>
    <phoneticPr fontId="42" type="noConversion"/>
  </si>
  <si>
    <t xml:space="preserve">ram dump delay </t>
    <phoneticPr fontId="42" type="noConversion"/>
  </si>
  <si>
    <t>dump data length</t>
    <phoneticPr fontId="42" type="noConversion"/>
  </si>
  <si>
    <t>RW</t>
    <phoneticPr fontId="42" type="noConversion"/>
  </si>
  <si>
    <t>1---dump data 0---not dump</t>
    <phoneticPr fontId="42" type="noConversion"/>
  </si>
  <si>
    <t>rx_adc_raw_data_flg</t>
    <phoneticPr fontId="42" type="noConversion"/>
  </si>
  <si>
    <t>0---notch data dump 1---adc data dump</t>
    <phoneticPr fontId="42" type="noConversion"/>
  </si>
  <si>
    <t>C8</t>
    <phoneticPr fontId="42" type="noConversion"/>
  </si>
  <si>
    <t>BT_RX_CORDIC_2M</t>
    <phoneticPr fontId="42" type="noConversion"/>
  </si>
  <si>
    <t>rx_frq_shift_2m</t>
    <phoneticPr fontId="42" type="noConversion"/>
  </si>
  <si>
    <t>freq shift  for LE 2M</t>
    <phoneticPr fontId="42" type="noConversion"/>
  </si>
  <si>
    <t>agc_corrlenrssi_dpc_selc</t>
    <phoneticPr fontId="42" type="noConversion"/>
  </si>
  <si>
    <t>agc_RSSIPowDCcancelEn</t>
    <phoneticPr fontId="42" type="noConversion"/>
  </si>
  <si>
    <t>top_reset_rx</t>
    <phoneticPr fontId="42" type="noConversion"/>
  </si>
  <si>
    <t>top_reset_tx</t>
    <phoneticPr fontId="42" type="noConversion"/>
  </si>
  <si>
    <t>top_rssiadc_codeForm</t>
    <phoneticPr fontId="42" type="noConversion"/>
  </si>
  <si>
    <t>top_adc_codeForm</t>
    <phoneticPr fontId="42" type="noConversion"/>
  </si>
  <si>
    <t>top_dac_swap</t>
    <phoneticPr fontId="42" type="noConversion"/>
  </si>
  <si>
    <t>top_dac_codeForm</t>
    <phoneticPr fontId="42" type="noConversion"/>
  </si>
  <si>
    <t>top_tx_clk_en_delay</t>
    <phoneticPr fontId="42" type="noConversion"/>
  </si>
  <si>
    <t>top_tx_rst_rls_delay</t>
    <phoneticPr fontId="42" type="noConversion"/>
  </si>
  <si>
    <t>top_tx_modem_en_delay</t>
    <phoneticPr fontId="42" type="noConversion"/>
  </si>
  <si>
    <t>10C</t>
    <phoneticPr fontId="42" type="noConversion"/>
  </si>
  <si>
    <t>top_rx_clk_en_delay</t>
    <phoneticPr fontId="42" type="noConversion"/>
  </si>
  <si>
    <t>top_rx_rst_rls_delay</t>
    <phoneticPr fontId="42" type="noConversion"/>
  </si>
  <si>
    <t>TOP_CFG4</t>
    <phoneticPr fontId="42" type="noConversion"/>
  </si>
  <si>
    <t>top_rx_modem_en_delay</t>
    <phoneticPr fontId="42" type="noConversion"/>
  </si>
  <si>
    <t>114</t>
    <phoneticPr fontId="42" type="noConversion"/>
  </si>
  <si>
    <t>TOP_CFG5</t>
    <phoneticPr fontId="42" type="noConversion"/>
  </si>
  <si>
    <t>RW</t>
    <phoneticPr fontId="42" type="noConversion"/>
  </si>
  <si>
    <t>118</t>
    <phoneticPr fontId="42" type="noConversion"/>
  </si>
  <si>
    <t>134</t>
    <phoneticPr fontId="42" type="noConversion"/>
  </si>
  <si>
    <t>CRM_CFG0</t>
    <phoneticPr fontId="42" type="noConversion"/>
  </si>
  <si>
    <t>rx_pll_freqoffs_2m</t>
    <phoneticPr fontId="42" type="noConversion"/>
  </si>
  <si>
    <t>rx_pll_freqoffs_1m</t>
    <phoneticPr fontId="42" type="noConversion"/>
  </si>
  <si>
    <t>RO</t>
    <phoneticPr fontId="42" type="noConversion"/>
  </si>
  <si>
    <t>Reserved</t>
    <phoneticPr fontId="42" type="noConversion"/>
  </si>
  <si>
    <t>158</t>
    <phoneticPr fontId="42" type="noConversion"/>
  </si>
  <si>
    <t>tx_GFSK_iniPhase</t>
    <phoneticPr fontId="42" type="noConversion"/>
  </si>
  <si>
    <t>RW</t>
    <phoneticPr fontId="42" type="noConversion"/>
  </si>
  <si>
    <t>tx_lptest_force</t>
    <phoneticPr fontId="42" type="noConversion"/>
  </si>
  <si>
    <t>tx_hptest_force</t>
    <phoneticPr fontId="42" type="noConversion"/>
  </si>
  <si>
    <t>tx_lptest_value</t>
    <phoneticPr fontId="42" type="noConversion"/>
  </si>
  <si>
    <t>160</t>
    <phoneticPr fontId="42" type="noConversion"/>
  </si>
  <si>
    <t>TX_TEST1</t>
    <phoneticPr fontId="42" type="noConversion"/>
  </si>
  <si>
    <t>RW</t>
    <phoneticPr fontId="42" type="noConversion"/>
  </si>
  <si>
    <t>tx_dactest_force</t>
    <phoneticPr fontId="42" type="noConversion"/>
  </si>
  <si>
    <t>tx_dactest_value</t>
    <phoneticPr fontId="42" type="noConversion"/>
  </si>
  <si>
    <t>164</t>
    <phoneticPr fontId="42" type="noConversion"/>
  </si>
  <si>
    <t>TX_TEST2</t>
    <phoneticPr fontId="42" type="noConversion"/>
  </si>
  <si>
    <t>tx_regresv</t>
    <phoneticPr fontId="42" type="noConversion"/>
  </si>
  <si>
    <t>POLAR_CFG0</t>
    <phoneticPr fontId="42" type="noConversion"/>
  </si>
  <si>
    <t>RO</t>
    <phoneticPr fontId="42" type="noConversion"/>
  </si>
  <si>
    <t>Reserved</t>
    <phoneticPr fontId="42" type="noConversion"/>
  </si>
  <si>
    <t>polar_doubler_clk_neg</t>
    <phoneticPr fontId="42" type="noConversion"/>
  </si>
  <si>
    <t>polar_relitiveRateEn</t>
    <phoneticPr fontId="42" type="noConversion"/>
  </si>
  <si>
    <t>polar_vcogain_auto</t>
    <phoneticPr fontId="42" type="noConversion"/>
  </si>
  <si>
    <t>polar_frequpmethod</t>
    <phoneticPr fontId="42" type="noConversion"/>
  </si>
  <si>
    <t>polar_hpdelaysel</t>
    <phoneticPr fontId="42" type="noConversion"/>
  </si>
  <si>
    <t>polar_amdelaysel</t>
    <phoneticPr fontId="42" type="noConversion"/>
  </si>
  <si>
    <t>RO</t>
    <phoneticPr fontId="42" type="noConversion"/>
  </si>
  <si>
    <t>polar_kvco_intep_auto</t>
    <phoneticPr fontId="42" type="noConversion"/>
  </si>
  <si>
    <t>polar_kvco_c0</t>
    <phoneticPr fontId="42" type="noConversion"/>
  </si>
  <si>
    <t>polar_kvco_sec_index</t>
    <phoneticPr fontId="42" type="noConversion"/>
  </si>
  <si>
    <t>RO</t>
    <phoneticPr fontId="42" type="noConversion"/>
  </si>
  <si>
    <t>polar_kvco_k0</t>
    <phoneticPr fontId="42" type="noConversion"/>
  </si>
  <si>
    <t>polar_kvco_k1</t>
    <phoneticPr fontId="42" type="noConversion"/>
  </si>
  <si>
    <t>CALIB_CFG0</t>
    <phoneticPr fontId="42" type="noConversion"/>
  </si>
  <si>
    <t>calibr_set</t>
    <phoneticPr fontId="42" type="noConversion"/>
  </si>
  <si>
    <t>RO</t>
    <phoneticPr fontId="42" type="noConversion"/>
  </si>
  <si>
    <t>RW</t>
    <phoneticPr fontId="42" type="noConversion"/>
  </si>
  <si>
    <t>AGC_LNA_GAIN_0</t>
    <phoneticPr fontId="42" type="noConversion"/>
  </si>
  <si>
    <t>RO</t>
    <phoneticPr fontId="42" type="noConversion"/>
  </si>
  <si>
    <t>LnaGainTabledB_1</t>
    <phoneticPr fontId="42" type="noConversion"/>
  </si>
  <si>
    <t>LnaGainTabledB_5</t>
    <phoneticPr fontId="42" type="noConversion"/>
  </si>
  <si>
    <t>AGC_LNA_GAIN_2</t>
    <phoneticPr fontId="42" type="noConversion"/>
  </si>
  <si>
    <t>RO</t>
    <phoneticPr fontId="42" type="noConversion"/>
  </si>
  <si>
    <t>AbbGainTabledB_0</t>
    <phoneticPr fontId="42" type="noConversion"/>
  </si>
  <si>
    <t>LnaGainTabledB_7</t>
    <phoneticPr fontId="42" type="noConversion"/>
  </si>
  <si>
    <t>LnaGainTabledB_6</t>
    <phoneticPr fontId="42" type="noConversion"/>
  </si>
  <si>
    <t>AGC_ABB_GAIN_0</t>
    <phoneticPr fontId="42" type="noConversion"/>
  </si>
  <si>
    <t>AGC_ABB_GAIN_1</t>
    <phoneticPr fontId="42" type="noConversion"/>
  </si>
  <si>
    <t>RO</t>
    <phoneticPr fontId="42" type="noConversion"/>
  </si>
  <si>
    <t>AbbGainTabledB_4</t>
    <phoneticPr fontId="42" type="noConversion"/>
  </si>
  <si>
    <t>AGC_ABB_GAIN_2</t>
    <phoneticPr fontId="42" type="noConversion"/>
  </si>
  <si>
    <t>AbbGainTabledB_9</t>
    <phoneticPr fontId="42" type="noConversion"/>
  </si>
  <si>
    <t>AbbGainTabledB_7</t>
    <phoneticPr fontId="42" type="noConversion"/>
  </si>
  <si>
    <t>AbbGainTabledB_10</t>
    <phoneticPr fontId="42" type="noConversion"/>
  </si>
  <si>
    <t>RO</t>
    <phoneticPr fontId="42" type="noConversion"/>
  </si>
  <si>
    <t>Reserved</t>
    <phoneticPr fontId="42" type="noConversion"/>
  </si>
  <si>
    <t>Reserved</t>
    <phoneticPr fontId="42" type="noConversion"/>
  </si>
  <si>
    <t>W1P</t>
    <phoneticPr fontId="31" type="noConversion"/>
  </si>
  <si>
    <t>120</t>
    <phoneticPr fontId="42" type="noConversion"/>
  </si>
  <si>
    <t>124</t>
    <phoneticPr fontId="31" type="noConversion"/>
  </si>
  <si>
    <t>128</t>
    <phoneticPr fontId="42" type="noConversion"/>
  </si>
  <si>
    <t>12C</t>
    <phoneticPr fontId="42" type="noConversion"/>
  </si>
  <si>
    <t>130</t>
    <phoneticPr fontId="42" type="noConversion"/>
  </si>
  <si>
    <t>138</t>
    <phoneticPr fontId="42" type="noConversion"/>
  </si>
  <si>
    <t>13C</t>
    <phoneticPr fontId="42" type="noConversion"/>
  </si>
  <si>
    <t>POLAR_CFG2</t>
    <phoneticPr fontId="42" type="noConversion"/>
  </si>
  <si>
    <t>140</t>
    <phoneticPr fontId="42" type="noConversion"/>
  </si>
  <si>
    <t>POLAR_CFG3</t>
    <phoneticPr fontId="42" type="noConversion"/>
  </si>
  <si>
    <t>144</t>
    <phoneticPr fontId="42" type="noConversion"/>
  </si>
  <si>
    <t>148</t>
    <phoneticPr fontId="42" type="noConversion"/>
  </si>
  <si>
    <t>150</t>
    <phoneticPr fontId="42" type="noConversion"/>
  </si>
  <si>
    <t>154</t>
    <phoneticPr fontId="42" type="noConversion"/>
  </si>
  <si>
    <t>15C</t>
    <phoneticPr fontId="42" type="noConversion"/>
  </si>
  <si>
    <t>168</t>
    <phoneticPr fontId="42" type="noConversion"/>
  </si>
  <si>
    <t>16C</t>
    <phoneticPr fontId="42" type="noConversion"/>
  </si>
  <si>
    <t>170</t>
    <phoneticPr fontId="42" type="noConversion"/>
  </si>
  <si>
    <t>174</t>
    <phoneticPr fontId="42" type="noConversion"/>
  </si>
  <si>
    <t>178</t>
    <phoneticPr fontId="42" type="noConversion"/>
  </si>
  <si>
    <t>rf_sx_sdm_order</t>
  </si>
  <si>
    <t>adc_out</t>
    <phoneticPr fontId="29" type="noConversion"/>
  </si>
  <si>
    <t>AUD_R10_ADCOUT</t>
    <phoneticPr fontId="29" type="noConversion"/>
  </si>
  <si>
    <t>AUD_R9_PGA_CTRL</t>
    <phoneticPr fontId="29" type="noConversion"/>
  </si>
  <si>
    <t>AUD_R8_ADC_CTRL5</t>
    <phoneticPr fontId="29" type="noConversion"/>
  </si>
  <si>
    <t>hpf2_coeff_b</t>
    <phoneticPr fontId="29" type="noConversion"/>
  </si>
  <si>
    <t>hpf2_coeff_b0</t>
    <phoneticPr fontId="29" type="noConversion"/>
  </si>
  <si>
    <t>AUD_R6_ADC_CTRL3</t>
    <phoneticPr fontId="29" type="noConversion"/>
  </si>
  <si>
    <t>AUD_R5_ADC_CTRL2</t>
    <phoneticPr fontId="29" type="noConversion"/>
  </si>
  <si>
    <t>adcvol</t>
    <phoneticPr fontId="29" type="noConversion"/>
  </si>
  <si>
    <t>AUD_R4_ADC_CTRL1</t>
    <phoneticPr fontId="29" type="noConversion"/>
  </si>
  <si>
    <t>ADC internal clock generation enable, including adc_clk_fil, adc_clk_cic and adc_clk_ibias.
1: enable                       0: disabled</t>
    <phoneticPr fontId="29" type="noConversion"/>
  </si>
  <si>
    <t>AUD_R3_ADC_CTRL0</t>
    <phoneticPr fontId="29" type="noConversion"/>
  </si>
  <si>
    <t>AUDIO ADC VMID Enable; 
0:Disable (Default)
1:Enable</t>
    <phoneticPr fontId="29" type="noConversion"/>
  </si>
  <si>
    <t>en_vmid</t>
    <phoneticPr fontId="29" type="noConversion"/>
  </si>
  <si>
    <t>AUDIO ADC VMID select:
00: 0.9V(Default)
01: 0.9269V
10: 0.9527V
11: 0.9767V</t>
    <phoneticPr fontId="29" type="noConversion"/>
  </si>
  <si>
    <t>AUDIO ADC VMID filter control:
000: 399Hz(Default)
001: 467Hz
010: 562Hz
011: 704Hz
100: 907Hz
101: 1.36KHz
110: 2.66KHz
111: 167.8KHz</t>
    <phoneticPr fontId="29" type="noConversion"/>
  </si>
  <si>
    <t>vmid_flt_ctrl</t>
    <phoneticPr fontId="29" type="noConversion"/>
  </si>
  <si>
    <t>AUDIO ADC VMID fast charge control:(Fase charge time &gt; 10us)
0:Disable(Default)
1:Enable</t>
    <phoneticPr fontId="29" type="noConversion"/>
  </si>
  <si>
    <t>en_vmid_fastchg</t>
    <phoneticPr fontId="29" type="noConversion"/>
  </si>
  <si>
    <t>AUD_R2_VMID_CFG</t>
    <phoneticPr fontId="29" type="noConversion"/>
  </si>
  <si>
    <t>apc_rsvd_ro_reg</t>
    <phoneticPr fontId="29" type="noConversion"/>
  </si>
  <si>
    <t>APC_RSVD_RO_REG</t>
    <phoneticPr fontId="29" type="noConversion"/>
  </si>
  <si>
    <t>apc_rsvd_rw_reg</t>
    <phoneticPr fontId="29" type="noConversion"/>
  </si>
  <si>
    <t>rx_ch_fifo_emp_isr</t>
    <phoneticPr fontId="29" type="noConversion"/>
  </si>
  <si>
    <t>rx_ch_fifo_ful_isr</t>
    <phoneticPr fontId="29" type="noConversion"/>
  </si>
  <si>
    <t>rx_ch_fifo_unflow_isr</t>
    <phoneticPr fontId="29" type="noConversion"/>
  </si>
  <si>
    <t>rx_ch_fifo_ovflow_isr</t>
    <phoneticPr fontId="29" type="noConversion"/>
  </si>
  <si>
    <t>rx_ch_dma_req_isr</t>
    <phoneticPr fontId="29" type="noConversion"/>
  </si>
  <si>
    <t>rx_ch_fifo_emp_irsr</t>
    <phoneticPr fontId="29" type="noConversion"/>
  </si>
  <si>
    <t>rx_ch_fifo_ful_irsr</t>
    <phoneticPr fontId="29" type="noConversion"/>
  </si>
  <si>
    <t>rx_ch_fifo_unflow_irsr</t>
    <phoneticPr fontId="29" type="noConversion"/>
  </si>
  <si>
    <t>rx_ch_fifo_ovflow_irsr</t>
    <phoneticPr fontId="29" type="noConversion"/>
  </si>
  <si>
    <t>rx_ch_dma_req_irsr</t>
    <phoneticPr fontId="29" type="noConversion"/>
  </si>
  <si>
    <t>rx_ch_fifo_emp_clr</t>
    <phoneticPr fontId="29" type="noConversion"/>
  </si>
  <si>
    <t>rx_ch_fifo_ful_clr</t>
    <phoneticPr fontId="29" type="noConversion"/>
  </si>
  <si>
    <t>rx_ch_fifo_unflow_clr</t>
    <phoneticPr fontId="29" type="noConversion"/>
  </si>
  <si>
    <t>rx_ch_fifo_ovflow_clr</t>
    <phoneticPr fontId="29" type="noConversion"/>
  </si>
  <si>
    <t>rx_ch_dma_req_clr</t>
    <phoneticPr fontId="29" type="noConversion"/>
  </si>
  <si>
    <t>rx_ch_fifo_emp_msk</t>
    <phoneticPr fontId="29" type="noConversion"/>
  </si>
  <si>
    <t>rx_ch_fifo_ful_msk</t>
    <phoneticPr fontId="29" type="noConversion"/>
  </si>
  <si>
    <t>rx_ch_fifo_unflow_msk</t>
    <phoneticPr fontId="29" type="noConversion"/>
  </si>
  <si>
    <t>rx_ch_fifo_ovflow_msk</t>
    <phoneticPr fontId="29" type="noConversion"/>
  </si>
  <si>
    <t>rx_ch_dma_req_msk</t>
    <phoneticPr fontId="29" type="noConversion"/>
  </si>
  <si>
    <t>rx_ch_data</t>
    <phoneticPr fontId="29" type="noConversion"/>
  </si>
  <si>
    <t>APC_RX_CH_DATA</t>
    <phoneticPr fontId="29" type="noConversion"/>
  </si>
  <si>
    <t>rx_ch_en</t>
    <phoneticPr fontId="29" type="noConversion"/>
  </si>
  <si>
    <t>rx_ch_mode</t>
    <phoneticPr fontId="29" type="noConversion"/>
  </si>
  <si>
    <t>rx_ch_fifo_flush</t>
    <phoneticPr fontId="29" type="noConversion"/>
  </si>
  <si>
    <t>rx_ch_fifo_cnt</t>
    <phoneticPr fontId="29" type="noConversion"/>
  </si>
  <si>
    <t>vmid_sel</t>
    <phoneticPr fontId="29" type="noConversion"/>
  </si>
  <si>
    <t>dbg_out_exchange</t>
    <phoneticPr fontId="30" type="noConversion"/>
  </si>
  <si>
    <t>dbg_clk_div_sel</t>
    <phoneticPr fontId="30" type="noConversion"/>
  </si>
  <si>
    <t>lpf_en</t>
    <phoneticPr fontId="29" type="noConversion"/>
  </si>
  <si>
    <t>1: enable lpf</t>
    <phoneticPr fontId="29" type="noConversion"/>
  </si>
  <si>
    <t>hbf_en</t>
    <phoneticPr fontId="29" type="noConversion"/>
  </si>
  <si>
    <t>1: enable hbf</t>
    <phoneticPr fontId="29" type="noConversion"/>
  </si>
  <si>
    <t>cic_dn_sel</t>
    <phoneticPr fontId="29" type="noConversion"/>
  </si>
  <si>
    <t>0: down sample 2x  1:down sample 4x</t>
    <phoneticPr fontId="29" type="noConversion"/>
  </si>
  <si>
    <t>cic_en</t>
    <phoneticPr fontId="29" type="noConversion"/>
  </si>
  <si>
    <t>1: enable cic</t>
    <phoneticPr fontId="29" type="noConversion"/>
  </si>
  <si>
    <t>bit12_en</t>
    <phoneticPr fontId="29" type="noConversion"/>
  </si>
  <si>
    <t>1: use 13-bit(s13,12) gpadc input  0: round 13-bit gpadc data to 10-bit(s10,9)</t>
    <phoneticPr fontId="29" type="noConversion"/>
  </si>
  <si>
    <t>hpf2_coeff_b2</t>
    <phoneticPr fontId="29" type="noConversion"/>
  </si>
  <si>
    <t>hpf2_coeff_b1</t>
    <phoneticPr fontId="29" type="noConversion"/>
  </si>
  <si>
    <t>AUD_R7_ADC_CTRL4</t>
    <phoneticPr fontId="29" type="noConversion"/>
  </si>
  <si>
    <t>Select the system root clock source
0: XTAL 24MHz
1: If SYSPLL is locked or SYSPLL unlock function is disabled, use USBPLL high-speed output</t>
    <phoneticPr fontId="30" type="noConversion"/>
  </si>
  <si>
    <t>PAD_GPIOA[11]</t>
    <phoneticPr fontId="29" type="noConversion"/>
  </si>
  <si>
    <t>pad_gpioa_&lt;ARRAY_INDEX&gt;_ie_frc</t>
    <phoneticPr fontId="29" type="noConversion"/>
  </si>
  <si>
    <t>Pad input enable force control
1: "ie_reg" value will overwrite the ie control logic of normal function
0: ie is controlled by normal function</t>
    <phoneticPr fontId="29" type="noConversion"/>
  </si>
  <si>
    <t>pad_gpioa_&lt;ARRAY_INDEX&gt;_ie_reg</t>
    <phoneticPr fontId="29" type="noConversion"/>
  </si>
  <si>
    <t>Pad ie value when ie_frc==1</t>
    <phoneticPr fontId="29" type="noConversion"/>
  </si>
  <si>
    <t>pad_gpioa_&lt;ARRAY_INDEX&gt;_od_en</t>
  </si>
  <si>
    <t>Pad open drain function selection, when od_en=1, force oen=out_reg</t>
    <phoneticPr fontId="29" type="noConversion"/>
  </si>
  <si>
    <t>02c</t>
    <phoneticPr fontId="29" type="noConversion"/>
  </si>
  <si>
    <t>PAD_GPIOB[5]</t>
    <phoneticPr fontId="29" type="noConversion"/>
  </si>
  <si>
    <t>pad_gpiob_&lt;ARRAY_INDEX&gt;_ie_frc</t>
    <phoneticPr fontId="29" type="noConversion"/>
  </si>
  <si>
    <t>Pad input enable force control
1: "ie_reg" value will overwrite the ie control logic of normal function
0: ie is controlled by normal function</t>
    <phoneticPr fontId="29" type="noConversion"/>
  </si>
  <si>
    <t>pad_gpiob_&lt;ARRAY_INDEX&gt;_ie_reg</t>
    <phoneticPr fontId="29" type="noConversion"/>
  </si>
  <si>
    <t>pad_gpiob_&lt;ARRAY_INDEX&gt;_pull_frc</t>
  </si>
  <si>
    <t>pad_gpiob_&lt;ARRAY_INDEX&gt;_pull_up</t>
  </si>
  <si>
    <t>pad_gpiob_&lt;ARRAY_INDEX&gt;_pull_dn</t>
  </si>
  <si>
    <t>pad_gpiob_&lt;ARRAY_INDEX&gt;_od_en</t>
  </si>
  <si>
    <t>Pad open drain function selection, when od_en=1, force oen=out_reg</t>
    <phoneticPr fontId="29" type="noConversion"/>
  </si>
  <si>
    <t>PAD_AON_GPIOB[5]</t>
    <phoneticPr fontId="29" type="noConversion"/>
  </si>
  <si>
    <t>pad_aon_gpiob_&lt;ARRAY_INDEX&gt;_ie_frc</t>
    <phoneticPr fontId="29" type="noConversion"/>
  </si>
  <si>
    <t>pad_aon_gpiob_&lt;ARRAY_INDEX&gt;_ie_reg</t>
    <phoneticPr fontId="29" type="noConversion"/>
  </si>
  <si>
    <t>Pad ie value when ie_frc==1</t>
    <phoneticPr fontId="29" type="noConversion"/>
  </si>
  <si>
    <t>pad_aon_gpiob_&lt;ARRAY_INDEX&gt;_od_en</t>
    <phoneticPr fontId="29" type="noConversion"/>
  </si>
  <si>
    <t>0x4300_0000 -0x4300_1FFF</t>
    <phoneticPr fontId="29" type="noConversion"/>
  </si>
  <si>
    <t>BT</t>
    <phoneticPr fontId="29" type="noConversion"/>
  </si>
  <si>
    <t>0x4300_0000</t>
    <phoneticPr fontId="29" type="noConversion"/>
  </si>
  <si>
    <t>ble</t>
    <phoneticPr fontId="29" type="noConversion"/>
  </si>
  <si>
    <t>bt_ctrl_top</t>
    <phoneticPr fontId="29" type="noConversion"/>
  </si>
  <si>
    <t>bt_modem</t>
    <phoneticPr fontId="29" type="noConversion"/>
  </si>
  <si>
    <t>rfif</t>
    <phoneticPr fontId="29" type="noConversion"/>
  </si>
  <si>
    <t>y</t>
    <phoneticPr fontId="29" type="noConversion"/>
  </si>
  <si>
    <t>y</t>
    <phoneticPr fontId="29" type="noConversion"/>
  </si>
  <si>
    <t>BLE</t>
    <phoneticPr fontId="29" type="noConversion"/>
  </si>
  <si>
    <t>BT_CTRL_TOP</t>
    <phoneticPr fontId="29" type="noConversion"/>
  </si>
  <si>
    <t>15MB</t>
    <phoneticPr fontId="29" type="noConversion"/>
  </si>
  <si>
    <t>01C</t>
    <phoneticPr fontId="30" type="noConversion"/>
  </si>
  <si>
    <t>008</t>
    <phoneticPr fontId="30" type="noConversion"/>
  </si>
  <si>
    <t>00C</t>
    <phoneticPr fontId="30" type="noConversion"/>
  </si>
  <si>
    <t>020</t>
    <phoneticPr fontId="30" type="noConversion"/>
  </si>
  <si>
    <t>02C</t>
    <phoneticPr fontId="30" type="noConversion"/>
  </si>
  <si>
    <t>CMN_SYS:0-256B/CMN_BUS:256B-1MB</t>
    <phoneticPr fontId="29" type="noConversion"/>
  </si>
  <si>
    <t>sel_gpadc_clk_ana</t>
    <phoneticPr fontId="30" type="noConversion"/>
  </si>
  <si>
    <r>
      <t>v</t>
    </r>
    <r>
      <rPr>
        <sz val="11"/>
        <color theme="1"/>
        <rFont val="宋体"/>
        <family val="3"/>
        <charset val="134"/>
        <scheme val="minor"/>
      </rPr>
      <t>ector num</t>
    </r>
    <phoneticPr fontId="29" type="noConversion"/>
  </si>
  <si>
    <r>
      <t>v</t>
    </r>
    <r>
      <rPr>
        <sz val="11"/>
        <color theme="1"/>
        <rFont val="宋体"/>
        <family val="3"/>
        <charset val="134"/>
        <scheme val="minor"/>
      </rPr>
      <t>ector name</t>
    </r>
    <phoneticPr fontId="29" type="noConversion"/>
  </si>
  <si>
    <t>软件中断号</t>
    <phoneticPr fontId="29" type="noConversion"/>
  </si>
  <si>
    <t xml:space="preserve">gpadc_irq          </t>
    <phoneticPr fontId="29" type="noConversion"/>
  </si>
  <si>
    <t xml:space="preserve">qdec_irq           </t>
    <phoneticPr fontId="29" type="noConversion"/>
  </si>
  <si>
    <t xml:space="preserve">ks1_irq       </t>
    <phoneticPr fontId="29" type="noConversion"/>
  </si>
  <si>
    <t xml:space="preserve">ks0_irq       </t>
    <phoneticPr fontId="29" type="noConversion"/>
  </si>
  <si>
    <t>aon_wakeup_irq</t>
    <phoneticPr fontId="29" type="noConversion"/>
  </si>
  <si>
    <t>aon_sleep_timer_irq</t>
    <phoneticPr fontId="29" type="noConversion"/>
  </si>
  <si>
    <t xml:space="preserve">rccal_done_irq     </t>
    <phoneticPr fontId="29" type="noConversion"/>
  </si>
  <si>
    <t xml:space="preserve">apc_irq            </t>
    <phoneticPr fontId="29" type="noConversion"/>
  </si>
  <si>
    <t xml:space="preserve">timer_irq          </t>
    <phoneticPr fontId="29" type="noConversion"/>
  </si>
  <si>
    <t xml:space="preserve">spi0_irq         </t>
    <phoneticPr fontId="29" type="noConversion"/>
  </si>
  <si>
    <t xml:space="preserve">ir_irq             </t>
    <phoneticPr fontId="29" type="noConversion"/>
  </si>
  <si>
    <t xml:space="preserve">i2c1_irq       </t>
    <phoneticPr fontId="29" type="noConversion"/>
  </si>
  <si>
    <t xml:space="preserve">i2c0_irq         </t>
    <phoneticPr fontId="29" type="noConversion"/>
  </si>
  <si>
    <t xml:space="preserve">ble_irq        </t>
    <phoneticPr fontId="29" type="noConversion"/>
  </si>
  <si>
    <t xml:space="preserve">gpioa_irq         </t>
    <phoneticPr fontId="29" type="noConversion"/>
  </si>
  <si>
    <t xml:space="preserve">ap_dmac_irq        </t>
    <phoneticPr fontId="29" type="noConversion"/>
  </si>
  <si>
    <t xml:space="preserve">keypad_irq         </t>
    <phoneticPr fontId="29" type="noConversion"/>
  </si>
  <si>
    <t xml:space="preserve">uart1_irq          </t>
    <phoneticPr fontId="29" type="noConversion"/>
  </si>
  <si>
    <t>018</t>
    <phoneticPr fontId="29" type="noConversion"/>
  </si>
  <si>
    <t>0x4300_1FFF</t>
    <phoneticPr fontId="29" type="noConversion"/>
  </si>
  <si>
    <t>8KB</t>
    <phoneticPr fontId="29" type="noConversion"/>
  </si>
  <si>
    <t>0x4301_0000</t>
    <phoneticPr fontId="29" type="noConversion"/>
  </si>
  <si>
    <t>0x4302_0000</t>
    <phoneticPr fontId="29" type="noConversion"/>
  </si>
  <si>
    <t>0x4303_0000</t>
    <phoneticPr fontId="29" type="noConversion"/>
  </si>
  <si>
    <t>0x4301_FFFF</t>
    <phoneticPr fontId="29" type="noConversion"/>
  </si>
  <si>
    <t>0x4302_FFFF</t>
    <phoneticPr fontId="29" type="noConversion"/>
  </si>
  <si>
    <t>0x4303_FFFF</t>
    <phoneticPr fontId="29" type="noConversion"/>
  </si>
  <si>
    <t>64KB</t>
    <phoneticPr fontId="29" type="noConversion"/>
  </si>
  <si>
    <t>Denominator M of 1/M divider  M=keypad_clk_div_m</t>
    <phoneticPr fontId="30" type="noConversion"/>
  </si>
  <si>
    <t>Denominator M of 1/M divider  M=gpadc_clk_div_m</t>
    <phoneticPr fontId="30" type="noConversion"/>
  </si>
  <si>
    <t>clk_tx_ir=ap_peri_pclk/(clk_tx_ir_div_m)      (3&lt;clk_tx_ir_div_m&lt;47)</t>
    <phoneticPr fontId="30" type="noConversion"/>
  </si>
  <si>
    <t>Denominator M of N/M divider M=div_uart1_clk_m</t>
    <phoneticPr fontId="30" type="noConversion"/>
  </si>
  <si>
    <t>Denominator M of N/M divider M=div_uart0_clk_m</t>
    <phoneticPr fontId="30" type="noConversion"/>
  </si>
  <si>
    <t>Denominator M of N/M divider M=div_spi0_clk_m</t>
    <phoneticPr fontId="30" type="noConversion"/>
  </si>
  <si>
    <t xml:space="preserve">Divider for GPIO-A clock
For the requirement of &lt;= 1/2 ap_peri_pclk:
XTAL divided by M=div_gpioa_extclk
</t>
    <phoneticPr fontId="30" type="noConversion"/>
  </si>
  <si>
    <t>load gpadc_clk_div_m before load n/m=1/1</t>
    <phoneticPr fontId="30" type="noConversion"/>
  </si>
  <si>
    <t>load keypad_clk_div_m before load n/m</t>
    <phoneticPr fontId="30" type="noConversion"/>
  </si>
  <si>
    <t>030</t>
    <phoneticPr fontId="30" type="noConversion"/>
  </si>
  <si>
    <t>flashc_adr_offset0</t>
    <phoneticPr fontId="29" type="noConversion"/>
  </si>
  <si>
    <t>FLASHC_ADR0</t>
    <phoneticPr fontId="30" type="noConversion"/>
  </si>
  <si>
    <t>034</t>
    <phoneticPr fontId="30" type="noConversion"/>
  </si>
  <si>
    <t>FLASHC_ADR1</t>
    <phoneticPr fontId="30" type="noConversion"/>
  </si>
  <si>
    <t>flashc_adr_offset1</t>
    <phoneticPr fontId="29" type="noConversion"/>
  </si>
  <si>
    <t>1:gpadc_clk_ana= ~gpadc_clk;
2:gpadc_clk_ana=gpadc_clk</t>
    <phoneticPr fontId="30" type="noConversion"/>
  </si>
  <si>
    <t>GPADC_KEYPAD_CLK_CFG</t>
    <phoneticPr fontId="30" type="noConversion"/>
  </si>
  <si>
    <t>pad_flashio_&lt;ARRAY_INDEX&gt;_drv</t>
  </si>
  <si>
    <t>pad_flashio_&lt;ARRAY_INDEX&gt;_out_frc</t>
  </si>
  <si>
    <t>pad_flashio_&lt;ARRAY_INDEX&gt;_out_reg</t>
  </si>
  <si>
    <t>pad_flashio_&lt;ARRAY_INDEX&gt;_oen_frc</t>
  </si>
  <si>
    <t>pad_flashio_&lt;ARRAY_INDEX&gt;_oen_reg</t>
  </si>
  <si>
    <t>pad_flashio_&lt;ARRAY_INDEX&gt;_ie_frc</t>
  </si>
  <si>
    <t>Pad input enable force control
1: "ie_reg" value will overwrite the ie control logic of normal function
0: ie is controlled by normal function</t>
    <phoneticPr fontId="29" type="noConversion"/>
  </si>
  <si>
    <t>pad_flashio_&lt;ARRAY_INDEX&gt;_ie_reg</t>
  </si>
  <si>
    <t>pad_flashio_&lt;ARRAY_INDEX&gt;_pull_frc</t>
  </si>
  <si>
    <t>pad_flashio_&lt;ARRAY_INDEX&gt;_pull_up</t>
  </si>
  <si>
    <t>pad_flashio_&lt;ARRAY_INDEX&gt;_pull_dn</t>
  </si>
  <si>
    <t>pad_flashio_&lt;ARRAY_INDEX&gt;_od_en</t>
  </si>
  <si>
    <t>pad_flashio_&lt;ARRAY_INDEX&gt;_ana_sel</t>
  </si>
  <si>
    <t>pad_flashio_&lt;ARRAY_INDEX&gt;_fsel</t>
  </si>
  <si>
    <t>040</t>
    <phoneticPr fontId="29" type="noConversion"/>
  </si>
  <si>
    <t>PAD_FLASHIO[4]</t>
    <phoneticPr fontId="29" type="noConversion"/>
  </si>
  <si>
    <t>6C</t>
    <phoneticPr fontId="31" type="noConversion"/>
  </si>
  <si>
    <t>70</t>
    <phoneticPr fontId="31" type="noConversion"/>
  </si>
  <si>
    <t>74</t>
    <phoneticPr fontId="31" type="noConversion"/>
  </si>
  <si>
    <t>78</t>
    <phoneticPr fontId="31" type="noConversion"/>
  </si>
  <si>
    <t>rx_dc_est_data_q_1</t>
    <phoneticPr fontId="31" type="noConversion"/>
  </si>
  <si>
    <t>RO</t>
    <phoneticPr fontId="31" type="noConversion"/>
  </si>
  <si>
    <t>RO</t>
    <phoneticPr fontId="31" type="noConversion"/>
  </si>
  <si>
    <t>BT_CALIB_VALUE_DC2_I_RSV</t>
    <phoneticPr fontId="31" type="noConversion"/>
  </si>
  <si>
    <t>BT_CALIB_VALUE_DC3_I_RSV</t>
    <phoneticPr fontId="31" type="noConversion"/>
  </si>
  <si>
    <t>BT_CALIB_VALUE_DC4_I_RSV</t>
    <phoneticPr fontId="31" type="noConversion"/>
  </si>
  <si>
    <t>BT_CALIB_VALUE_DC5_I_RSV</t>
    <phoneticPr fontId="31" type="noConversion"/>
  </si>
  <si>
    <t>BT_CALIB_VALUE_DC6_I_RSV</t>
    <phoneticPr fontId="31" type="noConversion"/>
  </si>
  <si>
    <t>BT_CALIB_VALUE_DC1_Q</t>
    <phoneticPr fontId="31" type="noConversion"/>
  </si>
  <si>
    <t>BT_CALIB_VALUE_DC2_Q_RSV</t>
    <phoneticPr fontId="31" type="noConversion"/>
  </si>
  <si>
    <t>BT_CALIB_VALUE_DC3_Q_RSV</t>
    <phoneticPr fontId="31" type="noConversion"/>
  </si>
  <si>
    <t>BT_CALIB_VALUE_DC4_Q_RSV</t>
    <phoneticPr fontId="31" type="noConversion"/>
  </si>
  <si>
    <t>BT_CALIB_VALUE_DC5_Q_RSV</t>
    <phoneticPr fontId="31" type="noConversion"/>
  </si>
  <si>
    <t>BT_CALIB_VALUE_DC6_Q_RSV</t>
    <phoneticPr fontId="31" type="noConversion"/>
  </si>
  <si>
    <t>Comments</t>
    <phoneticPr fontId="29" type="noConversion"/>
  </si>
  <si>
    <t>TO:128KB MPW:32KROM+224KRAM</t>
    <phoneticPr fontId="29" type="noConversion"/>
  </si>
  <si>
    <t>TO:48KB MPW:64KB</t>
    <phoneticPr fontId="29" type="noConversion"/>
  </si>
  <si>
    <t>alias 地址 for OTA flash code image.地址映射规则：
[0x0010-0x0800]-&gt;实际地址=alias地址-0x0010 + adr_offset0
[0x0800-0x0fff]-&gt;实际地址=alias地址-0x0800 + adr_offset1</t>
    <phoneticPr fontId="29" type="noConversion"/>
  </si>
  <si>
    <t>0x1000</t>
    <phoneticPr fontId="29" type="noConversion"/>
  </si>
  <si>
    <r>
      <t>0x</t>
    </r>
    <r>
      <rPr>
        <sz val="11"/>
        <color theme="1"/>
        <rFont val="宋体"/>
        <family val="3"/>
        <charset val="134"/>
        <scheme val="minor"/>
      </rPr>
      <t>1</t>
    </r>
    <r>
      <rPr>
        <sz val="11"/>
        <color theme="1"/>
        <rFont val="宋体"/>
        <family val="3"/>
        <charset val="134"/>
        <scheme val="minor"/>
      </rPr>
      <t>fff</t>
    </r>
    <phoneticPr fontId="29" type="noConversion"/>
  </si>
  <si>
    <t>256MB</t>
    <phoneticPr fontId="29" type="noConversion"/>
  </si>
  <si>
    <t>flash实际地址</t>
    <phoneticPr fontId="29" type="noConversion"/>
  </si>
  <si>
    <r>
      <t>CPU(</t>
    </r>
    <r>
      <rPr>
        <sz val="11"/>
        <color theme="1"/>
        <rFont val="宋体"/>
        <family val="3"/>
        <charset val="134"/>
        <scheme val="minor"/>
      </rPr>
      <t>risc-v</t>
    </r>
    <r>
      <rPr>
        <sz val="11"/>
        <color theme="1"/>
        <rFont val="宋体"/>
        <family val="3"/>
        <charset val="134"/>
        <scheme val="minor"/>
      </rPr>
      <t>) can access all slaves</t>
    </r>
    <phoneticPr fontId="29" type="noConversion"/>
  </si>
  <si>
    <t>0x43000000-bt-ble</t>
    <phoneticPr fontId="29" type="noConversion"/>
  </si>
  <si>
    <t>0x43002000-bt-em</t>
    <phoneticPr fontId="29" type="noConversion"/>
  </si>
  <si>
    <t>BT_RX_GLB_RESERVED</t>
    <phoneticPr fontId="31" type="noConversion"/>
  </si>
  <si>
    <t>select 4-bit ports for debug_out[11:8]
0: diag0[3:0]
1: diag0[7:4]
2: diag1[3:0]
3: diag1[7:4]
4: diag2[3:0]
5: diag2[7:4]
6: diag3[3:0]
7: diag3[7:4]</t>
    <phoneticPr fontId="30" type="noConversion"/>
  </si>
  <si>
    <t>select a block for debug_out[7:4]
0: disable
1: ble</t>
    <phoneticPr fontId="30" type="noConversion"/>
  </si>
  <si>
    <t>select 4-bit ports for debug_out[7:4]
0: diag0[3:0]
1: diag0[7:4]
2: diag1[3:0]
3: diag1[7:4]
4: diag2[3:0]
5: diag2[7:4]
6: diag3[3:0]
7: diag3[7:4]</t>
    <phoneticPr fontId="30" type="noConversion"/>
  </si>
  <si>
    <t>select a block for debug_out[3:0]
0: disable
1: ble</t>
    <phoneticPr fontId="30" type="noConversion"/>
  </si>
  <si>
    <t>select 4-bit ports for debug_out[3:0]
0: diag0[3:0]
1: diag0[7:4]
2: diag1[3:0]
3: diag1[7:4]
4: diag2[3:0]
5: diag2[7:4]
6: diag3[3:0]
7: diag3[7:4]</t>
    <phoneticPr fontId="30" type="noConversion"/>
  </si>
  <si>
    <t>bt_soft_rst</t>
    <phoneticPr fontId="29" type="noConversion"/>
  </si>
  <si>
    <t>set to 1: reset bt &amp; bt_modem</t>
    <phoneticPr fontId="29" type="noConversion"/>
  </si>
  <si>
    <t>bt_pclk_div_ld</t>
    <phoneticPr fontId="29" type="noConversion"/>
  </si>
  <si>
    <t>set to 1: bt_pclk_div valid</t>
    <phoneticPr fontId="29" type="noConversion"/>
  </si>
  <si>
    <t>bt_pclk_div_n</t>
    <phoneticPr fontId="29" type="noConversion"/>
  </si>
  <si>
    <t>Fbt_pclk = hclk*bt_pclk_div_n/(bt_pclk_div_m)</t>
    <phoneticPr fontId="29" type="noConversion"/>
  </si>
  <si>
    <t>bt_pclk_div_m</t>
    <phoneticPr fontId="29" type="noConversion"/>
  </si>
  <si>
    <t>1: enable master_clk</t>
    <phoneticPr fontId="29" type="noConversion"/>
  </si>
  <si>
    <t>Fmaster_clk = hclk/(master_clk_div)</t>
    <phoneticPr fontId="29" type="noConversion"/>
  </si>
  <si>
    <t>01C</t>
    <phoneticPr fontId="29" type="noConversion"/>
  </si>
  <si>
    <t>BT_CTRL_CHANNEL</t>
    <phoneticPr fontId="29" type="noConversion"/>
  </si>
  <si>
    <t>channel</t>
    <phoneticPr fontId="29" type="noConversion"/>
  </si>
  <si>
    <t>bluethooth channel</t>
    <phoneticPr fontId="29" type="noConversion"/>
  </si>
  <si>
    <t>020</t>
    <phoneticPr fontId="29" type="noConversion"/>
  </si>
  <si>
    <t>syncword_reg_sel</t>
    <phoneticPr fontId="29" type="noConversion"/>
  </si>
  <si>
    <t>0: syncword comes from cs; 
1: syncword comes from register "reg_syncword_h" and "reg_syncword_l"</t>
    <phoneticPr fontId="29" type="noConversion"/>
  </si>
  <si>
    <t>0: channel comes from freq table; 
1: channel come from register "reg_channel"</t>
    <phoneticPr fontId="29" type="noConversion"/>
  </si>
  <si>
    <t>tx_power_reg_sel</t>
    <phoneticPr fontId="29" type="noConversion"/>
  </si>
  <si>
    <t>0: tx_power comes from cs;
1: tx_power comes from register "reg_tx_power"</t>
    <phoneticPr fontId="29" type="noConversion"/>
  </si>
  <si>
    <t>reg_tx_power</t>
    <phoneticPr fontId="29" type="noConversion"/>
  </si>
  <si>
    <t>using this register as tx power instead of which from cs, when tx_power_reg_sel=1</t>
    <phoneticPr fontId="29" type="noConversion"/>
  </si>
  <si>
    <t>tx_en_bypass</t>
    <phoneticPr fontId="29" type="noConversion"/>
  </si>
  <si>
    <t>rx_en_bypass</t>
    <phoneticPr fontId="29" type="noConversion"/>
  </si>
  <si>
    <t>BT_CTRL_TEST_SYNCW_CFG0</t>
    <phoneticPr fontId="29" type="noConversion"/>
  </si>
  <si>
    <t>reg_syncword_h</t>
    <phoneticPr fontId="29" type="noConversion"/>
  </si>
  <si>
    <t>syncword[63:32], when syncword_reg_sel=1</t>
    <phoneticPr fontId="29" type="noConversion"/>
  </si>
  <si>
    <t>028</t>
    <phoneticPr fontId="29" type="noConversion"/>
  </si>
  <si>
    <t>reg_syncword_l</t>
    <phoneticPr fontId="29" type="noConversion"/>
  </si>
  <si>
    <t>02C</t>
    <phoneticPr fontId="29" type="noConversion"/>
  </si>
  <si>
    <t>BT_CTRL_RSVD</t>
    <phoneticPr fontId="29" type="noConversion"/>
  </si>
  <si>
    <t>bt_ctrl_rsvd_reg</t>
    <phoneticPr fontId="29" type="noConversion"/>
  </si>
  <si>
    <t>select output voltage for ALDO of ADDA
000  1.08
001  1.11
010  1.14
011  1.17
100  1.20    (default)
101  1.24
110  1.28
111  1.32</t>
  </si>
  <si>
    <t>select output voltage for DLDO of ADDA
000  1.08
001  1.11
010  1.14
011  1.17
100  1.20    (default)
101  1.24
110  1.28
111  1.32</t>
  </si>
  <si>
    <t>fifo_wr_mask</t>
    <phoneticPr fontId="30" type="noConversion"/>
  </si>
  <si>
    <t>ena_aon_timer_clk</t>
  </si>
  <si>
    <t>Enable aon timer clock</t>
    <phoneticPr fontId="29" type="noConversion"/>
  </si>
  <si>
    <t>RFIF</t>
    <phoneticPr fontId="29" type="noConversion"/>
  </si>
  <si>
    <t>RW</t>
    <phoneticPr fontId="31" type="noConversion"/>
  </si>
  <si>
    <t>top_ctrl_rsv</t>
    <phoneticPr fontId="31" type="noConversion"/>
  </si>
  <si>
    <t>RO</t>
    <phoneticPr fontId="31" type="noConversion"/>
  </si>
  <si>
    <t>Debug_TopState</t>
    <phoneticPr fontId="31" type="noConversion"/>
  </si>
  <si>
    <t>Mask ADC complete interrupt</t>
    <phoneticPr fontId="30" type="noConversion"/>
  </si>
  <si>
    <t>Mask no EOC generated error  interrupt</t>
    <phoneticPr fontId="30" type="noConversion"/>
  </si>
  <si>
    <t>Mask channel select error interrupt</t>
    <phoneticPr fontId="30" type="noConversion"/>
  </si>
  <si>
    <t>fifo_thd_imr_ch0</t>
    <phoneticPr fontId="30" type="noConversion"/>
  </si>
  <si>
    <t>Mask FIFO full interrupt of ADC channel 0. High active.</t>
    <phoneticPr fontId="30" type="noConversion"/>
  </si>
  <si>
    <t>ADC_ICR0</t>
    <phoneticPr fontId="30" type="noConversion"/>
  </si>
  <si>
    <t>ADC_ICR1</t>
    <phoneticPr fontId="30" type="noConversion"/>
  </si>
  <si>
    <t xml:space="preserve"> FIFO empty raw status of ADC channel 3.  Active high. Write 1 to clear.</t>
    <phoneticPr fontId="30" type="noConversion"/>
  </si>
  <si>
    <t xml:space="preserve"> FIFO empty raw status of ADC channel 2.  Active high. Write 1 to clear.</t>
    <phoneticPr fontId="30" type="noConversion"/>
  </si>
  <si>
    <t xml:space="preserve"> FIFO empty raw status of ADC channel 1.  Active high. Write 1 to clear.</t>
    <phoneticPr fontId="30" type="noConversion"/>
  </si>
  <si>
    <t xml:space="preserve"> FIFO empty raw status of ADC channel 0.  Active high. Write 1 to clear.</t>
    <phoneticPr fontId="30" type="noConversion"/>
  </si>
  <si>
    <t>adc_complete_irsr</t>
    <phoneticPr fontId="30" type="noConversion"/>
  </si>
  <si>
    <t>N-round ADC conversion complete raw status. Active high. Write 1 to clear.</t>
    <phoneticPr fontId="30" type="noConversion"/>
  </si>
  <si>
    <t xml:space="preserve"> no EOC generated error  raw status. Active high. Write 1 to clear.</t>
    <phoneticPr fontId="30" type="noConversion"/>
  </si>
  <si>
    <t xml:space="preserve"> adc ready raw status. Active high. Write 1 to clear.</t>
    <phoneticPr fontId="30" type="noConversion"/>
  </si>
  <si>
    <t xml:space="preserve"> channel select error raw status. Active high. Write 1 to clear.</t>
    <phoneticPr fontId="30" type="noConversion"/>
  </si>
  <si>
    <t xml:space="preserve"> FIFO threshold reach raw status of ADC channnel 4. Active high. Write 1 to clear.</t>
    <phoneticPr fontId="30" type="noConversion"/>
  </si>
  <si>
    <t xml:space="preserve"> FIFO threshold reach raw status of ADC channnel 1. Active high. Write 1 to clear.</t>
    <phoneticPr fontId="30" type="noConversion"/>
  </si>
  <si>
    <t>fifo_thd_irsr_ch0</t>
    <phoneticPr fontId="30" type="noConversion"/>
  </si>
  <si>
    <t xml:space="preserve"> FIFO threshold reach raw status of ADC channnel 0. Active high. Write 1 to clear.</t>
    <phoneticPr fontId="30" type="noConversion"/>
  </si>
  <si>
    <t xml:space="preserve"> FIFO full raw status of ADC channel 4. Active high. Write 1 to clear.</t>
    <phoneticPr fontId="30" type="noConversion"/>
  </si>
  <si>
    <t xml:space="preserve"> FIFO full raw status of ADC channel 2. Active high. Write 1 to clear.</t>
    <phoneticPr fontId="30" type="noConversion"/>
  </si>
  <si>
    <t>adc_complete_isr</t>
    <phoneticPr fontId="30" type="noConversion"/>
  </si>
  <si>
    <t>N-round ADC conversion complete status after mask</t>
    <phoneticPr fontId="30" type="noConversion"/>
  </si>
  <si>
    <t>ADC_ISR1</t>
    <phoneticPr fontId="30" type="noConversion"/>
  </si>
  <si>
    <t xml:space="preserve"> FIFO full status after mask of ADC channel 0. High active.</t>
    <phoneticPr fontId="30" type="noConversion"/>
  </si>
  <si>
    <t>FIFO threshold for generating IRQ of ADC channel 0</t>
    <phoneticPr fontId="30" type="noConversion"/>
  </si>
  <si>
    <t>ADC_FIFO_DATA_CNT0</t>
    <phoneticPr fontId="30" type="noConversion"/>
  </si>
  <si>
    <t>rdata_cnt_ch3</t>
    <phoneticPr fontId="30" type="noConversion"/>
  </si>
  <si>
    <t>number of ADC data in fifo of ADC channel 3
It represents the number on read side when data_cnt_sel is 0
It represents the number on write side when data_cnt_sel is 1</t>
    <phoneticPr fontId="30" type="noConversion"/>
  </si>
  <si>
    <t>rdata_cnt_ch2</t>
    <phoneticPr fontId="30" type="noConversion"/>
  </si>
  <si>
    <t>number of ADC data in fifo of ADC channel 2
It represents the number on read side when data_cnt_sel is 0
It represents the number on write side when data_cnt_sel is 1</t>
    <phoneticPr fontId="30" type="noConversion"/>
  </si>
  <si>
    <t>rdata_cnt_ch1</t>
    <phoneticPr fontId="30" type="noConversion"/>
  </si>
  <si>
    <t>number of ADC data in fifo of ADC channel 1
It represents the number on read side when data_cnt_sel is 0
It represents the number on write side when data_cnt_sel is 1</t>
    <phoneticPr fontId="30" type="noConversion"/>
  </si>
  <si>
    <t>number of ADC data in fifo of ADC channel 4
It represents the number on read side when data_cnt_sel is 0
It represents the number on write side when data_cnt_sel is 1</t>
    <phoneticPr fontId="30" type="noConversion"/>
  </si>
  <si>
    <r>
      <t>calibration offset for VREF=Vbg 1.2v or Vref_ext,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</si>
  <si>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Mask FIFO overflow interrupt of ADC channel 3. High active.</t>
    <phoneticPr fontId="30" type="noConversion"/>
  </si>
  <si>
    <t>fifo_underflow_isr_ch3</t>
    <phoneticPr fontId="30" type="noConversion"/>
  </si>
  <si>
    <t xml:space="preserve"> FIFO underflow status after mask of ADC channnel 3. High active</t>
    <phoneticPr fontId="30" type="noConversion"/>
  </si>
  <si>
    <t>fifo_underflow_isr_ch2</t>
    <phoneticPr fontId="30" type="noConversion"/>
  </si>
  <si>
    <t>fifo_underflow_isr_ch0</t>
    <phoneticPr fontId="30" type="noConversion"/>
  </si>
  <si>
    <t>ffff</t>
    <phoneticPr fontId="29" type="noConversion"/>
  </si>
  <si>
    <t>.</t>
    <phoneticPr fontId="45" type="noConversion"/>
  </si>
  <si>
    <t>RW</t>
    <phoneticPr fontId="29" type="noConversion"/>
  </si>
  <si>
    <t>RW</t>
    <phoneticPr fontId="30" type="noConversion"/>
  </si>
  <si>
    <t>vref_sel</t>
    <phoneticPr fontId="30" type="noConversion"/>
  </si>
  <si>
    <t>Vref select signal.
2'b00: VBG 1.2V(Default)
2'b01: VDD*2/3
2'b10: VBAT*1/2
2'b11: VBAT*1/3</t>
    <phoneticPr fontId="29" type="noConversion"/>
  </si>
  <si>
    <t>3</t>
    <phoneticPr fontId="29" type="noConversion"/>
  </si>
  <si>
    <t>vin filter res control.
2'b00: 2.5K
2'b01: 5.0K
2'b10: 10K
2'b11: 20K</t>
    <phoneticPr fontId="29" type="noConversion"/>
  </si>
  <si>
    <t>26</t>
    <phoneticPr fontId="30" type="noConversion"/>
  </si>
  <si>
    <t>21</t>
    <phoneticPr fontId="30" type="noConversion"/>
  </si>
  <si>
    <t>25</t>
    <phoneticPr fontId="30" type="noConversion"/>
  </si>
  <si>
    <t>5</t>
    <phoneticPr fontId="30" type="noConversion"/>
  </si>
  <si>
    <t>4</t>
    <phoneticPr fontId="30" type="noConversion"/>
  </si>
  <si>
    <t>RO</t>
    <phoneticPr fontId="30" type="noConversion"/>
  </si>
  <si>
    <t>04c</t>
    <phoneticPr fontId="30" type="noConversion"/>
  </si>
  <si>
    <t>ADC periodical conversion wait time 
The total wait time:
when round_wait_unit  = 0,
adc_rwait * ADC conversion period (sample time + conversion time + 2)  ADC clock period.
when round_wait_unit = 1,
adc_rwait * 1 ADC clock period. 
Based on the default setting: ADC clock = 2MHZ,  ADC conversion period = 20(8+10+2), round_wait_unit = 0,  adc_rwait = 2000, the defalut wait time =  2000 * 20 * 0.5us = 20ms</t>
    <phoneticPr fontId="30" type="noConversion"/>
  </si>
  <si>
    <t>RO</t>
    <phoneticPr fontId="30" type="noConversion"/>
  </si>
  <si>
    <t>adc_setup_wait</t>
    <phoneticPr fontId="30" type="noConversion"/>
  </si>
  <si>
    <t>Set waiting time after setting adc_en=1 for ADC to be setup. After waiting, adc_ready flag in adc_sr will be set HIGH.
0: no wait time 
1~255: (2**(n-1)) * ADC conversion period (sample time + conversion time + 2)</t>
    <phoneticPr fontId="30" type="noConversion"/>
  </si>
  <si>
    <t>Select N Round wait time unit
0: ADC conversion period (sample time + conversion time + 2) as Nround wait timer count unit
1: clock cycle as Nround wait timer count unit</t>
    <phoneticPr fontId="30" type="noConversion"/>
  </si>
  <si>
    <t>Reserved</t>
    <phoneticPr fontId="30" type="noConversion"/>
  </si>
  <si>
    <t>W1P</t>
    <phoneticPr fontId="30" type="noConversion"/>
  </si>
  <si>
    <t>soft_trig</t>
    <phoneticPr fontId="30" type="noConversion"/>
  </si>
  <si>
    <t>software trigger
write 1 create a soft trigger pluse
write 0 no effect</t>
    <phoneticPr fontId="30" type="noConversion"/>
  </si>
  <si>
    <t>force_fifo_wclk_on</t>
    <phoneticPr fontId="30" type="noConversion"/>
  </si>
  <si>
    <t xml:space="preserve">Reserved </t>
    <phoneticPr fontId="30" type="noConversion"/>
  </si>
  <si>
    <r>
      <t>1: adc enable
0: adc_disable
Note</t>
    </r>
    <r>
      <rPr>
        <sz val="11"/>
        <rFont val="宋体"/>
        <family val="3"/>
        <charset val="134"/>
      </rPr>
      <t>：</t>
    </r>
    <r>
      <rPr>
        <sz val="11"/>
        <rFont val="Calibri"/>
        <family val="2"/>
      </rPr>
      <t>ADC will be automatically enabled if hard_trig_en=1 and keysense is detected</t>
    </r>
    <phoneticPr fontId="30" type="noConversion"/>
  </si>
  <si>
    <t>004</t>
    <phoneticPr fontId="30" type="noConversion"/>
  </si>
  <si>
    <t>not used</t>
    <phoneticPr fontId="30" type="noConversion"/>
  </si>
  <si>
    <t>hard_trig</t>
    <phoneticPr fontId="30" type="noConversion"/>
  </si>
  <si>
    <t>data_cnt_sel</t>
    <phoneticPr fontId="30" type="noConversion"/>
  </si>
  <si>
    <t>8</t>
    <phoneticPr fontId="29" type="noConversion"/>
  </si>
  <si>
    <t>7</t>
    <phoneticPr fontId="29" type="noConversion"/>
  </si>
  <si>
    <t>not used</t>
    <phoneticPr fontId="30" type="noConversion"/>
  </si>
  <si>
    <t>en_diff</t>
    <phoneticPr fontId="29" type="noConversion"/>
  </si>
  <si>
    <t>AUDIO PGA input mode, 
0:Single Input (Default)
1:Differential Input</t>
    <phoneticPr fontId="29" type="noConversion"/>
  </si>
  <si>
    <t>ibias_tune</t>
    <phoneticPr fontId="29" type="noConversion"/>
  </si>
  <si>
    <t>6</t>
    <phoneticPr fontId="30" type="noConversion"/>
  </si>
  <si>
    <t>5</t>
    <phoneticPr fontId="29" type="noConversion"/>
  </si>
  <si>
    <t>vin_flt_sel</t>
    <phoneticPr fontId="30" type="noConversion"/>
  </si>
  <si>
    <t>en_vin_buf</t>
    <phoneticPr fontId="30" type="noConversion"/>
  </si>
  <si>
    <t>0: each chn data write to fifo 1: each chn data don’t write to fifo</t>
    <phoneticPr fontId="30" type="noConversion"/>
  </si>
  <si>
    <t>20</t>
    <phoneticPr fontId="30" type="noConversion"/>
  </si>
  <si>
    <t>15</t>
    <phoneticPr fontId="30" type="noConversion"/>
  </si>
  <si>
    <t>Mask FIFO threshold reach interrupt of ADC channel0.High active.</t>
    <phoneticPr fontId="30" type="noConversion"/>
  </si>
  <si>
    <t>RO</t>
    <phoneticPr fontId="30" type="noConversion"/>
  </si>
  <si>
    <t>Reserved</t>
    <phoneticPr fontId="30" type="noConversion"/>
  </si>
  <si>
    <t>02C</t>
    <phoneticPr fontId="30" type="noConversion"/>
  </si>
  <si>
    <t xml:space="preserve"> FIFO empty raw status of ADC channel 4.  Active high. Write 1 to clear.</t>
    <phoneticPr fontId="30" type="noConversion"/>
  </si>
  <si>
    <t>W1C</t>
    <phoneticPr fontId="30" type="noConversion"/>
  </si>
  <si>
    <t>ADC_IRSR1</t>
    <phoneticPr fontId="30" type="noConversion"/>
  </si>
  <si>
    <t xml:space="preserve"> FIFO threshold reach raw status of ADC channnel 3. Active high. Write 1 to clear.</t>
    <phoneticPr fontId="30" type="noConversion"/>
  </si>
  <si>
    <t xml:space="preserve"> FIFO threshold reach raw status of ADC channnel 2. Active high. Write 1 to clear.</t>
    <phoneticPr fontId="30" type="noConversion"/>
  </si>
  <si>
    <t>not used</t>
    <phoneticPr fontId="30" type="noConversion"/>
  </si>
  <si>
    <t xml:space="preserve"> FIFO full raw status of ADC channel 3. Active high. Write 1 to clear.</t>
    <phoneticPr fontId="30" type="noConversion"/>
  </si>
  <si>
    <t xml:space="preserve"> FIFO full raw status of ADC channel 1. Active high. Write 1 to clear.</t>
    <phoneticPr fontId="30" type="noConversion"/>
  </si>
  <si>
    <t xml:space="preserve"> FIFO full raw status of ADC channel 0. Active high. Write 1 to clear.</t>
    <phoneticPr fontId="30" type="noConversion"/>
  </si>
  <si>
    <t>038</t>
    <phoneticPr fontId="30" type="noConversion"/>
  </si>
  <si>
    <t>ADC_ISR0</t>
    <phoneticPr fontId="30" type="noConversion"/>
  </si>
  <si>
    <t>RO</t>
    <phoneticPr fontId="30" type="noConversion"/>
  </si>
  <si>
    <t>Reserved</t>
    <phoneticPr fontId="30" type="noConversion"/>
  </si>
  <si>
    <t>RO</t>
    <phoneticPr fontId="30" type="noConversion"/>
  </si>
  <si>
    <t>03C</t>
    <phoneticPr fontId="30" type="noConversion"/>
  </si>
  <si>
    <t>RO</t>
    <phoneticPr fontId="30" type="noConversion"/>
  </si>
  <si>
    <t>RO</t>
    <phoneticPr fontId="30" type="noConversion"/>
  </si>
  <si>
    <t>ADC_FIFO_THD0</t>
    <phoneticPr fontId="30" type="noConversion"/>
  </si>
  <si>
    <t>RW</t>
    <phoneticPr fontId="30" type="noConversion"/>
  </si>
  <si>
    <t>RW</t>
    <phoneticPr fontId="30" type="noConversion"/>
  </si>
  <si>
    <t>ADC_FIFO_THD1</t>
    <phoneticPr fontId="30" type="noConversion"/>
  </si>
  <si>
    <t>not used</t>
    <phoneticPr fontId="30" type="noConversion"/>
  </si>
  <si>
    <t>rdata_cnt_ch0</t>
    <phoneticPr fontId="30" type="noConversion"/>
  </si>
  <si>
    <t>number of ADC data in fifo of ADC channel 0
It represents the number on read side when data_cnt_sel is 0
It represents the number on write side when data_cnt_sel is 1</t>
    <phoneticPr fontId="30" type="noConversion"/>
  </si>
  <si>
    <t>ADC_FIFO_DATA_CNT1</t>
    <phoneticPr fontId="30" type="noConversion"/>
  </si>
  <si>
    <t>not used</t>
    <phoneticPr fontId="30" type="noConversion"/>
  </si>
  <si>
    <t>rdata_cnt_ch4</t>
    <phoneticPr fontId="30" type="noConversion"/>
  </si>
  <si>
    <t>050</t>
    <phoneticPr fontId="30" type="noConversion"/>
  </si>
  <si>
    <r>
      <t>calibration offset for VREF=Vbg 1.2v or Vref_ext,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</si>
  <si>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ADC_GAIN_A_B</t>
    <phoneticPr fontId="30" type="noConversion"/>
  </si>
  <si>
    <t>cal_gain_b</t>
    <phoneticPr fontId="30" type="noConversion"/>
  </si>
  <si>
    <t>calibration gain for VREF=1/2 VDD_IO (the same gain for VIN amplifier on/off ) 
((Vmeas-Videal)/Videal)
bit8: sign
bit7-0: lower 8 bits of 11-bit fraction
the gain range: (-12.5%, +12.5%)
exampls:
for 3.1%, cal_gain = (0.031 * (2**11))=0x3f</t>
    <phoneticPr fontId="30" type="noConversion"/>
  </si>
  <si>
    <t>calibration gain for VREF=Vbg 1.2v or Vref_ext (the same gain for VIN amplifier on/off)
((Vmeas-Videal)/Videal)
bit8: sign
bit7-0: lower 8 bits of 11-bit fraction
the gain range: (-12.5%, +12.5%)
exampls:
for 3.1%, cal_gain = (0.031 * (2**11))=0x3f</t>
    <phoneticPr fontId="30" type="noConversion"/>
  </si>
  <si>
    <t>058</t>
    <phoneticPr fontId="30" type="noConversion"/>
  </si>
  <si>
    <r>
      <t>calibration offset for VREF=1/2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</si>
  <si>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05C</t>
    <phoneticPr fontId="30" type="noConversion"/>
  </si>
  <si>
    <t>ADC_GAIN_C_D</t>
    <phoneticPr fontId="30" type="noConversion"/>
  </si>
  <si>
    <t>cal_gain_d</t>
    <phoneticPr fontId="30" type="noConversion"/>
  </si>
  <si>
    <t>calibration gain for VREF=VDD_VA divived to 1.2v (the same gain for VIN amplifier on/off )  ((Vmeas-Videal)/Videal)
bit8: sign
bit7-0: lower 8 bits of 11-bit fraction
the gain range: (-12.5%, +12.5%)
exampls:
for 3.1%, cal_gain = (0.031 * (2**11))=0x3f</t>
    <phoneticPr fontId="30" type="noConversion"/>
  </si>
  <si>
    <t>cal_gain_c</t>
    <phoneticPr fontId="30" type="noConversion"/>
  </si>
  <si>
    <t>calibration gain for VREF=1/3 VDD_IO  (the same gain for VIN amplifier on/off )
((Vmeas-Videal)/Videal)
bit8: sign
bit7-0: lower 8 bits of 11-bit fraction
the gain range: (-12.5%, +12.5%)
exampls:
for 3.1%, cal_gain = (0.031 * (2**11))=0x3f</t>
    <phoneticPr fontId="30" type="noConversion"/>
  </si>
  <si>
    <t>060</t>
    <phoneticPr fontId="30" type="noConversion"/>
  </si>
  <si>
    <r>
      <t>calibration offset for VREF=1/3 VDD_IO, and VIN amplifier on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</si>
  <si>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r>
      <t>calibration offset for VREF=1/3 VDD_IO, and VIN amplifier off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</si>
  <si>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064</t>
    <phoneticPr fontId="30" type="noConversion"/>
  </si>
  <si>
    <t>ADC_OFFSET_D</t>
    <phoneticPr fontId="30" type="noConversion"/>
  </si>
  <si>
    <t>cal_offset_d</t>
    <phoneticPr fontId="30" type="noConversion"/>
  </si>
  <si>
    <r>
      <t>calibration offset for VREF=VDD_VA divived to 1.2v (the same offset for VIN amplifier on/off ) 
bit7: sign
bit6: 32 LSBs
bit5: 16 LSBs
bit4: 8 LSBs
bit3: 4 LSBs
bit2: 2 LSBs
bit1: 1 LSB
bit0: 0.5 LSB
the offset range</t>
    </r>
    <r>
      <rPr>
        <sz val="11"/>
        <rFont val="宋体"/>
        <family val="3"/>
        <charset val="134"/>
      </rPr>
      <t>：</t>
    </r>
    <r>
      <rPr>
        <sz val="11"/>
        <rFont val="Calibri"/>
        <family val="2"/>
      </rPr>
      <t>+/- 63.5 LSBs</t>
    </r>
    <phoneticPr fontId="30" type="noConversion"/>
  </si>
  <si>
    <t>068</t>
    <phoneticPr fontId="30" type="noConversion"/>
  </si>
  <si>
    <t>force_vin_sel</t>
    <phoneticPr fontId="30" type="noConversion"/>
  </si>
  <si>
    <t>sar_vin_sel can be forced by this field</t>
    <phoneticPr fontId="30" type="noConversion"/>
  </si>
  <si>
    <t>Debug Bus selection signal</t>
    <phoneticPr fontId="30" type="noConversion"/>
  </si>
  <si>
    <t>06c</t>
    <phoneticPr fontId="30" type="noConversion"/>
  </si>
  <si>
    <t>ADC_DEBUG_BUS</t>
    <phoneticPr fontId="30" type="noConversion"/>
  </si>
  <si>
    <t>15</t>
    <phoneticPr fontId="30" type="noConversion"/>
  </si>
  <si>
    <t>debug_bus</t>
    <phoneticPr fontId="30" type="noConversion"/>
  </si>
  <si>
    <t>ADC Debug Bus, referred as https://svn-doc.chipskytek.com/svn/chipskytek/
projects/Vega/ASIC/Digital/IPs/GPADC/Vega_GPADC_spec.docx Chapter 9 Debug Bus
for detail</t>
    <phoneticPr fontId="30" type="noConversion"/>
  </si>
  <si>
    <t>070</t>
    <phoneticPr fontId="30" type="noConversion"/>
  </si>
  <si>
    <t>11</t>
    <phoneticPr fontId="30" type="noConversion"/>
  </si>
  <si>
    <t>074</t>
    <phoneticPr fontId="30" type="noConversion"/>
  </si>
  <si>
    <t>078</t>
    <phoneticPr fontId="30" type="noConversion"/>
  </si>
  <si>
    <t>07c</t>
    <phoneticPr fontId="30" type="noConversion"/>
  </si>
  <si>
    <t>080</t>
    <phoneticPr fontId="30" type="noConversion"/>
  </si>
  <si>
    <t>084</t>
    <phoneticPr fontId="30" type="noConversion"/>
  </si>
  <si>
    <t>088</t>
    <phoneticPr fontId="30" type="noConversion"/>
  </si>
  <si>
    <t>08c</t>
    <phoneticPr fontId="30" type="noConversion"/>
  </si>
  <si>
    <t>090</t>
    <phoneticPr fontId="30" type="noConversion"/>
  </si>
  <si>
    <t>ADC_RDR8</t>
    <phoneticPr fontId="30" type="noConversion"/>
  </si>
  <si>
    <t>094</t>
    <phoneticPr fontId="30" type="noConversion"/>
  </si>
  <si>
    <t>ADC_RDR9</t>
    <phoneticPr fontId="30" type="noConversion"/>
  </si>
  <si>
    <t>098</t>
    <phoneticPr fontId="30" type="noConversion"/>
  </si>
  <si>
    <t>09c</t>
    <phoneticPr fontId="30" type="noConversion"/>
  </si>
  <si>
    <t>ADC_RDR11</t>
    <phoneticPr fontId="30" type="noConversion"/>
  </si>
  <si>
    <t>0A0</t>
    <phoneticPr fontId="30" type="noConversion"/>
  </si>
  <si>
    <t>ADC_RDR12</t>
    <phoneticPr fontId="30" type="noConversion"/>
  </si>
  <si>
    <t>not used</t>
    <phoneticPr fontId="30" type="noConversion"/>
  </si>
  <si>
    <t>0A4</t>
    <phoneticPr fontId="30" type="noConversion"/>
  </si>
  <si>
    <t>ADC_RDR13</t>
    <phoneticPr fontId="30" type="noConversion"/>
  </si>
  <si>
    <t>0B0</t>
    <phoneticPr fontId="30" type="noConversion"/>
  </si>
  <si>
    <t>DMA_RDR</t>
    <phoneticPr fontId="30" type="noConversion"/>
  </si>
  <si>
    <t>31</t>
    <phoneticPr fontId="30" type="noConversion"/>
  </si>
  <si>
    <t>rdata_dma</t>
    <phoneticPr fontId="30" type="noConversion"/>
  </si>
  <si>
    <t>Read data Register of DMA {16'b0, channel_number[3:0]/4'b0, 2'b0, adc_data[9:0]}</t>
    <phoneticPr fontId="30" type="noConversion"/>
  </si>
  <si>
    <t>0B4</t>
    <phoneticPr fontId="30" type="noConversion"/>
  </si>
  <si>
    <t>CVD_CTRL</t>
    <phoneticPr fontId="30" type="noConversion"/>
  </si>
  <si>
    <t>RO</t>
    <phoneticPr fontId="30" type="noConversion"/>
  </si>
  <si>
    <t>Reserved</t>
    <phoneticPr fontId="30" type="noConversion"/>
  </si>
  <si>
    <t>not used</t>
    <phoneticPr fontId="30" type="noConversion"/>
  </si>
  <si>
    <t>0B8</t>
    <phoneticPr fontId="30" type="noConversion"/>
  </si>
  <si>
    <t>PRE_CHA_TIMER</t>
    <phoneticPr fontId="30" type="noConversion"/>
  </si>
  <si>
    <t>RO</t>
    <phoneticPr fontId="30" type="noConversion"/>
  </si>
  <si>
    <t>Reserved</t>
    <phoneticPr fontId="30" type="noConversion"/>
  </si>
  <si>
    <t>0BC</t>
    <phoneticPr fontId="30" type="noConversion"/>
  </si>
  <si>
    <t>PRE_CHB_TIMER</t>
    <phoneticPr fontId="30" type="noConversion"/>
  </si>
  <si>
    <t>0C0</t>
    <phoneticPr fontId="30" type="noConversion"/>
  </si>
  <si>
    <t>ACQ_TIMER</t>
    <phoneticPr fontId="30" type="noConversion"/>
  </si>
  <si>
    <t>0C4</t>
    <phoneticPr fontId="30" type="noConversion"/>
  </si>
  <si>
    <t>ADD_CAP</t>
    <phoneticPr fontId="30" type="noConversion"/>
  </si>
  <si>
    <t>RO</t>
    <phoneticPr fontId="30" type="noConversion"/>
  </si>
  <si>
    <t>0D0</t>
    <phoneticPr fontId="30" type="noConversion"/>
  </si>
  <si>
    <t>ADC_IMR2</t>
    <phoneticPr fontId="30" type="noConversion"/>
  </si>
  <si>
    <t>RW</t>
    <phoneticPr fontId="30" type="noConversion"/>
  </si>
  <si>
    <t>fifo_underflow_imr_ch4</t>
    <phoneticPr fontId="30" type="noConversion"/>
  </si>
  <si>
    <t>Mask FIFO underflow interrupt of ADC channel4.High active.</t>
    <phoneticPr fontId="30" type="noConversion"/>
  </si>
  <si>
    <t>RW</t>
    <phoneticPr fontId="30" type="noConversion"/>
  </si>
  <si>
    <t>fifo_underflow_imr_ch3</t>
    <phoneticPr fontId="30" type="noConversion"/>
  </si>
  <si>
    <t>RW</t>
    <phoneticPr fontId="30" type="noConversion"/>
  </si>
  <si>
    <t>fifo_underflow_imr_ch2</t>
    <phoneticPr fontId="30" type="noConversion"/>
  </si>
  <si>
    <t>Mask FIFO underflow interrupt of ADC channel2.High active.</t>
    <phoneticPr fontId="30" type="noConversion"/>
  </si>
  <si>
    <t>RW</t>
    <phoneticPr fontId="30" type="noConversion"/>
  </si>
  <si>
    <t>fifo_underflow_imr_ch1</t>
    <phoneticPr fontId="30" type="noConversion"/>
  </si>
  <si>
    <t>Mask FIFO underflow interrupt of ADC channel1.High active.</t>
    <phoneticPr fontId="30" type="noConversion"/>
  </si>
  <si>
    <t>fifo_underflow_imr_ch0</t>
    <phoneticPr fontId="30" type="noConversion"/>
  </si>
  <si>
    <t>Mask FIFO underflow interrupt of ADC channel0.High active.</t>
    <phoneticPr fontId="30" type="noConversion"/>
  </si>
  <si>
    <t>RW</t>
    <phoneticPr fontId="30" type="noConversion"/>
  </si>
  <si>
    <t>fifo_overflow_imr_ch4</t>
    <phoneticPr fontId="30" type="noConversion"/>
  </si>
  <si>
    <t>Mask FIFO overflow interrupt of ADC channel 4. High active.</t>
    <phoneticPr fontId="30" type="noConversion"/>
  </si>
  <si>
    <t>fifo_overflow_imr_ch3</t>
    <phoneticPr fontId="30" type="noConversion"/>
  </si>
  <si>
    <t>fifo_overflow_imr_ch2</t>
    <phoneticPr fontId="30" type="noConversion"/>
  </si>
  <si>
    <t>Mask FIFO overflow interrupt of ADC channel 2. High active.</t>
    <phoneticPr fontId="30" type="noConversion"/>
  </si>
  <si>
    <t>fifo_overflow_imr_ch1</t>
    <phoneticPr fontId="30" type="noConversion"/>
  </si>
  <si>
    <t>Mask FIFO overflow interrupt of ADC channel 1. High active.</t>
    <phoneticPr fontId="30" type="noConversion"/>
  </si>
  <si>
    <t>fifo_overflow_imr_ch0</t>
    <phoneticPr fontId="30" type="noConversion"/>
  </si>
  <si>
    <t>Mask FIFO overflow interrupt of ADC channel 0. High active.</t>
    <phoneticPr fontId="30" type="noConversion"/>
  </si>
  <si>
    <t>0D4</t>
    <phoneticPr fontId="30" type="noConversion"/>
  </si>
  <si>
    <t>ADC_IRSR2</t>
    <phoneticPr fontId="30" type="noConversion"/>
  </si>
  <si>
    <t>not used</t>
    <phoneticPr fontId="30" type="noConversion"/>
  </si>
  <si>
    <t>fifo_underflow_irsr_ch4</t>
    <phoneticPr fontId="30" type="noConversion"/>
  </si>
  <si>
    <t xml:space="preserve"> FIFO underflow raw status of ADC channnel 4. Active high. Write 1 to clear.</t>
    <phoneticPr fontId="30" type="noConversion"/>
  </si>
  <si>
    <t>fifo_underflow_irsr_ch3</t>
    <phoneticPr fontId="30" type="noConversion"/>
  </si>
  <si>
    <t xml:space="preserve"> FIFO underflow raw status of ADC channnel 3. Active high. Write 1 to clear.</t>
    <phoneticPr fontId="30" type="noConversion"/>
  </si>
  <si>
    <t>fifo_underflow_irsr_ch2</t>
    <phoneticPr fontId="30" type="noConversion"/>
  </si>
  <si>
    <t xml:space="preserve"> FIFO underflow raw status of ADC channnel 2. Active high. Write 1 to clear.</t>
    <phoneticPr fontId="30" type="noConversion"/>
  </si>
  <si>
    <t>fifo_underflow_irsr_ch1</t>
    <phoneticPr fontId="30" type="noConversion"/>
  </si>
  <si>
    <t xml:space="preserve"> FIFO underflow raw status of ADC channnel 1. Active high. Write 1 to clear.</t>
    <phoneticPr fontId="30" type="noConversion"/>
  </si>
  <si>
    <t>fifo_underflow_irsr_ch0</t>
    <phoneticPr fontId="30" type="noConversion"/>
  </si>
  <si>
    <t xml:space="preserve"> FIFO underflow raw status of ADC channnel 0. Active high. Write 1 to clear.</t>
    <phoneticPr fontId="30" type="noConversion"/>
  </si>
  <si>
    <t>RO</t>
    <phoneticPr fontId="30" type="noConversion"/>
  </si>
  <si>
    <t>Reserved</t>
    <phoneticPr fontId="30" type="noConversion"/>
  </si>
  <si>
    <t>not used</t>
    <phoneticPr fontId="30" type="noConversion"/>
  </si>
  <si>
    <t>fifo_overflow_irsr_ch4</t>
    <phoneticPr fontId="30" type="noConversion"/>
  </si>
  <si>
    <t xml:space="preserve"> FIFO overflow raw status of ADC channel 4. Active high. Write 1 to clear.</t>
    <phoneticPr fontId="30" type="noConversion"/>
  </si>
  <si>
    <t>fifo_overflow_irsr_ch3</t>
    <phoneticPr fontId="30" type="noConversion"/>
  </si>
  <si>
    <t xml:space="preserve"> FIFO overflow raw status of ADC channel 3. Active high. Write 1 to clear.</t>
    <phoneticPr fontId="30" type="noConversion"/>
  </si>
  <si>
    <t>fifo_overflow_irsr_ch2</t>
    <phoneticPr fontId="30" type="noConversion"/>
  </si>
  <si>
    <t xml:space="preserve"> FIFO overflow raw status of ADC channel 2. Active high. Write 1 to clear.</t>
    <phoneticPr fontId="30" type="noConversion"/>
  </si>
  <si>
    <t>fifo_overflow_irsr_ch1</t>
    <phoneticPr fontId="30" type="noConversion"/>
  </si>
  <si>
    <t xml:space="preserve"> FIFO overflow raw status of ADC channel 1. Active high. Write 1 to clear.</t>
    <phoneticPr fontId="30" type="noConversion"/>
  </si>
  <si>
    <t>fifo_overflow_irsr_ch0</t>
    <phoneticPr fontId="30" type="noConversion"/>
  </si>
  <si>
    <t xml:space="preserve"> FIFO overflow raw status of ADC channel 0. Active high. Write 1 to clear.</t>
    <phoneticPr fontId="30" type="noConversion"/>
  </si>
  <si>
    <t>0D8</t>
    <phoneticPr fontId="30" type="noConversion"/>
  </si>
  <si>
    <t>ADC_ISR2</t>
    <phoneticPr fontId="30" type="noConversion"/>
  </si>
  <si>
    <t>RO</t>
    <phoneticPr fontId="30" type="noConversion"/>
  </si>
  <si>
    <t>Reserved</t>
    <phoneticPr fontId="30" type="noConversion"/>
  </si>
  <si>
    <t>RO</t>
    <phoneticPr fontId="30" type="noConversion"/>
  </si>
  <si>
    <t>fifo_underflow_isr_ch4</t>
    <phoneticPr fontId="30" type="noConversion"/>
  </si>
  <si>
    <t xml:space="preserve"> FIFO underflow status after mask of ADC channnel 4. High active</t>
    <phoneticPr fontId="30" type="noConversion"/>
  </si>
  <si>
    <t xml:space="preserve"> FIFO underflow status after mask of ADC channnel 2. High active</t>
    <phoneticPr fontId="30" type="noConversion"/>
  </si>
  <si>
    <t>fifo_underflow_isr_ch1</t>
    <phoneticPr fontId="30" type="noConversion"/>
  </si>
  <si>
    <t xml:space="preserve"> FIFO underflow status after mask of ADC channnel 1. High active</t>
    <phoneticPr fontId="30" type="noConversion"/>
  </si>
  <si>
    <t>fifo_overflow_isr_ch4</t>
    <phoneticPr fontId="30" type="noConversion"/>
  </si>
  <si>
    <t xml:space="preserve"> FIFO overflow status after mask of ADC channel 4. High active.</t>
    <phoneticPr fontId="30" type="noConversion"/>
  </si>
  <si>
    <t>fifo_overflow_isr_ch3</t>
    <phoneticPr fontId="30" type="noConversion"/>
  </si>
  <si>
    <t xml:space="preserve"> FIFO overflow status after mask of ADC channel 3. High active.</t>
    <phoneticPr fontId="30" type="noConversion"/>
  </si>
  <si>
    <t>fifo_overflow_isr_ch2</t>
    <phoneticPr fontId="30" type="noConversion"/>
  </si>
  <si>
    <t xml:space="preserve"> FIFO overflow status after mask of ADC channel 2. High active.</t>
    <phoneticPr fontId="30" type="noConversion"/>
  </si>
  <si>
    <t>fifo_overflow_isr_ch1</t>
    <phoneticPr fontId="30" type="noConversion"/>
  </si>
  <si>
    <t xml:space="preserve"> FIFO overflow status after mask of ADC channel 1. High active.</t>
    <phoneticPr fontId="30" type="noConversion"/>
  </si>
  <si>
    <t>fifo_overflow_isr_ch0</t>
    <phoneticPr fontId="30" type="noConversion"/>
  </si>
  <si>
    <t xml:space="preserve"> FIFO overflow status after mask of ADC channel 0. High active.</t>
    <phoneticPr fontId="30" type="noConversion"/>
  </si>
  <si>
    <t>Register Name</t>
    <phoneticPr fontId="30" type="noConversion"/>
  </si>
  <si>
    <t>loader</t>
    <phoneticPr fontId="29" type="noConversion"/>
  </si>
  <si>
    <t>070</t>
    <phoneticPr fontId="29" type="noConversion"/>
  </si>
  <si>
    <t>RAM_RETENTION_FORCE</t>
    <phoneticPr fontId="29" type="noConversion"/>
  </si>
  <si>
    <t>ret1n_force</t>
    <phoneticPr fontId="29" type="noConversion"/>
  </si>
  <si>
    <t>ret1n_forcedata</t>
    <phoneticPr fontId="29" type="noConversion"/>
  </si>
  <si>
    <t>17C</t>
    <phoneticPr fontId="42" type="noConversion"/>
  </si>
  <si>
    <t>DEBUG_5</t>
    <phoneticPr fontId="42" type="noConversion"/>
  </si>
  <si>
    <t>RW</t>
    <phoneticPr fontId="42" type="noConversion"/>
  </si>
  <si>
    <t>Debug_Channel_0</t>
    <phoneticPr fontId="31" type="noConversion"/>
  </si>
  <si>
    <t>180</t>
    <phoneticPr fontId="42" type="noConversion"/>
  </si>
  <si>
    <t>DEBUG_6</t>
    <phoneticPr fontId="42" type="noConversion"/>
  </si>
  <si>
    <t>Debug_Channel_1</t>
    <phoneticPr fontId="31" type="noConversion"/>
  </si>
  <si>
    <t>Debug_Channel_0_2M</t>
    <phoneticPr fontId="31" type="noConversion"/>
  </si>
  <si>
    <t>Debug_Channel_0_1M</t>
    <phoneticPr fontId="31" type="noConversion"/>
  </si>
  <si>
    <t>Debug_Channel_1_2M</t>
    <phoneticPr fontId="31" type="noConversion"/>
  </si>
  <si>
    <t>Debug_Channel_1_1M</t>
    <phoneticPr fontId="31" type="noConversion"/>
  </si>
  <si>
    <t>184</t>
    <phoneticPr fontId="42" type="noConversion"/>
  </si>
  <si>
    <t>DEBUG_7</t>
    <phoneticPr fontId="42" type="noConversion"/>
  </si>
  <si>
    <t>Debug_Channel_2</t>
    <phoneticPr fontId="31" type="noConversion"/>
  </si>
  <si>
    <t>Debug_Channel_2_2M</t>
    <phoneticPr fontId="31" type="noConversion"/>
  </si>
  <si>
    <t>Debug_Channel_2_1M</t>
    <phoneticPr fontId="31" type="noConversion"/>
  </si>
  <si>
    <t>188</t>
    <phoneticPr fontId="42" type="noConversion"/>
  </si>
  <si>
    <t>DEBUG_8</t>
    <phoneticPr fontId="42" type="noConversion"/>
  </si>
  <si>
    <t>Debug_Channel_3</t>
    <phoneticPr fontId="31" type="noConversion"/>
  </si>
  <si>
    <t>Debug_Channel_3_2M</t>
    <phoneticPr fontId="31" type="noConversion"/>
  </si>
  <si>
    <t>Debug_Channel_3_1M</t>
    <phoneticPr fontId="31" type="noConversion"/>
  </si>
  <si>
    <t>18C</t>
    <phoneticPr fontId="42" type="noConversion"/>
  </si>
  <si>
    <t>190</t>
    <phoneticPr fontId="42" type="noConversion"/>
  </si>
  <si>
    <t>194</t>
    <phoneticPr fontId="42" type="noConversion"/>
  </si>
  <si>
    <t>198</t>
    <phoneticPr fontId="42" type="noConversion"/>
  </si>
  <si>
    <t>DEBUG_9</t>
    <phoneticPr fontId="42" type="noConversion"/>
  </si>
  <si>
    <t>Debug_Channel_4</t>
    <phoneticPr fontId="31" type="noConversion"/>
  </si>
  <si>
    <t>Debug_Channel_4_2M</t>
    <phoneticPr fontId="31" type="noConversion"/>
  </si>
  <si>
    <t>Debug_Channel_4_1M</t>
    <phoneticPr fontId="31" type="noConversion"/>
  </si>
  <si>
    <t>DEBUG_10</t>
    <phoneticPr fontId="42" type="noConversion"/>
  </si>
  <si>
    <t>Debug_Channel_5</t>
    <phoneticPr fontId="31" type="noConversion"/>
  </si>
  <si>
    <t>Debug_Channel_5_2M</t>
    <phoneticPr fontId="31" type="noConversion"/>
  </si>
  <si>
    <t>Debug_Channel_5_1M</t>
    <phoneticPr fontId="31" type="noConversion"/>
  </si>
  <si>
    <t>DEBUG_11</t>
    <phoneticPr fontId="42" type="noConversion"/>
  </si>
  <si>
    <t>Debug_Channel_6</t>
    <phoneticPr fontId="31" type="noConversion"/>
  </si>
  <si>
    <t>Debug_Channel_6_2M</t>
    <phoneticPr fontId="31" type="noConversion"/>
  </si>
  <si>
    <t>Debug_Channel_6_1M</t>
    <phoneticPr fontId="31" type="noConversion"/>
  </si>
  <si>
    <t>DEBUG_12</t>
    <phoneticPr fontId="42" type="noConversion"/>
  </si>
  <si>
    <t>Debug_Channel_7</t>
    <phoneticPr fontId="31" type="noConversion"/>
  </si>
  <si>
    <t>Debug_Channel_7_2M</t>
    <phoneticPr fontId="31" type="noConversion"/>
  </si>
  <si>
    <t>Debug_Channel_7_1M</t>
    <phoneticPr fontId="31" type="noConversion"/>
  </si>
  <si>
    <t>RFDAC data latch
00=data in rising edge</t>
    <phoneticPr fontId="29" type="noConversion"/>
  </si>
  <si>
    <t>rx_cr_start</t>
  </si>
  <si>
    <t>cnt calculate start</t>
    <phoneticPr fontId="29" type="noConversion"/>
  </si>
  <si>
    <r>
      <t>LDO CORE 1.1V vout trim</t>
    </r>
    <r>
      <rPr>
        <sz val="11"/>
        <rFont val="宋体"/>
        <family val="3"/>
        <charset val="134"/>
      </rPr>
      <t>，20</t>
    </r>
    <r>
      <rPr>
        <sz val="11"/>
        <rFont val="Calibri"/>
        <family val="2"/>
      </rPr>
      <t>mV/step</t>
    </r>
    <r>
      <rPr>
        <sz val="11"/>
        <rFont val="宋体"/>
        <family val="3"/>
        <charset val="134"/>
      </rPr>
      <t>，</t>
    </r>
    <r>
      <rPr>
        <sz val="11"/>
        <rFont val="Calibri"/>
        <family val="2"/>
      </rPr>
      <t>0.78V to 1.4V</t>
    </r>
    <r>
      <rPr>
        <sz val="11"/>
        <rFont val="宋体"/>
        <family val="3"/>
        <charset val="134"/>
      </rPr>
      <t xml:space="preserve">：
</t>
    </r>
    <r>
      <rPr>
        <sz val="11"/>
        <rFont val="Calibri"/>
        <family val="2"/>
      </rPr>
      <t>6'b00 0000: 1.1V; (default)
6'b00 0101: 1.2V;
6'b01 0000: 0.78V;
6'b01 1011: 1.0V;</t>
    </r>
    <phoneticPr fontId="29" type="noConversion"/>
  </si>
  <si>
    <t>038</t>
    <phoneticPr fontId="30" type="noConversion"/>
  </si>
  <si>
    <t>CMN_RSV</t>
    <phoneticPr fontId="30" type="noConversion"/>
  </si>
  <si>
    <t>cmn_cfg_rsv</t>
    <phoneticPr fontId="29" type="noConversion"/>
  </si>
  <si>
    <t>RO</t>
    <phoneticPr fontId="29" type="noConversion"/>
  </si>
  <si>
    <t>03C</t>
    <phoneticPr fontId="30" type="noConversion"/>
  </si>
  <si>
    <t>040</t>
    <phoneticPr fontId="30" type="noConversion"/>
  </si>
  <si>
    <t>AP_CACHE1</t>
    <phoneticPr fontId="30" type="noConversion"/>
  </si>
  <si>
    <t>AP_CACHE0</t>
    <phoneticPr fontId="30" type="noConversion"/>
  </si>
  <si>
    <t>cache_en</t>
    <phoneticPr fontId="29" type="noConversion"/>
  </si>
  <si>
    <t>flush_start</t>
    <phoneticPr fontId="29" type="noConversion"/>
  </si>
  <si>
    <t>ap_cache_rsv</t>
    <phoneticPr fontId="29" type="noConversion"/>
  </si>
  <si>
    <t>ap_cache_status</t>
    <phoneticPr fontId="29" type="noConversion"/>
  </si>
  <si>
    <t>cache_vmode</t>
    <phoneticPr fontId="29" type="noConversion"/>
  </si>
  <si>
    <t>cache_mmode</t>
    <phoneticPr fontId="29" type="noConversion"/>
  </si>
  <si>
    <t>test signal selection output from pin aud_debug_clk (for test).
1:   adc_mclk_test 
2:   aud_adc_fsclk 
3:   adc_clk_cic 
4:   adc_clk_fil
5:   adclrc_core 
6:   aud_en_pga_zc 
7:   aud_pga_zc_flg 
others: 1'b0</t>
    <phoneticPr fontId="45" type="noConversion"/>
  </si>
  <si>
    <t>selects the internal signals as output from aud_debug_data[15:0]
1: { 1'd0, aud_en_pga, aud_en_pga_single, aud_pga_mute, aud_pga_gain[4:0], aud_en_vmid, aud_vmid_flt_ctrl[2:0], aud_vmid_sel[1:0], aud_en_vmid_fastchg}
2: {2'd0, gpadc_data_vld, aud_adc_sdm_out}
Others: 16'd0</t>
    <phoneticPr fontId="45" type="noConversion"/>
  </si>
  <si>
    <t>Input data mux selection from aud_debug_data_in[12:0];
1: adc digital input data comes from debug_data_in[12:0];
others: invalid</t>
    <phoneticPr fontId="45" type="noConversion"/>
  </si>
  <si>
    <t>ADC channel digital gain.
0000000: digital mute
0000001: digital mute
0000010: -38dB
0000011:-37dB
… 1dB@step…
0101000: 0dB
… 1dB@step…
1010000:+40dB
1010001: +41dB
1010010: +42dB</t>
    <phoneticPr fontId="29" type="noConversion"/>
  </si>
  <si>
    <t>corresponding to -a2 in matlab, notice that the sign bit is opposite to a2 in matlab</t>
    <phoneticPr fontId="45" type="noConversion"/>
  </si>
  <si>
    <t>corresponding to -a1 in matlab, notice that the sign bit is opposite to a1 in matlab</t>
    <phoneticPr fontId="45" type="noConversion"/>
  </si>
  <si>
    <t>corresponding to b1 in matlab</t>
    <phoneticPr fontId="45" type="noConversion"/>
  </si>
  <si>
    <t>corresponding to b0(b2) in matlab</t>
    <phoneticPr fontId="45" type="noConversion"/>
  </si>
  <si>
    <t>CMN_SYSCFG</t>
    <phoneticPr fontId="29" type="noConversion"/>
  </si>
  <si>
    <t>TRAP</t>
    <phoneticPr fontId="29" type="noConversion"/>
  </si>
  <si>
    <t>AON_CTRL_NODFT</t>
    <phoneticPr fontId="29" type="noConversion"/>
  </si>
  <si>
    <t>aon_ctrl_nodft</t>
    <phoneticPr fontId="29" type="noConversion"/>
  </si>
  <si>
    <t>0x4700_0000</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</si>
</sst>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6">
    <font>
      <sz val="11"/>
      <color theme="1"/>
      <name val="宋体"/>
      <charset val="134"/>
      <scheme val="minor"/>
    </font>
    <font>
      <sz val="11"/>
      <color theme="1"/>
      <name val="宋体"/>
      <family val="2"/>
      <charset val="134"/>
      <scheme val="minor"/>
    </font>
    <font>
      <b/>
      <sz val="11"/>
      <name val="Calibri"/>
      <family val="2"/>
    </font>
    <font>
      <sz val="11"/>
      <name val="Calibri"/>
      <family val="2"/>
    </font>
    <font>
      <sz val="11"/>
      <color rgb="FF000000"/>
      <name val="Calibri"/>
      <family val="2"/>
    </font>
    <font>
      <sz val="11"/>
      <color theme="1"/>
      <name val="Calibri"/>
      <family val="2"/>
    </font>
    <font>
      <sz val="11"/>
      <color theme="1"/>
      <name val="Arial"/>
      <family val="2"/>
    </font>
    <font>
      <sz val="11"/>
      <name val="宋体"/>
      <family val="3"/>
      <charset val="134"/>
      <scheme val="minor"/>
    </font>
    <font>
      <sz val="11"/>
      <color rgb="FFFF0000"/>
      <name val="Calibri"/>
      <family val="2"/>
    </font>
    <font>
      <b/>
      <i/>
      <sz val="11"/>
      <color theme="1"/>
      <name val="Arial"/>
      <family val="2"/>
    </font>
    <font>
      <sz val="11"/>
      <color theme="1"/>
      <name val="Arial Unicode MS"/>
      <family val="2"/>
      <charset val="134"/>
    </font>
    <font>
      <b/>
      <sz val="11"/>
      <color theme="1"/>
      <name val="Calibri"/>
      <family val="2"/>
    </font>
    <font>
      <sz val="10.5"/>
      <color theme="1"/>
      <name val="Calibri"/>
      <family val="2"/>
    </font>
    <font>
      <sz val="10"/>
      <color rgb="FF000000"/>
      <name val="Georgia"/>
      <family val="1"/>
    </font>
    <font>
      <b/>
      <i/>
      <sz val="11"/>
      <color theme="1"/>
      <name val="Arial Unicode MS"/>
      <family val="2"/>
      <charset val="134"/>
    </font>
    <font>
      <sz val="11"/>
      <color rgb="FFFF0000"/>
      <name val="Arial"/>
      <family val="2"/>
    </font>
    <font>
      <b/>
      <sz val="12"/>
      <color rgb="FF333333"/>
      <name val="Calibri"/>
      <family val="2"/>
    </font>
    <font>
      <sz val="12"/>
      <color rgb="FF333333"/>
      <name val="Calibri"/>
      <family val="2"/>
    </font>
    <font>
      <sz val="11"/>
      <color rgb="FF006100"/>
      <name val="Wingdings"/>
      <charset val="2"/>
    </font>
    <font>
      <sz val="11"/>
      <color rgb="FFFFC000"/>
      <name val="Wingdings"/>
      <charset val="2"/>
    </font>
    <font>
      <sz val="11"/>
      <color rgb="FFFF0000"/>
      <name val="宋体"/>
      <family val="3"/>
      <charset val="134"/>
      <scheme val="minor"/>
    </font>
    <font>
      <sz val="11"/>
      <color rgb="FF9C0006"/>
      <name val="宋体"/>
      <family val="3"/>
      <charset val="134"/>
      <scheme val="minor"/>
    </font>
    <font>
      <sz val="11"/>
      <color theme="1"/>
      <name val="宋体"/>
      <family val="3"/>
      <charset val="134"/>
      <scheme val="minor"/>
    </font>
    <font>
      <sz val="11"/>
      <color rgb="FF006100"/>
      <name val="宋体"/>
      <family val="3"/>
      <charset val="134"/>
      <scheme val="minor"/>
    </font>
    <font>
      <sz val="11"/>
      <name val="宋体"/>
      <family val="3"/>
      <charset val="134"/>
    </font>
    <font>
      <sz val="11"/>
      <color indexed="8"/>
      <name val="宋体"/>
      <family val="3"/>
      <charset val="134"/>
    </font>
    <font>
      <sz val="11"/>
      <color indexed="8"/>
      <name val="Calibri"/>
      <family val="2"/>
    </font>
    <font>
      <sz val="11"/>
      <color indexed="10"/>
      <name val="Calibri"/>
      <family val="2"/>
    </font>
    <font>
      <sz val="11"/>
      <color theme="1"/>
      <name val="宋体"/>
      <family val="3"/>
      <charset val="134"/>
      <scheme val="minor"/>
    </font>
    <font>
      <sz val="9"/>
      <name val="宋体"/>
      <family val="3"/>
      <charset val="134"/>
      <scheme val="minor"/>
    </font>
    <font>
      <sz val="9"/>
      <name val="宋体"/>
      <family val="3"/>
      <charset val="134"/>
    </font>
    <font>
      <sz val="9"/>
      <name val="宋体"/>
      <family val="3"/>
      <charset val="134"/>
      <scheme val="minor"/>
    </font>
    <font>
      <sz val="10.5"/>
      <color indexed="8"/>
      <name val="Calibri"/>
      <family val="2"/>
    </font>
    <font>
      <b/>
      <sz val="11"/>
      <color theme="1"/>
      <name val="Arial Unicode MS"/>
      <family val="2"/>
      <charset val="134"/>
    </font>
    <font>
      <sz val="12"/>
      <name val="Calibri"/>
      <family val="2"/>
    </font>
    <font>
      <sz val="12"/>
      <color rgb="FF000000"/>
      <name val="Calibri"/>
      <family val="2"/>
    </font>
    <font>
      <sz val="12"/>
      <color theme="1"/>
      <name val="宋体"/>
      <family val="3"/>
      <charset val="134"/>
      <scheme val="minor"/>
    </font>
    <font>
      <sz val="9"/>
      <name val="宋体"/>
      <family val="3"/>
      <charset val="134"/>
    </font>
    <font>
      <sz val="10"/>
      <name val="Arial"/>
      <family val="2"/>
    </font>
    <font>
      <sz val="11"/>
      <color theme="1"/>
      <name val="宋体"/>
      <family val="2"/>
    </font>
    <font>
      <sz val="10.5"/>
      <name val="Calibri"/>
      <family val="2"/>
    </font>
    <font>
      <sz val="11"/>
      <color theme="1"/>
      <name val="宋体"/>
      <family val="3"/>
      <charset val="134"/>
      <scheme val="minor"/>
    </font>
    <font>
      <sz val="9"/>
      <name val="宋体"/>
      <family val="3"/>
      <charset val="134"/>
    </font>
    <font>
      <sz val="10.5"/>
      <color indexed="8"/>
      <name val="宋体"/>
      <family val="3"/>
      <charset val="134"/>
    </font>
    <font>
      <sz val="10.5"/>
      <color theme="1"/>
      <name val="宋体"/>
      <family val="3"/>
      <charset val="134"/>
    </font>
    <font>
      <sz val="9"/>
      <name val="宋体"/>
      <family val="3"/>
      <charset val="134"/>
      <scheme val="minor"/>
    </font>
  </fonts>
  <fills count="15">
    <fill>
      <patternFill patternType="none"/>
    </fill>
    <fill>
      <patternFill patternType="gray125"/>
    </fill>
    <fill>
      <patternFill patternType="solid">
        <fgColor theme="9" tint="0.79995117038483843"/>
        <bgColor indexed="64"/>
      </patternFill>
    </fill>
    <fill>
      <patternFill patternType="solid">
        <fgColor rgb="FFFFFF00"/>
        <bgColor indexed="64"/>
      </patternFill>
    </fill>
    <fill>
      <patternFill patternType="solid">
        <fgColor theme="0"/>
        <bgColor indexed="64"/>
      </patternFill>
    </fill>
    <fill>
      <patternFill patternType="solid">
        <fgColor theme="9" tint="0.79992065187536243"/>
        <bgColor indexed="64"/>
      </patternFill>
    </fill>
    <fill>
      <patternFill patternType="solid">
        <fgColor theme="8"/>
        <bgColor indexed="64"/>
      </patternFill>
    </fill>
    <fill>
      <patternFill patternType="solid">
        <fgColor rgb="FF92D050"/>
        <bgColor indexed="64"/>
      </patternFill>
    </fill>
    <fill>
      <patternFill patternType="solid">
        <fgColor indexed="65"/>
        <bgColor theme="0"/>
      </patternFill>
    </fill>
    <fill>
      <patternFill patternType="solid">
        <fgColor rgb="FFC6EFCE"/>
        <bgColor indexed="64"/>
      </patternFill>
    </fill>
    <fill>
      <patternFill patternType="solid">
        <fgColor rgb="FFFF0000"/>
        <bgColor indexed="64"/>
      </patternFill>
    </fill>
    <fill>
      <patternFill patternType="solid">
        <fgColor rgb="FFFFC7CE"/>
        <bgColor indexed="64"/>
      </patternFill>
    </fill>
    <fill>
      <patternFill patternType="solid">
        <fgColor theme="9" tint="0.79998168889431442"/>
        <bgColor indexed="64"/>
      </patternFill>
    </fill>
    <fill>
      <patternFill patternType="solid">
        <fgColor rgb="FF00B050"/>
        <bgColor indexed="64"/>
      </patternFill>
    </fill>
    <fill>
      <patternFill patternType="solid">
        <fgColor theme="6" tint="0.7999511703848384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4">
    <xf numFmtId="0" fontId="0" fillId="0" borderId="0">
      <alignment vertical="center"/>
    </xf>
    <xf numFmtId="0" fontId="21" fillId="11"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alignment vertical="center"/>
    </xf>
    <xf numFmtId="0" fontId="21" fillId="11" borderId="0" applyNumberFormat="0" applyBorder="0" applyAlignment="0" applyProtection="0">
      <alignment vertical="center"/>
    </xf>
    <xf numFmtId="0" fontId="28" fillId="0" borderId="0">
      <alignment vertical="center"/>
    </xf>
    <xf numFmtId="0" fontId="28" fillId="0" borderId="0">
      <alignment vertical="center"/>
    </xf>
    <xf numFmtId="0" fontId="38" fillId="0" borderId="0" applyNumberFormat="0" applyFill="0" applyBorder="0" applyAlignment="0" applyProtection="0"/>
    <xf numFmtId="0" fontId="38" fillId="0" borderId="0" applyNumberFormat="0" applyFill="0" applyBorder="0" applyAlignment="0" applyProtection="0"/>
    <xf numFmtId="0" fontId="22" fillId="0" borderId="0">
      <alignment vertical="center"/>
    </xf>
    <xf numFmtId="0" fontId="22" fillId="0" borderId="0">
      <alignment vertical="center"/>
    </xf>
    <xf numFmtId="0" fontId="22" fillId="0" borderId="0">
      <alignment vertical="center"/>
    </xf>
  </cellStyleXfs>
  <cellXfs count="208">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49"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1" xfId="3" applyFont="1" applyFill="1" applyBorder="1" applyAlignment="1">
      <alignment horizontal="left" vertical="center"/>
    </xf>
    <xf numFmtId="0" fontId="4" fillId="3" borderId="1" xfId="0" applyFont="1" applyFill="1" applyBorder="1" applyAlignment="1">
      <alignment horizontal="left" vertical="center" wrapText="1"/>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lignment vertical="center"/>
    </xf>
    <xf numFmtId="0" fontId="6" fillId="0" borderId="1" xfId="0" applyFont="1" applyBorder="1" applyAlignment="1">
      <alignment vertical="center" wrapText="1"/>
    </xf>
    <xf numFmtId="0" fontId="3" fillId="0" borderId="2" xfId="0" applyFont="1" applyBorder="1" applyAlignment="1">
      <alignment horizontal="left" vertical="center"/>
    </xf>
    <xf numFmtId="0" fontId="6" fillId="0" borderId="0" xfId="0" applyFont="1">
      <alignment vertical="center"/>
    </xf>
    <xf numFmtId="0" fontId="5" fillId="0" borderId="1" xfId="0" applyFont="1" applyBorder="1" applyAlignment="1">
      <alignment horizontal="left" vertical="center" wrapText="1"/>
    </xf>
    <xf numFmtId="0" fontId="5" fillId="0" borderId="1" xfId="0" applyFont="1" applyBorder="1">
      <alignment vertical="center"/>
    </xf>
    <xf numFmtId="0" fontId="5" fillId="0" borderId="1" xfId="0" applyFont="1" applyBorder="1" applyAlignment="1">
      <alignment horizontal="left" vertical="center"/>
    </xf>
    <xf numFmtId="0" fontId="4" fillId="0" borderId="1" xfId="0" applyFont="1" applyBorder="1">
      <alignment vertical="center"/>
    </xf>
    <xf numFmtId="0" fontId="0" fillId="0" borderId="1" xfId="0" applyBorder="1">
      <alignment vertical="center"/>
    </xf>
    <xf numFmtId="0" fontId="5" fillId="0" borderId="2" xfId="0" applyFont="1" applyBorder="1" applyAlignment="1">
      <alignment horizontal="left" vertical="center"/>
    </xf>
    <xf numFmtId="0" fontId="5" fillId="0" borderId="2" xfId="0" applyFont="1" applyBorder="1">
      <alignment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left" vertical="center"/>
    </xf>
    <xf numFmtId="0" fontId="3" fillId="3" borderId="1" xfId="0" applyFont="1" applyFill="1" applyBorder="1" applyAlignment="1">
      <alignment horizontal="left" vertical="center" wrapText="1"/>
    </xf>
    <xf numFmtId="49" fontId="3" fillId="0" borderId="1" xfId="0" applyNumberFormat="1" applyFont="1" applyBorder="1" applyAlignment="1">
      <alignment horizontal="left" vertical="center"/>
    </xf>
    <xf numFmtId="0" fontId="3" fillId="4" borderId="1" xfId="0" applyFont="1" applyFill="1" applyBorder="1" applyAlignment="1">
      <alignment horizontal="left" vertical="center"/>
    </xf>
    <xf numFmtId="0" fontId="7" fillId="0" borderId="1" xfId="0" applyFont="1" applyBorder="1">
      <alignment vertical="center"/>
    </xf>
    <xf numFmtId="0" fontId="3" fillId="0" borderId="1" xfId="0" applyFont="1" applyBorder="1">
      <alignment vertical="center"/>
    </xf>
    <xf numFmtId="0" fontId="6" fillId="0" borderId="1" xfId="0" applyFont="1" applyBorder="1" applyAlignment="1">
      <alignment horizontal="left"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0" borderId="1" xfId="0" applyFont="1" applyBorder="1" applyAlignment="1">
      <alignment horizontal="left" vertical="center" wrapText="1"/>
    </xf>
    <xf numFmtId="49" fontId="5" fillId="0" borderId="1" xfId="0" applyNumberFormat="1" applyFont="1" applyBorder="1" applyAlignment="1">
      <alignment horizontal="left" vertical="center"/>
    </xf>
    <xf numFmtId="0" fontId="5" fillId="0" borderId="1" xfId="0" applyFont="1" applyBorder="1" applyAlignment="1">
      <alignment vertical="center" wrapText="1"/>
    </xf>
    <xf numFmtId="0" fontId="3" fillId="0" borderId="1" xfId="0" applyFont="1" applyBorder="1" applyAlignment="1">
      <alignment vertical="center" wrapText="1"/>
    </xf>
    <xf numFmtId="3" fontId="3" fillId="0" borderId="1" xfId="0" applyNumberFormat="1" applyFont="1" applyBorder="1" applyAlignment="1">
      <alignment horizontal="left" vertical="center"/>
    </xf>
    <xf numFmtId="0" fontId="2" fillId="5"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9" fillId="6" borderId="1" xfId="0" applyFont="1" applyFill="1" applyBorder="1" applyAlignment="1">
      <alignment horizontal="left" vertical="top"/>
    </xf>
    <xf numFmtId="0" fontId="10" fillId="0" borderId="1" xfId="0" applyFont="1" applyBorder="1" applyAlignment="1">
      <alignment horizontal="left" vertical="center" wrapText="1"/>
    </xf>
    <xf numFmtId="0" fontId="5" fillId="4" borderId="1" xfId="0" applyFont="1" applyFill="1" applyBorder="1">
      <alignment vertical="center"/>
    </xf>
    <xf numFmtId="0" fontId="11" fillId="0" borderId="1" xfId="1" applyFont="1" applyFill="1" applyBorder="1" applyAlignment="1">
      <alignment horizontal="left" vertical="center"/>
    </xf>
    <xf numFmtId="0" fontId="0" fillId="0" borderId="0" xfId="0" applyAlignment="1"/>
    <xf numFmtId="0" fontId="28" fillId="0" borderId="0" xfId="8">
      <alignment vertical="center"/>
    </xf>
    <xf numFmtId="0" fontId="28" fillId="0" borderId="0" xfId="8" applyAlignment="1">
      <alignment vertical="center" wrapText="1"/>
    </xf>
    <xf numFmtId="0" fontId="3" fillId="3" borderId="1" xfId="8" applyFont="1" applyFill="1" applyBorder="1" applyAlignment="1">
      <alignment horizontal="left" vertical="center"/>
    </xf>
    <xf numFmtId="49" fontId="3" fillId="3" borderId="1" xfId="8" applyNumberFormat="1" applyFont="1" applyFill="1" applyBorder="1" applyAlignment="1">
      <alignment horizontal="left" vertical="center"/>
    </xf>
    <xf numFmtId="0" fontId="3" fillId="0" borderId="1" xfId="8" applyFont="1" applyBorder="1" applyAlignment="1">
      <alignment horizontal="left" vertical="center"/>
    </xf>
    <xf numFmtId="0" fontId="3" fillId="4" borderId="1" xfId="8" applyFont="1" applyFill="1" applyBorder="1" applyAlignment="1">
      <alignment horizontal="left" vertical="center"/>
    </xf>
    <xf numFmtId="0" fontId="3" fillId="4" borderId="6" xfId="8" applyFont="1" applyFill="1" applyBorder="1" applyAlignment="1">
      <alignment horizontal="left" vertical="center"/>
    </xf>
    <xf numFmtId="0" fontId="3" fillId="0" borderId="1" xfId="0" applyFont="1" applyBorder="1" applyAlignment="1">
      <alignment horizontal="justify" vertical="center" wrapText="1"/>
    </xf>
    <xf numFmtId="0" fontId="5" fillId="0" borderId="0" xfId="0" applyFont="1" applyAlignment="1">
      <alignment vertical="center" wrapText="1"/>
    </xf>
    <xf numFmtId="0" fontId="3" fillId="5"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wrapText="1"/>
    </xf>
    <xf numFmtId="0" fontId="5" fillId="4" borderId="1" xfId="0" applyFont="1" applyFill="1" applyBorder="1" applyAlignment="1">
      <alignment horizontal="left" vertical="center"/>
    </xf>
    <xf numFmtId="0" fontId="13" fillId="0" borderId="0" xfId="0" applyFont="1">
      <alignment vertical="center"/>
    </xf>
    <xf numFmtId="0" fontId="5" fillId="7" borderId="1" xfId="0" applyFont="1" applyFill="1" applyBorder="1" applyAlignment="1">
      <alignment horizontal="left" vertical="center"/>
    </xf>
    <xf numFmtId="49" fontId="5" fillId="7" borderId="1" xfId="0" applyNumberFormat="1" applyFont="1" applyFill="1" applyBorder="1" applyAlignment="1">
      <alignment horizontal="left" vertical="center"/>
    </xf>
    <xf numFmtId="0" fontId="3" fillId="7" borderId="1" xfId="0" applyFont="1" applyFill="1" applyBorder="1" applyAlignment="1">
      <alignment horizontal="left" vertical="center"/>
    </xf>
    <xf numFmtId="0" fontId="4" fillId="7" borderId="1" xfId="0" applyFont="1" applyFill="1" applyBorder="1" applyAlignment="1">
      <alignment horizontal="left" vertical="center" wrapText="1"/>
    </xf>
    <xf numFmtId="0" fontId="4" fillId="7" borderId="1" xfId="0" applyFont="1" applyFill="1" applyBorder="1">
      <alignment vertical="center"/>
    </xf>
    <xf numFmtId="0" fontId="3" fillId="7" borderId="1" xfId="0" applyFont="1" applyFill="1" applyBorder="1" applyAlignment="1">
      <alignment vertical="center" wrapText="1"/>
    </xf>
    <xf numFmtId="0" fontId="0" fillId="7" borderId="1" xfId="0" applyFill="1" applyBorder="1">
      <alignment vertical="center"/>
    </xf>
    <xf numFmtId="0" fontId="5" fillId="7" borderId="1" xfId="0" applyFont="1" applyFill="1" applyBorder="1" applyAlignment="1">
      <alignment vertical="center" wrapText="1"/>
    </xf>
    <xf numFmtId="0" fontId="0" fillId="0" borderId="3" xfId="0" applyBorder="1">
      <alignment vertical="center"/>
    </xf>
    <xf numFmtId="49" fontId="5" fillId="0" borderId="1" xfId="0" applyNumberFormat="1" applyFont="1" applyBorder="1">
      <alignment vertical="center"/>
    </xf>
    <xf numFmtId="0" fontId="2" fillId="5" borderId="1" xfId="0" applyFont="1" applyFill="1" applyBorder="1" applyAlignment="1">
      <alignment horizontal="center" vertical="center"/>
    </xf>
    <xf numFmtId="0" fontId="14" fillId="6" borderId="1" xfId="0" applyFont="1" applyFill="1" applyBorder="1" applyAlignment="1">
      <alignment horizontal="left" vertical="top" wrapText="1"/>
    </xf>
    <xf numFmtId="0" fontId="10" fillId="0" borderId="1" xfId="0" applyFont="1" applyBorder="1" applyAlignment="1">
      <alignment horizontal="left" vertical="top" wrapText="1"/>
    </xf>
    <xf numFmtId="0" fontId="9" fillId="6" borderId="1" xfId="0" applyFont="1" applyFill="1" applyBorder="1" applyAlignment="1">
      <alignment vertical="top"/>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6" fillId="0" borderId="1" xfId="0" applyFont="1" applyBorder="1" applyAlignment="1"/>
    <xf numFmtId="0" fontId="9" fillId="6" borderId="1" xfId="0" applyFont="1" applyFill="1" applyBorder="1">
      <alignment vertical="center"/>
    </xf>
    <xf numFmtId="0" fontId="0" fillId="8" borderId="1" xfId="0" applyFill="1" applyBorder="1">
      <alignment vertical="center"/>
    </xf>
    <xf numFmtId="0" fontId="15" fillId="0" borderId="1" xfId="0" applyFont="1" applyBorder="1" applyAlignment="1"/>
    <xf numFmtId="0" fontId="6" fillId="0" borderId="1" xfId="0" applyFont="1" applyBorder="1" applyAlignment="1">
      <alignment wrapText="1"/>
    </xf>
    <xf numFmtId="0" fontId="10" fillId="0" borderId="0" xfId="0" applyFont="1" applyAlignment="1">
      <alignment horizontal="left" vertical="center" wrapText="1"/>
    </xf>
    <xf numFmtId="0" fontId="3" fillId="3" borderId="1" xfId="2" applyFont="1" applyFill="1" applyBorder="1" applyAlignment="1">
      <alignment horizontal="left" vertical="center"/>
    </xf>
    <xf numFmtId="0" fontId="8" fillId="0" borderId="1" xfId="0" applyFont="1" applyBorder="1" applyAlignment="1">
      <alignment vertical="center" wrapText="1"/>
    </xf>
    <xf numFmtId="0" fontId="7" fillId="0" borderId="0" xfId="0" applyFont="1">
      <alignment vertical="center"/>
    </xf>
    <xf numFmtId="0" fontId="8" fillId="0" borderId="1" xfId="0" applyFont="1" applyBorder="1" applyAlignment="1">
      <alignment horizontal="left" vertical="center" wrapText="1"/>
    </xf>
    <xf numFmtId="0" fontId="16" fillId="3" borderId="1" xfId="0" applyFont="1" applyFill="1" applyBorder="1" applyAlignment="1">
      <alignment horizontal="center" vertical="center" wrapText="1"/>
    </xf>
    <xf numFmtId="0" fontId="17" fillId="0" borderId="1" xfId="0" applyFont="1" applyBorder="1" applyAlignment="1">
      <alignment vertical="center" wrapText="1"/>
    </xf>
    <xf numFmtId="0" fontId="16" fillId="3" borderId="7" xfId="0" applyFont="1" applyFill="1" applyBorder="1" applyAlignment="1">
      <alignment horizontal="center" vertical="center" wrapText="1"/>
    </xf>
    <xf numFmtId="0" fontId="18" fillId="9" borderId="1" xfId="3" applyFont="1" applyBorder="1" applyAlignment="1">
      <alignment horizontal="center" vertical="center"/>
    </xf>
    <xf numFmtId="0" fontId="19" fillId="10" borderId="1" xfId="3" applyFont="1" applyFill="1" applyBorder="1" applyAlignment="1">
      <alignment horizontal="center" vertical="center"/>
    </xf>
    <xf numFmtId="0" fontId="0" fillId="0" borderId="1" xfId="0" applyBorder="1" applyAlignment="1">
      <alignment horizontal="center" vertical="center"/>
    </xf>
    <xf numFmtId="0" fontId="20" fillId="0" borderId="1" xfId="0" applyFont="1" applyBorder="1">
      <alignment vertical="center"/>
    </xf>
    <xf numFmtId="0" fontId="3" fillId="12" borderId="1" xfId="0" applyFont="1" applyFill="1" applyBorder="1" applyAlignment="1">
      <alignment horizontal="center" vertical="center" wrapText="1"/>
    </xf>
    <xf numFmtId="49" fontId="3"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49" fontId="2" fillId="12" borderId="1" xfId="0" applyNumberFormat="1" applyFont="1" applyFill="1" applyBorder="1" applyAlignment="1">
      <alignment horizontal="center" vertical="center" wrapText="1"/>
    </xf>
    <xf numFmtId="0" fontId="12" fillId="0" borderId="1" xfId="0" applyFont="1" applyBorder="1" applyAlignment="1">
      <alignment horizontal="justify" vertical="center" wrapText="1"/>
    </xf>
    <xf numFmtId="0" fontId="22" fillId="0" borderId="1" xfId="0" applyFont="1" applyBorder="1">
      <alignment vertical="center"/>
    </xf>
    <xf numFmtId="0" fontId="4" fillId="3" borderId="3" xfId="0" applyFont="1" applyFill="1" applyBorder="1" applyAlignment="1">
      <alignment horizontal="left" vertical="center" wrapText="1"/>
    </xf>
    <xf numFmtId="0" fontId="3" fillId="3" borderId="1" xfId="4" applyFont="1" applyFill="1" applyBorder="1" applyAlignment="1">
      <alignment horizontal="left" vertical="center"/>
    </xf>
    <xf numFmtId="0" fontId="16" fillId="13" borderId="1" xfId="0" applyFont="1" applyFill="1" applyBorder="1" applyAlignment="1">
      <alignment horizontal="center" vertical="center" wrapText="1"/>
    </xf>
    <xf numFmtId="0" fontId="11" fillId="14" borderId="1" xfId="0" applyFont="1" applyFill="1" applyBorder="1" applyAlignment="1">
      <alignment horizontal="center" vertical="center"/>
    </xf>
    <xf numFmtId="0" fontId="11" fillId="14" borderId="1" xfId="0" applyFont="1" applyFill="1" applyBorder="1">
      <alignment vertical="center"/>
    </xf>
    <xf numFmtId="14" fontId="5" fillId="0" borderId="1" xfId="0" applyNumberFormat="1" applyFont="1" applyBorder="1" applyAlignment="1">
      <alignment horizontal="center" vertical="center"/>
    </xf>
    <xf numFmtId="0" fontId="22" fillId="3" borderId="1" xfId="0" applyFont="1" applyFill="1" applyBorder="1">
      <alignment vertical="center"/>
    </xf>
    <xf numFmtId="0" fontId="7" fillId="0" borderId="1" xfId="0" applyFont="1" applyBorder="1" applyAlignment="1"/>
    <xf numFmtId="0" fontId="5" fillId="0" borderId="1" xfId="7" applyFont="1" applyBorder="1" applyAlignment="1">
      <alignment horizontal="left" vertical="center"/>
    </xf>
    <xf numFmtId="0" fontId="3" fillId="0" borderId="1" xfId="7" applyFont="1" applyBorder="1" applyAlignment="1">
      <alignment horizontal="left" vertical="center"/>
    </xf>
    <xf numFmtId="0" fontId="12" fillId="0" borderId="1" xfId="7" applyFont="1" applyBorder="1" applyAlignment="1">
      <alignment horizontal="justify" vertical="center" wrapText="1"/>
    </xf>
    <xf numFmtId="0" fontId="28" fillId="0" borderId="0" xfId="7">
      <alignment vertical="center"/>
    </xf>
    <xf numFmtId="0" fontId="33" fillId="6" borderId="0" xfId="0" applyFont="1" applyFill="1" applyAlignment="1">
      <alignment horizontal="left" vertical="center" wrapText="1"/>
    </xf>
    <xf numFmtId="0" fontId="3" fillId="0" borderId="0" xfId="0" applyFont="1" applyAlignment="1">
      <alignment horizontal="left" vertical="center"/>
    </xf>
    <xf numFmtId="0" fontId="3" fillId="7" borderId="1" xfId="0" applyFont="1" applyFill="1" applyBorder="1" applyAlignment="1">
      <alignment horizontal="left" vertical="center" wrapText="1"/>
    </xf>
    <xf numFmtId="0" fontId="34" fillId="3" borderId="1" xfId="0" applyFont="1" applyFill="1" applyBorder="1" applyAlignment="1">
      <alignment horizontal="left" vertical="center"/>
    </xf>
    <xf numFmtId="49" fontId="34" fillId="3" borderId="1" xfId="0" applyNumberFormat="1" applyFont="1" applyFill="1" applyBorder="1" applyAlignment="1">
      <alignment horizontal="left" vertical="center"/>
    </xf>
    <xf numFmtId="0" fontId="35" fillId="3" borderId="1" xfId="0" applyFont="1" applyFill="1" applyBorder="1" applyAlignment="1">
      <alignment horizontal="left" vertical="center" wrapText="1"/>
    </xf>
    <xf numFmtId="0" fontId="36" fillId="0" borderId="0" xfId="0" applyFont="1">
      <alignment vertical="center"/>
    </xf>
    <xf numFmtId="0" fontId="22" fillId="0" borderId="0" xfId="0" applyFont="1">
      <alignment vertical="center"/>
    </xf>
    <xf numFmtId="0" fontId="3" fillId="0" borderId="1" xfId="0" applyFont="1" applyFill="1" applyBorder="1" applyAlignment="1">
      <alignment horizontal="left" vertical="center"/>
    </xf>
    <xf numFmtId="0" fontId="4" fillId="0" borderId="1" xfId="0" applyFont="1" applyBorder="1" applyAlignment="1">
      <alignment vertical="center"/>
    </xf>
    <xf numFmtId="0" fontId="0" fillId="0" borderId="1" xfId="0" applyFont="1" applyBorder="1" applyAlignment="1">
      <alignment vertical="center"/>
    </xf>
    <xf numFmtId="0" fontId="3" fillId="0" borderId="1" xfId="9" applyFont="1" applyBorder="1" applyAlignment="1">
      <alignment horizontal="left" vertical="center"/>
    </xf>
    <xf numFmtId="0" fontId="5" fillId="4" borderId="1" xfId="9" applyFont="1" applyFill="1" applyBorder="1" applyAlignment="1">
      <alignment horizontal="left" vertical="center"/>
    </xf>
    <xf numFmtId="0" fontId="38" fillId="0" borderId="0" xfId="10" applyAlignment="1">
      <alignment vertical="center"/>
    </xf>
    <xf numFmtId="0" fontId="3" fillId="3" borderId="1" xfId="10" applyFont="1" applyFill="1" applyBorder="1" applyAlignment="1">
      <alignment horizontal="left" vertical="center"/>
    </xf>
    <xf numFmtId="0" fontId="4" fillId="3" borderId="1" xfId="10" applyFont="1" applyFill="1" applyBorder="1" applyAlignment="1">
      <alignment horizontal="left" vertical="center" wrapText="1"/>
    </xf>
    <xf numFmtId="0" fontId="5" fillId="4" borderId="1" xfId="10" applyFont="1" applyFill="1" applyBorder="1" applyAlignment="1">
      <alignment horizontal="left" vertical="center"/>
    </xf>
    <xf numFmtId="0" fontId="3" fillId="4" borderId="1" xfId="10" applyFont="1" applyFill="1" applyBorder="1" applyAlignment="1">
      <alignment horizontal="left" vertical="center"/>
    </xf>
    <xf numFmtId="0" fontId="4" fillId="0" borderId="1" xfId="10" applyFont="1" applyBorder="1" applyAlignment="1">
      <alignment vertical="center"/>
    </xf>
    <xf numFmtId="0" fontId="5" fillId="0" borderId="1" xfId="10" applyFont="1" applyBorder="1" applyAlignment="1">
      <alignment vertical="center" wrapText="1"/>
    </xf>
    <xf numFmtId="0" fontId="3" fillId="3" borderId="1" xfId="9" applyFont="1" applyFill="1" applyBorder="1" applyAlignment="1">
      <alignment horizontal="left" vertical="center"/>
    </xf>
    <xf numFmtId="0" fontId="4" fillId="3" borderId="1" xfId="9" applyFont="1" applyFill="1" applyBorder="1" applyAlignment="1">
      <alignment horizontal="left" vertical="center" wrapText="1"/>
    </xf>
    <xf numFmtId="0" fontId="3" fillId="0" borderId="1" xfId="9" applyFont="1" applyFill="1" applyBorder="1" applyAlignment="1">
      <alignment horizontal="left" vertical="center"/>
    </xf>
    <xf numFmtId="0" fontId="3" fillId="0" borderId="1" xfId="9" applyFont="1" applyFill="1" applyBorder="1" applyAlignment="1">
      <alignment horizontal="left" vertical="center" wrapText="1"/>
    </xf>
    <xf numFmtId="0" fontId="3" fillId="12" borderId="1" xfId="0" applyFont="1" applyFill="1" applyBorder="1" applyAlignment="1">
      <alignment horizontal="left" vertical="center" wrapText="1"/>
    </xf>
    <xf numFmtId="49" fontId="3" fillId="12" borderId="1" xfId="0" applyNumberFormat="1" applyFont="1" applyFill="1" applyBorder="1" applyAlignment="1">
      <alignment horizontal="left" vertical="center" wrapText="1"/>
    </xf>
    <xf numFmtId="0" fontId="5" fillId="3" borderId="1" xfId="0" applyFont="1" applyFill="1" applyBorder="1" applyAlignment="1">
      <alignment horizontal="left"/>
    </xf>
    <xf numFmtId="0" fontId="5" fillId="0" borderId="1" xfId="0" applyFont="1" applyBorder="1" applyAlignment="1">
      <alignment horizontal="left"/>
    </xf>
    <xf numFmtId="0" fontId="5" fillId="0" borderId="0" xfId="0" applyFont="1">
      <alignment vertical="center"/>
    </xf>
    <xf numFmtId="0" fontId="3" fillId="3" borderId="1" xfId="8" applyFont="1" applyFill="1" applyBorder="1" applyAlignment="1">
      <alignment horizontal="left" vertical="center" wrapText="1"/>
    </xf>
    <xf numFmtId="49" fontId="3" fillId="0" borderId="1" xfId="8" applyNumberFormat="1" applyFont="1" applyBorder="1" applyAlignment="1">
      <alignment horizontal="left" vertical="center"/>
    </xf>
    <xf numFmtId="0" fontId="3" fillId="0" borderId="3" xfId="8" applyFont="1" applyBorder="1" applyAlignment="1">
      <alignment horizontal="left" vertical="center"/>
    </xf>
    <xf numFmtId="49" fontId="3" fillId="4" borderId="1" xfId="8" applyNumberFormat="1" applyFont="1" applyFill="1" applyBorder="1" applyAlignment="1">
      <alignment horizontal="left" vertical="center"/>
    </xf>
    <xf numFmtId="0" fontId="3" fillId="0" borderId="5" xfId="8" applyFont="1" applyBorder="1" applyAlignment="1">
      <alignment horizontal="left" vertical="center"/>
    </xf>
    <xf numFmtId="0" fontId="3" fillId="3" borderId="2" xfId="8" applyFont="1" applyFill="1" applyBorder="1" applyAlignment="1">
      <alignment horizontal="left" vertical="center" wrapText="1"/>
    </xf>
    <xf numFmtId="0" fontId="3" fillId="0" borderId="4" xfId="0" applyFont="1" applyBorder="1" applyAlignment="1">
      <alignment horizontal="left" vertical="center" wrapText="1"/>
    </xf>
    <xf numFmtId="0" fontId="3" fillId="12" borderId="1" xfId="8" applyFont="1" applyFill="1" applyBorder="1" applyAlignment="1">
      <alignment horizontal="left" vertical="center" wrapText="1"/>
    </xf>
    <xf numFmtId="49" fontId="3" fillId="12" borderId="1" xfId="8" applyNumberFormat="1" applyFont="1" applyFill="1" applyBorder="1" applyAlignment="1">
      <alignment horizontal="left" vertical="center" wrapText="1"/>
    </xf>
    <xf numFmtId="0" fontId="3" fillId="0" borderId="1" xfId="8" applyFont="1" applyBorder="1" applyAlignment="1">
      <alignment horizontal="left" wrapText="1"/>
    </xf>
    <xf numFmtId="0" fontId="7" fillId="0" borderId="1" xfId="8" applyFont="1" applyBorder="1" applyAlignment="1">
      <alignment horizontal="left" vertical="center"/>
    </xf>
    <xf numFmtId="0" fontId="7" fillId="0" borderId="0" xfId="8" applyFont="1" applyAlignment="1">
      <alignment horizontal="left" vertical="center"/>
    </xf>
    <xf numFmtId="0" fontId="3" fillId="0" borderId="1" xfId="8" applyFont="1" applyBorder="1" applyAlignment="1">
      <alignment horizontal="left" vertical="center" wrapText="1"/>
    </xf>
    <xf numFmtId="0" fontId="3" fillId="0" borderId="3" xfId="8" applyFont="1" applyBorder="1" applyAlignment="1">
      <alignment horizontal="left" wrapText="1"/>
    </xf>
    <xf numFmtId="0" fontId="40" fillId="0" borderId="4" xfId="8" applyFont="1" applyBorder="1" applyAlignment="1">
      <alignment horizontal="left" vertical="center" wrapText="1"/>
    </xf>
    <xf numFmtId="0" fontId="3" fillId="12" borderId="1" xfId="0" applyNumberFormat="1" applyFont="1" applyFill="1" applyBorder="1" applyAlignment="1">
      <alignment horizontal="center" vertical="center" wrapText="1"/>
    </xf>
    <xf numFmtId="0" fontId="4" fillId="3" borderId="1" xfId="0" applyNumberFormat="1" applyFont="1" applyFill="1" applyBorder="1" applyAlignment="1">
      <alignment horizontal="left" vertical="center" wrapText="1"/>
    </xf>
    <xf numFmtId="0" fontId="4" fillId="0" borderId="1" xfId="0" applyNumberFormat="1" applyFont="1" applyBorder="1" applyAlignment="1">
      <alignment vertical="center"/>
    </xf>
    <xf numFmtId="3" fontId="3" fillId="0" borderId="1" xfId="0" applyNumberFormat="1" applyFont="1" applyFill="1" applyBorder="1" applyAlignment="1">
      <alignment horizontal="left" vertical="center"/>
    </xf>
    <xf numFmtId="0" fontId="44" fillId="0" borderId="1" xfId="0" applyFont="1" applyBorder="1" applyAlignment="1">
      <alignment horizontal="justify" vertical="center" wrapText="1"/>
    </xf>
    <xf numFmtId="0" fontId="3" fillId="0" borderId="1" xfId="7" applyFont="1" applyFill="1" applyBorder="1" applyAlignment="1">
      <alignment horizontal="left" vertical="center"/>
    </xf>
    <xf numFmtId="0" fontId="4" fillId="0" borderId="1" xfId="7" applyNumberFormat="1" applyFont="1" applyBorder="1" applyAlignment="1">
      <alignment vertical="center"/>
    </xf>
    <xf numFmtId="0" fontId="41" fillId="0" borderId="1" xfId="7" applyFont="1" applyBorder="1" applyAlignment="1">
      <alignment vertical="center"/>
    </xf>
    <xf numFmtId="0" fontId="12" fillId="0" borderId="1" xfId="0" applyFont="1" applyBorder="1" applyAlignment="1">
      <alignment vertical="center"/>
    </xf>
    <xf numFmtId="0" fontId="34" fillId="3" borderId="1" xfId="2" applyFont="1" applyFill="1" applyBorder="1" applyAlignment="1">
      <alignment horizontal="left" vertical="center"/>
    </xf>
    <xf numFmtId="0" fontId="4" fillId="4" borderId="1" xfId="0" applyNumberFormat="1" applyFont="1" applyFill="1" applyBorder="1" applyAlignment="1">
      <alignment vertical="center"/>
    </xf>
    <xf numFmtId="0" fontId="22" fillId="0" borderId="0" xfId="11">
      <alignment vertical="center"/>
    </xf>
    <xf numFmtId="0" fontId="22" fillId="0" borderId="0" xfId="12" applyAlignment="1"/>
    <xf numFmtId="0" fontId="22" fillId="0" borderId="0" xfId="12">
      <alignment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xf>
    <xf numFmtId="0" fontId="0" fillId="0" borderId="0" xfId="0" applyAlignment="1">
      <alignment vertical="center"/>
    </xf>
    <xf numFmtId="0" fontId="5" fillId="0" borderId="1" xfId="0" applyFont="1" applyBorder="1" applyAlignment="1">
      <alignment vertical="center"/>
    </xf>
    <xf numFmtId="0" fontId="5" fillId="3" borderId="1" xfId="0" applyFont="1" applyFill="1" applyBorder="1">
      <alignment vertical="center"/>
    </xf>
    <xf numFmtId="0" fontId="3" fillId="3" borderId="1" xfId="13" applyFont="1" applyFill="1" applyBorder="1" applyAlignment="1">
      <alignment horizontal="left" vertical="center"/>
    </xf>
    <xf numFmtId="49" fontId="3" fillId="3" borderId="1" xfId="13" applyNumberFormat="1" applyFont="1" applyFill="1" applyBorder="1" applyAlignment="1">
      <alignment horizontal="left" vertical="center"/>
    </xf>
    <xf numFmtId="0" fontId="4" fillId="3" borderId="1" xfId="13" applyFont="1" applyFill="1" applyBorder="1" applyAlignment="1">
      <alignment horizontal="left" vertical="center" wrapText="1"/>
    </xf>
    <xf numFmtId="0" fontId="22" fillId="0" borderId="0" xfId="13">
      <alignment vertical="center"/>
    </xf>
    <xf numFmtId="0" fontId="5" fillId="0" borderId="1" xfId="13" applyFont="1" applyBorder="1" applyAlignment="1">
      <alignment horizontal="left" vertical="center"/>
    </xf>
    <xf numFmtId="0" fontId="3" fillId="0" borderId="1" xfId="13" applyFont="1" applyFill="1" applyBorder="1" applyAlignment="1">
      <alignment horizontal="left" vertical="center"/>
    </xf>
    <xf numFmtId="0" fontId="3" fillId="0" borderId="1" xfId="13" applyFont="1" applyBorder="1" applyAlignment="1">
      <alignment horizontal="left" vertical="center"/>
    </xf>
    <xf numFmtId="0" fontId="4" fillId="0" borderId="1" xfId="13" applyFont="1" applyBorder="1" applyAlignment="1">
      <alignment vertical="center"/>
    </xf>
    <xf numFmtId="0" fontId="5" fillId="0" borderId="1" xfId="13" applyFont="1" applyBorder="1" applyAlignment="1">
      <alignment vertical="center" wrapText="1"/>
    </xf>
    <xf numFmtId="0" fontId="22" fillId="0" borderId="1" xfId="13" applyFont="1" applyBorder="1" applyAlignment="1">
      <alignment vertical="center"/>
    </xf>
    <xf numFmtId="49" fontId="5" fillId="0" borderId="1" xfId="13" applyNumberFormat="1" applyFont="1" applyBorder="1" applyAlignment="1">
      <alignment horizontal="left" vertical="center"/>
    </xf>
    <xf numFmtId="0" fontId="4" fillId="0" borderId="1" xfId="13" applyFont="1" applyBorder="1" applyAlignment="1">
      <alignment horizontal="left" vertical="center" wrapText="1"/>
    </xf>
    <xf numFmtId="0" fontId="3" fillId="0" borderId="1" xfId="13" applyFont="1" applyBorder="1" applyAlignment="1">
      <alignment vertical="center" wrapText="1"/>
    </xf>
    <xf numFmtId="0" fontId="0" fillId="0" borderId="8" xfId="0" applyBorder="1">
      <alignment vertical="center"/>
    </xf>
    <xf numFmtId="0" fontId="0" fillId="0" borderId="9" xfId="0" applyBorder="1">
      <alignment vertical="center"/>
    </xf>
    <xf numFmtId="0" fontId="22" fillId="0" borderId="10" xfId="0" applyFont="1" applyBorder="1">
      <alignment vertical="center"/>
    </xf>
    <xf numFmtId="0" fontId="0" fillId="0" borderId="11" xfId="0" applyBorder="1">
      <alignment vertical="center"/>
    </xf>
    <xf numFmtId="0" fontId="0" fillId="0" borderId="12" xfId="0" applyBorder="1">
      <alignment vertical="center"/>
    </xf>
    <xf numFmtId="0" fontId="22" fillId="0" borderId="12" xfId="0" applyFont="1" applyFill="1" applyBorder="1">
      <alignment vertical="center"/>
    </xf>
    <xf numFmtId="0" fontId="22" fillId="0" borderId="12" xfId="0" applyFont="1" applyBorder="1" applyAlignment="1">
      <alignment vertical="center" wrapText="1"/>
    </xf>
    <xf numFmtId="0" fontId="22" fillId="0" borderId="12" xfId="0" applyFont="1" applyBorder="1">
      <alignment vertical="center"/>
    </xf>
    <xf numFmtId="0" fontId="0" fillId="0" borderId="13" xfId="0" applyBorder="1">
      <alignment vertical="center"/>
    </xf>
    <xf numFmtId="0" fontId="22" fillId="0" borderId="14" xfId="0" applyFont="1" applyBorder="1">
      <alignment vertical="center"/>
    </xf>
    <xf numFmtId="0" fontId="18" fillId="9" borderId="14" xfId="3" applyFont="1" applyBorder="1" applyAlignment="1">
      <alignment horizontal="center" vertical="center"/>
    </xf>
    <xf numFmtId="0" fontId="0" fillId="0" borderId="14" xfId="0" applyBorder="1">
      <alignment vertical="center"/>
    </xf>
    <xf numFmtId="0" fontId="0" fillId="0" borderId="15" xfId="0" applyBorder="1">
      <alignment vertical="center"/>
    </xf>
    <xf numFmtId="0" fontId="5" fillId="0" borderId="1" xfId="0" applyFont="1" applyBorder="1" applyAlignment="1">
      <alignment horizontal="left" wrapText="1"/>
    </xf>
    <xf numFmtId="0" fontId="0" fillId="0" borderId="9" xfId="0" applyBorder="1" applyAlignment="1">
      <alignment horizontal="left" vertical="center"/>
    </xf>
    <xf numFmtId="0" fontId="0" fillId="0" borderId="11" xfId="0" applyBorder="1" applyAlignment="1">
      <alignment horizontal="left" vertical="center"/>
    </xf>
    <xf numFmtId="0" fontId="22" fillId="0" borderId="1" xfId="0" applyFont="1" applyBorder="1" applyAlignment="1">
      <alignment horizontal="left" vertical="center"/>
    </xf>
    <xf numFmtId="0" fontId="17" fillId="4" borderId="3"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cellXfs>
  <cellStyles count="14">
    <cellStyle name="差" xfId="1" builtinId="27"/>
    <cellStyle name="差 2" xfId="6"/>
    <cellStyle name="常规" xfId="0" builtinId="0"/>
    <cellStyle name="常规 2" xfId="7"/>
    <cellStyle name="常规 2 2" xfId="12"/>
    <cellStyle name="常规 3" xfId="8"/>
    <cellStyle name="常规 4" xfId="9"/>
    <cellStyle name="常规 4 2" xfId="10"/>
    <cellStyle name="常规 5" xfId="11"/>
    <cellStyle name="常规 8 2" xfId="13"/>
    <cellStyle name="好" xfId="3" builtinId="26"/>
    <cellStyle name="好 2" xfId="2"/>
    <cellStyle name="好 3" xfId="4"/>
    <cellStyle name="好 3 2" xfId="5"/>
  </cellStyles>
  <dxfs count="10">
    <dxf>
      <font>
        <b/>
        <i val="0"/>
        <color rgb="FF00B050"/>
      </font>
      <fill>
        <patternFill patternType="solid">
          <bgColor rgb="FFFFFF00"/>
        </patternFill>
      </fill>
      <border>
        <left style="thin">
          <color auto="1"/>
        </left>
        <right style="thin">
          <color auto="1"/>
        </right>
        <top style="thin">
          <color auto="1"/>
        </top>
        <bottom style="thin">
          <color auto="1"/>
        </bottom>
      </border>
    </dxf>
    <dxf>
      <font>
        <b/>
        <i val="0"/>
        <color rgb="FF00B050"/>
      </font>
      <fill>
        <patternFill patternType="solid">
          <bgColor rgb="FFFFFF00"/>
        </patternFill>
      </fill>
      <border>
        <left style="thin">
          <color auto="1"/>
        </left>
        <right style="thin">
          <color auto="1"/>
        </right>
        <top style="thin">
          <color auto="1"/>
        </top>
        <bottom style="thin">
          <color auto="1"/>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9" sqref="D49"/>
    </sheetView>
  </sheetViews>
  <sheetFormatPr defaultRowHeight="14.15"/>
  <cols>
    <col min="2" max="2" width="9.07421875" bestFit="1" customWidth="1"/>
    <col min="4" max="4" width="42.4609375" customWidth="1"/>
  </cols>
  <sheetData>
    <row r="1" spans="1:4" ht="14.6">
      <c r="A1" s="99" t="s">
        <v>2417</v>
      </c>
      <c r="B1" s="99" t="s">
        <v>2418</v>
      </c>
      <c r="C1" s="99" t="s">
        <v>2419</v>
      </c>
      <c r="D1" s="100" t="s">
        <v>2420</v>
      </c>
    </row>
    <row r="2" spans="1:4" ht="14.6">
      <c r="A2" s="9">
        <v>0.1</v>
      </c>
      <c r="B2" s="101">
        <v>45160</v>
      </c>
      <c r="C2" s="9" t="s">
        <v>2667</v>
      </c>
      <c r="D2" s="16" t="s">
        <v>2421</v>
      </c>
    </row>
    <row r="3" spans="1:4" ht="14.6">
      <c r="A3" s="9"/>
      <c r="B3" s="101"/>
      <c r="C3" s="9"/>
      <c r="D3" s="16"/>
    </row>
  </sheetData>
  <phoneticPr fontId="29"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zoomScale="115" zoomScaleNormal="115" workbookViewId="0">
      <selection activeCell="I35" sqref="I35"/>
    </sheetView>
  </sheetViews>
  <sheetFormatPr defaultRowHeight="14.15"/>
  <cols>
    <col min="1" max="1" width="8.921875" bestFit="1" customWidth="1"/>
    <col min="6" max="6" width="13" bestFit="1" customWidth="1"/>
    <col min="7" max="7" width="8.07421875" bestFit="1" customWidth="1"/>
    <col min="8" max="8" width="26.07421875" bestFit="1" customWidth="1"/>
    <col min="9" max="9" width="65.3828125" style="1" bestFit="1" customWidth="1"/>
    <col min="10" max="10" width="10.4609375" bestFit="1" customWidth="1"/>
    <col min="11" max="11" width="10.61328125" bestFit="1" customWidth="1"/>
    <col min="12" max="12" width="11.07421875" bestFit="1" customWidth="1"/>
    <col min="13" max="13" width="11.3828125" bestFit="1" customWidth="1"/>
    <col min="14" max="14" width="8.07421875" bestFit="1" customWidth="1"/>
    <col min="257" max="257" width="8.921875" bestFit="1" customWidth="1"/>
    <col min="262" max="262" width="13" bestFit="1" customWidth="1"/>
    <col min="263" max="263" width="8.07421875" bestFit="1" customWidth="1"/>
    <col min="264" max="264" width="26.07421875" bestFit="1" customWidth="1"/>
    <col min="265" max="265" width="65.3828125" bestFit="1" customWidth="1"/>
    <col min="266" max="266" width="10.4609375" bestFit="1" customWidth="1"/>
    <col min="267" max="267" width="10.61328125" bestFit="1" customWidth="1"/>
    <col min="268" max="268" width="11.07421875" bestFit="1" customWidth="1"/>
    <col min="269" max="269" width="11.3828125" bestFit="1" customWidth="1"/>
    <col min="270" max="270" width="8.07421875" bestFit="1" customWidth="1"/>
    <col min="513" max="513" width="8.921875" bestFit="1" customWidth="1"/>
    <col min="518" max="518" width="13" bestFit="1" customWidth="1"/>
    <col min="519" max="519" width="8.07421875" bestFit="1" customWidth="1"/>
    <col min="520" max="520" width="26.07421875" bestFit="1" customWidth="1"/>
    <col min="521" max="521" width="65.3828125" bestFit="1" customWidth="1"/>
    <col min="522" max="522" width="10.4609375" bestFit="1" customWidth="1"/>
    <col min="523" max="523" width="10.61328125" bestFit="1" customWidth="1"/>
    <col min="524" max="524" width="11.07421875" bestFit="1" customWidth="1"/>
    <col min="525" max="525" width="11.3828125" bestFit="1" customWidth="1"/>
    <col min="526" max="526" width="8.07421875" bestFit="1" customWidth="1"/>
    <col min="769" max="769" width="8.921875" bestFit="1" customWidth="1"/>
    <col min="774" max="774" width="13" bestFit="1" customWidth="1"/>
    <col min="775" max="775" width="8.07421875" bestFit="1" customWidth="1"/>
    <col min="776" max="776" width="26.07421875" bestFit="1" customWidth="1"/>
    <col min="777" max="777" width="65.3828125" bestFit="1" customWidth="1"/>
    <col min="778" max="778" width="10.4609375" bestFit="1" customWidth="1"/>
    <col min="779" max="779" width="10.61328125" bestFit="1" customWidth="1"/>
    <col min="780" max="780" width="11.07421875" bestFit="1" customWidth="1"/>
    <col min="781" max="781" width="11.3828125" bestFit="1" customWidth="1"/>
    <col min="782" max="782" width="8.07421875" bestFit="1" customWidth="1"/>
    <col min="1025" max="1025" width="8.921875" bestFit="1" customWidth="1"/>
    <col min="1030" max="1030" width="13" bestFit="1" customWidth="1"/>
    <col min="1031" max="1031" width="8.07421875" bestFit="1" customWidth="1"/>
    <col min="1032" max="1032" width="26.07421875" bestFit="1" customWidth="1"/>
    <col min="1033" max="1033" width="65.3828125" bestFit="1" customWidth="1"/>
    <col min="1034" max="1034" width="10.4609375" bestFit="1" customWidth="1"/>
    <col min="1035" max="1035" width="10.61328125" bestFit="1" customWidth="1"/>
    <col min="1036" max="1036" width="11.07421875" bestFit="1" customWidth="1"/>
    <col min="1037" max="1037" width="11.3828125" bestFit="1" customWidth="1"/>
    <col min="1038" max="1038" width="8.07421875" bestFit="1" customWidth="1"/>
    <col min="1281" max="1281" width="8.921875" bestFit="1" customWidth="1"/>
    <col min="1286" max="1286" width="13" bestFit="1" customWidth="1"/>
    <col min="1287" max="1287" width="8.07421875" bestFit="1" customWidth="1"/>
    <col min="1288" max="1288" width="26.07421875" bestFit="1" customWidth="1"/>
    <col min="1289" max="1289" width="65.3828125" bestFit="1" customWidth="1"/>
    <col min="1290" max="1290" width="10.4609375" bestFit="1" customWidth="1"/>
    <col min="1291" max="1291" width="10.61328125" bestFit="1" customWidth="1"/>
    <col min="1292" max="1292" width="11.07421875" bestFit="1" customWidth="1"/>
    <col min="1293" max="1293" width="11.3828125" bestFit="1" customWidth="1"/>
    <col min="1294" max="1294" width="8.07421875" bestFit="1" customWidth="1"/>
    <col min="1537" max="1537" width="8.921875" bestFit="1" customWidth="1"/>
    <col min="1542" max="1542" width="13" bestFit="1" customWidth="1"/>
    <col min="1543" max="1543" width="8.07421875" bestFit="1" customWidth="1"/>
    <col min="1544" max="1544" width="26.07421875" bestFit="1" customWidth="1"/>
    <col min="1545" max="1545" width="65.3828125" bestFit="1" customWidth="1"/>
    <col min="1546" max="1546" width="10.4609375" bestFit="1" customWidth="1"/>
    <col min="1547" max="1547" width="10.61328125" bestFit="1" customWidth="1"/>
    <col min="1548" max="1548" width="11.07421875" bestFit="1" customWidth="1"/>
    <col min="1549" max="1549" width="11.3828125" bestFit="1" customWidth="1"/>
    <col min="1550" max="1550" width="8.07421875" bestFit="1" customWidth="1"/>
    <col min="1793" max="1793" width="8.921875" bestFit="1" customWidth="1"/>
    <col min="1798" max="1798" width="13" bestFit="1" customWidth="1"/>
    <col min="1799" max="1799" width="8.07421875" bestFit="1" customWidth="1"/>
    <col min="1800" max="1800" width="26.07421875" bestFit="1" customWidth="1"/>
    <col min="1801" max="1801" width="65.3828125" bestFit="1" customWidth="1"/>
    <col min="1802" max="1802" width="10.4609375" bestFit="1" customWidth="1"/>
    <col min="1803" max="1803" width="10.61328125" bestFit="1" customWidth="1"/>
    <col min="1804" max="1804" width="11.07421875" bestFit="1" customWidth="1"/>
    <col min="1805" max="1805" width="11.3828125" bestFit="1" customWidth="1"/>
    <col min="1806" max="1806" width="8.07421875" bestFit="1" customWidth="1"/>
    <col min="2049" max="2049" width="8.921875" bestFit="1" customWidth="1"/>
    <col min="2054" max="2054" width="13" bestFit="1" customWidth="1"/>
    <col min="2055" max="2055" width="8.07421875" bestFit="1" customWidth="1"/>
    <col min="2056" max="2056" width="26.07421875" bestFit="1" customWidth="1"/>
    <col min="2057" max="2057" width="65.3828125" bestFit="1" customWidth="1"/>
    <col min="2058" max="2058" width="10.4609375" bestFit="1" customWidth="1"/>
    <col min="2059" max="2059" width="10.61328125" bestFit="1" customWidth="1"/>
    <col min="2060" max="2060" width="11.07421875" bestFit="1" customWidth="1"/>
    <col min="2061" max="2061" width="11.3828125" bestFit="1" customWidth="1"/>
    <col min="2062" max="2062" width="8.07421875" bestFit="1" customWidth="1"/>
    <col min="2305" max="2305" width="8.921875" bestFit="1" customWidth="1"/>
    <col min="2310" max="2310" width="13" bestFit="1" customWidth="1"/>
    <col min="2311" max="2311" width="8.07421875" bestFit="1" customWidth="1"/>
    <col min="2312" max="2312" width="26.07421875" bestFit="1" customWidth="1"/>
    <col min="2313" max="2313" width="65.3828125" bestFit="1" customWidth="1"/>
    <col min="2314" max="2314" width="10.4609375" bestFit="1" customWidth="1"/>
    <col min="2315" max="2315" width="10.61328125" bestFit="1" customWidth="1"/>
    <col min="2316" max="2316" width="11.07421875" bestFit="1" customWidth="1"/>
    <col min="2317" max="2317" width="11.3828125" bestFit="1" customWidth="1"/>
    <col min="2318" max="2318" width="8.07421875" bestFit="1" customWidth="1"/>
    <col min="2561" max="2561" width="8.921875" bestFit="1" customWidth="1"/>
    <col min="2566" max="2566" width="13" bestFit="1" customWidth="1"/>
    <col min="2567" max="2567" width="8.07421875" bestFit="1" customWidth="1"/>
    <col min="2568" max="2568" width="26.07421875" bestFit="1" customWidth="1"/>
    <col min="2569" max="2569" width="65.3828125" bestFit="1" customWidth="1"/>
    <col min="2570" max="2570" width="10.4609375" bestFit="1" customWidth="1"/>
    <col min="2571" max="2571" width="10.61328125" bestFit="1" customWidth="1"/>
    <col min="2572" max="2572" width="11.07421875" bestFit="1" customWidth="1"/>
    <col min="2573" max="2573" width="11.3828125" bestFit="1" customWidth="1"/>
    <col min="2574" max="2574" width="8.07421875" bestFit="1" customWidth="1"/>
    <col min="2817" max="2817" width="8.921875" bestFit="1" customWidth="1"/>
    <col min="2822" max="2822" width="13" bestFit="1" customWidth="1"/>
    <col min="2823" max="2823" width="8.07421875" bestFit="1" customWidth="1"/>
    <col min="2824" max="2824" width="26.07421875" bestFit="1" customWidth="1"/>
    <col min="2825" max="2825" width="65.3828125" bestFit="1" customWidth="1"/>
    <col min="2826" max="2826" width="10.4609375" bestFit="1" customWidth="1"/>
    <col min="2827" max="2827" width="10.61328125" bestFit="1" customWidth="1"/>
    <col min="2828" max="2828" width="11.07421875" bestFit="1" customWidth="1"/>
    <col min="2829" max="2829" width="11.3828125" bestFit="1" customWidth="1"/>
    <col min="2830" max="2830" width="8.07421875" bestFit="1" customWidth="1"/>
    <col min="3073" max="3073" width="8.921875" bestFit="1" customWidth="1"/>
    <col min="3078" max="3078" width="13" bestFit="1" customWidth="1"/>
    <col min="3079" max="3079" width="8.07421875" bestFit="1" customWidth="1"/>
    <col min="3080" max="3080" width="26.07421875" bestFit="1" customWidth="1"/>
    <col min="3081" max="3081" width="65.3828125" bestFit="1" customWidth="1"/>
    <col min="3082" max="3082" width="10.4609375" bestFit="1" customWidth="1"/>
    <col min="3083" max="3083" width="10.61328125" bestFit="1" customWidth="1"/>
    <col min="3084" max="3084" width="11.07421875" bestFit="1" customWidth="1"/>
    <col min="3085" max="3085" width="11.3828125" bestFit="1" customWidth="1"/>
    <col min="3086" max="3086" width="8.07421875" bestFit="1" customWidth="1"/>
    <col min="3329" max="3329" width="8.921875" bestFit="1" customWidth="1"/>
    <col min="3334" max="3334" width="13" bestFit="1" customWidth="1"/>
    <col min="3335" max="3335" width="8.07421875" bestFit="1" customWidth="1"/>
    <col min="3336" max="3336" width="26.07421875" bestFit="1" customWidth="1"/>
    <col min="3337" max="3337" width="65.3828125" bestFit="1" customWidth="1"/>
    <col min="3338" max="3338" width="10.4609375" bestFit="1" customWidth="1"/>
    <col min="3339" max="3339" width="10.61328125" bestFit="1" customWidth="1"/>
    <col min="3340" max="3340" width="11.07421875" bestFit="1" customWidth="1"/>
    <col min="3341" max="3341" width="11.3828125" bestFit="1" customWidth="1"/>
    <col min="3342" max="3342" width="8.07421875" bestFit="1" customWidth="1"/>
    <col min="3585" max="3585" width="8.921875" bestFit="1" customWidth="1"/>
    <col min="3590" max="3590" width="13" bestFit="1" customWidth="1"/>
    <col min="3591" max="3591" width="8.07421875" bestFit="1" customWidth="1"/>
    <col min="3592" max="3592" width="26.07421875" bestFit="1" customWidth="1"/>
    <col min="3593" max="3593" width="65.3828125" bestFit="1" customWidth="1"/>
    <col min="3594" max="3594" width="10.4609375" bestFit="1" customWidth="1"/>
    <col min="3595" max="3595" width="10.61328125" bestFit="1" customWidth="1"/>
    <col min="3596" max="3596" width="11.07421875" bestFit="1" customWidth="1"/>
    <col min="3597" max="3597" width="11.3828125" bestFit="1" customWidth="1"/>
    <col min="3598" max="3598" width="8.07421875" bestFit="1" customWidth="1"/>
    <col min="3841" max="3841" width="8.921875" bestFit="1" customWidth="1"/>
    <col min="3846" max="3846" width="13" bestFit="1" customWidth="1"/>
    <col min="3847" max="3847" width="8.07421875" bestFit="1" customWidth="1"/>
    <col min="3848" max="3848" width="26.07421875" bestFit="1" customWidth="1"/>
    <col min="3849" max="3849" width="65.3828125" bestFit="1" customWidth="1"/>
    <col min="3850" max="3850" width="10.4609375" bestFit="1" customWidth="1"/>
    <col min="3851" max="3851" width="10.61328125" bestFit="1" customWidth="1"/>
    <col min="3852" max="3852" width="11.07421875" bestFit="1" customWidth="1"/>
    <col min="3853" max="3853" width="11.3828125" bestFit="1" customWidth="1"/>
    <col min="3854" max="3854" width="8.07421875" bestFit="1" customWidth="1"/>
    <col min="4097" max="4097" width="8.921875" bestFit="1" customWidth="1"/>
    <col min="4102" max="4102" width="13" bestFit="1" customWidth="1"/>
    <col min="4103" max="4103" width="8.07421875" bestFit="1" customWidth="1"/>
    <col min="4104" max="4104" width="26.07421875" bestFit="1" customWidth="1"/>
    <col min="4105" max="4105" width="65.3828125" bestFit="1" customWidth="1"/>
    <col min="4106" max="4106" width="10.4609375" bestFit="1" customWidth="1"/>
    <col min="4107" max="4107" width="10.61328125" bestFit="1" customWidth="1"/>
    <col min="4108" max="4108" width="11.07421875" bestFit="1" customWidth="1"/>
    <col min="4109" max="4109" width="11.3828125" bestFit="1" customWidth="1"/>
    <col min="4110" max="4110" width="8.07421875" bestFit="1" customWidth="1"/>
    <col min="4353" max="4353" width="8.921875" bestFit="1" customWidth="1"/>
    <col min="4358" max="4358" width="13" bestFit="1" customWidth="1"/>
    <col min="4359" max="4359" width="8.07421875" bestFit="1" customWidth="1"/>
    <col min="4360" max="4360" width="26.07421875" bestFit="1" customWidth="1"/>
    <col min="4361" max="4361" width="65.3828125" bestFit="1" customWidth="1"/>
    <col min="4362" max="4362" width="10.4609375" bestFit="1" customWidth="1"/>
    <col min="4363" max="4363" width="10.61328125" bestFit="1" customWidth="1"/>
    <col min="4364" max="4364" width="11.07421875" bestFit="1" customWidth="1"/>
    <col min="4365" max="4365" width="11.3828125" bestFit="1" customWidth="1"/>
    <col min="4366" max="4366" width="8.07421875" bestFit="1" customWidth="1"/>
    <col min="4609" max="4609" width="8.921875" bestFit="1" customWidth="1"/>
    <col min="4614" max="4614" width="13" bestFit="1" customWidth="1"/>
    <col min="4615" max="4615" width="8.07421875" bestFit="1" customWidth="1"/>
    <col min="4616" max="4616" width="26.07421875" bestFit="1" customWidth="1"/>
    <col min="4617" max="4617" width="65.3828125" bestFit="1" customWidth="1"/>
    <col min="4618" max="4618" width="10.4609375" bestFit="1" customWidth="1"/>
    <col min="4619" max="4619" width="10.61328125" bestFit="1" customWidth="1"/>
    <col min="4620" max="4620" width="11.07421875" bestFit="1" customWidth="1"/>
    <col min="4621" max="4621" width="11.3828125" bestFit="1" customWidth="1"/>
    <col min="4622" max="4622" width="8.07421875" bestFit="1" customWidth="1"/>
    <col min="4865" max="4865" width="8.921875" bestFit="1" customWidth="1"/>
    <col min="4870" max="4870" width="13" bestFit="1" customWidth="1"/>
    <col min="4871" max="4871" width="8.07421875" bestFit="1" customWidth="1"/>
    <col min="4872" max="4872" width="26.07421875" bestFit="1" customWidth="1"/>
    <col min="4873" max="4873" width="65.3828125" bestFit="1" customWidth="1"/>
    <col min="4874" max="4874" width="10.4609375" bestFit="1" customWidth="1"/>
    <col min="4875" max="4875" width="10.61328125" bestFit="1" customWidth="1"/>
    <col min="4876" max="4876" width="11.07421875" bestFit="1" customWidth="1"/>
    <col min="4877" max="4877" width="11.3828125" bestFit="1" customWidth="1"/>
    <col min="4878" max="4878" width="8.07421875" bestFit="1" customWidth="1"/>
    <col min="5121" max="5121" width="8.921875" bestFit="1" customWidth="1"/>
    <col min="5126" max="5126" width="13" bestFit="1" customWidth="1"/>
    <col min="5127" max="5127" width="8.07421875" bestFit="1" customWidth="1"/>
    <col min="5128" max="5128" width="26.07421875" bestFit="1" customWidth="1"/>
    <col min="5129" max="5129" width="65.3828125" bestFit="1" customWidth="1"/>
    <col min="5130" max="5130" width="10.4609375" bestFit="1" customWidth="1"/>
    <col min="5131" max="5131" width="10.61328125" bestFit="1" customWidth="1"/>
    <col min="5132" max="5132" width="11.07421875" bestFit="1" customWidth="1"/>
    <col min="5133" max="5133" width="11.3828125" bestFit="1" customWidth="1"/>
    <col min="5134" max="5134" width="8.07421875" bestFit="1" customWidth="1"/>
    <col min="5377" max="5377" width="8.921875" bestFit="1" customWidth="1"/>
    <col min="5382" max="5382" width="13" bestFit="1" customWidth="1"/>
    <col min="5383" max="5383" width="8.07421875" bestFit="1" customWidth="1"/>
    <col min="5384" max="5384" width="26.07421875" bestFit="1" customWidth="1"/>
    <col min="5385" max="5385" width="65.3828125" bestFit="1" customWidth="1"/>
    <col min="5386" max="5386" width="10.4609375" bestFit="1" customWidth="1"/>
    <col min="5387" max="5387" width="10.61328125" bestFit="1" customWidth="1"/>
    <col min="5388" max="5388" width="11.07421875" bestFit="1" customWidth="1"/>
    <col min="5389" max="5389" width="11.3828125" bestFit="1" customWidth="1"/>
    <col min="5390" max="5390" width="8.07421875" bestFit="1" customWidth="1"/>
    <col min="5633" max="5633" width="8.921875" bestFit="1" customWidth="1"/>
    <col min="5638" max="5638" width="13" bestFit="1" customWidth="1"/>
    <col min="5639" max="5639" width="8.07421875" bestFit="1" customWidth="1"/>
    <col min="5640" max="5640" width="26.07421875" bestFit="1" customWidth="1"/>
    <col min="5641" max="5641" width="65.3828125" bestFit="1" customWidth="1"/>
    <col min="5642" max="5642" width="10.4609375" bestFit="1" customWidth="1"/>
    <col min="5643" max="5643" width="10.61328125" bestFit="1" customWidth="1"/>
    <col min="5644" max="5644" width="11.07421875" bestFit="1" customWidth="1"/>
    <col min="5645" max="5645" width="11.3828125" bestFit="1" customWidth="1"/>
    <col min="5646" max="5646" width="8.07421875" bestFit="1" customWidth="1"/>
    <col min="5889" max="5889" width="8.921875" bestFit="1" customWidth="1"/>
    <col min="5894" max="5894" width="13" bestFit="1" customWidth="1"/>
    <col min="5895" max="5895" width="8.07421875" bestFit="1" customWidth="1"/>
    <col min="5896" max="5896" width="26.07421875" bestFit="1" customWidth="1"/>
    <col min="5897" max="5897" width="65.3828125" bestFit="1" customWidth="1"/>
    <col min="5898" max="5898" width="10.4609375" bestFit="1" customWidth="1"/>
    <col min="5899" max="5899" width="10.61328125" bestFit="1" customWidth="1"/>
    <col min="5900" max="5900" width="11.07421875" bestFit="1" customWidth="1"/>
    <col min="5901" max="5901" width="11.3828125" bestFit="1" customWidth="1"/>
    <col min="5902" max="5902" width="8.07421875" bestFit="1" customWidth="1"/>
    <col min="6145" max="6145" width="8.921875" bestFit="1" customWidth="1"/>
    <col min="6150" max="6150" width="13" bestFit="1" customWidth="1"/>
    <col min="6151" max="6151" width="8.07421875" bestFit="1" customWidth="1"/>
    <col min="6152" max="6152" width="26.07421875" bestFit="1" customWidth="1"/>
    <col min="6153" max="6153" width="65.3828125" bestFit="1" customWidth="1"/>
    <col min="6154" max="6154" width="10.4609375" bestFit="1" customWidth="1"/>
    <col min="6155" max="6155" width="10.61328125" bestFit="1" customWidth="1"/>
    <col min="6156" max="6156" width="11.07421875" bestFit="1" customWidth="1"/>
    <col min="6157" max="6157" width="11.3828125" bestFit="1" customWidth="1"/>
    <col min="6158" max="6158" width="8.07421875" bestFit="1" customWidth="1"/>
    <col min="6401" max="6401" width="8.921875" bestFit="1" customWidth="1"/>
    <col min="6406" max="6406" width="13" bestFit="1" customWidth="1"/>
    <col min="6407" max="6407" width="8.07421875" bestFit="1" customWidth="1"/>
    <col min="6408" max="6408" width="26.07421875" bestFit="1" customWidth="1"/>
    <col min="6409" max="6409" width="65.3828125" bestFit="1" customWidth="1"/>
    <col min="6410" max="6410" width="10.4609375" bestFit="1" customWidth="1"/>
    <col min="6411" max="6411" width="10.61328125" bestFit="1" customWidth="1"/>
    <col min="6412" max="6412" width="11.07421875" bestFit="1" customWidth="1"/>
    <col min="6413" max="6413" width="11.3828125" bestFit="1" customWidth="1"/>
    <col min="6414" max="6414" width="8.07421875" bestFit="1" customWidth="1"/>
    <col min="6657" max="6657" width="8.921875" bestFit="1" customWidth="1"/>
    <col min="6662" max="6662" width="13" bestFit="1" customWidth="1"/>
    <col min="6663" max="6663" width="8.07421875" bestFit="1" customWidth="1"/>
    <col min="6664" max="6664" width="26.07421875" bestFit="1" customWidth="1"/>
    <col min="6665" max="6665" width="65.3828125" bestFit="1" customWidth="1"/>
    <col min="6666" max="6666" width="10.4609375" bestFit="1" customWidth="1"/>
    <col min="6667" max="6667" width="10.61328125" bestFit="1" customWidth="1"/>
    <col min="6668" max="6668" width="11.07421875" bestFit="1" customWidth="1"/>
    <col min="6669" max="6669" width="11.3828125" bestFit="1" customWidth="1"/>
    <col min="6670" max="6670" width="8.07421875" bestFit="1" customWidth="1"/>
    <col min="6913" max="6913" width="8.921875" bestFit="1" customWidth="1"/>
    <col min="6918" max="6918" width="13" bestFit="1" customWidth="1"/>
    <col min="6919" max="6919" width="8.07421875" bestFit="1" customWidth="1"/>
    <col min="6920" max="6920" width="26.07421875" bestFit="1" customWidth="1"/>
    <col min="6921" max="6921" width="65.3828125" bestFit="1" customWidth="1"/>
    <col min="6922" max="6922" width="10.4609375" bestFit="1" customWidth="1"/>
    <col min="6923" max="6923" width="10.61328125" bestFit="1" customWidth="1"/>
    <col min="6924" max="6924" width="11.07421875" bestFit="1" customWidth="1"/>
    <col min="6925" max="6925" width="11.3828125" bestFit="1" customWidth="1"/>
    <col min="6926" max="6926" width="8.07421875" bestFit="1" customWidth="1"/>
    <col min="7169" max="7169" width="8.921875" bestFit="1" customWidth="1"/>
    <col min="7174" max="7174" width="13" bestFit="1" customWidth="1"/>
    <col min="7175" max="7175" width="8.07421875" bestFit="1" customWidth="1"/>
    <col min="7176" max="7176" width="26.07421875" bestFit="1" customWidth="1"/>
    <col min="7177" max="7177" width="65.3828125" bestFit="1" customWidth="1"/>
    <col min="7178" max="7178" width="10.4609375" bestFit="1" customWidth="1"/>
    <col min="7179" max="7179" width="10.61328125" bestFit="1" customWidth="1"/>
    <col min="7180" max="7180" width="11.07421875" bestFit="1" customWidth="1"/>
    <col min="7181" max="7181" width="11.3828125" bestFit="1" customWidth="1"/>
    <col min="7182" max="7182" width="8.07421875" bestFit="1" customWidth="1"/>
    <col min="7425" max="7425" width="8.921875" bestFit="1" customWidth="1"/>
    <col min="7430" max="7430" width="13" bestFit="1" customWidth="1"/>
    <col min="7431" max="7431" width="8.07421875" bestFit="1" customWidth="1"/>
    <col min="7432" max="7432" width="26.07421875" bestFit="1" customWidth="1"/>
    <col min="7433" max="7433" width="65.3828125" bestFit="1" customWidth="1"/>
    <col min="7434" max="7434" width="10.4609375" bestFit="1" customWidth="1"/>
    <col min="7435" max="7435" width="10.61328125" bestFit="1" customWidth="1"/>
    <col min="7436" max="7436" width="11.07421875" bestFit="1" customWidth="1"/>
    <col min="7437" max="7437" width="11.3828125" bestFit="1" customWidth="1"/>
    <col min="7438" max="7438" width="8.07421875" bestFit="1" customWidth="1"/>
    <col min="7681" max="7681" width="8.921875" bestFit="1" customWidth="1"/>
    <col min="7686" max="7686" width="13" bestFit="1" customWidth="1"/>
    <col min="7687" max="7687" width="8.07421875" bestFit="1" customWidth="1"/>
    <col min="7688" max="7688" width="26.07421875" bestFit="1" customWidth="1"/>
    <col min="7689" max="7689" width="65.3828125" bestFit="1" customWidth="1"/>
    <col min="7690" max="7690" width="10.4609375" bestFit="1" customWidth="1"/>
    <col min="7691" max="7691" width="10.61328125" bestFit="1" customWidth="1"/>
    <col min="7692" max="7692" width="11.07421875" bestFit="1" customWidth="1"/>
    <col min="7693" max="7693" width="11.3828125" bestFit="1" customWidth="1"/>
    <col min="7694" max="7694" width="8.07421875" bestFit="1" customWidth="1"/>
    <col min="7937" max="7937" width="8.921875" bestFit="1" customWidth="1"/>
    <col min="7942" max="7942" width="13" bestFit="1" customWidth="1"/>
    <col min="7943" max="7943" width="8.07421875" bestFit="1" customWidth="1"/>
    <col min="7944" max="7944" width="26.07421875" bestFit="1" customWidth="1"/>
    <col min="7945" max="7945" width="65.3828125" bestFit="1" customWidth="1"/>
    <col min="7946" max="7946" width="10.4609375" bestFit="1" customWidth="1"/>
    <col min="7947" max="7947" width="10.61328125" bestFit="1" customWidth="1"/>
    <col min="7948" max="7948" width="11.07421875" bestFit="1" customWidth="1"/>
    <col min="7949" max="7949" width="11.3828125" bestFit="1" customWidth="1"/>
    <col min="7950" max="7950" width="8.07421875" bestFit="1" customWidth="1"/>
    <col min="8193" max="8193" width="8.921875" bestFit="1" customWidth="1"/>
    <col min="8198" max="8198" width="13" bestFit="1" customWidth="1"/>
    <col min="8199" max="8199" width="8.07421875" bestFit="1" customWidth="1"/>
    <col min="8200" max="8200" width="26.07421875" bestFit="1" customWidth="1"/>
    <col min="8201" max="8201" width="65.3828125" bestFit="1" customWidth="1"/>
    <col min="8202" max="8202" width="10.4609375" bestFit="1" customWidth="1"/>
    <col min="8203" max="8203" width="10.61328125" bestFit="1" customWidth="1"/>
    <col min="8204" max="8204" width="11.07421875" bestFit="1" customWidth="1"/>
    <col min="8205" max="8205" width="11.3828125" bestFit="1" customWidth="1"/>
    <col min="8206" max="8206" width="8.07421875" bestFit="1" customWidth="1"/>
    <col min="8449" max="8449" width="8.921875" bestFit="1" customWidth="1"/>
    <col min="8454" max="8454" width="13" bestFit="1" customWidth="1"/>
    <col min="8455" max="8455" width="8.07421875" bestFit="1" customWidth="1"/>
    <col min="8456" max="8456" width="26.07421875" bestFit="1" customWidth="1"/>
    <col min="8457" max="8457" width="65.3828125" bestFit="1" customWidth="1"/>
    <col min="8458" max="8458" width="10.4609375" bestFit="1" customWidth="1"/>
    <col min="8459" max="8459" width="10.61328125" bestFit="1" customWidth="1"/>
    <col min="8460" max="8460" width="11.07421875" bestFit="1" customWidth="1"/>
    <col min="8461" max="8461" width="11.3828125" bestFit="1" customWidth="1"/>
    <col min="8462" max="8462" width="8.07421875" bestFit="1" customWidth="1"/>
    <col min="8705" max="8705" width="8.921875" bestFit="1" customWidth="1"/>
    <col min="8710" max="8710" width="13" bestFit="1" customWidth="1"/>
    <col min="8711" max="8711" width="8.07421875" bestFit="1" customWidth="1"/>
    <col min="8712" max="8712" width="26.07421875" bestFit="1" customWidth="1"/>
    <col min="8713" max="8713" width="65.3828125" bestFit="1" customWidth="1"/>
    <col min="8714" max="8714" width="10.4609375" bestFit="1" customWidth="1"/>
    <col min="8715" max="8715" width="10.61328125" bestFit="1" customWidth="1"/>
    <col min="8716" max="8716" width="11.07421875" bestFit="1" customWidth="1"/>
    <col min="8717" max="8717" width="11.3828125" bestFit="1" customWidth="1"/>
    <col min="8718" max="8718" width="8.07421875" bestFit="1" customWidth="1"/>
    <col min="8961" max="8961" width="8.921875" bestFit="1" customWidth="1"/>
    <col min="8966" max="8966" width="13" bestFit="1" customWidth="1"/>
    <col min="8967" max="8967" width="8.07421875" bestFit="1" customWidth="1"/>
    <col min="8968" max="8968" width="26.07421875" bestFit="1" customWidth="1"/>
    <col min="8969" max="8969" width="65.3828125" bestFit="1" customWidth="1"/>
    <col min="8970" max="8970" width="10.4609375" bestFit="1" customWidth="1"/>
    <col min="8971" max="8971" width="10.61328125" bestFit="1" customWidth="1"/>
    <col min="8972" max="8972" width="11.07421875" bestFit="1" customWidth="1"/>
    <col min="8973" max="8973" width="11.3828125" bestFit="1" customWidth="1"/>
    <col min="8974" max="8974" width="8.07421875" bestFit="1" customWidth="1"/>
    <col min="9217" max="9217" width="8.921875" bestFit="1" customWidth="1"/>
    <col min="9222" max="9222" width="13" bestFit="1" customWidth="1"/>
    <col min="9223" max="9223" width="8.07421875" bestFit="1" customWidth="1"/>
    <col min="9224" max="9224" width="26.07421875" bestFit="1" customWidth="1"/>
    <col min="9225" max="9225" width="65.3828125" bestFit="1" customWidth="1"/>
    <col min="9226" max="9226" width="10.4609375" bestFit="1" customWidth="1"/>
    <col min="9227" max="9227" width="10.61328125" bestFit="1" customWidth="1"/>
    <col min="9228" max="9228" width="11.07421875" bestFit="1" customWidth="1"/>
    <col min="9229" max="9229" width="11.3828125" bestFit="1" customWidth="1"/>
    <col min="9230" max="9230" width="8.07421875" bestFit="1" customWidth="1"/>
    <col min="9473" max="9473" width="8.921875" bestFit="1" customWidth="1"/>
    <col min="9478" max="9478" width="13" bestFit="1" customWidth="1"/>
    <col min="9479" max="9479" width="8.07421875" bestFit="1" customWidth="1"/>
    <col min="9480" max="9480" width="26.07421875" bestFit="1" customWidth="1"/>
    <col min="9481" max="9481" width="65.3828125" bestFit="1" customWidth="1"/>
    <col min="9482" max="9482" width="10.4609375" bestFit="1" customWidth="1"/>
    <col min="9483" max="9483" width="10.61328125" bestFit="1" customWidth="1"/>
    <col min="9484" max="9484" width="11.07421875" bestFit="1" customWidth="1"/>
    <col min="9485" max="9485" width="11.3828125" bestFit="1" customWidth="1"/>
    <col min="9486" max="9486" width="8.07421875" bestFit="1" customWidth="1"/>
    <col min="9729" max="9729" width="8.921875" bestFit="1" customWidth="1"/>
    <col min="9734" max="9734" width="13" bestFit="1" customWidth="1"/>
    <col min="9735" max="9735" width="8.07421875" bestFit="1" customWidth="1"/>
    <col min="9736" max="9736" width="26.07421875" bestFit="1" customWidth="1"/>
    <col min="9737" max="9737" width="65.3828125" bestFit="1" customWidth="1"/>
    <col min="9738" max="9738" width="10.4609375" bestFit="1" customWidth="1"/>
    <col min="9739" max="9739" width="10.61328125" bestFit="1" customWidth="1"/>
    <col min="9740" max="9740" width="11.07421875" bestFit="1" customWidth="1"/>
    <col min="9741" max="9741" width="11.3828125" bestFit="1" customWidth="1"/>
    <col min="9742" max="9742" width="8.07421875" bestFit="1" customWidth="1"/>
    <col min="9985" max="9985" width="8.921875" bestFit="1" customWidth="1"/>
    <col min="9990" max="9990" width="13" bestFit="1" customWidth="1"/>
    <col min="9991" max="9991" width="8.07421875" bestFit="1" customWidth="1"/>
    <col min="9992" max="9992" width="26.07421875" bestFit="1" customWidth="1"/>
    <col min="9993" max="9993" width="65.3828125" bestFit="1" customWidth="1"/>
    <col min="9994" max="9994" width="10.4609375" bestFit="1" customWidth="1"/>
    <col min="9995" max="9995" width="10.61328125" bestFit="1" customWidth="1"/>
    <col min="9996" max="9996" width="11.07421875" bestFit="1" customWidth="1"/>
    <col min="9997" max="9997" width="11.3828125" bestFit="1" customWidth="1"/>
    <col min="9998" max="9998" width="8.07421875" bestFit="1" customWidth="1"/>
    <col min="10241" max="10241" width="8.921875" bestFit="1" customWidth="1"/>
    <col min="10246" max="10246" width="13" bestFit="1" customWidth="1"/>
    <col min="10247" max="10247" width="8.07421875" bestFit="1" customWidth="1"/>
    <col min="10248" max="10248" width="26.07421875" bestFit="1" customWidth="1"/>
    <col min="10249" max="10249" width="65.3828125" bestFit="1" customWidth="1"/>
    <col min="10250" max="10250" width="10.4609375" bestFit="1" customWidth="1"/>
    <col min="10251" max="10251" width="10.61328125" bestFit="1" customWidth="1"/>
    <col min="10252" max="10252" width="11.07421875" bestFit="1" customWidth="1"/>
    <col min="10253" max="10253" width="11.3828125" bestFit="1" customWidth="1"/>
    <col min="10254" max="10254" width="8.07421875" bestFit="1" customWidth="1"/>
    <col min="10497" max="10497" width="8.921875" bestFit="1" customWidth="1"/>
    <col min="10502" max="10502" width="13" bestFit="1" customWidth="1"/>
    <col min="10503" max="10503" width="8.07421875" bestFit="1" customWidth="1"/>
    <col min="10504" max="10504" width="26.07421875" bestFit="1" customWidth="1"/>
    <col min="10505" max="10505" width="65.3828125" bestFit="1" customWidth="1"/>
    <col min="10506" max="10506" width="10.4609375" bestFit="1" customWidth="1"/>
    <col min="10507" max="10507" width="10.61328125" bestFit="1" customWidth="1"/>
    <col min="10508" max="10508" width="11.07421875" bestFit="1" customWidth="1"/>
    <col min="10509" max="10509" width="11.3828125" bestFit="1" customWidth="1"/>
    <col min="10510" max="10510" width="8.07421875" bestFit="1" customWidth="1"/>
    <col min="10753" max="10753" width="8.921875" bestFit="1" customWidth="1"/>
    <col min="10758" max="10758" width="13" bestFit="1" customWidth="1"/>
    <col min="10759" max="10759" width="8.07421875" bestFit="1" customWidth="1"/>
    <col min="10760" max="10760" width="26.07421875" bestFit="1" customWidth="1"/>
    <col min="10761" max="10761" width="65.3828125" bestFit="1" customWidth="1"/>
    <col min="10762" max="10762" width="10.4609375" bestFit="1" customWidth="1"/>
    <col min="10763" max="10763" width="10.61328125" bestFit="1" customWidth="1"/>
    <col min="10764" max="10764" width="11.07421875" bestFit="1" customWidth="1"/>
    <col min="10765" max="10765" width="11.3828125" bestFit="1" customWidth="1"/>
    <col min="10766" max="10766" width="8.07421875" bestFit="1" customWidth="1"/>
    <col min="11009" max="11009" width="8.921875" bestFit="1" customWidth="1"/>
    <col min="11014" max="11014" width="13" bestFit="1" customWidth="1"/>
    <col min="11015" max="11015" width="8.07421875" bestFit="1" customWidth="1"/>
    <col min="11016" max="11016" width="26.07421875" bestFit="1" customWidth="1"/>
    <col min="11017" max="11017" width="65.3828125" bestFit="1" customWidth="1"/>
    <col min="11018" max="11018" width="10.4609375" bestFit="1" customWidth="1"/>
    <col min="11019" max="11019" width="10.61328125" bestFit="1" customWidth="1"/>
    <col min="11020" max="11020" width="11.07421875" bestFit="1" customWidth="1"/>
    <col min="11021" max="11021" width="11.3828125" bestFit="1" customWidth="1"/>
    <col min="11022" max="11022" width="8.07421875" bestFit="1" customWidth="1"/>
    <col min="11265" max="11265" width="8.921875" bestFit="1" customWidth="1"/>
    <col min="11270" max="11270" width="13" bestFit="1" customWidth="1"/>
    <col min="11271" max="11271" width="8.07421875" bestFit="1" customWidth="1"/>
    <col min="11272" max="11272" width="26.07421875" bestFit="1" customWidth="1"/>
    <col min="11273" max="11273" width="65.3828125" bestFit="1" customWidth="1"/>
    <col min="11274" max="11274" width="10.4609375" bestFit="1" customWidth="1"/>
    <col min="11275" max="11275" width="10.61328125" bestFit="1" customWidth="1"/>
    <col min="11276" max="11276" width="11.07421875" bestFit="1" customWidth="1"/>
    <col min="11277" max="11277" width="11.3828125" bestFit="1" customWidth="1"/>
    <col min="11278" max="11278" width="8.07421875" bestFit="1" customWidth="1"/>
    <col min="11521" max="11521" width="8.921875" bestFit="1" customWidth="1"/>
    <col min="11526" max="11526" width="13" bestFit="1" customWidth="1"/>
    <col min="11527" max="11527" width="8.07421875" bestFit="1" customWidth="1"/>
    <col min="11528" max="11528" width="26.07421875" bestFit="1" customWidth="1"/>
    <col min="11529" max="11529" width="65.3828125" bestFit="1" customWidth="1"/>
    <col min="11530" max="11530" width="10.4609375" bestFit="1" customWidth="1"/>
    <col min="11531" max="11531" width="10.61328125" bestFit="1" customWidth="1"/>
    <col min="11532" max="11532" width="11.07421875" bestFit="1" customWidth="1"/>
    <col min="11533" max="11533" width="11.3828125" bestFit="1" customWidth="1"/>
    <col min="11534" max="11534" width="8.07421875" bestFit="1" customWidth="1"/>
    <col min="11777" max="11777" width="8.921875" bestFit="1" customWidth="1"/>
    <col min="11782" max="11782" width="13" bestFit="1" customWidth="1"/>
    <col min="11783" max="11783" width="8.07421875" bestFit="1" customWidth="1"/>
    <col min="11784" max="11784" width="26.07421875" bestFit="1" customWidth="1"/>
    <col min="11785" max="11785" width="65.3828125" bestFit="1" customWidth="1"/>
    <col min="11786" max="11786" width="10.4609375" bestFit="1" customWidth="1"/>
    <col min="11787" max="11787" width="10.61328125" bestFit="1" customWidth="1"/>
    <col min="11788" max="11788" width="11.07421875" bestFit="1" customWidth="1"/>
    <col min="11789" max="11789" width="11.3828125" bestFit="1" customWidth="1"/>
    <col min="11790" max="11790" width="8.07421875" bestFit="1" customWidth="1"/>
    <col min="12033" max="12033" width="8.921875" bestFit="1" customWidth="1"/>
    <col min="12038" max="12038" width="13" bestFit="1" customWidth="1"/>
    <col min="12039" max="12039" width="8.07421875" bestFit="1" customWidth="1"/>
    <col min="12040" max="12040" width="26.07421875" bestFit="1" customWidth="1"/>
    <col min="12041" max="12041" width="65.3828125" bestFit="1" customWidth="1"/>
    <col min="12042" max="12042" width="10.4609375" bestFit="1" customWidth="1"/>
    <col min="12043" max="12043" width="10.61328125" bestFit="1" customWidth="1"/>
    <col min="12044" max="12044" width="11.07421875" bestFit="1" customWidth="1"/>
    <col min="12045" max="12045" width="11.3828125" bestFit="1" customWidth="1"/>
    <col min="12046" max="12046" width="8.07421875" bestFit="1" customWidth="1"/>
    <col min="12289" max="12289" width="8.921875" bestFit="1" customWidth="1"/>
    <col min="12294" max="12294" width="13" bestFit="1" customWidth="1"/>
    <col min="12295" max="12295" width="8.07421875" bestFit="1" customWidth="1"/>
    <col min="12296" max="12296" width="26.07421875" bestFit="1" customWidth="1"/>
    <col min="12297" max="12297" width="65.3828125" bestFit="1" customWidth="1"/>
    <col min="12298" max="12298" width="10.4609375" bestFit="1" customWidth="1"/>
    <col min="12299" max="12299" width="10.61328125" bestFit="1" customWidth="1"/>
    <col min="12300" max="12300" width="11.07421875" bestFit="1" customWidth="1"/>
    <col min="12301" max="12301" width="11.3828125" bestFit="1" customWidth="1"/>
    <col min="12302" max="12302" width="8.07421875" bestFit="1" customWidth="1"/>
    <col min="12545" max="12545" width="8.921875" bestFit="1" customWidth="1"/>
    <col min="12550" max="12550" width="13" bestFit="1" customWidth="1"/>
    <col min="12551" max="12551" width="8.07421875" bestFit="1" customWidth="1"/>
    <col min="12552" max="12552" width="26.07421875" bestFit="1" customWidth="1"/>
    <col min="12553" max="12553" width="65.3828125" bestFit="1" customWidth="1"/>
    <col min="12554" max="12554" width="10.4609375" bestFit="1" customWidth="1"/>
    <col min="12555" max="12555" width="10.61328125" bestFit="1" customWidth="1"/>
    <col min="12556" max="12556" width="11.07421875" bestFit="1" customWidth="1"/>
    <col min="12557" max="12557" width="11.3828125" bestFit="1" customWidth="1"/>
    <col min="12558" max="12558" width="8.07421875" bestFit="1" customWidth="1"/>
    <col min="12801" max="12801" width="8.921875" bestFit="1" customWidth="1"/>
    <col min="12806" max="12806" width="13" bestFit="1" customWidth="1"/>
    <col min="12807" max="12807" width="8.07421875" bestFit="1" customWidth="1"/>
    <col min="12808" max="12808" width="26.07421875" bestFit="1" customWidth="1"/>
    <col min="12809" max="12809" width="65.3828125" bestFit="1" customWidth="1"/>
    <col min="12810" max="12810" width="10.4609375" bestFit="1" customWidth="1"/>
    <col min="12811" max="12811" width="10.61328125" bestFit="1" customWidth="1"/>
    <col min="12812" max="12812" width="11.07421875" bestFit="1" customWidth="1"/>
    <col min="12813" max="12813" width="11.3828125" bestFit="1" customWidth="1"/>
    <col min="12814" max="12814" width="8.07421875" bestFit="1" customWidth="1"/>
    <col min="13057" max="13057" width="8.921875" bestFit="1" customWidth="1"/>
    <col min="13062" max="13062" width="13" bestFit="1" customWidth="1"/>
    <col min="13063" max="13063" width="8.07421875" bestFit="1" customWidth="1"/>
    <col min="13064" max="13064" width="26.07421875" bestFit="1" customWidth="1"/>
    <col min="13065" max="13065" width="65.3828125" bestFit="1" customWidth="1"/>
    <col min="13066" max="13066" width="10.4609375" bestFit="1" customWidth="1"/>
    <col min="13067" max="13067" width="10.61328125" bestFit="1" customWidth="1"/>
    <col min="13068" max="13068" width="11.07421875" bestFit="1" customWidth="1"/>
    <col min="13069" max="13069" width="11.3828125" bestFit="1" customWidth="1"/>
    <col min="13070" max="13070" width="8.07421875" bestFit="1" customWidth="1"/>
    <col min="13313" max="13313" width="8.921875" bestFit="1" customWidth="1"/>
    <col min="13318" max="13318" width="13" bestFit="1" customWidth="1"/>
    <col min="13319" max="13319" width="8.07421875" bestFit="1" customWidth="1"/>
    <col min="13320" max="13320" width="26.07421875" bestFit="1" customWidth="1"/>
    <col min="13321" max="13321" width="65.3828125" bestFit="1" customWidth="1"/>
    <col min="13322" max="13322" width="10.4609375" bestFit="1" customWidth="1"/>
    <col min="13323" max="13323" width="10.61328125" bestFit="1" customWidth="1"/>
    <col min="13324" max="13324" width="11.07421875" bestFit="1" customWidth="1"/>
    <col min="13325" max="13325" width="11.3828125" bestFit="1" customWidth="1"/>
    <col min="13326" max="13326" width="8.07421875" bestFit="1" customWidth="1"/>
    <col min="13569" max="13569" width="8.921875" bestFit="1" customWidth="1"/>
    <col min="13574" max="13574" width="13" bestFit="1" customWidth="1"/>
    <col min="13575" max="13575" width="8.07421875" bestFit="1" customWidth="1"/>
    <col min="13576" max="13576" width="26.07421875" bestFit="1" customWidth="1"/>
    <col min="13577" max="13577" width="65.3828125" bestFit="1" customWidth="1"/>
    <col min="13578" max="13578" width="10.4609375" bestFit="1" customWidth="1"/>
    <col min="13579" max="13579" width="10.61328125" bestFit="1" customWidth="1"/>
    <col min="13580" max="13580" width="11.07421875" bestFit="1" customWidth="1"/>
    <col min="13581" max="13581" width="11.3828125" bestFit="1" customWidth="1"/>
    <col min="13582" max="13582" width="8.07421875" bestFit="1" customWidth="1"/>
    <col min="13825" max="13825" width="8.921875" bestFit="1" customWidth="1"/>
    <col min="13830" max="13830" width="13" bestFit="1" customWidth="1"/>
    <col min="13831" max="13831" width="8.07421875" bestFit="1" customWidth="1"/>
    <col min="13832" max="13832" width="26.07421875" bestFit="1" customWidth="1"/>
    <col min="13833" max="13833" width="65.3828125" bestFit="1" customWidth="1"/>
    <col min="13834" max="13834" width="10.4609375" bestFit="1" customWidth="1"/>
    <col min="13835" max="13835" width="10.61328125" bestFit="1" customWidth="1"/>
    <col min="13836" max="13836" width="11.07421875" bestFit="1" customWidth="1"/>
    <col min="13837" max="13837" width="11.3828125" bestFit="1" customWidth="1"/>
    <col min="13838" max="13838" width="8.07421875" bestFit="1" customWidth="1"/>
    <col min="14081" max="14081" width="8.921875" bestFit="1" customWidth="1"/>
    <col min="14086" max="14086" width="13" bestFit="1" customWidth="1"/>
    <col min="14087" max="14087" width="8.07421875" bestFit="1" customWidth="1"/>
    <col min="14088" max="14088" width="26.07421875" bestFit="1" customWidth="1"/>
    <col min="14089" max="14089" width="65.3828125" bestFit="1" customWidth="1"/>
    <col min="14090" max="14090" width="10.4609375" bestFit="1" customWidth="1"/>
    <col min="14091" max="14091" width="10.61328125" bestFit="1" customWidth="1"/>
    <col min="14092" max="14092" width="11.07421875" bestFit="1" customWidth="1"/>
    <col min="14093" max="14093" width="11.3828125" bestFit="1" customWidth="1"/>
    <col min="14094" max="14094" width="8.07421875" bestFit="1" customWidth="1"/>
    <col min="14337" max="14337" width="8.921875" bestFit="1" customWidth="1"/>
    <col min="14342" max="14342" width="13" bestFit="1" customWidth="1"/>
    <col min="14343" max="14343" width="8.07421875" bestFit="1" customWidth="1"/>
    <col min="14344" max="14344" width="26.07421875" bestFit="1" customWidth="1"/>
    <col min="14345" max="14345" width="65.3828125" bestFit="1" customWidth="1"/>
    <col min="14346" max="14346" width="10.4609375" bestFit="1" customWidth="1"/>
    <col min="14347" max="14347" width="10.61328125" bestFit="1" customWidth="1"/>
    <col min="14348" max="14348" width="11.07421875" bestFit="1" customWidth="1"/>
    <col min="14349" max="14349" width="11.3828125" bestFit="1" customWidth="1"/>
    <col min="14350" max="14350" width="8.07421875" bestFit="1" customWidth="1"/>
    <col min="14593" max="14593" width="8.921875" bestFit="1" customWidth="1"/>
    <col min="14598" max="14598" width="13" bestFit="1" customWidth="1"/>
    <col min="14599" max="14599" width="8.07421875" bestFit="1" customWidth="1"/>
    <col min="14600" max="14600" width="26.07421875" bestFit="1" customWidth="1"/>
    <col min="14601" max="14601" width="65.3828125" bestFit="1" customWidth="1"/>
    <col min="14602" max="14602" width="10.4609375" bestFit="1" customWidth="1"/>
    <col min="14603" max="14603" width="10.61328125" bestFit="1" customWidth="1"/>
    <col min="14604" max="14604" width="11.07421875" bestFit="1" customWidth="1"/>
    <col min="14605" max="14605" width="11.3828125" bestFit="1" customWidth="1"/>
    <col min="14606" max="14606" width="8.07421875" bestFit="1" customWidth="1"/>
    <col min="14849" max="14849" width="8.921875" bestFit="1" customWidth="1"/>
    <col min="14854" max="14854" width="13" bestFit="1" customWidth="1"/>
    <col min="14855" max="14855" width="8.07421875" bestFit="1" customWidth="1"/>
    <col min="14856" max="14856" width="26.07421875" bestFit="1" customWidth="1"/>
    <col min="14857" max="14857" width="65.3828125" bestFit="1" customWidth="1"/>
    <col min="14858" max="14858" width="10.4609375" bestFit="1" customWidth="1"/>
    <col min="14859" max="14859" width="10.61328125" bestFit="1" customWidth="1"/>
    <col min="14860" max="14860" width="11.07421875" bestFit="1" customWidth="1"/>
    <col min="14861" max="14861" width="11.3828125" bestFit="1" customWidth="1"/>
    <col min="14862" max="14862" width="8.07421875" bestFit="1" customWidth="1"/>
    <col min="15105" max="15105" width="8.921875" bestFit="1" customWidth="1"/>
    <col min="15110" max="15110" width="13" bestFit="1" customWidth="1"/>
    <col min="15111" max="15111" width="8.07421875" bestFit="1" customWidth="1"/>
    <col min="15112" max="15112" width="26.07421875" bestFit="1" customWidth="1"/>
    <col min="15113" max="15113" width="65.3828125" bestFit="1" customWidth="1"/>
    <col min="15114" max="15114" width="10.4609375" bestFit="1" customWidth="1"/>
    <col min="15115" max="15115" width="10.61328125" bestFit="1" customWidth="1"/>
    <col min="15116" max="15116" width="11.07421875" bestFit="1" customWidth="1"/>
    <col min="15117" max="15117" width="11.3828125" bestFit="1" customWidth="1"/>
    <col min="15118" max="15118" width="8.07421875" bestFit="1" customWidth="1"/>
    <col min="15361" max="15361" width="8.921875" bestFit="1" customWidth="1"/>
    <col min="15366" max="15366" width="13" bestFit="1" customWidth="1"/>
    <col min="15367" max="15367" width="8.07421875" bestFit="1" customWidth="1"/>
    <col min="15368" max="15368" width="26.07421875" bestFit="1" customWidth="1"/>
    <col min="15369" max="15369" width="65.3828125" bestFit="1" customWidth="1"/>
    <col min="15370" max="15370" width="10.4609375" bestFit="1" customWidth="1"/>
    <col min="15371" max="15371" width="10.61328125" bestFit="1" customWidth="1"/>
    <col min="15372" max="15372" width="11.07421875" bestFit="1" customWidth="1"/>
    <col min="15373" max="15373" width="11.3828125" bestFit="1" customWidth="1"/>
    <col min="15374" max="15374" width="8.07421875" bestFit="1" customWidth="1"/>
    <col min="15617" max="15617" width="8.921875" bestFit="1" customWidth="1"/>
    <col min="15622" max="15622" width="13" bestFit="1" customWidth="1"/>
    <col min="15623" max="15623" width="8.07421875" bestFit="1" customWidth="1"/>
    <col min="15624" max="15624" width="26.07421875" bestFit="1" customWidth="1"/>
    <col min="15625" max="15625" width="65.3828125" bestFit="1" customWidth="1"/>
    <col min="15626" max="15626" width="10.4609375" bestFit="1" customWidth="1"/>
    <col min="15627" max="15627" width="10.61328125" bestFit="1" customWidth="1"/>
    <col min="15628" max="15628" width="11.07421875" bestFit="1" customWidth="1"/>
    <col min="15629" max="15629" width="11.3828125" bestFit="1" customWidth="1"/>
    <col min="15630" max="15630" width="8.07421875" bestFit="1" customWidth="1"/>
    <col min="15873" max="15873" width="8.921875" bestFit="1" customWidth="1"/>
    <col min="15878" max="15878" width="13" bestFit="1" customWidth="1"/>
    <col min="15879" max="15879" width="8.07421875" bestFit="1" customWidth="1"/>
    <col min="15880" max="15880" width="26.07421875" bestFit="1" customWidth="1"/>
    <col min="15881" max="15881" width="65.3828125" bestFit="1" customWidth="1"/>
    <col min="15882" max="15882" width="10.4609375" bestFit="1" customWidth="1"/>
    <col min="15883" max="15883" width="10.61328125" bestFit="1" customWidth="1"/>
    <col min="15884" max="15884" width="11.07421875" bestFit="1" customWidth="1"/>
    <col min="15885" max="15885" width="11.3828125" bestFit="1" customWidth="1"/>
    <col min="15886" max="15886" width="8.07421875" bestFit="1" customWidth="1"/>
    <col min="16129" max="16129" width="8.921875" bestFit="1" customWidth="1"/>
    <col min="16134" max="16134" width="13" bestFit="1" customWidth="1"/>
    <col min="16135" max="16135" width="8.07421875" bestFit="1" customWidth="1"/>
    <col min="16136" max="16136" width="26.07421875" bestFit="1" customWidth="1"/>
    <col min="16137" max="16137" width="65.3828125" bestFit="1" customWidth="1"/>
    <col min="16138" max="16138" width="10.4609375" bestFit="1" customWidth="1"/>
    <col min="16139" max="16139" width="10.61328125" bestFit="1" customWidth="1"/>
    <col min="16140" max="16140" width="11.07421875" bestFit="1" customWidth="1"/>
    <col min="16141" max="16141" width="11.3828125" bestFit="1" customWidth="1"/>
    <col min="16142" max="16142" width="8.07421875" bestFit="1" customWidth="1"/>
  </cols>
  <sheetData>
    <row r="1" spans="1:14" ht="29.15">
      <c r="A1" s="92" t="s">
        <v>106</v>
      </c>
      <c r="B1" s="93" t="s">
        <v>107</v>
      </c>
      <c r="C1" s="92" t="s">
        <v>108</v>
      </c>
      <c r="D1" s="92" t="s">
        <v>109</v>
      </c>
      <c r="E1" s="92" t="s">
        <v>110</v>
      </c>
      <c r="F1" s="92" t="s">
        <v>111</v>
      </c>
      <c r="G1" s="92" t="s">
        <v>112</v>
      </c>
      <c r="H1" s="92" t="s">
        <v>113</v>
      </c>
      <c r="I1" s="92" t="s">
        <v>114</v>
      </c>
      <c r="J1" s="92" t="s">
        <v>115</v>
      </c>
      <c r="K1" s="92" t="s">
        <v>116</v>
      </c>
      <c r="L1" s="92" t="s">
        <v>117</v>
      </c>
      <c r="M1" s="92" t="s">
        <v>118</v>
      </c>
      <c r="N1" s="92" t="s">
        <v>119</v>
      </c>
    </row>
    <row r="2" spans="1:14" ht="14.6">
      <c r="A2" s="6"/>
      <c r="B2" s="5" t="s">
        <v>3349</v>
      </c>
      <c r="C2" s="6"/>
      <c r="D2" s="6"/>
      <c r="E2" s="6">
        <f>SUM(E3:E7)</f>
        <v>32</v>
      </c>
      <c r="F2" s="7" t="str">
        <f>CONCATENATE("32'h",K2)</f>
        <v>32'h00000020</v>
      </c>
      <c r="G2" s="7"/>
      <c r="H2" s="24" t="s">
        <v>3267</v>
      </c>
      <c r="I2" s="24"/>
      <c r="J2" s="6"/>
      <c r="K2" s="6" t="str">
        <f>LOWER(DEC2HEX(L2,8))</f>
        <v>00000020</v>
      </c>
      <c r="L2" s="6">
        <f>SUM(L3:L7)</f>
        <v>32</v>
      </c>
      <c r="M2" s="28"/>
      <c r="N2" s="28"/>
    </row>
    <row r="3" spans="1:14" ht="14.6">
      <c r="A3" s="10"/>
      <c r="B3" s="25"/>
      <c r="C3" s="10">
        <v>6</v>
      </c>
      <c r="D3" s="10">
        <v>31</v>
      </c>
      <c r="E3" s="10">
        <f>D3+1-C3</f>
        <v>26</v>
      </c>
      <c r="F3" s="10" t="str">
        <f>CONCATENATE(E3,"'h",K3)</f>
        <v>26'h0</v>
      </c>
      <c r="G3" s="10" t="s">
        <v>2191</v>
      </c>
      <c r="H3" s="28" t="s">
        <v>3351</v>
      </c>
      <c r="I3" s="28" t="s">
        <v>3352</v>
      </c>
      <c r="J3" s="10">
        <v>0</v>
      </c>
      <c r="K3" s="10" t="str">
        <f>LOWER(DEC2HEX((J3)))</f>
        <v>0</v>
      </c>
      <c r="L3" s="10">
        <f>J3*(2^C3)</f>
        <v>0</v>
      </c>
      <c r="M3" s="28"/>
      <c r="N3" s="28"/>
    </row>
    <row r="4" spans="1:14" ht="14.6">
      <c r="A4" s="10"/>
      <c r="B4" s="25"/>
      <c r="C4" s="10">
        <v>5</v>
      </c>
      <c r="D4" s="10">
        <v>5</v>
      </c>
      <c r="E4" s="10">
        <f>D4+1-C4</f>
        <v>1</v>
      </c>
      <c r="F4" s="10" t="str">
        <f>CONCATENATE(E4,"'h",K4)</f>
        <v>1'h1</v>
      </c>
      <c r="G4" s="10" t="s">
        <v>2191</v>
      </c>
      <c r="H4" t="s">
        <v>195</v>
      </c>
      <c r="I4" s="35"/>
      <c r="J4" s="10">
        <v>1</v>
      </c>
      <c r="K4" s="10" t="str">
        <f>LOWER(DEC2HEX((J4)))</f>
        <v>1</v>
      </c>
      <c r="L4" s="10">
        <f>J4*(2^C4)</f>
        <v>32</v>
      </c>
      <c r="M4" s="28"/>
      <c r="N4" s="28"/>
    </row>
    <row r="5" spans="1:14" ht="14.6">
      <c r="A5" s="10"/>
      <c r="B5" s="25"/>
      <c r="C5" s="10">
        <v>4</v>
      </c>
      <c r="D5" s="10">
        <v>4</v>
      </c>
      <c r="E5" s="10">
        <f>D5+1-C5</f>
        <v>1</v>
      </c>
      <c r="F5" s="10" t="str">
        <f>CONCATENATE(E5,"'h",K5)</f>
        <v>1'h0</v>
      </c>
      <c r="G5" s="10" t="s">
        <v>3353</v>
      </c>
      <c r="H5" s="28" t="s">
        <v>3354</v>
      </c>
      <c r="I5" s="35" t="s">
        <v>3355</v>
      </c>
      <c r="J5" s="10">
        <v>0</v>
      </c>
      <c r="K5" s="10" t="str">
        <f>LOWER(DEC2HEX((J5)))</f>
        <v>0</v>
      </c>
      <c r="L5" s="10">
        <f>J5*(2^C5)</f>
        <v>0</v>
      </c>
      <c r="M5" s="28"/>
      <c r="N5" s="28"/>
    </row>
    <row r="6" spans="1:14" ht="72.900000000000006">
      <c r="A6" s="10"/>
      <c r="B6" s="25"/>
      <c r="C6" s="10">
        <v>1</v>
      </c>
      <c r="D6" s="10">
        <v>3</v>
      </c>
      <c r="E6" s="10">
        <f>D6+1-C6</f>
        <v>3</v>
      </c>
      <c r="F6" s="10" t="str">
        <f>CONCATENATE(E6,"'h",K6)</f>
        <v>3'h0</v>
      </c>
      <c r="G6" s="10" t="s">
        <v>2191</v>
      </c>
      <c r="H6" s="28" t="s">
        <v>3268</v>
      </c>
      <c r="I6" s="35" t="s">
        <v>3356</v>
      </c>
      <c r="J6" s="10">
        <v>0</v>
      </c>
      <c r="K6" s="10" t="str">
        <f>LOWER(DEC2HEX((J6)))</f>
        <v>0</v>
      </c>
      <c r="L6" s="10">
        <f>J6*(2^C6)</f>
        <v>0</v>
      </c>
      <c r="M6" s="28"/>
      <c r="N6" s="28"/>
    </row>
    <row r="7" spans="1:14" ht="14.6">
      <c r="A7" s="10"/>
      <c r="B7" s="25"/>
      <c r="C7" s="10">
        <v>0</v>
      </c>
      <c r="D7" s="10">
        <v>0</v>
      </c>
      <c r="E7" s="10">
        <f>D7+1-C7</f>
        <v>1</v>
      </c>
      <c r="F7" s="10" t="str">
        <f>CONCATENATE(E7,"'h",K7)</f>
        <v>1'h0</v>
      </c>
      <c r="G7" s="10" t="s">
        <v>2191</v>
      </c>
      <c r="H7" s="28" t="s">
        <v>3357</v>
      </c>
      <c r="I7" s="28" t="s">
        <v>2518</v>
      </c>
      <c r="J7" s="10">
        <v>0</v>
      </c>
      <c r="K7" s="10" t="str">
        <f>LOWER(DEC2HEX((J7)))</f>
        <v>0</v>
      </c>
      <c r="L7" s="10">
        <f>J7*(2^C7)</f>
        <v>0</v>
      </c>
      <c r="M7" s="28"/>
      <c r="N7" s="28"/>
    </row>
    <row r="8" spans="1:14" ht="14.6">
      <c r="A8" s="6"/>
      <c r="B8" s="5" t="s">
        <v>3358</v>
      </c>
      <c r="C8" s="6"/>
      <c r="D8" s="6"/>
      <c r="E8" s="6">
        <f>SUM(E9:E21)</f>
        <v>32</v>
      </c>
      <c r="F8" s="7" t="str">
        <f>CONCATENATE("32'h",K8)</f>
        <v>32'h60002000</v>
      </c>
      <c r="G8" s="7"/>
      <c r="H8" s="24" t="s">
        <v>3359</v>
      </c>
      <c r="I8" s="24"/>
      <c r="J8" s="6"/>
      <c r="K8" s="6" t="str">
        <f>LOWER(DEC2HEX(L8,8))</f>
        <v>60002000</v>
      </c>
      <c r="L8" s="6">
        <f>SUM(L9:L21)</f>
        <v>1610620928</v>
      </c>
    </row>
    <row r="9" spans="1:14" ht="14.6">
      <c r="A9" s="10"/>
      <c r="B9" s="25"/>
      <c r="C9" s="10">
        <v>31</v>
      </c>
      <c r="D9" s="10">
        <v>31</v>
      </c>
      <c r="E9" s="10">
        <f>D9+1-C9</f>
        <v>1</v>
      </c>
      <c r="F9" s="10" t="str">
        <f>CONCATENATE(E9,"'h",K9)</f>
        <v>1'h0</v>
      </c>
      <c r="G9" s="10" t="s">
        <v>2191</v>
      </c>
      <c r="H9" s="28" t="s">
        <v>3269</v>
      </c>
      <c r="I9" s="10" t="s">
        <v>2610</v>
      </c>
      <c r="J9" s="10">
        <v>0</v>
      </c>
      <c r="K9" s="10" t="str">
        <f>LOWER(DEC2HEX((J9)))</f>
        <v>0</v>
      </c>
      <c r="L9" s="10">
        <f>J9*(2^C9)</f>
        <v>0</v>
      </c>
    </row>
    <row r="10" spans="1:14" ht="14.6">
      <c r="A10" s="10"/>
      <c r="B10" s="25"/>
      <c r="C10" s="26">
        <v>30</v>
      </c>
      <c r="D10" s="26">
        <v>30</v>
      </c>
      <c r="E10" s="26">
        <f t="shared" ref="E10:E18" si="0">D10+1-C10</f>
        <v>1</v>
      </c>
      <c r="F10" s="26" t="str">
        <f t="shared" ref="F10:F18" si="1">CONCATENATE(E10,"'h",K10)</f>
        <v>1'h1</v>
      </c>
      <c r="G10" s="10" t="s">
        <v>3353</v>
      </c>
      <c r="H10" s="28" t="s">
        <v>3360</v>
      </c>
      <c r="I10" s="10" t="s">
        <v>3361</v>
      </c>
      <c r="J10" s="26">
        <v>1</v>
      </c>
      <c r="K10" s="26" t="str">
        <f t="shared" ref="K10:K18" si="2">LOWER(DEC2HEX((J10)))</f>
        <v>1</v>
      </c>
      <c r="L10" s="26">
        <f t="shared" ref="L10:L18" si="3">J10*(2^C10)</f>
        <v>1073741824</v>
      </c>
    </row>
    <row r="11" spans="1:14" ht="72.900000000000006">
      <c r="A11" s="10"/>
      <c r="B11" s="25"/>
      <c r="C11" s="26">
        <v>28</v>
      </c>
      <c r="D11" s="26">
        <v>29</v>
      </c>
      <c r="E11" s="26">
        <f t="shared" si="0"/>
        <v>2</v>
      </c>
      <c r="F11" s="26" t="str">
        <f t="shared" si="1"/>
        <v>2'h2</v>
      </c>
      <c r="G11" s="10" t="s">
        <v>3353</v>
      </c>
      <c r="H11" s="28" t="s">
        <v>3362</v>
      </c>
      <c r="I11" s="32" t="s">
        <v>3363</v>
      </c>
      <c r="J11" s="26">
        <v>2</v>
      </c>
      <c r="K11" s="26" t="str">
        <f t="shared" si="2"/>
        <v>2</v>
      </c>
      <c r="L11" s="26">
        <f t="shared" si="3"/>
        <v>536870912</v>
      </c>
    </row>
    <row r="12" spans="1:14" ht="14.6">
      <c r="A12" s="10"/>
      <c r="B12" s="25"/>
      <c r="C12" s="26">
        <v>24</v>
      </c>
      <c r="D12" s="26">
        <v>27</v>
      </c>
      <c r="E12" s="26">
        <f t="shared" si="0"/>
        <v>4</v>
      </c>
      <c r="F12" s="26" t="str">
        <f t="shared" si="1"/>
        <v>4'h0</v>
      </c>
      <c r="G12" s="10" t="s">
        <v>3353</v>
      </c>
      <c r="H12" s="28" t="s">
        <v>3364</v>
      </c>
      <c r="I12" s="10" t="s">
        <v>3365</v>
      </c>
      <c r="J12" s="26">
        <v>0</v>
      </c>
      <c r="K12" s="26" t="str">
        <f t="shared" si="2"/>
        <v>0</v>
      </c>
      <c r="L12" s="26">
        <f t="shared" si="3"/>
        <v>0</v>
      </c>
    </row>
    <row r="13" spans="1:14" ht="14.6">
      <c r="A13" s="10"/>
      <c r="B13" s="25"/>
      <c r="C13" s="26">
        <v>23</v>
      </c>
      <c r="D13" s="26">
        <v>23</v>
      </c>
      <c r="E13" s="26">
        <f t="shared" si="0"/>
        <v>1</v>
      </c>
      <c r="F13" s="26" t="str">
        <f t="shared" si="1"/>
        <v>1'h0</v>
      </c>
      <c r="G13" s="10" t="s">
        <v>3366</v>
      </c>
      <c r="H13" s="28" t="s">
        <v>2611</v>
      </c>
      <c r="I13" s="10" t="s">
        <v>3367</v>
      </c>
      <c r="J13" s="26">
        <v>0</v>
      </c>
      <c r="K13" s="26" t="str">
        <f t="shared" si="2"/>
        <v>0</v>
      </c>
      <c r="L13" s="26">
        <f t="shared" si="3"/>
        <v>0</v>
      </c>
    </row>
    <row r="14" spans="1:14" ht="14.6">
      <c r="A14" s="10"/>
      <c r="B14" s="25"/>
      <c r="C14" s="26">
        <v>22</v>
      </c>
      <c r="D14" s="26">
        <v>22</v>
      </c>
      <c r="E14" s="26">
        <f t="shared" si="0"/>
        <v>1</v>
      </c>
      <c r="F14" s="26" t="str">
        <f t="shared" si="1"/>
        <v>1'h0</v>
      </c>
      <c r="G14" s="10" t="s">
        <v>3366</v>
      </c>
      <c r="H14" s="28" t="s">
        <v>3368</v>
      </c>
      <c r="I14" s="32" t="s">
        <v>3369</v>
      </c>
      <c r="J14" s="26">
        <v>0</v>
      </c>
      <c r="K14" s="26" t="str">
        <f t="shared" si="2"/>
        <v>0</v>
      </c>
      <c r="L14" s="26">
        <f t="shared" si="3"/>
        <v>0</v>
      </c>
    </row>
    <row r="15" spans="1:14" ht="14.6">
      <c r="A15" s="10"/>
      <c r="B15" s="25"/>
      <c r="C15" s="26">
        <v>17</v>
      </c>
      <c r="D15" s="26">
        <v>21</v>
      </c>
      <c r="E15" s="26">
        <f t="shared" si="0"/>
        <v>5</v>
      </c>
      <c r="F15" s="26" t="str">
        <f t="shared" si="1"/>
        <v>5'h0</v>
      </c>
      <c r="G15" s="10" t="s">
        <v>2191</v>
      </c>
      <c r="H15" s="28" t="s">
        <v>3370</v>
      </c>
      <c r="I15" s="32" t="s">
        <v>3371</v>
      </c>
      <c r="J15" s="26">
        <v>0</v>
      </c>
      <c r="K15" s="26" t="str">
        <f t="shared" si="2"/>
        <v>0</v>
      </c>
      <c r="L15" s="26">
        <f t="shared" si="3"/>
        <v>0</v>
      </c>
    </row>
    <row r="16" spans="1:14" ht="14.6">
      <c r="A16" s="10"/>
      <c r="B16" s="25"/>
      <c r="C16" s="26">
        <v>16</v>
      </c>
      <c r="D16" s="26">
        <v>16</v>
      </c>
      <c r="E16" s="26">
        <f t="shared" si="0"/>
        <v>1</v>
      </c>
      <c r="F16" s="26" t="str">
        <f t="shared" si="1"/>
        <v>1'h0</v>
      </c>
      <c r="G16" s="10" t="s">
        <v>3353</v>
      </c>
      <c r="H16" s="28" t="s">
        <v>3372</v>
      </c>
      <c r="I16" s="32" t="s">
        <v>3373</v>
      </c>
      <c r="J16" s="26">
        <v>0</v>
      </c>
      <c r="K16" s="26" t="str">
        <f t="shared" si="2"/>
        <v>0</v>
      </c>
      <c r="L16" s="26">
        <f t="shared" si="3"/>
        <v>0</v>
      </c>
    </row>
    <row r="17" spans="1:12" ht="29.15">
      <c r="A17" s="10"/>
      <c r="B17" s="25"/>
      <c r="C17" s="26">
        <v>15</v>
      </c>
      <c r="D17" s="26">
        <v>15</v>
      </c>
      <c r="E17" s="26">
        <f t="shared" si="0"/>
        <v>1</v>
      </c>
      <c r="F17" s="26" t="str">
        <f t="shared" si="1"/>
        <v>1'h0</v>
      </c>
      <c r="G17" s="10" t="s">
        <v>2190</v>
      </c>
      <c r="H17" s="28" t="s">
        <v>3374</v>
      </c>
      <c r="I17" s="32" t="s">
        <v>3375</v>
      </c>
      <c r="J17" s="26">
        <v>0</v>
      </c>
      <c r="K17" s="26" t="str">
        <f t="shared" si="2"/>
        <v>0</v>
      </c>
      <c r="L17" s="26">
        <f t="shared" si="3"/>
        <v>0</v>
      </c>
    </row>
    <row r="18" spans="1:12" ht="14.6">
      <c r="A18" s="10"/>
      <c r="B18" s="25"/>
      <c r="C18" s="26">
        <v>14</v>
      </c>
      <c r="D18" s="26">
        <v>14</v>
      </c>
      <c r="E18" s="26">
        <f t="shared" si="0"/>
        <v>1</v>
      </c>
      <c r="F18" s="26" t="str">
        <f t="shared" si="1"/>
        <v>1'h0</v>
      </c>
      <c r="G18" s="10" t="s">
        <v>2190</v>
      </c>
      <c r="H18" s="28" t="s">
        <v>3376</v>
      </c>
      <c r="I18" s="32"/>
      <c r="J18" s="26">
        <v>0</v>
      </c>
      <c r="K18" s="26" t="str">
        <f t="shared" si="2"/>
        <v>0</v>
      </c>
      <c r="L18" s="26">
        <f t="shared" si="3"/>
        <v>0</v>
      </c>
    </row>
    <row r="19" spans="1:12" ht="29.15">
      <c r="A19" s="10"/>
      <c r="B19" s="25"/>
      <c r="C19" s="26">
        <v>13</v>
      </c>
      <c r="D19" s="26">
        <v>13</v>
      </c>
      <c r="E19" s="26">
        <f>D19+1-C19</f>
        <v>1</v>
      </c>
      <c r="F19" s="26" t="str">
        <f>CONCATENATE(E19,"'h",K19)</f>
        <v>1'h1</v>
      </c>
      <c r="G19" s="10" t="s">
        <v>3366</v>
      </c>
      <c r="H19" s="28" t="s">
        <v>3377</v>
      </c>
      <c r="I19" s="32" t="s">
        <v>3378</v>
      </c>
      <c r="J19" s="26">
        <v>1</v>
      </c>
      <c r="K19" s="26" t="str">
        <f>LOWER(DEC2HEX((J19)))</f>
        <v>1</v>
      </c>
      <c r="L19" s="26">
        <f>J19*(2^C19)</f>
        <v>8192</v>
      </c>
    </row>
    <row r="20" spans="1:12" ht="14.6">
      <c r="A20" s="10"/>
      <c r="B20" s="25"/>
      <c r="C20" s="26">
        <v>7</v>
      </c>
      <c r="D20" s="26">
        <v>12</v>
      </c>
      <c r="E20" s="26">
        <f>D20+1-C20</f>
        <v>6</v>
      </c>
      <c r="F20" s="26" t="str">
        <f>CONCATENATE(E20,"'h",K20)</f>
        <v>6'h0</v>
      </c>
      <c r="G20" s="10" t="s">
        <v>3353</v>
      </c>
      <c r="H20" s="28" t="s">
        <v>3379</v>
      </c>
      <c r="I20" s="32" t="s">
        <v>197</v>
      </c>
      <c r="J20" s="26">
        <v>0</v>
      </c>
      <c r="K20" s="26" t="str">
        <f>LOWER(DEC2HEX((J20)))</f>
        <v>0</v>
      </c>
      <c r="L20" s="26">
        <f>J20*(2^C20)</f>
        <v>0</v>
      </c>
    </row>
    <row r="21" spans="1:12" ht="14.6">
      <c r="A21" s="10"/>
      <c r="B21" s="25"/>
      <c r="C21" s="26">
        <v>0</v>
      </c>
      <c r="D21" s="26">
        <v>6</v>
      </c>
      <c r="E21" s="26">
        <f>D21+1-C21</f>
        <v>7</v>
      </c>
      <c r="F21" s="26" t="str">
        <f>CONCATENATE(E21,"'h",K21)</f>
        <v>7'h0</v>
      </c>
      <c r="G21" s="26" t="s">
        <v>123</v>
      </c>
      <c r="H21" s="28" t="s">
        <v>3380</v>
      </c>
      <c r="I21" s="32" t="s">
        <v>3381</v>
      </c>
      <c r="J21" s="26">
        <v>0</v>
      </c>
      <c r="K21" s="26" t="str">
        <f>LOWER(DEC2HEX((J21)))</f>
        <v>0</v>
      </c>
      <c r="L21" s="26">
        <f>J21*(2^C21)</f>
        <v>0</v>
      </c>
    </row>
    <row r="22" spans="1:12" ht="14.6">
      <c r="A22" s="6"/>
      <c r="B22" s="5" t="s">
        <v>3382</v>
      </c>
      <c r="C22" s="6"/>
      <c r="D22" s="6"/>
      <c r="E22" s="6">
        <f>SUM(E23:E35)</f>
        <v>32</v>
      </c>
      <c r="F22" s="7" t="str">
        <f>CONCATENATE("32'h",K22)</f>
        <v>32'h00006080</v>
      </c>
      <c r="G22" s="7"/>
      <c r="H22" s="24" t="s">
        <v>3383</v>
      </c>
      <c r="I22" s="24"/>
      <c r="J22" s="6"/>
      <c r="K22" s="6" t="str">
        <f>LOWER(DEC2HEX(L22,8))</f>
        <v>00006080</v>
      </c>
      <c r="L22" s="6">
        <f>SUM(L23:L35)</f>
        <v>24704</v>
      </c>
    </row>
    <row r="23" spans="1:12" ht="14.6">
      <c r="A23" s="10"/>
      <c r="B23" s="25"/>
      <c r="C23" s="10">
        <v>29</v>
      </c>
      <c r="D23" s="10">
        <v>31</v>
      </c>
      <c r="E23" s="10">
        <f t="shared" ref="E23:E35" si="4">D23+1-C23</f>
        <v>3</v>
      </c>
      <c r="F23" s="10" t="str">
        <f t="shared" ref="F23:F35" si="5">CONCATENATE(E23,"'h",K23)</f>
        <v>3'h0</v>
      </c>
      <c r="G23" s="10" t="s">
        <v>3353</v>
      </c>
      <c r="H23" s="28" t="s">
        <v>3384</v>
      </c>
      <c r="I23" s="10" t="s">
        <v>3385</v>
      </c>
      <c r="J23" s="10">
        <v>0</v>
      </c>
      <c r="K23" s="10" t="str">
        <f t="shared" ref="K23:K35" si="6">LOWER(DEC2HEX((J23)))</f>
        <v>0</v>
      </c>
      <c r="L23" s="10">
        <f t="shared" ref="L23:L35" si="7">J23*(2^C23)</f>
        <v>0</v>
      </c>
    </row>
    <row r="24" spans="1:12" ht="14.6">
      <c r="A24" s="10"/>
      <c r="B24" s="25"/>
      <c r="C24" s="10">
        <v>28</v>
      </c>
      <c r="D24" s="10">
        <v>28</v>
      </c>
      <c r="E24" s="10">
        <f>D24+1-C24</f>
        <v>1</v>
      </c>
      <c r="F24" s="10" t="str">
        <f>CONCATENATE(E24,"'h",K24)</f>
        <v>1'h0</v>
      </c>
      <c r="G24" s="10" t="s">
        <v>3366</v>
      </c>
      <c r="H24" s="28" t="s">
        <v>3376</v>
      </c>
      <c r="I24" s="32"/>
      <c r="J24" s="10">
        <v>0</v>
      </c>
      <c r="K24" s="10" t="str">
        <f>LOWER(DEC2HEX((J24)))</f>
        <v>0</v>
      </c>
      <c r="L24" s="10">
        <f>J24*(2^C24)</f>
        <v>0</v>
      </c>
    </row>
    <row r="25" spans="1:12" ht="44.15">
      <c r="A25" s="10"/>
      <c r="B25" s="25"/>
      <c r="C25" s="10">
        <v>27</v>
      </c>
      <c r="D25" s="10">
        <v>27</v>
      </c>
      <c r="E25" s="10">
        <f>D25+1-C25</f>
        <v>1</v>
      </c>
      <c r="F25" s="10" t="str">
        <f>CONCATENATE(E25,"'h",K25)</f>
        <v>1'h0</v>
      </c>
      <c r="G25" s="10" t="s">
        <v>3353</v>
      </c>
      <c r="H25" s="28" t="s">
        <v>3386</v>
      </c>
      <c r="I25" s="32" t="s">
        <v>3387</v>
      </c>
      <c r="J25" s="26">
        <v>0</v>
      </c>
      <c r="K25" s="26" t="str">
        <f>LOWER(DEC2HEX((J25)))</f>
        <v>0</v>
      </c>
      <c r="L25" s="26">
        <f>J25*(2^C25)</f>
        <v>0</v>
      </c>
    </row>
    <row r="26" spans="1:12" ht="43.75">
      <c r="A26" s="10"/>
      <c r="B26" s="25"/>
      <c r="C26" s="10">
        <v>26</v>
      </c>
      <c r="D26" s="10">
        <v>26</v>
      </c>
      <c r="E26" s="10">
        <f>D26+1-C26</f>
        <v>1</v>
      </c>
      <c r="F26" s="10" t="str">
        <f>CONCATENATE(E26,"'h",K26)</f>
        <v>1'h0</v>
      </c>
      <c r="G26" s="26" t="s">
        <v>123</v>
      </c>
      <c r="H26" s="28" t="s">
        <v>3388</v>
      </c>
      <c r="I26" s="32" t="s">
        <v>3389</v>
      </c>
      <c r="J26" s="26">
        <v>0</v>
      </c>
      <c r="K26" s="26" t="str">
        <f>LOWER(DEC2HEX((J26)))</f>
        <v>0</v>
      </c>
      <c r="L26" s="26">
        <f>J26*(2^C26)</f>
        <v>0</v>
      </c>
    </row>
    <row r="27" spans="1:12" ht="102">
      <c r="A27" s="10"/>
      <c r="B27" s="25"/>
      <c r="C27" s="10">
        <v>22</v>
      </c>
      <c r="D27" s="10">
        <v>25</v>
      </c>
      <c r="E27" s="10">
        <f>D27+1-C27</f>
        <v>4</v>
      </c>
      <c r="F27" s="10" t="str">
        <f>CONCATENATE(E27,"'h",K27)</f>
        <v>4'h0</v>
      </c>
      <c r="G27" s="10" t="s">
        <v>3353</v>
      </c>
      <c r="H27" s="28" t="s">
        <v>3390</v>
      </c>
      <c r="I27" s="32" t="s">
        <v>3391</v>
      </c>
      <c r="J27" s="10">
        <v>0</v>
      </c>
      <c r="K27" s="10" t="str">
        <f>LOWER(DEC2HEX((J27)))</f>
        <v>0</v>
      </c>
      <c r="L27" s="10">
        <f>J27*(2^C27)</f>
        <v>0</v>
      </c>
    </row>
    <row r="28" spans="1:12" ht="14.6">
      <c r="A28" s="10"/>
      <c r="B28" s="25"/>
      <c r="C28" s="10">
        <v>16</v>
      </c>
      <c r="D28" s="10">
        <v>21</v>
      </c>
      <c r="E28" s="10">
        <f>D28+1-C28</f>
        <v>6</v>
      </c>
      <c r="F28" s="10" t="str">
        <f>CONCATENATE(E28,"'h",K28)</f>
        <v>6'h0</v>
      </c>
      <c r="G28" s="10" t="s">
        <v>3353</v>
      </c>
      <c r="H28" s="28" t="s">
        <v>3392</v>
      </c>
      <c r="I28" s="10" t="s">
        <v>3393</v>
      </c>
      <c r="J28" s="10">
        <v>0</v>
      </c>
      <c r="K28" s="10" t="str">
        <f>LOWER(DEC2HEX((J28)))</f>
        <v>0</v>
      </c>
      <c r="L28" s="10">
        <f>J28*(2^C28)</f>
        <v>0</v>
      </c>
    </row>
    <row r="29" spans="1:12" ht="14.6">
      <c r="A29" s="10"/>
      <c r="B29" s="25"/>
      <c r="C29" s="26">
        <v>15</v>
      </c>
      <c r="D29" s="26">
        <v>15</v>
      </c>
      <c r="E29" s="26">
        <f t="shared" si="4"/>
        <v>1</v>
      </c>
      <c r="F29" s="26" t="str">
        <f t="shared" si="5"/>
        <v>1'h0</v>
      </c>
      <c r="G29" s="10" t="s">
        <v>3366</v>
      </c>
      <c r="H29" s="28" t="s">
        <v>3376</v>
      </c>
      <c r="I29" s="32"/>
      <c r="J29" s="26">
        <v>0</v>
      </c>
      <c r="K29" s="26" t="str">
        <f t="shared" si="6"/>
        <v>0</v>
      </c>
      <c r="L29" s="26">
        <f t="shared" si="7"/>
        <v>0</v>
      </c>
    </row>
    <row r="30" spans="1:12" ht="14.6">
      <c r="A30" s="10"/>
      <c r="B30" s="25"/>
      <c r="C30" s="26">
        <v>14</v>
      </c>
      <c r="D30" s="26">
        <v>14</v>
      </c>
      <c r="E30" s="26">
        <f t="shared" si="4"/>
        <v>1</v>
      </c>
      <c r="F30" s="26" t="str">
        <f t="shared" si="5"/>
        <v>1'h1</v>
      </c>
      <c r="G30" s="10" t="s">
        <v>3353</v>
      </c>
      <c r="H30" s="28" t="s">
        <v>3394</v>
      </c>
      <c r="I30" s="10" t="s">
        <v>3395</v>
      </c>
      <c r="J30" s="26">
        <v>1</v>
      </c>
      <c r="K30" s="26" t="str">
        <f t="shared" si="6"/>
        <v>1</v>
      </c>
      <c r="L30" s="26">
        <f t="shared" si="7"/>
        <v>16384</v>
      </c>
    </row>
    <row r="31" spans="1:12" ht="72.900000000000006">
      <c r="A31" s="10"/>
      <c r="B31" s="25"/>
      <c r="C31" s="26">
        <v>12</v>
      </c>
      <c r="D31" s="26">
        <v>13</v>
      </c>
      <c r="E31" s="26">
        <f t="shared" si="4"/>
        <v>2</v>
      </c>
      <c r="F31" s="26" t="str">
        <f t="shared" si="5"/>
        <v>2'h2</v>
      </c>
      <c r="G31" s="10" t="s">
        <v>3353</v>
      </c>
      <c r="H31" s="28" t="s">
        <v>3396</v>
      </c>
      <c r="I31" s="32" t="s">
        <v>3397</v>
      </c>
      <c r="J31" s="26">
        <v>2</v>
      </c>
      <c r="K31" s="26" t="str">
        <f t="shared" si="6"/>
        <v>2</v>
      </c>
      <c r="L31" s="26">
        <f t="shared" si="7"/>
        <v>8192</v>
      </c>
    </row>
    <row r="32" spans="1:12" ht="14.6">
      <c r="A32" s="10"/>
      <c r="B32" s="25"/>
      <c r="C32" s="26">
        <v>8</v>
      </c>
      <c r="D32" s="26">
        <v>11</v>
      </c>
      <c r="E32" s="26">
        <f t="shared" si="4"/>
        <v>4</v>
      </c>
      <c r="F32" s="26" t="str">
        <f t="shared" si="5"/>
        <v>4'h0</v>
      </c>
      <c r="G32" s="10" t="s">
        <v>3353</v>
      </c>
      <c r="H32" s="28" t="s">
        <v>3398</v>
      </c>
      <c r="I32" s="10" t="s">
        <v>3399</v>
      </c>
      <c r="J32" s="26">
        <v>0</v>
      </c>
      <c r="K32" s="26" t="str">
        <f t="shared" si="6"/>
        <v>0</v>
      </c>
      <c r="L32" s="26">
        <f t="shared" si="7"/>
        <v>0</v>
      </c>
    </row>
    <row r="33" spans="1:12" ht="14.6">
      <c r="A33" s="10"/>
      <c r="B33" s="25"/>
      <c r="C33" s="26">
        <v>7</v>
      </c>
      <c r="D33" s="26">
        <v>7</v>
      </c>
      <c r="E33" s="26">
        <f t="shared" si="4"/>
        <v>1</v>
      </c>
      <c r="F33" s="26" t="str">
        <f t="shared" si="5"/>
        <v>1'h1</v>
      </c>
      <c r="G33" s="10" t="s">
        <v>3366</v>
      </c>
      <c r="H33" s="28" t="s">
        <v>3400</v>
      </c>
      <c r="I33" s="10" t="s">
        <v>3401</v>
      </c>
      <c r="J33" s="26">
        <v>1</v>
      </c>
      <c r="K33" s="26" t="str">
        <f t="shared" si="6"/>
        <v>1</v>
      </c>
      <c r="L33" s="26">
        <f t="shared" si="7"/>
        <v>128</v>
      </c>
    </row>
    <row r="34" spans="1:12" ht="14.6">
      <c r="A34" s="10"/>
      <c r="B34" s="25"/>
      <c r="C34" s="26">
        <v>6</v>
      </c>
      <c r="D34" s="26">
        <v>6</v>
      </c>
      <c r="E34" s="26">
        <f t="shared" si="4"/>
        <v>1</v>
      </c>
      <c r="F34" s="26" t="str">
        <f t="shared" si="5"/>
        <v>1'h0</v>
      </c>
      <c r="G34" s="10" t="s">
        <v>3366</v>
      </c>
      <c r="H34" s="28" t="s">
        <v>3376</v>
      </c>
      <c r="I34" s="10"/>
      <c r="J34" s="26">
        <v>0</v>
      </c>
      <c r="K34" s="26" t="str">
        <f t="shared" si="6"/>
        <v>0</v>
      </c>
      <c r="L34" s="26">
        <f t="shared" si="7"/>
        <v>0</v>
      </c>
    </row>
    <row r="35" spans="1:12" ht="73.3">
      <c r="A35" s="10"/>
      <c r="B35" s="25"/>
      <c r="C35" s="26">
        <v>0</v>
      </c>
      <c r="D35" s="26">
        <v>5</v>
      </c>
      <c r="E35" s="26">
        <f t="shared" si="4"/>
        <v>6</v>
      </c>
      <c r="F35" s="26" t="str">
        <f t="shared" si="5"/>
        <v>6'h0</v>
      </c>
      <c r="G35" s="10" t="s">
        <v>3353</v>
      </c>
      <c r="H35" s="28" t="s">
        <v>3402</v>
      </c>
      <c r="I35" s="32" t="s">
        <v>4406</v>
      </c>
      <c r="J35" s="26">
        <v>0</v>
      </c>
      <c r="K35" s="26" t="str">
        <f t="shared" si="6"/>
        <v>0</v>
      </c>
      <c r="L35" s="26">
        <f t="shared" si="7"/>
        <v>0</v>
      </c>
    </row>
    <row r="36" spans="1:12" ht="14.6">
      <c r="A36" s="109"/>
      <c r="B36" s="5" t="s">
        <v>3403</v>
      </c>
      <c r="C36" s="6"/>
      <c r="D36" s="6"/>
      <c r="E36" s="6">
        <f>SUM(E37:E38)</f>
        <v>32</v>
      </c>
      <c r="F36" s="7" t="str">
        <f>CONCATENATE("32'h",K36)</f>
        <v>32'h00000000</v>
      </c>
      <c r="G36" s="7"/>
      <c r="H36" s="24" t="s">
        <v>3404</v>
      </c>
      <c r="I36" s="24"/>
      <c r="J36" s="6"/>
      <c r="K36" s="6" t="str">
        <f>LOWER(DEC2HEX(L36,8))</f>
        <v>00000000</v>
      </c>
      <c r="L36" s="6">
        <f>SUM(L37:L50)</f>
        <v>0</v>
      </c>
    </row>
    <row r="37" spans="1:12" ht="14.6">
      <c r="A37" s="109"/>
      <c r="B37" s="25"/>
      <c r="C37" s="10">
        <v>2</v>
      </c>
      <c r="D37" s="10">
        <v>31</v>
      </c>
      <c r="E37" s="10">
        <f t="shared" ref="E37" si="8">D37+1-C37</f>
        <v>30</v>
      </c>
      <c r="F37" s="10" t="str">
        <f t="shared" ref="F37" si="9">CONCATENATE(E37,"'h",K37)</f>
        <v>30'h0</v>
      </c>
      <c r="G37" s="10" t="s">
        <v>3366</v>
      </c>
      <c r="H37" s="28" t="s">
        <v>3376</v>
      </c>
      <c r="I37" s="10"/>
      <c r="J37" s="10">
        <v>0</v>
      </c>
      <c r="K37" s="10" t="str">
        <f t="shared" ref="K37" si="10">LOWER(DEC2HEX((J37)))</f>
        <v>0</v>
      </c>
      <c r="L37" s="10">
        <f t="shared" ref="L37" si="11">J37*(2^C37)</f>
        <v>0</v>
      </c>
    </row>
    <row r="38" spans="1:12" ht="72.900000000000006">
      <c r="A38" s="109"/>
      <c r="B38" s="25"/>
      <c r="C38" s="10">
        <v>0</v>
      </c>
      <c r="D38" s="10">
        <v>1</v>
      </c>
      <c r="E38" s="10">
        <f>D38+1-C38</f>
        <v>2</v>
      </c>
      <c r="F38" s="10" t="str">
        <f>CONCATENATE(E38,"'h",K38)</f>
        <v>2'h0</v>
      </c>
      <c r="G38" s="10" t="s">
        <v>3353</v>
      </c>
      <c r="H38" s="28" t="s">
        <v>3405</v>
      </c>
      <c r="I38" s="32" t="s">
        <v>3406</v>
      </c>
      <c r="J38" s="10">
        <v>0</v>
      </c>
      <c r="K38" s="10" t="str">
        <f>LOWER(DEC2HEX((J38)))</f>
        <v>0</v>
      </c>
      <c r="L38" s="10">
        <f>J38*(2^C38)</f>
        <v>0</v>
      </c>
    </row>
    <row r="39" spans="1:12" ht="14.6">
      <c r="B39" s="5" t="s">
        <v>3407</v>
      </c>
      <c r="C39" s="6"/>
      <c r="D39" s="6"/>
      <c r="E39" s="6">
        <f>SUM(E40:E68)</f>
        <v>32</v>
      </c>
      <c r="F39" s="7" t="str">
        <f>CONCATENATE("32'h",K39)</f>
        <v>32'h00000000</v>
      </c>
      <c r="G39" s="7"/>
      <c r="H39" s="24" t="s">
        <v>3408</v>
      </c>
      <c r="I39" s="24"/>
      <c r="J39" s="6"/>
      <c r="K39" s="6" t="str">
        <f>LOWER(DEC2HEX(L39,8))</f>
        <v>00000000</v>
      </c>
      <c r="L39" s="6">
        <f>SUM(L40:L68)</f>
        <v>0</v>
      </c>
    </row>
    <row r="40" spans="1:12" ht="14.6">
      <c r="B40" s="25"/>
      <c r="C40" s="10">
        <v>28</v>
      </c>
      <c r="D40" s="10">
        <v>31</v>
      </c>
      <c r="E40" s="10">
        <f t="shared" ref="E40:E58" si="12">D40+1-C40</f>
        <v>4</v>
      </c>
      <c r="F40" s="10" t="str">
        <f t="shared" ref="F40:F58" si="13">CONCATENATE(E40,"'h",K40)</f>
        <v>4'h0</v>
      </c>
      <c r="G40" s="10" t="s">
        <v>3366</v>
      </c>
      <c r="H40" s="28" t="s">
        <v>3376</v>
      </c>
      <c r="I40" s="28"/>
      <c r="J40" s="10">
        <v>0</v>
      </c>
      <c r="K40" s="10" t="str">
        <f t="shared" ref="K40:K58" si="14">LOWER(DEC2HEX((J40)))</f>
        <v>0</v>
      </c>
      <c r="L40" s="10">
        <f t="shared" ref="L40:L58" si="15">J40*(2^C40)</f>
        <v>0</v>
      </c>
    </row>
    <row r="41" spans="1:12" ht="14.6">
      <c r="B41" s="25"/>
      <c r="C41" s="26">
        <v>27</v>
      </c>
      <c r="D41" s="26">
        <v>27</v>
      </c>
      <c r="E41" s="26">
        <f t="shared" si="12"/>
        <v>1</v>
      </c>
      <c r="F41" s="26" t="str">
        <f t="shared" si="13"/>
        <v>1'h0</v>
      </c>
      <c r="G41" s="10" t="s">
        <v>3353</v>
      </c>
      <c r="H41" s="28" t="s">
        <v>3270</v>
      </c>
      <c r="I41" s="10"/>
      <c r="J41" s="10">
        <v>0</v>
      </c>
      <c r="K41" s="26" t="str">
        <f t="shared" si="14"/>
        <v>0</v>
      </c>
      <c r="L41" s="26">
        <f t="shared" si="15"/>
        <v>0</v>
      </c>
    </row>
    <row r="42" spans="1:12" ht="14.6">
      <c r="B42" s="25"/>
      <c r="C42" s="26">
        <v>26</v>
      </c>
      <c r="D42" s="26">
        <v>26</v>
      </c>
      <c r="E42" s="26">
        <f t="shared" si="12"/>
        <v>1</v>
      </c>
      <c r="F42" s="26" t="str">
        <f t="shared" si="13"/>
        <v>1'h0</v>
      </c>
      <c r="G42" s="10" t="s">
        <v>3353</v>
      </c>
      <c r="H42" s="28" t="s">
        <v>3409</v>
      </c>
      <c r="I42" s="10"/>
      <c r="J42" s="10">
        <v>0</v>
      </c>
      <c r="K42" s="26" t="str">
        <f t="shared" si="14"/>
        <v>0</v>
      </c>
      <c r="L42" s="26">
        <f t="shared" si="15"/>
        <v>0</v>
      </c>
    </row>
    <row r="43" spans="1:12" ht="14.6">
      <c r="B43" s="25"/>
      <c r="C43" s="26">
        <v>25</v>
      </c>
      <c r="D43" s="26">
        <v>25</v>
      </c>
      <c r="E43" s="26">
        <f>D43+1-C43</f>
        <v>1</v>
      </c>
      <c r="F43" s="26" t="str">
        <f>CONCATENATE(E43,"'h",K43)</f>
        <v>1'h0</v>
      </c>
      <c r="G43" s="10" t="s">
        <v>3353</v>
      </c>
      <c r="H43" s="28" t="s">
        <v>3410</v>
      </c>
      <c r="I43" s="10"/>
      <c r="J43" s="10">
        <v>0</v>
      </c>
      <c r="K43" s="26" t="str">
        <f>LOWER(DEC2HEX((J43)))</f>
        <v>0</v>
      </c>
      <c r="L43" s="26">
        <f>J43*(2^C43)</f>
        <v>0</v>
      </c>
    </row>
    <row r="44" spans="1:12" ht="14.6">
      <c r="B44" s="25"/>
      <c r="C44" s="26">
        <v>24</v>
      </c>
      <c r="D44" s="26">
        <v>24</v>
      </c>
      <c r="E44" s="26">
        <f>D44+1-C44</f>
        <v>1</v>
      </c>
      <c r="F44" s="26" t="str">
        <f>CONCATENATE(E44,"'h",K44)</f>
        <v>1'h0</v>
      </c>
      <c r="G44" s="10" t="s">
        <v>3353</v>
      </c>
      <c r="H44" s="28" t="s">
        <v>3411</v>
      </c>
      <c r="I44" s="10"/>
      <c r="J44" s="10">
        <v>0</v>
      </c>
      <c r="K44" s="26" t="str">
        <f>LOWER(DEC2HEX((J44)))</f>
        <v>0</v>
      </c>
      <c r="L44" s="26">
        <f>J44*(2^C44)</f>
        <v>0</v>
      </c>
    </row>
    <row r="45" spans="1:12" ht="14.6">
      <c r="B45" s="25"/>
      <c r="C45" s="26">
        <v>23</v>
      </c>
      <c r="D45" s="26">
        <v>23</v>
      </c>
      <c r="E45" s="26">
        <f t="shared" si="12"/>
        <v>1</v>
      </c>
      <c r="F45" s="26" t="str">
        <f t="shared" si="13"/>
        <v>1'h0</v>
      </c>
      <c r="G45" s="10" t="s">
        <v>3353</v>
      </c>
      <c r="H45" s="28" t="s">
        <v>2512</v>
      </c>
      <c r="I45" s="10"/>
      <c r="J45" s="10">
        <v>0</v>
      </c>
      <c r="K45" s="26" t="str">
        <f t="shared" si="14"/>
        <v>0</v>
      </c>
      <c r="L45" s="26">
        <f t="shared" si="15"/>
        <v>0</v>
      </c>
    </row>
    <row r="46" spans="1:12" ht="14.6">
      <c r="B46" s="25"/>
      <c r="C46" s="26">
        <v>22</v>
      </c>
      <c r="D46" s="26">
        <v>22</v>
      </c>
      <c r="E46" s="26">
        <f t="shared" si="12"/>
        <v>1</v>
      </c>
      <c r="F46" s="26" t="str">
        <f t="shared" si="13"/>
        <v>1'h0</v>
      </c>
      <c r="G46" s="10" t="s">
        <v>3353</v>
      </c>
      <c r="H46" s="28" t="s">
        <v>3412</v>
      </c>
      <c r="I46" s="10"/>
      <c r="J46" s="10">
        <v>0</v>
      </c>
      <c r="K46" s="26" t="str">
        <f t="shared" si="14"/>
        <v>0</v>
      </c>
      <c r="L46" s="26">
        <f t="shared" si="15"/>
        <v>0</v>
      </c>
    </row>
    <row r="47" spans="1:12" ht="14.6">
      <c r="B47" s="25"/>
      <c r="C47" s="26">
        <v>21</v>
      </c>
      <c r="D47" s="26">
        <v>21</v>
      </c>
      <c r="E47" s="26">
        <f t="shared" si="12"/>
        <v>1</v>
      </c>
      <c r="F47" s="26" t="str">
        <f t="shared" si="13"/>
        <v>1'h0</v>
      </c>
      <c r="G47" s="10" t="s">
        <v>3366</v>
      </c>
      <c r="H47" s="28" t="s">
        <v>3376</v>
      </c>
      <c r="I47" s="10"/>
      <c r="J47" s="10">
        <v>0</v>
      </c>
      <c r="K47" s="26" t="str">
        <f t="shared" si="14"/>
        <v>0</v>
      </c>
      <c r="L47" s="26">
        <f t="shared" si="15"/>
        <v>0</v>
      </c>
    </row>
    <row r="48" spans="1:12" ht="14.6">
      <c r="B48" s="25"/>
      <c r="C48" s="26">
        <v>20</v>
      </c>
      <c r="D48" s="26">
        <v>20</v>
      </c>
      <c r="E48" s="26">
        <f t="shared" si="12"/>
        <v>1</v>
      </c>
      <c r="F48" s="26" t="str">
        <f t="shared" si="13"/>
        <v>1'h0</v>
      </c>
      <c r="G48" s="10" t="s">
        <v>3366</v>
      </c>
      <c r="H48" s="28" t="s">
        <v>3376</v>
      </c>
      <c r="I48" s="10"/>
      <c r="J48" s="10">
        <v>0</v>
      </c>
      <c r="K48" s="26" t="str">
        <f t="shared" si="14"/>
        <v>0</v>
      </c>
      <c r="L48" s="26">
        <f t="shared" si="15"/>
        <v>0</v>
      </c>
    </row>
    <row r="49" spans="2:12" ht="14.6">
      <c r="B49" s="25"/>
      <c r="C49" s="26">
        <v>19</v>
      </c>
      <c r="D49" s="26">
        <v>19</v>
      </c>
      <c r="E49" s="26">
        <f t="shared" si="12"/>
        <v>1</v>
      </c>
      <c r="F49" s="26" t="str">
        <f t="shared" si="13"/>
        <v>1'h0</v>
      </c>
      <c r="G49" s="10" t="s">
        <v>3353</v>
      </c>
      <c r="H49" s="28" t="s">
        <v>3413</v>
      </c>
      <c r="I49" s="10"/>
      <c r="J49" s="10">
        <v>0</v>
      </c>
      <c r="K49" s="26" t="str">
        <f t="shared" si="14"/>
        <v>0</v>
      </c>
      <c r="L49" s="26">
        <f t="shared" si="15"/>
        <v>0</v>
      </c>
    </row>
    <row r="50" spans="2:12" ht="14.6">
      <c r="B50" s="25"/>
      <c r="C50" s="26">
        <v>18</v>
      </c>
      <c r="D50" s="26">
        <v>18</v>
      </c>
      <c r="E50" s="26">
        <f t="shared" si="12"/>
        <v>1</v>
      </c>
      <c r="F50" s="26" t="str">
        <f t="shared" si="13"/>
        <v>1'h0</v>
      </c>
      <c r="G50" s="10" t="s">
        <v>3353</v>
      </c>
      <c r="H50" s="28" t="s">
        <v>3414</v>
      </c>
      <c r="I50" s="10"/>
      <c r="J50" s="10">
        <v>0</v>
      </c>
      <c r="K50" s="26" t="str">
        <f t="shared" si="14"/>
        <v>0</v>
      </c>
      <c r="L50" s="26">
        <f t="shared" si="15"/>
        <v>0</v>
      </c>
    </row>
    <row r="51" spans="2:12" ht="14.6">
      <c r="B51" s="25"/>
      <c r="C51" s="26">
        <v>17</v>
      </c>
      <c r="D51" s="26">
        <v>17</v>
      </c>
      <c r="E51" s="26">
        <f t="shared" si="12"/>
        <v>1</v>
      </c>
      <c r="F51" s="26" t="str">
        <f t="shared" si="13"/>
        <v>1'h0</v>
      </c>
      <c r="G51" s="10" t="s">
        <v>3353</v>
      </c>
      <c r="H51" s="28" t="s">
        <v>3415</v>
      </c>
      <c r="I51" s="10"/>
      <c r="J51" s="10">
        <v>0</v>
      </c>
      <c r="K51" s="26" t="str">
        <f t="shared" si="14"/>
        <v>0</v>
      </c>
      <c r="L51" s="26">
        <f t="shared" si="15"/>
        <v>0</v>
      </c>
    </row>
    <row r="52" spans="2:12" ht="14.6">
      <c r="B52" s="25"/>
      <c r="C52" s="26">
        <v>16</v>
      </c>
      <c r="D52" s="26">
        <v>16</v>
      </c>
      <c r="E52" s="26">
        <f t="shared" si="12"/>
        <v>1</v>
      </c>
      <c r="F52" s="26" t="str">
        <f t="shared" si="13"/>
        <v>1'h0</v>
      </c>
      <c r="G52" s="10" t="s">
        <v>3353</v>
      </c>
      <c r="H52" s="28" t="s">
        <v>3416</v>
      </c>
      <c r="I52" s="10"/>
      <c r="J52" s="10">
        <v>0</v>
      </c>
      <c r="K52" s="26" t="str">
        <f t="shared" si="14"/>
        <v>0</v>
      </c>
      <c r="L52" s="26">
        <f t="shared" si="15"/>
        <v>0</v>
      </c>
    </row>
    <row r="53" spans="2:12" ht="14.6">
      <c r="B53" s="25"/>
      <c r="C53" s="26">
        <v>15</v>
      </c>
      <c r="D53" s="26">
        <v>15</v>
      </c>
      <c r="E53" s="26">
        <f t="shared" si="12"/>
        <v>1</v>
      </c>
      <c r="F53" s="26" t="str">
        <f t="shared" si="13"/>
        <v>1'h0</v>
      </c>
      <c r="G53" s="10" t="s">
        <v>3353</v>
      </c>
      <c r="H53" s="28" t="s">
        <v>3271</v>
      </c>
      <c r="I53" s="10"/>
      <c r="J53" s="10">
        <v>0</v>
      </c>
      <c r="K53" s="26" t="str">
        <f t="shared" si="14"/>
        <v>0</v>
      </c>
      <c r="L53" s="26">
        <f t="shared" si="15"/>
        <v>0</v>
      </c>
    </row>
    <row r="54" spans="2:12" ht="14.6">
      <c r="B54" s="25"/>
      <c r="C54" s="26">
        <v>14</v>
      </c>
      <c r="D54" s="26">
        <v>14</v>
      </c>
      <c r="E54" s="26">
        <f t="shared" si="12"/>
        <v>1</v>
      </c>
      <c r="F54" s="26" t="str">
        <f t="shared" si="13"/>
        <v>1'h0</v>
      </c>
      <c r="G54" s="10" t="s">
        <v>3353</v>
      </c>
      <c r="H54" s="28" t="s">
        <v>3417</v>
      </c>
      <c r="I54" s="10"/>
      <c r="J54" s="10">
        <v>0</v>
      </c>
      <c r="K54" s="26" t="str">
        <f t="shared" si="14"/>
        <v>0</v>
      </c>
      <c r="L54" s="26">
        <f t="shared" si="15"/>
        <v>0</v>
      </c>
    </row>
    <row r="55" spans="2:12" ht="14.6">
      <c r="B55" s="25"/>
      <c r="C55" s="26">
        <v>13</v>
      </c>
      <c r="D55" s="26">
        <v>13</v>
      </c>
      <c r="E55" s="26">
        <f t="shared" si="12"/>
        <v>1</v>
      </c>
      <c r="F55" s="26" t="str">
        <f t="shared" si="13"/>
        <v>1'h0</v>
      </c>
      <c r="G55" s="10" t="s">
        <v>3353</v>
      </c>
      <c r="H55" s="28" t="s">
        <v>3272</v>
      </c>
      <c r="I55" s="10"/>
      <c r="J55" s="10">
        <v>0</v>
      </c>
      <c r="K55" s="26" t="str">
        <f t="shared" si="14"/>
        <v>0</v>
      </c>
      <c r="L55" s="26">
        <f t="shared" si="15"/>
        <v>0</v>
      </c>
    </row>
    <row r="56" spans="2:12" ht="14.6">
      <c r="B56" s="25"/>
      <c r="C56" s="26">
        <v>12</v>
      </c>
      <c r="D56" s="26">
        <v>12</v>
      </c>
      <c r="E56" s="26">
        <f t="shared" si="12"/>
        <v>1</v>
      </c>
      <c r="F56" s="26" t="str">
        <f t="shared" si="13"/>
        <v>1'h0</v>
      </c>
      <c r="G56" s="10" t="s">
        <v>3353</v>
      </c>
      <c r="H56" s="28" t="s">
        <v>3418</v>
      </c>
      <c r="I56" s="10"/>
      <c r="J56" s="10">
        <v>0</v>
      </c>
      <c r="K56" s="26" t="str">
        <f t="shared" si="14"/>
        <v>0</v>
      </c>
      <c r="L56" s="26">
        <f t="shared" si="15"/>
        <v>0</v>
      </c>
    </row>
    <row r="57" spans="2:12" ht="14.6">
      <c r="B57" s="25"/>
      <c r="C57" s="26">
        <v>11</v>
      </c>
      <c r="D57" s="26">
        <v>11</v>
      </c>
      <c r="E57" s="26">
        <f t="shared" si="12"/>
        <v>1</v>
      </c>
      <c r="F57" s="26" t="str">
        <f t="shared" si="13"/>
        <v>1'h0</v>
      </c>
      <c r="G57" s="10" t="s">
        <v>3353</v>
      </c>
      <c r="H57" s="28" t="s">
        <v>3419</v>
      </c>
      <c r="I57" s="10"/>
      <c r="J57" s="10">
        <v>0</v>
      </c>
      <c r="K57" s="26" t="str">
        <f t="shared" si="14"/>
        <v>0</v>
      </c>
      <c r="L57" s="26">
        <f t="shared" si="15"/>
        <v>0</v>
      </c>
    </row>
    <row r="58" spans="2:12" ht="14.6">
      <c r="B58" s="25"/>
      <c r="C58" s="26">
        <v>10</v>
      </c>
      <c r="D58" s="26">
        <v>10</v>
      </c>
      <c r="E58" s="26">
        <f t="shared" si="12"/>
        <v>1</v>
      </c>
      <c r="F58" s="26" t="str">
        <f t="shared" si="13"/>
        <v>1'h0</v>
      </c>
      <c r="G58" s="10" t="s">
        <v>3353</v>
      </c>
      <c r="H58" s="28" t="s">
        <v>3420</v>
      </c>
      <c r="I58" s="10"/>
      <c r="J58" s="10">
        <v>0</v>
      </c>
      <c r="K58" s="26" t="str">
        <f t="shared" si="14"/>
        <v>0</v>
      </c>
      <c r="L58" s="26">
        <f t="shared" si="15"/>
        <v>0</v>
      </c>
    </row>
    <row r="59" spans="2:12" ht="14.6">
      <c r="B59" s="25"/>
      <c r="C59" s="26">
        <v>9</v>
      </c>
      <c r="D59" s="26">
        <v>9</v>
      </c>
      <c r="E59" s="26">
        <f>D59+1-C59</f>
        <v>1</v>
      </c>
      <c r="F59" s="26" t="str">
        <f>CONCATENATE(E59,"'h",K59)</f>
        <v>1'h0</v>
      </c>
      <c r="G59" s="10" t="s">
        <v>3353</v>
      </c>
      <c r="H59" s="28" t="s">
        <v>3421</v>
      </c>
      <c r="I59" s="10"/>
      <c r="J59" s="10">
        <v>0</v>
      </c>
      <c r="K59" s="26" t="str">
        <f>LOWER(DEC2HEX((J59)))</f>
        <v>0</v>
      </c>
      <c r="L59" s="26">
        <f>J59*(2^C59)</f>
        <v>0</v>
      </c>
    </row>
    <row r="60" spans="2:12" ht="14.6">
      <c r="B60" s="25"/>
      <c r="C60" s="26">
        <v>8</v>
      </c>
      <c r="D60" s="26">
        <v>8</v>
      </c>
      <c r="E60" s="26">
        <f>D60+1-C60</f>
        <v>1</v>
      </c>
      <c r="F60" s="26" t="str">
        <f>CONCATENATE(E60,"'h",K60)</f>
        <v>1'h0</v>
      </c>
      <c r="G60" s="10" t="s">
        <v>3353</v>
      </c>
      <c r="H60" s="28" t="s">
        <v>3422</v>
      </c>
      <c r="I60" s="10"/>
      <c r="J60" s="10">
        <v>0</v>
      </c>
      <c r="K60" s="26" t="str">
        <f>LOWER(DEC2HEX((J60)))</f>
        <v>0</v>
      </c>
      <c r="L60" s="26">
        <f>J60*(2^C60)</f>
        <v>0</v>
      </c>
    </row>
    <row r="61" spans="2:12" ht="14.6">
      <c r="B61" s="25"/>
      <c r="C61" s="26">
        <v>7</v>
      </c>
      <c r="D61" s="26">
        <v>7</v>
      </c>
      <c r="E61" s="26">
        <f t="shared" ref="E61:E68" si="16">D61+1-C61</f>
        <v>1</v>
      </c>
      <c r="F61" s="26" t="str">
        <f t="shared" ref="F61:F68" si="17">CONCATENATE(E61,"'h",K61)</f>
        <v>1'h0</v>
      </c>
      <c r="G61" s="10" t="s">
        <v>3353</v>
      </c>
      <c r="H61" s="28" t="s">
        <v>3423</v>
      </c>
      <c r="I61" s="10"/>
      <c r="J61" s="10">
        <v>0</v>
      </c>
      <c r="K61" s="26" t="str">
        <f t="shared" ref="K61:K68" si="18">LOWER(DEC2HEX((J61)))</f>
        <v>0</v>
      </c>
      <c r="L61" s="26">
        <f t="shared" ref="L61:L68" si="19">J61*(2^C61)</f>
        <v>0</v>
      </c>
    </row>
    <row r="62" spans="2:12" ht="14.6">
      <c r="B62" s="25"/>
      <c r="C62" s="26">
        <v>6</v>
      </c>
      <c r="D62" s="26">
        <v>6</v>
      </c>
      <c r="E62" s="26">
        <f t="shared" si="16"/>
        <v>1</v>
      </c>
      <c r="F62" s="26" t="str">
        <f t="shared" si="17"/>
        <v>1'h0</v>
      </c>
      <c r="G62" s="10" t="s">
        <v>3353</v>
      </c>
      <c r="H62" s="28" t="s">
        <v>3424</v>
      </c>
      <c r="I62" s="10"/>
      <c r="J62" s="10">
        <v>0</v>
      </c>
      <c r="K62" s="26" t="str">
        <f t="shared" si="18"/>
        <v>0</v>
      </c>
      <c r="L62" s="26">
        <f t="shared" si="19"/>
        <v>0</v>
      </c>
    </row>
    <row r="63" spans="2:12" ht="14.6">
      <c r="B63" s="25"/>
      <c r="C63" s="26">
        <v>5</v>
      </c>
      <c r="D63" s="26">
        <v>5</v>
      </c>
      <c r="E63" s="26">
        <f t="shared" si="16"/>
        <v>1</v>
      </c>
      <c r="F63" s="26" t="str">
        <f t="shared" si="17"/>
        <v>1'h0</v>
      </c>
      <c r="G63" s="10" t="s">
        <v>3353</v>
      </c>
      <c r="H63" s="28" t="s">
        <v>3425</v>
      </c>
      <c r="I63" s="32"/>
      <c r="J63" s="10">
        <v>0</v>
      </c>
      <c r="K63" s="26" t="str">
        <f t="shared" si="18"/>
        <v>0</v>
      </c>
      <c r="L63" s="26">
        <f t="shared" si="19"/>
        <v>0</v>
      </c>
    </row>
    <row r="64" spans="2:12" ht="14.6">
      <c r="B64" s="25"/>
      <c r="C64" s="26">
        <v>4</v>
      </c>
      <c r="D64" s="26">
        <v>4</v>
      </c>
      <c r="E64" s="26">
        <f t="shared" si="16"/>
        <v>1</v>
      </c>
      <c r="F64" s="26" t="str">
        <f t="shared" si="17"/>
        <v>1'h0</v>
      </c>
      <c r="G64" s="10" t="s">
        <v>3353</v>
      </c>
      <c r="H64" s="28" t="s">
        <v>3426</v>
      </c>
      <c r="I64" s="10"/>
      <c r="J64" s="10">
        <v>0</v>
      </c>
      <c r="K64" s="26" t="str">
        <f t="shared" si="18"/>
        <v>0</v>
      </c>
      <c r="L64" s="26">
        <f t="shared" si="19"/>
        <v>0</v>
      </c>
    </row>
    <row r="65" spans="2:12" ht="14.6">
      <c r="B65" s="25"/>
      <c r="C65" s="26">
        <v>3</v>
      </c>
      <c r="D65" s="26">
        <v>3</v>
      </c>
      <c r="E65" s="26">
        <f t="shared" si="16"/>
        <v>1</v>
      </c>
      <c r="F65" s="26" t="str">
        <f t="shared" si="17"/>
        <v>1'h0</v>
      </c>
      <c r="G65" s="10" t="s">
        <v>3353</v>
      </c>
      <c r="H65" s="28" t="s">
        <v>3427</v>
      </c>
      <c r="I65" s="10"/>
      <c r="J65" s="10">
        <v>0</v>
      </c>
      <c r="K65" s="26" t="str">
        <f t="shared" si="18"/>
        <v>0</v>
      </c>
      <c r="L65" s="26">
        <f t="shared" si="19"/>
        <v>0</v>
      </c>
    </row>
    <row r="66" spans="2:12" ht="14.6">
      <c r="B66" s="25"/>
      <c r="C66" s="26">
        <v>2</v>
      </c>
      <c r="D66" s="26">
        <v>2</v>
      </c>
      <c r="E66" s="26">
        <f t="shared" si="16"/>
        <v>1</v>
      </c>
      <c r="F66" s="26" t="str">
        <f t="shared" si="17"/>
        <v>1'h0</v>
      </c>
      <c r="G66" s="10" t="s">
        <v>3353</v>
      </c>
      <c r="H66" s="28" t="s">
        <v>3428</v>
      </c>
      <c r="I66" s="10"/>
      <c r="J66" s="10">
        <v>0</v>
      </c>
      <c r="K66" s="26" t="str">
        <f t="shared" si="18"/>
        <v>0</v>
      </c>
      <c r="L66" s="26">
        <f t="shared" si="19"/>
        <v>0</v>
      </c>
    </row>
    <row r="67" spans="2:12" ht="14.6">
      <c r="B67" s="25"/>
      <c r="C67" s="26">
        <v>1</v>
      </c>
      <c r="D67" s="26">
        <v>1</v>
      </c>
      <c r="E67" s="26">
        <f t="shared" si="16"/>
        <v>1</v>
      </c>
      <c r="F67" s="26" t="str">
        <f t="shared" si="17"/>
        <v>1'h0</v>
      </c>
      <c r="G67" s="10" t="s">
        <v>3353</v>
      </c>
      <c r="H67" s="28" t="s">
        <v>3429</v>
      </c>
      <c r="I67" s="32"/>
      <c r="J67" s="10">
        <v>0</v>
      </c>
      <c r="K67" s="26" t="str">
        <f t="shared" si="18"/>
        <v>0</v>
      </c>
      <c r="L67" s="26">
        <f t="shared" si="19"/>
        <v>0</v>
      </c>
    </row>
    <row r="68" spans="2:12" ht="14.6">
      <c r="B68" s="25"/>
      <c r="C68" s="26">
        <v>0</v>
      </c>
      <c r="D68" s="26">
        <v>0</v>
      </c>
      <c r="E68" s="26">
        <f t="shared" si="16"/>
        <v>1</v>
      </c>
      <c r="F68" s="26" t="str">
        <f t="shared" si="17"/>
        <v>1'h0</v>
      </c>
      <c r="G68" s="10" t="s">
        <v>3353</v>
      </c>
      <c r="H68" s="28" t="s">
        <v>3430</v>
      </c>
      <c r="I68" s="10"/>
      <c r="J68" s="26">
        <v>0</v>
      </c>
      <c r="K68" s="26" t="str">
        <f t="shared" si="18"/>
        <v>0</v>
      </c>
      <c r="L68" s="26">
        <f t="shared" si="19"/>
        <v>0</v>
      </c>
    </row>
    <row r="69" spans="2:12" ht="14.6">
      <c r="B69" s="5" t="s">
        <v>3431</v>
      </c>
      <c r="C69" s="6"/>
      <c r="D69" s="6"/>
      <c r="E69" s="6">
        <f>SUM(E70:E90)</f>
        <v>32</v>
      </c>
      <c r="F69" s="7" t="str">
        <f>CONCATENATE("32'h",K69)</f>
        <v>32'h00000000</v>
      </c>
      <c r="G69" s="7"/>
      <c r="H69" s="24" t="s">
        <v>3432</v>
      </c>
      <c r="I69" s="24"/>
      <c r="J69" s="6"/>
      <c r="K69" s="6" t="str">
        <f>LOWER(DEC2HEX(L69,8))</f>
        <v>00000000</v>
      </c>
      <c r="L69" s="6">
        <f>SUM(L70:L90)</f>
        <v>0</v>
      </c>
    </row>
    <row r="70" spans="2:12" ht="14.6">
      <c r="B70" s="25"/>
      <c r="C70" s="10">
        <v>24</v>
      </c>
      <c r="D70" s="10">
        <v>31</v>
      </c>
      <c r="E70" s="10">
        <f t="shared" ref="E70:E90" si="20">D70+1-C70</f>
        <v>8</v>
      </c>
      <c r="F70" s="10" t="str">
        <f t="shared" ref="F70:F90" si="21">CONCATENATE(E70,"'h",K70)</f>
        <v>8'h0</v>
      </c>
      <c r="G70" s="10" t="s">
        <v>3366</v>
      </c>
      <c r="H70" s="28" t="s">
        <v>3376</v>
      </c>
      <c r="I70" s="28"/>
      <c r="J70" s="10">
        <v>0</v>
      </c>
      <c r="K70" s="10" t="str">
        <f t="shared" ref="K70:K90" si="22">LOWER(DEC2HEX((J70)))</f>
        <v>0</v>
      </c>
      <c r="L70" s="10">
        <f t="shared" ref="L70:L90" si="23">J70*(2^C70)</f>
        <v>0</v>
      </c>
    </row>
    <row r="71" spans="2:12" ht="14.6">
      <c r="B71" s="25"/>
      <c r="C71" s="26">
        <v>19</v>
      </c>
      <c r="D71" s="26">
        <v>23</v>
      </c>
      <c r="E71" s="26">
        <f t="shared" si="20"/>
        <v>5</v>
      </c>
      <c r="F71" s="26" t="str">
        <f t="shared" si="21"/>
        <v>5'h0</v>
      </c>
      <c r="G71" s="10" t="s">
        <v>3353</v>
      </c>
      <c r="H71" s="28" t="s">
        <v>3433</v>
      </c>
      <c r="I71" s="10"/>
      <c r="J71" s="10">
        <v>0</v>
      </c>
      <c r="K71" s="26" t="str">
        <f t="shared" si="22"/>
        <v>0</v>
      </c>
      <c r="L71" s="26">
        <f t="shared" si="23"/>
        <v>0</v>
      </c>
    </row>
    <row r="72" spans="2:12" ht="14.6">
      <c r="B72" s="25"/>
      <c r="C72" s="26">
        <v>18</v>
      </c>
      <c r="D72" s="26">
        <v>18</v>
      </c>
      <c r="E72" s="26">
        <f t="shared" si="20"/>
        <v>1</v>
      </c>
      <c r="F72" s="26" t="str">
        <f t="shared" si="21"/>
        <v>1'h0</v>
      </c>
      <c r="G72" s="10" t="s">
        <v>3353</v>
      </c>
      <c r="H72" s="28" t="s">
        <v>3434</v>
      </c>
      <c r="I72" s="10"/>
      <c r="J72" s="10">
        <v>0</v>
      </c>
      <c r="K72" s="26" t="str">
        <f t="shared" si="22"/>
        <v>0</v>
      </c>
      <c r="L72" s="26">
        <f t="shared" si="23"/>
        <v>0</v>
      </c>
    </row>
    <row r="73" spans="2:12" ht="14.6">
      <c r="B73" s="25"/>
      <c r="C73" s="26">
        <v>17</v>
      </c>
      <c r="D73" s="26">
        <v>17</v>
      </c>
      <c r="E73" s="26">
        <f t="shared" si="20"/>
        <v>1</v>
      </c>
      <c r="F73" s="26" t="str">
        <f t="shared" si="21"/>
        <v>1'h0</v>
      </c>
      <c r="G73" s="10" t="s">
        <v>3353</v>
      </c>
      <c r="H73" s="28" t="s">
        <v>3435</v>
      </c>
      <c r="I73" s="10"/>
      <c r="J73" s="10">
        <v>0</v>
      </c>
      <c r="K73" s="26" t="str">
        <f t="shared" si="22"/>
        <v>0</v>
      </c>
      <c r="L73" s="26">
        <f t="shared" si="23"/>
        <v>0</v>
      </c>
    </row>
    <row r="74" spans="2:12" ht="14.6">
      <c r="B74" s="25"/>
      <c r="C74" s="26">
        <v>16</v>
      </c>
      <c r="D74" s="26">
        <v>16</v>
      </c>
      <c r="E74" s="26">
        <f t="shared" si="20"/>
        <v>1</v>
      </c>
      <c r="F74" s="26" t="str">
        <f t="shared" si="21"/>
        <v>1'h0</v>
      </c>
      <c r="G74" s="10" t="s">
        <v>3353</v>
      </c>
      <c r="H74" s="103" t="s">
        <v>3436</v>
      </c>
      <c r="I74" s="10"/>
      <c r="J74" s="10">
        <v>0</v>
      </c>
      <c r="K74" s="26" t="str">
        <f t="shared" si="22"/>
        <v>0</v>
      </c>
      <c r="L74" s="26">
        <f t="shared" si="23"/>
        <v>0</v>
      </c>
    </row>
    <row r="75" spans="2:12" ht="14.6">
      <c r="B75" s="25"/>
      <c r="C75" s="26">
        <v>15</v>
      </c>
      <c r="D75" s="26">
        <v>15</v>
      </c>
      <c r="E75" s="26">
        <f t="shared" si="20"/>
        <v>1</v>
      </c>
      <c r="F75" s="26" t="str">
        <f t="shared" si="21"/>
        <v>1'h0</v>
      </c>
      <c r="G75" s="10" t="s">
        <v>3353</v>
      </c>
      <c r="H75" s="28" t="s">
        <v>3437</v>
      </c>
      <c r="I75" s="10"/>
      <c r="J75" s="10">
        <v>0</v>
      </c>
      <c r="K75" s="26" t="str">
        <f t="shared" si="22"/>
        <v>0</v>
      </c>
      <c r="L75" s="26">
        <f t="shared" si="23"/>
        <v>0</v>
      </c>
    </row>
    <row r="76" spans="2:12" ht="14.6">
      <c r="B76" s="25"/>
      <c r="C76" s="26">
        <v>14</v>
      </c>
      <c r="D76" s="26">
        <v>14</v>
      </c>
      <c r="E76" s="26">
        <f t="shared" si="20"/>
        <v>1</v>
      </c>
      <c r="F76" s="26" t="str">
        <f t="shared" si="21"/>
        <v>1'h0</v>
      </c>
      <c r="G76" s="10" t="s">
        <v>3366</v>
      </c>
      <c r="H76" s="28" t="s">
        <v>3376</v>
      </c>
      <c r="I76" s="10"/>
      <c r="J76" s="10">
        <v>0</v>
      </c>
      <c r="K76" s="26" t="str">
        <f t="shared" si="22"/>
        <v>0</v>
      </c>
      <c r="L76" s="26">
        <f t="shared" si="23"/>
        <v>0</v>
      </c>
    </row>
    <row r="77" spans="2:12" ht="14.6">
      <c r="B77" s="25"/>
      <c r="C77" s="26">
        <v>13</v>
      </c>
      <c r="D77" s="26">
        <v>13</v>
      </c>
      <c r="E77" s="26">
        <f t="shared" si="20"/>
        <v>1</v>
      </c>
      <c r="F77" s="26" t="str">
        <f t="shared" si="21"/>
        <v>1'h0</v>
      </c>
      <c r="G77" s="10" t="s">
        <v>3366</v>
      </c>
      <c r="H77" s="28" t="s">
        <v>3376</v>
      </c>
      <c r="I77" s="10"/>
      <c r="J77" s="10">
        <v>0</v>
      </c>
      <c r="K77" s="26" t="str">
        <f t="shared" si="22"/>
        <v>0</v>
      </c>
      <c r="L77" s="26">
        <f t="shared" si="23"/>
        <v>0</v>
      </c>
    </row>
    <row r="78" spans="2:12" ht="14.6">
      <c r="B78" s="25"/>
      <c r="C78" s="26">
        <v>12</v>
      </c>
      <c r="D78" s="26">
        <v>12</v>
      </c>
      <c r="E78" s="26">
        <f t="shared" si="20"/>
        <v>1</v>
      </c>
      <c r="F78" s="26" t="str">
        <f t="shared" si="21"/>
        <v>1'h0</v>
      </c>
      <c r="G78" s="10" t="s">
        <v>3366</v>
      </c>
      <c r="H78" s="28" t="s">
        <v>3376</v>
      </c>
      <c r="I78" s="10"/>
      <c r="J78" s="10">
        <v>0</v>
      </c>
      <c r="K78" s="26" t="str">
        <f t="shared" si="22"/>
        <v>0</v>
      </c>
      <c r="L78" s="26">
        <f t="shared" si="23"/>
        <v>0</v>
      </c>
    </row>
    <row r="79" spans="2:12" ht="14.6">
      <c r="B79" s="25"/>
      <c r="C79" s="26">
        <v>11</v>
      </c>
      <c r="D79" s="26">
        <v>11</v>
      </c>
      <c r="E79" s="26">
        <f t="shared" si="20"/>
        <v>1</v>
      </c>
      <c r="F79" s="26" t="str">
        <f t="shared" si="21"/>
        <v>1'h0</v>
      </c>
      <c r="G79" s="10" t="s">
        <v>3353</v>
      </c>
      <c r="H79" s="28" t="s">
        <v>3438</v>
      </c>
      <c r="I79" s="10"/>
      <c r="J79" s="10">
        <v>0</v>
      </c>
      <c r="K79" s="26" t="str">
        <f t="shared" si="22"/>
        <v>0</v>
      </c>
      <c r="L79" s="26">
        <f t="shared" si="23"/>
        <v>0</v>
      </c>
    </row>
    <row r="80" spans="2:12" ht="14.6">
      <c r="B80" s="25"/>
      <c r="C80" s="26">
        <v>10</v>
      </c>
      <c r="D80" s="26">
        <v>10</v>
      </c>
      <c r="E80" s="26">
        <f t="shared" si="20"/>
        <v>1</v>
      </c>
      <c r="F80" s="26" t="str">
        <f t="shared" si="21"/>
        <v>1'h0</v>
      </c>
      <c r="G80" s="10" t="s">
        <v>3366</v>
      </c>
      <c r="H80" s="28" t="s">
        <v>3376</v>
      </c>
      <c r="I80" s="10"/>
      <c r="J80" s="10">
        <v>0</v>
      </c>
      <c r="K80" s="26" t="str">
        <f t="shared" si="22"/>
        <v>0</v>
      </c>
      <c r="L80" s="26">
        <f t="shared" si="23"/>
        <v>0</v>
      </c>
    </row>
    <row r="81" spans="2:12" ht="14.6">
      <c r="B81" s="25"/>
      <c r="C81" s="26">
        <v>9</v>
      </c>
      <c r="D81" s="26">
        <v>9</v>
      </c>
      <c r="E81" s="26">
        <f>D81+1-C81</f>
        <v>1</v>
      </c>
      <c r="F81" s="26" t="str">
        <f>CONCATENATE(E81,"'h",K81)</f>
        <v>1'h0</v>
      </c>
      <c r="G81" s="10" t="s">
        <v>3353</v>
      </c>
      <c r="H81" s="28" t="s">
        <v>3439</v>
      </c>
      <c r="I81" s="10"/>
      <c r="J81" s="10">
        <v>0</v>
      </c>
      <c r="K81" s="26" t="str">
        <f>LOWER(DEC2HEX((J81)))</f>
        <v>0</v>
      </c>
      <c r="L81" s="26">
        <f>J81*(2^C81)</f>
        <v>0</v>
      </c>
    </row>
    <row r="82" spans="2:12" ht="14.6">
      <c r="B82" s="25"/>
      <c r="C82" s="26">
        <v>8</v>
      </c>
      <c r="D82" s="26">
        <v>8</v>
      </c>
      <c r="E82" s="26">
        <f>D82+1-C82</f>
        <v>1</v>
      </c>
      <c r="F82" s="26" t="str">
        <f>CONCATENATE(E82,"'h",K82)</f>
        <v>1'h0</v>
      </c>
      <c r="G82" s="10" t="s">
        <v>3353</v>
      </c>
      <c r="H82" s="28" t="s">
        <v>3440</v>
      </c>
      <c r="I82" s="10"/>
      <c r="J82" s="10">
        <v>0</v>
      </c>
      <c r="K82" s="26" t="str">
        <f>LOWER(DEC2HEX((J82)))</f>
        <v>0</v>
      </c>
      <c r="L82" s="26">
        <f>J82*(2^C82)</f>
        <v>0</v>
      </c>
    </row>
    <row r="83" spans="2:12" ht="14.6">
      <c r="B83" s="25"/>
      <c r="C83" s="26">
        <v>7</v>
      </c>
      <c r="D83" s="26">
        <v>7</v>
      </c>
      <c r="E83" s="26">
        <f t="shared" si="20"/>
        <v>1</v>
      </c>
      <c r="F83" s="26" t="str">
        <f t="shared" si="21"/>
        <v>1'h0</v>
      </c>
      <c r="G83" s="10" t="s">
        <v>3353</v>
      </c>
      <c r="H83" s="28" t="s">
        <v>3441</v>
      </c>
      <c r="I83" s="10"/>
      <c r="J83" s="10">
        <v>0</v>
      </c>
      <c r="K83" s="26" t="str">
        <f t="shared" si="22"/>
        <v>0</v>
      </c>
      <c r="L83" s="26">
        <f t="shared" si="23"/>
        <v>0</v>
      </c>
    </row>
    <row r="84" spans="2:12" ht="14.6">
      <c r="B84" s="25"/>
      <c r="C84" s="26">
        <v>6</v>
      </c>
      <c r="D84" s="26">
        <v>6</v>
      </c>
      <c r="E84" s="26">
        <f t="shared" si="20"/>
        <v>1</v>
      </c>
      <c r="F84" s="26" t="str">
        <f t="shared" si="21"/>
        <v>1'h0</v>
      </c>
      <c r="G84" s="10" t="s">
        <v>3353</v>
      </c>
      <c r="H84" s="28" t="s">
        <v>3442</v>
      </c>
      <c r="I84" s="10"/>
      <c r="J84" s="10">
        <v>0</v>
      </c>
      <c r="K84" s="26" t="str">
        <f t="shared" si="22"/>
        <v>0</v>
      </c>
      <c r="L84" s="26">
        <f t="shared" si="23"/>
        <v>0</v>
      </c>
    </row>
    <row r="85" spans="2:12" ht="14.6">
      <c r="B85" s="25"/>
      <c r="C85" s="26">
        <v>5</v>
      </c>
      <c r="D85" s="26">
        <v>5</v>
      </c>
      <c r="E85" s="26">
        <f t="shared" si="20"/>
        <v>1</v>
      </c>
      <c r="F85" s="26" t="str">
        <f t="shared" si="21"/>
        <v>1'h0</v>
      </c>
      <c r="G85" s="10" t="s">
        <v>3353</v>
      </c>
      <c r="H85" s="28" t="s">
        <v>3443</v>
      </c>
      <c r="I85" s="32"/>
      <c r="J85" s="10">
        <v>0</v>
      </c>
      <c r="K85" s="26" t="str">
        <f t="shared" si="22"/>
        <v>0</v>
      </c>
      <c r="L85" s="26">
        <f t="shared" si="23"/>
        <v>0</v>
      </c>
    </row>
    <row r="86" spans="2:12" ht="14.6">
      <c r="B86" s="25"/>
      <c r="C86" s="26">
        <v>4</v>
      </c>
      <c r="D86" s="26">
        <v>4</v>
      </c>
      <c r="E86" s="26">
        <f t="shared" si="20"/>
        <v>1</v>
      </c>
      <c r="F86" s="26" t="str">
        <f t="shared" si="21"/>
        <v>1'h0</v>
      </c>
      <c r="G86" s="10" t="s">
        <v>3366</v>
      </c>
      <c r="H86" s="28" t="s">
        <v>3376</v>
      </c>
      <c r="I86" s="10"/>
      <c r="J86" s="10">
        <v>0</v>
      </c>
      <c r="K86" s="26" t="str">
        <f t="shared" si="22"/>
        <v>0</v>
      </c>
      <c r="L86" s="26">
        <f t="shared" si="23"/>
        <v>0</v>
      </c>
    </row>
    <row r="87" spans="2:12" ht="14.6">
      <c r="B87" s="25"/>
      <c r="C87" s="26">
        <v>3</v>
      </c>
      <c r="D87" s="26">
        <v>3</v>
      </c>
      <c r="E87" s="26">
        <f t="shared" si="20"/>
        <v>1</v>
      </c>
      <c r="F87" s="26" t="str">
        <f t="shared" si="21"/>
        <v>1'h0</v>
      </c>
      <c r="G87" s="10" t="s">
        <v>3366</v>
      </c>
      <c r="H87" s="28" t="s">
        <v>3376</v>
      </c>
      <c r="I87" s="10"/>
      <c r="J87" s="10">
        <v>0</v>
      </c>
      <c r="K87" s="26" t="str">
        <f t="shared" si="22"/>
        <v>0</v>
      </c>
      <c r="L87" s="26">
        <f t="shared" si="23"/>
        <v>0</v>
      </c>
    </row>
    <row r="88" spans="2:12" ht="14.6">
      <c r="B88" s="25"/>
      <c r="C88" s="26">
        <v>2</v>
      </c>
      <c r="D88" s="26">
        <v>2</v>
      </c>
      <c r="E88" s="26">
        <f t="shared" si="20"/>
        <v>1</v>
      </c>
      <c r="F88" s="26" t="str">
        <f t="shared" si="21"/>
        <v>1'h0</v>
      </c>
      <c r="G88" s="10" t="s">
        <v>3366</v>
      </c>
      <c r="H88" s="28" t="s">
        <v>3376</v>
      </c>
      <c r="I88" s="10"/>
      <c r="J88" s="10">
        <v>0</v>
      </c>
      <c r="K88" s="26" t="str">
        <f t="shared" si="22"/>
        <v>0</v>
      </c>
      <c r="L88" s="26">
        <f t="shared" si="23"/>
        <v>0</v>
      </c>
    </row>
    <row r="89" spans="2:12" ht="14.6">
      <c r="B89" s="25"/>
      <c r="C89" s="26">
        <v>1</v>
      </c>
      <c r="D89" s="26">
        <v>1</v>
      </c>
      <c r="E89" s="26">
        <f t="shared" si="20"/>
        <v>1</v>
      </c>
      <c r="F89" s="26" t="str">
        <f t="shared" si="21"/>
        <v>1'h0</v>
      </c>
      <c r="G89" s="10" t="s">
        <v>3353</v>
      </c>
      <c r="H89" s="28" t="s">
        <v>3444</v>
      </c>
      <c r="I89" s="32"/>
      <c r="J89" s="10">
        <v>0</v>
      </c>
      <c r="K89" s="26" t="str">
        <f t="shared" si="22"/>
        <v>0</v>
      </c>
      <c r="L89" s="26">
        <f t="shared" si="23"/>
        <v>0</v>
      </c>
    </row>
    <row r="90" spans="2:12" ht="14.6">
      <c r="B90" s="25"/>
      <c r="C90" s="26">
        <v>0</v>
      </c>
      <c r="D90" s="26">
        <v>0</v>
      </c>
      <c r="E90" s="26">
        <f t="shared" si="20"/>
        <v>1</v>
      </c>
      <c r="F90" s="26" t="str">
        <f t="shared" si="21"/>
        <v>1'h0</v>
      </c>
      <c r="G90" s="10" t="s">
        <v>3366</v>
      </c>
      <c r="H90" s="28" t="s">
        <v>3376</v>
      </c>
      <c r="I90" s="10"/>
      <c r="J90" s="26">
        <v>0</v>
      </c>
      <c r="K90" s="26" t="str">
        <f t="shared" si="22"/>
        <v>0</v>
      </c>
      <c r="L90" s="26">
        <f t="shared" si="23"/>
        <v>0</v>
      </c>
    </row>
    <row r="91" spans="2:12" ht="29.15">
      <c r="B91" s="5" t="s">
        <v>3445</v>
      </c>
      <c r="C91" s="6"/>
      <c r="D91" s="6"/>
      <c r="E91" s="6">
        <f>SUM(E92:E93)</f>
        <v>32</v>
      </c>
      <c r="F91" s="7" t="str">
        <f>CONCATENATE("32'h",K91)</f>
        <v>32'h00000004</v>
      </c>
      <c r="G91" s="7"/>
      <c r="H91" s="24" t="s">
        <v>3446</v>
      </c>
      <c r="I91" s="24"/>
      <c r="J91" s="6"/>
      <c r="K91" s="6" t="str">
        <f>LOWER(DEC2HEX(L91,8))</f>
        <v>00000004</v>
      </c>
      <c r="L91" s="6">
        <f>SUM(L92:L93)</f>
        <v>4</v>
      </c>
    </row>
    <row r="92" spans="2:12" ht="14.6">
      <c r="B92" s="25"/>
      <c r="C92" s="10">
        <v>4</v>
      </c>
      <c r="D92" s="10">
        <v>31</v>
      </c>
      <c r="E92" s="10">
        <f>D92+1-C92</f>
        <v>28</v>
      </c>
      <c r="F92" s="10" t="str">
        <f>CONCATENATE(E92,"'h",K92)</f>
        <v>28'h0</v>
      </c>
      <c r="G92" s="10" t="s">
        <v>3366</v>
      </c>
      <c r="H92" s="28" t="s">
        <v>3376</v>
      </c>
      <c r="I92" s="28"/>
      <c r="J92" s="10">
        <v>0</v>
      </c>
      <c r="K92" s="10" t="str">
        <f>LOWER(DEC2HEX((J92)))</f>
        <v>0</v>
      </c>
      <c r="L92" s="10">
        <f>J92*(2^C92)</f>
        <v>0</v>
      </c>
    </row>
    <row r="93" spans="2:12" ht="29.15">
      <c r="B93" s="25"/>
      <c r="C93" s="26">
        <v>0</v>
      </c>
      <c r="D93" s="26">
        <v>3</v>
      </c>
      <c r="E93" s="26">
        <f>D93+1-C93</f>
        <v>4</v>
      </c>
      <c r="F93" s="26" t="str">
        <f>CONCATENATE(E93,"'h",K93)</f>
        <v>4'h4</v>
      </c>
      <c r="G93" s="10" t="s">
        <v>3353</v>
      </c>
      <c r="H93" s="28" t="s">
        <v>3447</v>
      </c>
      <c r="I93" s="32" t="s">
        <v>3448</v>
      </c>
      <c r="J93" s="26">
        <v>4</v>
      </c>
      <c r="K93" s="26" t="str">
        <f>LOWER(DEC2HEX((J93)))</f>
        <v>4</v>
      </c>
      <c r="L93" s="26">
        <f>J93*(2^C93)</f>
        <v>4</v>
      </c>
    </row>
    <row r="94" spans="2:12">
      <c r="I94"/>
    </row>
    <row r="95" spans="2:12">
      <c r="I95"/>
    </row>
    <row r="96" spans="2:12">
      <c r="I96"/>
    </row>
    <row r="97" spans="9:9">
      <c r="I97"/>
    </row>
    <row r="98" spans="9:9">
      <c r="I98"/>
    </row>
  </sheetData>
  <phoneticPr fontId="29" type="noConversion"/>
  <conditionalFormatting sqref="G4:G7">
    <cfRule type="duplicateValues" dxfId="9" priority="1"/>
  </conditionalFormatting>
  <conditionalFormatting sqref="G3">
    <cfRule type="duplicateValues" dxfId="8" priority="2"/>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6"/>
  <sheetViews>
    <sheetView zoomScale="85" zoomScaleNormal="85" workbookViewId="0">
      <pane ySplit="1" topLeftCell="A52" activePane="bottomLeft" state="frozen"/>
      <selection pane="bottomLeft" activeCell="J65" sqref="J65"/>
    </sheetView>
  </sheetViews>
  <sheetFormatPr defaultRowHeight="14.15"/>
  <cols>
    <col min="1" max="1" width="8.921875" bestFit="1" customWidth="1"/>
    <col min="6" max="6" width="13" bestFit="1" customWidth="1"/>
    <col min="7" max="7" width="8.07421875" bestFit="1" customWidth="1"/>
    <col min="8" max="8" width="32.921875" customWidth="1"/>
    <col min="9" max="9" width="79.921875" style="1" customWidth="1"/>
    <col min="10" max="10" width="10.4609375" bestFit="1" customWidth="1"/>
    <col min="11" max="11" width="10.61328125" bestFit="1" customWidth="1"/>
    <col min="12" max="12" width="11.07421875" bestFit="1" customWidth="1"/>
    <col min="13" max="13" width="11.3828125" bestFit="1" customWidth="1"/>
    <col min="14" max="14" width="8.07421875" bestFit="1" customWidth="1"/>
    <col min="257" max="257" width="8.921875" bestFit="1" customWidth="1"/>
    <col min="262" max="262" width="13" bestFit="1" customWidth="1"/>
    <col min="263" max="263" width="8.07421875" bestFit="1" customWidth="1"/>
    <col min="264" max="264" width="32.921875" customWidth="1"/>
    <col min="265" max="265" width="72.07421875" customWidth="1"/>
    <col min="266" max="266" width="10.4609375" bestFit="1" customWidth="1"/>
    <col min="267" max="267" width="10.61328125" bestFit="1" customWidth="1"/>
    <col min="268" max="268" width="11.07421875" bestFit="1" customWidth="1"/>
    <col min="269" max="269" width="11.3828125" bestFit="1" customWidth="1"/>
    <col min="270" max="270" width="8.07421875" bestFit="1" customWidth="1"/>
    <col min="513" max="513" width="8.921875" bestFit="1" customWidth="1"/>
    <col min="518" max="518" width="13" bestFit="1" customWidth="1"/>
    <col min="519" max="519" width="8.07421875" bestFit="1" customWidth="1"/>
    <col min="520" max="520" width="32.921875" customWidth="1"/>
    <col min="521" max="521" width="72.07421875" customWidth="1"/>
    <col min="522" max="522" width="10.4609375" bestFit="1" customWidth="1"/>
    <col min="523" max="523" width="10.61328125" bestFit="1" customWidth="1"/>
    <col min="524" max="524" width="11.07421875" bestFit="1" customWidth="1"/>
    <col min="525" max="525" width="11.3828125" bestFit="1" customWidth="1"/>
    <col min="526" max="526" width="8.07421875" bestFit="1" customWidth="1"/>
    <col min="769" max="769" width="8.921875" bestFit="1" customWidth="1"/>
    <col min="774" max="774" width="13" bestFit="1" customWidth="1"/>
    <col min="775" max="775" width="8.07421875" bestFit="1" customWidth="1"/>
    <col min="776" max="776" width="32.921875" customWidth="1"/>
    <col min="777" max="777" width="72.07421875" customWidth="1"/>
    <col min="778" max="778" width="10.4609375" bestFit="1" customWidth="1"/>
    <col min="779" max="779" width="10.61328125" bestFit="1" customWidth="1"/>
    <col min="780" max="780" width="11.07421875" bestFit="1" customWidth="1"/>
    <col min="781" max="781" width="11.3828125" bestFit="1" customWidth="1"/>
    <col min="782" max="782" width="8.07421875" bestFit="1" customWidth="1"/>
    <col min="1025" max="1025" width="8.921875" bestFit="1" customWidth="1"/>
    <col min="1030" max="1030" width="13" bestFit="1" customWidth="1"/>
    <col min="1031" max="1031" width="8.07421875" bestFit="1" customWidth="1"/>
    <col min="1032" max="1032" width="32.921875" customWidth="1"/>
    <col min="1033" max="1033" width="72.07421875" customWidth="1"/>
    <col min="1034" max="1034" width="10.4609375" bestFit="1" customWidth="1"/>
    <col min="1035" max="1035" width="10.61328125" bestFit="1" customWidth="1"/>
    <col min="1036" max="1036" width="11.07421875" bestFit="1" customWidth="1"/>
    <col min="1037" max="1037" width="11.3828125" bestFit="1" customWidth="1"/>
    <col min="1038" max="1038" width="8.07421875" bestFit="1" customWidth="1"/>
    <col min="1281" max="1281" width="8.921875" bestFit="1" customWidth="1"/>
    <col min="1286" max="1286" width="13" bestFit="1" customWidth="1"/>
    <col min="1287" max="1287" width="8.07421875" bestFit="1" customWidth="1"/>
    <col min="1288" max="1288" width="32.921875" customWidth="1"/>
    <col min="1289" max="1289" width="72.07421875" customWidth="1"/>
    <col min="1290" max="1290" width="10.4609375" bestFit="1" customWidth="1"/>
    <col min="1291" max="1291" width="10.61328125" bestFit="1" customWidth="1"/>
    <col min="1292" max="1292" width="11.07421875" bestFit="1" customWidth="1"/>
    <col min="1293" max="1293" width="11.3828125" bestFit="1" customWidth="1"/>
    <col min="1294" max="1294" width="8.07421875" bestFit="1" customWidth="1"/>
    <col min="1537" max="1537" width="8.921875" bestFit="1" customWidth="1"/>
    <col min="1542" max="1542" width="13" bestFit="1" customWidth="1"/>
    <col min="1543" max="1543" width="8.07421875" bestFit="1" customWidth="1"/>
    <col min="1544" max="1544" width="32.921875" customWidth="1"/>
    <col min="1545" max="1545" width="72.07421875" customWidth="1"/>
    <col min="1546" max="1546" width="10.4609375" bestFit="1" customWidth="1"/>
    <col min="1547" max="1547" width="10.61328125" bestFit="1" customWidth="1"/>
    <col min="1548" max="1548" width="11.07421875" bestFit="1" customWidth="1"/>
    <col min="1549" max="1549" width="11.3828125" bestFit="1" customWidth="1"/>
    <col min="1550" max="1550" width="8.07421875" bestFit="1" customWidth="1"/>
    <col min="1793" max="1793" width="8.921875" bestFit="1" customWidth="1"/>
    <col min="1798" max="1798" width="13" bestFit="1" customWidth="1"/>
    <col min="1799" max="1799" width="8.07421875" bestFit="1" customWidth="1"/>
    <col min="1800" max="1800" width="32.921875" customWidth="1"/>
    <col min="1801" max="1801" width="72.07421875" customWidth="1"/>
    <col min="1802" max="1802" width="10.4609375" bestFit="1" customWidth="1"/>
    <col min="1803" max="1803" width="10.61328125" bestFit="1" customWidth="1"/>
    <col min="1804" max="1804" width="11.07421875" bestFit="1" customWidth="1"/>
    <col min="1805" max="1805" width="11.3828125" bestFit="1" customWidth="1"/>
    <col min="1806" max="1806" width="8.07421875" bestFit="1" customWidth="1"/>
    <col min="2049" max="2049" width="8.921875" bestFit="1" customWidth="1"/>
    <col min="2054" max="2054" width="13" bestFit="1" customWidth="1"/>
    <col min="2055" max="2055" width="8.07421875" bestFit="1" customWidth="1"/>
    <col min="2056" max="2056" width="32.921875" customWidth="1"/>
    <col min="2057" max="2057" width="72.07421875" customWidth="1"/>
    <col min="2058" max="2058" width="10.4609375" bestFit="1" customWidth="1"/>
    <col min="2059" max="2059" width="10.61328125" bestFit="1" customWidth="1"/>
    <col min="2060" max="2060" width="11.07421875" bestFit="1" customWidth="1"/>
    <col min="2061" max="2061" width="11.3828125" bestFit="1" customWidth="1"/>
    <col min="2062" max="2062" width="8.07421875" bestFit="1" customWidth="1"/>
    <col min="2305" max="2305" width="8.921875" bestFit="1" customWidth="1"/>
    <col min="2310" max="2310" width="13" bestFit="1" customWidth="1"/>
    <col min="2311" max="2311" width="8.07421875" bestFit="1" customWidth="1"/>
    <col min="2312" max="2312" width="32.921875" customWidth="1"/>
    <col min="2313" max="2313" width="72.07421875" customWidth="1"/>
    <col min="2314" max="2314" width="10.4609375" bestFit="1" customWidth="1"/>
    <col min="2315" max="2315" width="10.61328125" bestFit="1" customWidth="1"/>
    <col min="2316" max="2316" width="11.07421875" bestFit="1" customWidth="1"/>
    <col min="2317" max="2317" width="11.3828125" bestFit="1" customWidth="1"/>
    <col min="2318" max="2318" width="8.07421875" bestFit="1" customWidth="1"/>
    <col min="2561" max="2561" width="8.921875" bestFit="1" customWidth="1"/>
    <col min="2566" max="2566" width="13" bestFit="1" customWidth="1"/>
    <col min="2567" max="2567" width="8.07421875" bestFit="1" customWidth="1"/>
    <col min="2568" max="2568" width="32.921875" customWidth="1"/>
    <col min="2569" max="2569" width="72.07421875" customWidth="1"/>
    <col min="2570" max="2570" width="10.4609375" bestFit="1" customWidth="1"/>
    <col min="2571" max="2571" width="10.61328125" bestFit="1" customWidth="1"/>
    <col min="2572" max="2572" width="11.07421875" bestFit="1" customWidth="1"/>
    <col min="2573" max="2573" width="11.3828125" bestFit="1" customWidth="1"/>
    <col min="2574" max="2574" width="8.07421875" bestFit="1" customWidth="1"/>
    <col min="2817" max="2817" width="8.921875" bestFit="1" customWidth="1"/>
    <col min="2822" max="2822" width="13" bestFit="1" customWidth="1"/>
    <col min="2823" max="2823" width="8.07421875" bestFit="1" customWidth="1"/>
    <col min="2824" max="2824" width="32.921875" customWidth="1"/>
    <col min="2825" max="2825" width="72.07421875" customWidth="1"/>
    <col min="2826" max="2826" width="10.4609375" bestFit="1" customWidth="1"/>
    <col min="2827" max="2827" width="10.61328125" bestFit="1" customWidth="1"/>
    <col min="2828" max="2828" width="11.07421875" bestFit="1" customWidth="1"/>
    <col min="2829" max="2829" width="11.3828125" bestFit="1" customWidth="1"/>
    <col min="2830" max="2830" width="8.07421875" bestFit="1" customWidth="1"/>
    <col min="3073" max="3073" width="8.921875" bestFit="1" customWidth="1"/>
    <col min="3078" max="3078" width="13" bestFit="1" customWidth="1"/>
    <col min="3079" max="3079" width="8.07421875" bestFit="1" customWidth="1"/>
    <col min="3080" max="3080" width="32.921875" customWidth="1"/>
    <col min="3081" max="3081" width="72.07421875" customWidth="1"/>
    <col min="3082" max="3082" width="10.4609375" bestFit="1" customWidth="1"/>
    <col min="3083" max="3083" width="10.61328125" bestFit="1" customWidth="1"/>
    <col min="3084" max="3084" width="11.07421875" bestFit="1" customWidth="1"/>
    <col min="3085" max="3085" width="11.3828125" bestFit="1" customWidth="1"/>
    <col min="3086" max="3086" width="8.07421875" bestFit="1" customWidth="1"/>
    <col min="3329" max="3329" width="8.921875" bestFit="1" customWidth="1"/>
    <col min="3334" max="3334" width="13" bestFit="1" customWidth="1"/>
    <col min="3335" max="3335" width="8.07421875" bestFit="1" customWidth="1"/>
    <col min="3336" max="3336" width="32.921875" customWidth="1"/>
    <col min="3337" max="3337" width="72.07421875" customWidth="1"/>
    <col min="3338" max="3338" width="10.4609375" bestFit="1" customWidth="1"/>
    <col min="3339" max="3339" width="10.61328125" bestFit="1" customWidth="1"/>
    <col min="3340" max="3340" width="11.07421875" bestFit="1" customWidth="1"/>
    <col min="3341" max="3341" width="11.3828125" bestFit="1" customWidth="1"/>
    <col min="3342" max="3342" width="8.07421875" bestFit="1" customWidth="1"/>
    <col min="3585" max="3585" width="8.921875" bestFit="1" customWidth="1"/>
    <col min="3590" max="3590" width="13" bestFit="1" customWidth="1"/>
    <col min="3591" max="3591" width="8.07421875" bestFit="1" customWidth="1"/>
    <col min="3592" max="3592" width="32.921875" customWidth="1"/>
    <col min="3593" max="3593" width="72.07421875" customWidth="1"/>
    <col min="3594" max="3594" width="10.4609375" bestFit="1" customWidth="1"/>
    <col min="3595" max="3595" width="10.61328125" bestFit="1" customWidth="1"/>
    <col min="3596" max="3596" width="11.07421875" bestFit="1" customWidth="1"/>
    <col min="3597" max="3597" width="11.3828125" bestFit="1" customWidth="1"/>
    <col min="3598" max="3598" width="8.07421875" bestFit="1" customWidth="1"/>
    <col min="3841" max="3841" width="8.921875" bestFit="1" customWidth="1"/>
    <col min="3846" max="3846" width="13" bestFit="1" customWidth="1"/>
    <col min="3847" max="3847" width="8.07421875" bestFit="1" customWidth="1"/>
    <col min="3848" max="3848" width="32.921875" customWidth="1"/>
    <col min="3849" max="3849" width="72.07421875" customWidth="1"/>
    <col min="3850" max="3850" width="10.4609375" bestFit="1" customWidth="1"/>
    <col min="3851" max="3851" width="10.61328125" bestFit="1" customWidth="1"/>
    <col min="3852" max="3852" width="11.07421875" bestFit="1" customWidth="1"/>
    <col min="3853" max="3853" width="11.3828125" bestFit="1" customWidth="1"/>
    <col min="3854" max="3854" width="8.07421875" bestFit="1" customWidth="1"/>
    <col min="4097" max="4097" width="8.921875" bestFit="1" customWidth="1"/>
    <col min="4102" max="4102" width="13" bestFit="1" customWidth="1"/>
    <col min="4103" max="4103" width="8.07421875" bestFit="1" customWidth="1"/>
    <col min="4104" max="4104" width="32.921875" customWidth="1"/>
    <col min="4105" max="4105" width="72.07421875" customWidth="1"/>
    <col min="4106" max="4106" width="10.4609375" bestFit="1" customWidth="1"/>
    <col min="4107" max="4107" width="10.61328125" bestFit="1" customWidth="1"/>
    <col min="4108" max="4108" width="11.07421875" bestFit="1" customWidth="1"/>
    <col min="4109" max="4109" width="11.3828125" bestFit="1" customWidth="1"/>
    <col min="4110" max="4110" width="8.07421875" bestFit="1" customWidth="1"/>
    <col min="4353" max="4353" width="8.921875" bestFit="1" customWidth="1"/>
    <col min="4358" max="4358" width="13" bestFit="1" customWidth="1"/>
    <col min="4359" max="4359" width="8.07421875" bestFit="1" customWidth="1"/>
    <col min="4360" max="4360" width="32.921875" customWidth="1"/>
    <col min="4361" max="4361" width="72.07421875" customWidth="1"/>
    <col min="4362" max="4362" width="10.4609375" bestFit="1" customWidth="1"/>
    <col min="4363" max="4363" width="10.61328125" bestFit="1" customWidth="1"/>
    <col min="4364" max="4364" width="11.07421875" bestFit="1" customWidth="1"/>
    <col min="4365" max="4365" width="11.3828125" bestFit="1" customWidth="1"/>
    <col min="4366" max="4366" width="8.07421875" bestFit="1" customWidth="1"/>
    <col min="4609" max="4609" width="8.921875" bestFit="1" customWidth="1"/>
    <col min="4614" max="4614" width="13" bestFit="1" customWidth="1"/>
    <col min="4615" max="4615" width="8.07421875" bestFit="1" customWidth="1"/>
    <col min="4616" max="4616" width="32.921875" customWidth="1"/>
    <col min="4617" max="4617" width="72.07421875" customWidth="1"/>
    <col min="4618" max="4618" width="10.4609375" bestFit="1" customWidth="1"/>
    <col min="4619" max="4619" width="10.61328125" bestFit="1" customWidth="1"/>
    <col min="4620" max="4620" width="11.07421875" bestFit="1" customWidth="1"/>
    <col min="4621" max="4621" width="11.3828125" bestFit="1" customWidth="1"/>
    <col min="4622" max="4622" width="8.07421875" bestFit="1" customWidth="1"/>
    <col min="4865" max="4865" width="8.921875" bestFit="1" customWidth="1"/>
    <col min="4870" max="4870" width="13" bestFit="1" customWidth="1"/>
    <col min="4871" max="4871" width="8.07421875" bestFit="1" customWidth="1"/>
    <col min="4872" max="4872" width="32.921875" customWidth="1"/>
    <col min="4873" max="4873" width="72.07421875" customWidth="1"/>
    <col min="4874" max="4874" width="10.4609375" bestFit="1" customWidth="1"/>
    <col min="4875" max="4875" width="10.61328125" bestFit="1" customWidth="1"/>
    <col min="4876" max="4876" width="11.07421875" bestFit="1" customWidth="1"/>
    <col min="4877" max="4877" width="11.3828125" bestFit="1" customWidth="1"/>
    <col min="4878" max="4878" width="8.07421875" bestFit="1" customWidth="1"/>
    <col min="5121" max="5121" width="8.921875" bestFit="1" customWidth="1"/>
    <col min="5126" max="5126" width="13" bestFit="1" customWidth="1"/>
    <col min="5127" max="5127" width="8.07421875" bestFit="1" customWidth="1"/>
    <col min="5128" max="5128" width="32.921875" customWidth="1"/>
    <col min="5129" max="5129" width="72.07421875" customWidth="1"/>
    <col min="5130" max="5130" width="10.4609375" bestFit="1" customWidth="1"/>
    <col min="5131" max="5131" width="10.61328125" bestFit="1" customWidth="1"/>
    <col min="5132" max="5132" width="11.07421875" bestFit="1" customWidth="1"/>
    <col min="5133" max="5133" width="11.3828125" bestFit="1" customWidth="1"/>
    <col min="5134" max="5134" width="8.07421875" bestFit="1" customWidth="1"/>
    <col min="5377" max="5377" width="8.921875" bestFit="1" customWidth="1"/>
    <col min="5382" max="5382" width="13" bestFit="1" customWidth="1"/>
    <col min="5383" max="5383" width="8.07421875" bestFit="1" customWidth="1"/>
    <col min="5384" max="5384" width="32.921875" customWidth="1"/>
    <col min="5385" max="5385" width="72.07421875" customWidth="1"/>
    <col min="5386" max="5386" width="10.4609375" bestFit="1" customWidth="1"/>
    <col min="5387" max="5387" width="10.61328125" bestFit="1" customWidth="1"/>
    <col min="5388" max="5388" width="11.07421875" bestFit="1" customWidth="1"/>
    <col min="5389" max="5389" width="11.3828125" bestFit="1" customWidth="1"/>
    <col min="5390" max="5390" width="8.07421875" bestFit="1" customWidth="1"/>
    <col min="5633" max="5633" width="8.921875" bestFit="1" customWidth="1"/>
    <col min="5638" max="5638" width="13" bestFit="1" customWidth="1"/>
    <col min="5639" max="5639" width="8.07421875" bestFit="1" customWidth="1"/>
    <col min="5640" max="5640" width="32.921875" customWidth="1"/>
    <col min="5641" max="5641" width="72.07421875" customWidth="1"/>
    <col min="5642" max="5642" width="10.4609375" bestFit="1" customWidth="1"/>
    <col min="5643" max="5643" width="10.61328125" bestFit="1" customWidth="1"/>
    <col min="5644" max="5644" width="11.07421875" bestFit="1" customWidth="1"/>
    <col min="5645" max="5645" width="11.3828125" bestFit="1" customWidth="1"/>
    <col min="5646" max="5646" width="8.07421875" bestFit="1" customWidth="1"/>
    <col min="5889" max="5889" width="8.921875" bestFit="1" customWidth="1"/>
    <col min="5894" max="5894" width="13" bestFit="1" customWidth="1"/>
    <col min="5895" max="5895" width="8.07421875" bestFit="1" customWidth="1"/>
    <col min="5896" max="5896" width="32.921875" customWidth="1"/>
    <col min="5897" max="5897" width="72.07421875" customWidth="1"/>
    <col min="5898" max="5898" width="10.4609375" bestFit="1" customWidth="1"/>
    <col min="5899" max="5899" width="10.61328125" bestFit="1" customWidth="1"/>
    <col min="5900" max="5900" width="11.07421875" bestFit="1" customWidth="1"/>
    <col min="5901" max="5901" width="11.3828125" bestFit="1" customWidth="1"/>
    <col min="5902" max="5902" width="8.07421875" bestFit="1" customWidth="1"/>
    <col min="6145" max="6145" width="8.921875" bestFit="1" customWidth="1"/>
    <col min="6150" max="6150" width="13" bestFit="1" customWidth="1"/>
    <col min="6151" max="6151" width="8.07421875" bestFit="1" customWidth="1"/>
    <col min="6152" max="6152" width="32.921875" customWidth="1"/>
    <col min="6153" max="6153" width="72.07421875" customWidth="1"/>
    <col min="6154" max="6154" width="10.4609375" bestFit="1" customWidth="1"/>
    <col min="6155" max="6155" width="10.61328125" bestFit="1" customWidth="1"/>
    <col min="6156" max="6156" width="11.07421875" bestFit="1" customWidth="1"/>
    <col min="6157" max="6157" width="11.3828125" bestFit="1" customWidth="1"/>
    <col min="6158" max="6158" width="8.07421875" bestFit="1" customWidth="1"/>
    <col min="6401" max="6401" width="8.921875" bestFit="1" customWidth="1"/>
    <col min="6406" max="6406" width="13" bestFit="1" customWidth="1"/>
    <col min="6407" max="6407" width="8.07421875" bestFit="1" customWidth="1"/>
    <col min="6408" max="6408" width="32.921875" customWidth="1"/>
    <col min="6409" max="6409" width="72.07421875" customWidth="1"/>
    <col min="6410" max="6410" width="10.4609375" bestFit="1" customWidth="1"/>
    <col min="6411" max="6411" width="10.61328125" bestFit="1" customWidth="1"/>
    <col min="6412" max="6412" width="11.07421875" bestFit="1" customWidth="1"/>
    <col min="6413" max="6413" width="11.3828125" bestFit="1" customWidth="1"/>
    <col min="6414" max="6414" width="8.07421875" bestFit="1" customWidth="1"/>
    <col min="6657" max="6657" width="8.921875" bestFit="1" customWidth="1"/>
    <col min="6662" max="6662" width="13" bestFit="1" customWidth="1"/>
    <col min="6663" max="6663" width="8.07421875" bestFit="1" customWidth="1"/>
    <col min="6664" max="6664" width="32.921875" customWidth="1"/>
    <col min="6665" max="6665" width="72.07421875" customWidth="1"/>
    <col min="6666" max="6666" width="10.4609375" bestFit="1" customWidth="1"/>
    <col min="6667" max="6667" width="10.61328125" bestFit="1" customWidth="1"/>
    <col min="6668" max="6668" width="11.07421875" bestFit="1" customWidth="1"/>
    <col min="6669" max="6669" width="11.3828125" bestFit="1" customWidth="1"/>
    <col min="6670" max="6670" width="8.07421875" bestFit="1" customWidth="1"/>
    <col min="6913" max="6913" width="8.921875" bestFit="1" customWidth="1"/>
    <col min="6918" max="6918" width="13" bestFit="1" customWidth="1"/>
    <col min="6919" max="6919" width="8.07421875" bestFit="1" customWidth="1"/>
    <col min="6920" max="6920" width="32.921875" customWidth="1"/>
    <col min="6921" max="6921" width="72.07421875" customWidth="1"/>
    <col min="6922" max="6922" width="10.4609375" bestFit="1" customWidth="1"/>
    <col min="6923" max="6923" width="10.61328125" bestFit="1" customWidth="1"/>
    <col min="6924" max="6924" width="11.07421875" bestFit="1" customWidth="1"/>
    <col min="6925" max="6925" width="11.3828125" bestFit="1" customWidth="1"/>
    <col min="6926" max="6926" width="8.07421875" bestFit="1" customWidth="1"/>
    <col min="7169" max="7169" width="8.921875" bestFit="1" customWidth="1"/>
    <col min="7174" max="7174" width="13" bestFit="1" customWidth="1"/>
    <col min="7175" max="7175" width="8.07421875" bestFit="1" customWidth="1"/>
    <col min="7176" max="7176" width="32.921875" customWidth="1"/>
    <col min="7177" max="7177" width="72.07421875" customWidth="1"/>
    <col min="7178" max="7178" width="10.4609375" bestFit="1" customWidth="1"/>
    <col min="7179" max="7179" width="10.61328125" bestFit="1" customWidth="1"/>
    <col min="7180" max="7180" width="11.07421875" bestFit="1" customWidth="1"/>
    <col min="7181" max="7181" width="11.3828125" bestFit="1" customWidth="1"/>
    <col min="7182" max="7182" width="8.07421875" bestFit="1" customWidth="1"/>
    <col min="7425" max="7425" width="8.921875" bestFit="1" customWidth="1"/>
    <col min="7430" max="7430" width="13" bestFit="1" customWidth="1"/>
    <col min="7431" max="7431" width="8.07421875" bestFit="1" customWidth="1"/>
    <col min="7432" max="7432" width="32.921875" customWidth="1"/>
    <col min="7433" max="7433" width="72.07421875" customWidth="1"/>
    <col min="7434" max="7434" width="10.4609375" bestFit="1" customWidth="1"/>
    <col min="7435" max="7435" width="10.61328125" bestFit="1" customWidth="1"/>
    <col min="7436" max="7436" width="11.07421875" bestFit="1" customWidth="1"/>
    <col min="7437" max="7437" width="11.3828125" bestFit="1" customWidth="1"/>
    <col min="7438" max="7438" width="8.07421875" bestFit="1" customWidth="1"/>
    <col min="7681" max="7681" width="8.921875" bestFit="1" customWidth="1"/>
    <col min="7686" max="7686" width="13" bestFit="1" customWidth="1"/>
    <col min="7687" max="7687" width="8.07421875" bestFit="1" customWidth="1"/>
    <col min="7688" max="7688" width="32.921875" customWidth="1"/>
    <col min="7689" max="7689" width="72.07421875" customWidth="1"/>
    <col min="7690" max="7690" width="10.4609375" bestFit="1" customWidth="1"/>
    <col min="7691" max="7691" width="10.61328125" bestFit="1" customWidth="1"/>
    <col min="7692" max="7692" width="11.07421875" bestFit="1" customWidth="1"/>
    <col min="7693" max="7693" width="11.3828125" bestFit="1" customWidth="1"/>
    <col min="7694" max="7694" width="8.07421875" bestFit="1" customWidth="1"/>
    <col min="7937" max="7937" width="8.921875" bestFit="1" customWidth="1"/>
    <col min="7942" max="7942" width="13" bestFit="1" customWidth="1"/>
    <col min="7943" max="7943" width="8.07421875" bestFit="1" customWidth="1"/>
    <col min="7944" max="7944" width="32.921875" customWidth="1"/>
    <col min="7945" max="7945" width="72.07421875" customWidth="1"/>
    <col min="7946" max="7946" width="10.4609375" bestFit="1" customWidth="1"/>
    <col min="7947" max="7947" width="10.61328125" bestFit="1" customWidth="1"/>
    <col min="7948" max="7948" width="11.07421875" bestFit="1" customWidth="1"/>
    <col min="7949" max="7949" width="11.3828125" bestFit="1" customWidth="1"/>
    <col min="7950" max="7950" width="8.07421875" bestFit="1" customWidth="1"/>
    <col min="8193" max="8193" width="8.921875" bestFit="1" customWidth="1"/>
    <col min="8198" max="8198" width="13" bestFit="1" customWidth="1"/>
    <col min="8199" max="8199" width="8.07421875" bestFit="1" customWidth="1"/>
    <col min="8200" max="8200" width="32.921875" customWidth="1"/>
    <col min="8201" max="8201" width="72.07421875" customWidth="1"/>
    <col min="8202" max="8202" width="10.4609375" bestFit="1" customWidth="1"/>
    <col min="8203" max="8203" width="10.61328125" bestFit="1" customWidth="1"/>
    <col min="8204" max="8204" width="11.07421875" bestFit="1" customWidth="1"/>
    <col min="8205" max="8205" width="11.3828125" bestFit="1" customWidth="1"/>
    <col min="8206" max="8206" width="8.07421875" bestFit="1" customWidth="1"/>
    <col min="8449" max="8449" width="8.921875" bestFit="1" customWidth="1"/>
    <col min="8454" max="8454" width="13" bestFit="1" customWidth="1"/>
    <col min="8455" max="8455" width="8.07421875" bestFit="1" customWidth="1"/>
    <col min="8456" max="8456" width="32.921875" customWidth="1"/>
    <col min="8457" max="8457" width="72.07421875" customWidth="1"/>
    <col min="8458" max="8458" width="10.4609375" bestFit="1" customWidth="1"/>
    <col min="8459" max="8459" width="10.61328125" bestFit="1" customWidth="1"/>
    <col min="8460" max="8460" width="11.07421875" bestFit="1" customWidth="1"/>
    <col min="8461" max="8461" width="11.3828125" bestFit="1" customWidth="1"/>
    <col min="8462" max="8462" width="8.07421875" bestFit="1" customWidth="1"/>
    <col min="8705" max="8705" width="8.921875" bestFit="1" customWidth="1"/>
    <col min="8710" max="8710" width="13" bestFit="1" customWidth="1"/>
    <col min="8711" max="8711" width="8.07421875" bestFit="1" customWidth="1"/>
    <col min="8712" max="8712" width="32.921875" customWidth="1"/>
    <col min="8713" max="8713" width="72.07421875" customWidth="1"/>
    <col min="8714" max="8714" width="10.4609375" bestFit="1" customWidth="1"/>
    <col min="8715" max="8715" width="10.61328125" bestFit="1" customWidth="1"/>
    <col min="8716" max="8716" width="11.07421875" bestFit="1" customWidth="1"/>
    <col min="8717" max="8717" width="11.3828125" bestFit="1" customWidth="1"/>
    <col min="8718" max="8718" width="8.07421875" bestFit="1" customWidth="1"/>
    <col min="8961" max="8961" width="8.921875" bestFit="1" customWidth="1"/>
    <col min="8966" max="8966" width="13" bestFit="1" customWidth="1"/>
    <col min="8967" max="8967" width="8.07421875" bestFit="1" customWidth="1"/>
    <col min="8968" max="8968" width="32.921875" customWidth="1"/>
    <col min="8969" max="8969" width="72.07421875" customWidth="1"/>
    <col min="8970" max="8970" width="10.4609375" bestFit="1" customWidth="1"/>
    <col min="8971" max="8971" width="10.61328125" bestFit="1" customWidth="1"/>
    <col min="8972" max="8972" width="11.07421875" bestFit="1" customWidth="1"/>
    <col min="8973" max="8973" width="11.3828125" bestFit="1" customWidth="1"/>
    <col min="8974" max="8974" width="8.07421875" bestFit="1" customWidth="1"/>
    <col min="9217" max="9217" width="8.921875" bestFit="1" customWidth="1"/>
    <col min="9222" max="9222" width="13" bestFit="1" customWidth="1"/>
    <col min="9223" max="9223" width="8.07421875" bestFit="1" customWidth="1"/>
    <col min="9224" max="9224" width="32.921875" customWidth="1"/>
    <col min="9225" max="9225" width="72.07421875" customWidth="1"/>
    <col min="9226" max="9226" width="10.4609375" bestFit="1" customWidth="1"/>
    <col min="9227" max="9227" width="10.61328125" bestFit="1" customWidth="1"/>
    <col min="9228" max="9228" width="11.07421875" bestFit="1" customWidth="1"/>
    <col min="9229" max="9229" width="11.3828125" bestFit="1" customWidth="1"/>
    <col min="9230" max="9230" width="8.07421875" bestFit="1" customWidth="1"/>
    <col min="9473" max="9473" width="8.921875" bestFit="1" customWidth="1"/>
    <col min="9478" max="9478" width="13" bestFit="1" customWidth="1"/>
    <col min="9479" max="9479" width="8.07421875" bestFit="1" customWidth="1"/>
    <col min="9480" max="9480" width="32.921875" customWidth="1"/>
    <col min="9481" max="9481" width="72.07421875" customWidth="1"/>
    <col min="9482" max="9482" width="10.4609375" bestFit="1" customWidth="1"/>
    <col min="9483" max="9483" width="10.61328125" bestFit="1" customWidth="1"/>
    <col min="9484" max="9484" width="11.07421875" bestFit="1" customWidth="1"/>
    <col min="9485" max="9485" width="11.3828125" bestFit="1" customWidth="1"/>
    <col min="9486" max="9486" width="8.07421875" bestFit="1" customWidth="1"/>
    <col min="9729" max="9729" width="8.921875" bestFit="1" customWidth="1"/>
    <col min="9734" max="9734" width="13" bestFit="1" customWidth="1"/>
    <col min="9735" max="9735" width="8.07421875" bestFit="1" customWidth="1"/>
    <col min="9736" max="9736" width="32.921875" customWidth="1"/>
    <col min="9737" max="9737" width="72.07421875" customWidth="1"/>
    <col min="9738" max="9738" width="10.4609375" bestFit="1" customWidth="1"/>
    <col min="9739" max="9739" width="10.61328125" bestFit="1" customWidth="1"/>
    <col min="9740" max="9740" width="11.07421875" bestFit="1" customWidth="1"/>
    <col min="9741" max="9741" width="11.3828125" bestFit="1" customWidth="1"/>
    <col min="9742" max="9742" width="8.07421875" bestFit="1" customWidth="1"/>
    <col min="9985" max="9985" width="8.921875" bestFit="1" customWidth="1"/>
    <col min="9990" max="9990" width="13" bestFit="1" customWidth="1"/>
    <col min="9991" max="9991" width="8.07421875" bestFit="1" customWidth="1"/>
    <col min="9992" max="9992" width="32.921875" customWidth="1"/>
    <col min="9993" max="9993" width="72.07421875" customWidth="1"/>
    <col min="9994" max="9994" width="10.4609375" bestFit="1" customWidth="1"/>
    <col min="9995" max="9995" width="10.61328125" bestFit="1" customWidth="1"/>
    <col min="9996" max="9996" width="11.07421875" bestFit="1" customWidth="1"/>
    <col min="9997" max="9997" width="11.3828125" bestFit="1" customWidth="1"/>
    <col min="9998" max="9998" width="8.07421875" bestFit="1" customWidth="1"/>
    <col min="10241" max="10241" width="8.921875" bestFit="1" customWidth="1"/>
    <col min="10246" max="10246" width="13" bestFit="1" customWidth="1"/>
    <col min="10247" max="10247" width="8.07421875" bestFit="1" customWidth="1"/>
    <col min="10248" max="10248" width="32.921875" customWidth="1"/>
    <col min="10249" max="10249" width="72.07421875" customWidth="1"/>
    <col min="10250" max="10250" width="10.4609375" bestFit="1" customWidth="1"/>
    <col min="10251" max="10251" width="10.61328125" bestFit="1" customWidth="1"/>
    <col min="10252" max="10252" width="11.07421875" bestFit="1" customWidth="1"/>
    <col min="10253" max="10253" width="11.3828125" bestFit="1" customWidth="1"/>
    <col min="10254" max="10254" width="8.07421875" bestFit="1" customWidth="1"/>
    <col min="10497" max="10497" width="8.921875" bestFit="1" customWidth="1"/>
    <col min="10502" max="10502" width="13" bestFit="1" customWidth="1"/>
    <col min="10503" max="10503" width="8.07421875" bestFit="1" customWidth="1"/>
    <col min="10504" max="10504" width="32.921875" customWidth="1"/>
    <col min="10505" max="10505" width="72.07421875" customWidth="1"/>
    <col min="10506" max="10506" width="10.4609375" bestFit="1" customWidth="1"/>
    <col min="10507" max="10507" width="10.61328125" bestFit="1" customWidth="1"/>
    <col min="10508" max="10508" width="11.07421875" bestFit="1" customWidth="1"/>
    <col min="10509" max="10509" width="11.3828125" bestFit="1" customWidth="1"/>
    <col min="10510" max="10510" width="8.07421875" bestFit="1" customWidth="1"/>
    <col min="10753" max="10753" width="8.921875" bestFit="1" customWidth="1"/>
    <col min="10758" max="10758" width="13" bestFit="1" customWidth="1"/>
    <col min="10759" max="10759" width="8.07421875" bestFit="1" customWidth="1"/>
    <col min="10760" max="10760" width="32.921875" customWidth="1"/>
    <col min="10761" max="10761" width="72.07421875" customWidth="1"/>
    <col min="10762" max="10762" width="10.4609375" bestFit="1" customWidth="1"/>
    <col min="10763" max="10763" width="10.61328125" bestFit="1" customWidth="1"/>
    <col min="10764" max="10764" width="11.07421875" bestFit="1" customWidth="1"/>
    <col min="10765" max="10765" width="11.3828125" bestFit="1" customWidth="1"/>
    <col min="10766" max="10766" width="8.07421875" bestFit="1" customWidth="1"/>
    <col min="11009" max="11009" width="8.921875" bestFit="1" customWidth="1"/>
    <col min="11014" max="11014" width="13" bestFit="1" customWidth="1"/>
    <col min="11015" max="11015" width="8.07421875" bestFit="1" customWidth="1"/>
    <col min="11016" max="11016" width="32.921875" customWidth="1"/>
    <col min="11017" max="11017" width="72.07421875" customWidth="1"/>
    <col min="11018" max="11018" width="10.4609375" bestFit="1" customWidth="1"/>
    <col min="11019" max="11019" width="10.61328125" bestFit="1" customWidth="1"/>
    <col min="11020" max="11020" width="11.07421875" bestFit="1" customWidth="1"/>
    <col min="11021" max="11021" width="11.3828125" bestFit="1" customWidth="1"/>
    <col min="11022" max="11022" width="8.07421875" bestFit="1" customWidth="1"/>
    <col min="11265" max="11265" width="8.921875" bestFit="1" customWidth="1"/>
    <col min="11270" max="11270" width="13" bestFit="1" customWidth="1"/>
    <col min="11271" max="11271" width="8.07421875" bestFit="1" customWidth="1"/>
    <col min="11272" max="11272" width="32.921875" customWidth="1"/>
    <col min="11273" max="11273" width="72.07421875" customWidth="1"/>
    <col min="11274" max="11274" width="10.4609375" bestFit="1" customWidth="1"/>
    <col min="11275" max="11275" width="10.61328125" bestFit="1" customWidth="1"/>
    <col min="11276" max="11276" width="11.07421875" bestFit="1" customWidth="1"/>
    <col min="11277" max="11277" width="11.3828125" bestFit="1" customWidth="1"/>
    <col min="11278" max="11278" width="8.07421875" bestFit="1" customWidth="1"/>
    <col min="11521" max="11521" width="8.921875" bestFit="1" customWidth="1"/>
    <col min="11526" max="11526" width="13" bestFit="1" customWidth="1"/>
    <col min="11527" max="11527" width="8.07421875" bestFit="1" customWidth="1"/>
    <col min="11528" max="11528" width="32.921875" customWidth="1"/>
    <col min="11529" max="11529" width="72.07421875" customWidth="1"/>
    <col min="11530" max="11530" width="10.4609375" bestFit="1" customWidth="1"/>
    <col min="11531" max="11531" width="10.61328125" bestFit="1" customWidth="1"/>
    <col min="11532" max="11532" width="11.07421875" bestFit="1" customWidth="1"/>
    <col min="11533" max="11533" width="11.3828125" bestFit="1" customWidth="1"/>
    <col min="11534" max="11534" width="8.07421875" bestFit="1" customWidth="1"/>
    <col min="11777" max="11777" width="8.921875" bestFit="1" customWidth="1"/>
    <col min="11782" max="11782" width="13" bestFit="1" customWidth="1"/>
    <col min="11783" max="11783" width="8.07421875" bestFit="1" customWidth="1"/>
    <col min="11784" max="11784" width="32.921875" customWidth="1"/>
    <col min="11785" max="11785" width="72.07421875" customWidth="1"/>
    <col min="11786" max="11786" width="10.4609375" bestFit="1" customWidth="1"/>
    <col min="11787" max="11787" width="10.61328125" bestFit="1" customWidth="1"/>
    <col min="11788" max="11788" width="11.07421875" bestFit="1" customWidth="1"/>
    <col min="11789" max="11789" width="11.3828125" bestFit="1" customWidth="1"/>
    <col min="11790" max="11790" width="8.07421875" bestFit="1" customWidth="1"/>
    <col min="12033" max="12033" width="8.921875" bestFit="1" customWidth="1"/>
    <col min="12038" max="12038" width="13" bestFit="1" customWidth="1"/>
    <col min="12039" max="12039" width="8.07421875" bestFit="1" customWidth="1"/>
    <col min="12040" max="12040" width="32.921875" customWidth="1"/>
    <col min="12041" max="12041" width="72.07421875" customWidth="1"/>
    <col min="12042" max="12042" width="10.4609375" bestFit="1" customWidth="1"/>
    <col min="12043" max="12043" width="10.61328125" bestFit="1" customWidth="1"/>
    <col min="12044" max="12044" width="11.07421875" bestFit="1" customWidth="1"/>
    <col min="12045" max="12045" width="11.3828125" bestFit="1" customWidth="1"/>
    <col min="12046" max="12046" width="8.07421875" bestFit="1" customWidth="1"/>
    <col min="12289" max="12289" width="8.921875" bestFit="1" customWidth="1"/>
    <col min="12294" max="12294" width="13" bestFit="1" customWidth="1"/>
    <col min="12295" max="12295" width="8.07421875" bestFit="1" customWidth="1"/>
    <col min="12296" max="12296" width="32.921875" customWidth="1"/>
    <col min="12297" max="12297" width="72.07421875" customWidth="1"/>
    <col min="12298" max="12298" width="10.4609375" bestFit="1" customWidth="1"/>
    <col min="12299" max="12299" width="10.61328125" bestFit="1" customWidth="1"/>
    <col min="12300" max="12300" width="11.07421875" bestFit="1" customWidth="1"/>
    <col min="12301" max="12301" width="11.3828125" bestFit="1" customWidth="1"/>
    <col min="12302" max="12302" width="8.07421875" bestFit="1" customWidth="1"/>
    <col min="12545" max="12545" width="8.921875" bestFit="1" customWidth="1"/>
    <col min="12550" max="12550" width="13" bestFit="1" customWidth="1"/>
    <col min="12551" max="12551" width="8.07421875" bestFit="1" customWidth="1"/>
    <col min="12552" max="12552" width="32.921875" customWidth="1"/>
    <col min="12553" max="12553" width="72.07421875" customWidth="1"/>
    <col min="12554" max="12554" width="10.4609375" bestFit="1" customWidth="1"/>
    <col min="12555" max="12555" width="10.61328125" bestFit="1" customWidth="1"/>
    <col min="12556" max="12556" width="11.07421875" bestFit="1" customWidth="1"/>
    <col min="12557" max="12557" width="11.3828125" bestFit="1" customWidth="1"/>
    <col min="12558" max="12558" width="8.07421875" bestFit="1" customWidth="1"/>
    <col min="12801" max="12801" width="8.921875" bestFit="1" customWidth="1"/>
    <col min="12806" max="12806" width="13" bestFit="1" customWidth="1"/>
    <col min="12807" max="12807" width="8.07421875" bestFit="1" customWidth="1"/>
    <col min="12808" max="12808" width="32.921875" customWidth="1"/>
    <col min="12809" max="12809" width="72.07421875" customWidth="1"/>
    <col min="12810" max="12810" width="10.4609375" bestFit="1" customWidth="1"/>
    <col min="12811" max="12811" width="10.61328125" bestFit="1" customWidth="1"/>
    <col min="12812" max="12812" width="11.07421875" bestFit="1" customWidth="1"/>
    <col min="12813" max="12813" width="11.3828125" bestFit="1" customWidth="1"/>
    <col min="12814" max="12814" width="8.07421875" bestFit="1" customWidth="1"/>
    <col min="13057" max="13057" width="8.921875" bestFit="1" customWidth="1"/>
    <col min="13062" max="13062" width="13" bestFit="1" customWidth="1"/>
    <col min="13063" max="13063" width="8.07421875" bestFit="1" customWidth="1"/>
    <col min="13064" max="13064" width="32.921875" customWidth="1"/>
    <col min="13065" max="13065" width="72.07421875" customWidth="1"/>
    <col min="13066" max="13066" width="10.4609375" bestFit="1" customWidth="1"/>
    <col min="13067" max="13067" width="10.61328125" bestFit="1" customWidth="1"/>
    <col min="13068" max="13068" width="11.07421875" bestFit="1" customWidth="1"/>
    <col min="13069" max="13069" width="11.3828125" bestFit="1" customWidth="1"/>
    <col min="13070" max="13070" width="8.07421875" bestFit="1" customWidth="1"/>
    <col min="13313" max="13313" width="8.921875" bestFit="1" customWidth="1"/>
    <col min="13318" max="13318" width="13" bestFit="1" customWidth="1"/>
    <col min="13319" max="13319" width="8.07421875" bestFit="1" customWidth="1"/>
    <col min="13320" max="13320" width="32.921875" customWidth="1"/>
    <col min="13321" max="13321" width="72.07421875" customWidth="1"/>
    <col min="13322" max="13322" width="10.4609375" bestFit="1" customWidth="1"/>
    <col min="13323" max="13323" width="10.61328125" bestFit="1" customWidth="1"/>
    <col min="13324" max="13324" width="11.07421875" bestFit="1" customWidth="1"/>
    <col min="13325" max="13325" width="11.3828125" bestFit="1" customWidth="1"/>
    <col min="13326" max="13326" width="8.07421875" bestFit="1" customWidth="1"/>
    <col min="13569" max="13569" width="8.921875" bestFit="1" customWidth="1"/>
    <col min="13574" max="13574" width="13" bestFit="1" customWidth="1"/>
    <col min="13575" max="13575" width="8.07421875" bestFit="1" customWidth="1"/>
    <col min="13576" max="13576" width="32.921875" customWidth="1"/>
    <col min="13577" max="13577" width="72.07421875" customWidth="1"/>
    <col min="13578" max="13578" width="10.4609375" bestFit="1" customWidth="1"/>
    <col min="13579" max="13579" width="10.61328125" bestFit="1" customWidth="1"/>
    <col min="13580" max="13580" width="11.07421875" bestFit="1" customWidth="1"/>
    <col min="13581" max="13581" width="11.3828125" bestFit="1" customWidth="1"/>
    <col min="13582" max="13582" width="8.07421875" bestFit="1" customWidth="1"/>
    <col min="13825" max="13825" width="8.921875" bestFit="1" customWidth="1"/>
    <col min="13830" max="13830" width="13" bestFit="1" customWidth="1"/>
    <col min="13831" max="13831" width="8.07421875" bestFit="1" customWidth="1"/>
    <col min="13832" max="13832" width="32.921875" customWidth="1"/>
    <col min="13833" max="13833" width="72.07421875" customWidth="1"/>
    <col min="13834" max="13834" width="10.4609375" bestFit="1" customWidth="1"/>
    <col min="13835" max="13835" width="10.61328125" bestFit="1" customWidth="1"/>
    <col min="13836" max="13836" width="11.07421875" bestFit="1" customWidth="1"/>
    <col min="13837" max="13837" width="11.3828125" bestFit="1" customWidth="1"/>
    <col min="13838" max="13838" width="8.07421875" bestFit="1" customWidth="1"/>
    <col min="14081" max="14081" width="8.921875" bestFit="1" customWidth="1"/>
    <col min="14086" max="14086" width="13" bestFit="1" customWidth="1"/>
    <col min="14087" max="14087" width="8.07421875" bestFit="1" customWidth="1"/>
    <col min="14088" max="14088" width="32.921875" customWidth="1"/>
    <col min="14089" max="14089" width="72.07421875" customWidth="1"/>
    <col min="14090" max="14090" width="10.4609375" bestFit="1" customWidth="1"/>
    <col min="14091" max="14091" width="10.61328125" bestFit="1" customWidth="1"/>
    <col min="14092" max="14092" width="11.07421875" bestFit="1" customWidth="1"/>
    <col min="14093" max="14093" width="11.3828125" bestFit="1" customWidth="1"/>
    <col min="14094" max="14094" width="8.07421875" bestFit="1" customWidth="1"/>
    <col min="14337" max="14337" width="8.921875" bestFit="1" customWidth="1"/>
    <col min="14342" max="14342" width="13" bestFit="1" customWidth="1"/>
    <col min="14343" max="14343" width="8.07421875" bestFit="1" customWidth="1"/>
    <col min="14344" max="14344" width="32.921875" customWidth="1"/>
    <col min="14345" max="14345" width="72.07421875" customWidth="1"/>
    <col min="14346" max="14346" width="10.4609375" bestFit="1" customWidth="1"/>
    <col min="14347" max="14347" width="10.61328125" bestFit="1" customWidth="1"/>
    <col min="14348" max="14348" width="11.07421875" bestFit="1" customWidth="1"/>
    <col min="14349" max="14349" width="11.3828125" bestFit="1" customWidth="1"/>
    <col min="14350" max="14350" width="8.07421875" bestFit="1" customWidth="1"/>
    <col min="14593" max="14593" width="8.921875" bestFit="1" customWidth="1"/>
    <col min="14598" max="14598" width="13" bestFit="1" customWidth="1"/>
    <col min="14599" max="14599" width="8.07421875" bestFit="1" customWidth="1"/>
    <col min="14600" max="14600" width="32.921875" customWidth="1"/>
    <col min="14601" max="14601" width="72.07421875" customWidth="1"/>
    <col min="14602" max="14602" width="10.4609375" bestFit="1" customWidth="1"/>
    <col min="14603" max="14603" width="10.61328125" bestFit="1" customWidth="1"/>
    <col min="14604" max="14604" width="11.07421875" bestFit="1" customWidth="1"/>
    <col min="14605" max="14605" width="11.3828125" bestFit="1" customWidth="1"/>
    <col min="14606" max="14606" width="8.07421875" bestFit="1" customWidth="1"/>
    <col min="14849" max="14849" width="8.921875" bestFit="1" customWidth="1"/>
    <col min="14854" max="14854" width="13" bestFit="1" customWidth="1"/>
    <col min="14855" max="14855" width="8.07421875" bestFit="1" customWidth="1"/>
    <col min="14856" max="14856" width="32.921875" customWidth="1"/>
    <col min="14857" max="14857" width="72.07421875" customWidth="1"/>
    <col min="14858" max="14858" width="10.4609375" bestFit="1" customWidth="1"/>
    <col min="14859" max="14859" width="10.61328125" bestFit="1" customWidth="1"/>
    <col min="14860" max="14860" width="11.07421875" bestFit="1" customWidth="1"/>
    <col min="14861" max="14861" width="11.3828125" bestFit="1" customWidth="1"/>
    <col min="14862" max="14862" width="8.07421875" bestFit="1" customWidth="1"/>
    <col min="15105" max="15105" width="8.921875" bestFit="1" customWidth="1"/>
    <col min="15110" max="15110" width="13" bestFit="1" customWidth="1"/>
    <col min="15111" max="15111" width="8.07421875" bestFit="1" customWidth="1"/>
    <col min="15112" max="15112" width="32.921875" customWidth="1"/>
    <col min="15113" max="15113" width="72.07421875" customWidth="1"/>
    <col min="15114" max="15114" width="10.4609375" bestFit="1" customWidth="1"/>
    <col min="15115" max="15115" width="10.61328125" bestFit="1" customWidth="1"/>
    <col min="15116" max="15116" width="11.07421875" bestFit="1" customWidth="1"/>
    <col min="15117" max="15117" width="11.3828125" bestFit="1" customWidth="1"/>
    <col min="15118" max="15118" width="8.07421875" bestFit="1" customWidth="1"/>
    <col min="15361" max="15361" width="8.921875" bestFit="1" customWidth="1"/>
    <col min="15366" max="15366" width="13" bestFit="1" customWidth="1"/>
    <col min="15367" max="15367" width="8.07421875" bestFit="1" customWidth="1"/>
    <col min="15368" max="15368" width="32.921875" customWidth="1"/>
    <col min="15369" max="15369" width="72.07421875" customWidth="1"/>
    <col min="15370" max="15370" width="10.4609375" bestFit="1" customWidth="1"/>
    <col min="15371" max="15371" width="10.61328125" bestFit="1" customWidth="1"/>
    <col min="15372" max="15372" width="11.07421875" bestFit="1" customWidth="1"/>
    <col min="15373" max="15373" width="11.3828125" bestFit="1" customWidth="1"/>
    <col min="15374" max="15374" width="8.07421875" bestFit="1" customWidth="1"/>
    <col min="15617" max="15617" width="8.921875" bestFit="1" customWidth="1"/>
    <col min="15622" max="15622" width="13" bestFit="1" customWidth="1"/>
    <col min="15623" max="15623" width="8.07421875" bestFit="1" customWidth="1"/>
    <col min="15624" max="15624" width="32.921875" customWidth="1"/>
    <col min="15625" max="15625" width="72.07421875" customWidth="1"/>
    <col min="15626" max="15626" width="10.4609375" bestFit="1" customWidth="1"/>
    <col min="15627" max="15627" width="10.61328125" bestFit="1" customWidth="1"/>
    <col min="15628" max="15628" width="11.07421875" bestFit="1" customWidth="1"/>
    <col min="15629" max="15629" width="11.3828125" bestFit="1" customWidth="1"/>
    <col min="15630" max="15630" width="8.07421875" bestFit="1" customWidth="1"/>
    <col min="15873" max="15873" width="8.921875" bestFit="1" customWidth="1"/>
    <col min="15878" max="15878" width="13" bestFit="1" customWidth="1"/>
    <col min="15879" max="15879" width="8.07421875" bestFit="1" customWidth="1"/>
    <col min="15880" max="15880" width="32.921875" customWidth="1"/>
    <col min="15881" max="15881" width="72.07421875" customWidth="1"/>
    <col min="15882" max="15882" width="10.4609375" bestFit="1" customWidth="1"/>
    <col min="15883" max="15883" width="10.61328125" bestFit="1" customWidth="1"/>
    <col min="15884" max="15884" width="11.07421875" bestFit="1" customWidth="1"/>
    <col min="15885" max="15885" width="11.3828125" bestFit="1" customWidth="1"/>
    <col min="15886" max="15886" width="8.07421875" bestFit="1" customWidth="1"/>
    <col min="16129" max="16129" width="8.921875" bestFit="1" customWidth="1"/>
    <col min="16134" max="16134" width="13" bestFit="1" customWidth="1"/>
    <col min="16135" max="16135" width="8.07421875" bestFit="1" customWidth="1"/>
    <col min="16136" max="16136" width="32.921875" customWidth="1"/>
    <col min="16137" max="16137" width="72.07421875" customWidth="1"/>
    <col min="16138" max="16138" width="10.4609375" bestFit="1" customWidth="1"/>
    <col min="16139" max="16139" width="10.61328125" bestFit="1" customWidth="1"/>
    <col min="16140" max="16140" width="11.07421875" bestFit="1" customWidth="1"/>
    <col min="16141" max="16141" width="11.3828125" bestFit="1" customWidth="1"/>
    <col min="16142" max="16142" width="8.07421875" bestFit="1" customWidth="1"/>
  </cols>
  <sheetData>
    <row r="1" spans="1:14" ht="29.15">
      <c r="A1" s="92" t="s">
        <v>106</v>
      </c>
      <c r="B1" s="93" t="s">
        <v>107</v>
      </c>
      <c r="C1" s="92" t="s">
        <v>108</v>
      </c>
      <c r="D1" s="92" t="s">
        <v>109</v>
      </c>
      <c r="E1" s="92" t="s">
        <v>110</v>
      </c>
      <c r="F1" s="92" t="s">
        <v>111</v>
      </c>
      <c r="G1" s="92" t="s">
        <v>112</v>
      </c>
      <c r="H1" s="92" t="s">
        <v>113</v>
      </c>
      <c r="I1" s="92" t="s">
        <v>114</v>
      </c>
      <c r="J1" s="92" t="s">
        <v>115</v>
      </c>
      <c r="K1" s="92" t="s">
        <v>116</v>
      </c>
      <c r="L1" s="92" t="s">
        <v>117</v>
      </c>
      <c r="M1" s="92" t="s">
        <v>118</v>
      </c>
      <c r="N1" s="92" t="s">
        <v>119</v>
      </c>
    </row>
    <row r="2" spans="1:14" ht="14.6">
      <c r="A2" s="6"/>
      <c r="B2" s="5" t="s">
        <v>120</v>
      </c>
      <c r="C2" s="6"/>
      <c r="D2" s="6"/>
      <c r="E2" s="6">
        <f>SUM(E3:E3)</f>
        <v>32</v>
      </c>
      <c r="F2" s="7" t="str">
        <f>CONCATENATE("32'h",K2)</f>
        <v>32'h00210100</v>
      </c>
      <c r="G2" s="7"/>
      <c r="H2" s="24" t="s">
        <v>3449</v>
      </c>
      <c r="I2" s="24"/>
      <c r="J2" s="6"/>
      <c r="K2" s="6" t="str">
        <f>LOWER(DEC2HEX(L2,8))</f>
        <v>00210100</v>
      </c>
      <c r="L2" s="6">
        <f>SUM(L3:L3)</f>
        <v>2162944</v>
      </c>
      <c r="M2" s="6">
        <v>12</v>
      </c>
      <c r="N2" s="6" t="s">
        <v>200</v>
      </c>
    </row>
    <row r="3" spans="1:14" ht="29.15">
      <c r="A3" s="10"/>
      <c r="B3" s="25"/>
      <c r="C3" s="10">
        <v>0</v>
      </c>
      <c r="D3" s="10">
        <v>31</v>
      </c>
      <c r="E3" s="10">
        <f>D3+1-C3</f>
        <v>32</v>
      </c>
      <c r="F3" s="10" t="str">
        <f>CONCATENATE(E3,"'h",K3)</f>
        <v>32'h210100</v>
      </c>
      <c r="G3" s="10" t="s">
        <v>2190</v>
      </c>
      <c r="H3" s="32" t="s">
        <v>201</v>
      </c>
      <c r="I3" s="35" t="s">
        <v>3450</v>
      </c>
      <c r="J3" s="10">
        <v>2162944</v>
      </c>
      <c r="K3" s="10" t="str">
        <f t="shared" ref="K3:K11" si="0">LOWER(DEC2HEX((J3)))</f>
        <v>210100</v>
      </c>
      <c r="L3" s="10">
        <f t="shared" ref="L3:L11" si="1">J3*(2^C3)</f>
        <v>2162944</v>
      </c>
      <c r="M3" s="28"/>
      <c r="N3" s="28"/>
    </row>
    <row r="4" spans="1:14" ht="14.6">
      <c r="A4" s="6"/>
      <c r="B4" s="5" t="s">
        <v>3331</v>
      </c>
      <c r="C4" s="6"/>
      <c r="D4" s="6"/>
      <c r="E4" s="6">
        <f>SUM(E5:E11)</f>
        <v>32</v>
      </c>
      <c r="F4" s="7" t="str">
        <f>CONCATENATE("32'h",K4)</f>
        <v>32'h2828112c</v>
      </c>
      <c r="G4" s="7"/>
      <c r="H4" s="24" t="s">
        <v>3451</v>
      </c>
      <c r="I4" s="24"/>
      <c r="J4" s="6"/>
      <c r="K4" s="6" t="str">
        <f>LOWER(DEC2HEX(L4,8))</f>
        <v>2828112c</v>
      </c>
      <c r="L4" s="6">
        <f>SUM(L5:L11)</f>
        <v>673714476</v>
      </c>
      <c r="M4" s="28"/>
      <c r="N4" s="28"/>
    </row>
    <row r="5" spans="1:14" ht="14.6">
      <c r="A5" s="10"/>
      <c r="B5" s="25"/>
      <c r="C5" s="10">
        <v>30</v>
      </c>
      <c r="D5" s="10">
        <v>31</v>
      </c>
      <c r="E5" s="10">
        <f t="shared" ref="E5:E11" si="2">D5+1-C5</f>
        <v>2</v>
      </c>
      <c r="F5" s="10" t="str">
        <f t="shared" ref="F5:F11" si="3">CONCATENATE(E5,"'h",K5)</f>
        <v>2'h0</v>
      </c>
      <c r="G5" s="10" t="s">
        <v>121</v>
      </c>
      <c r="H5" s="28" t="s">
        <v>106</v>
      </c>
      <c r="I5" s="28" t="s">
        <v>122</v>
      </c>
      <c r="J5" s="10">
        <v>0</v>
      </c>
      <c r="K5" s="10" t="str">
        <f t="shared" si="0"/>
        <v>0</v>
      </c>
      <c r="L5" s="10">
        <f t="shared" si="1"/>
        <v>0</v>
      </c>
      <c r="M5" s="28"/>
      <c r="N5" s="28"/>
    </row>
    <row r="6" spans="1:14" ht="14.6">
      <c r="A6" s="10"/>
      <c r="B6" s="25"/>
      <c r="C6" s="10">
        <v>24</v>
      </c>
      <c r="D6" s="10">
        <v>29</v>
      </c>
      <c r="E6" s="10">
        <f t="shared" si="2"/>
        <v>6</v>
      </c>
      <c r="F6" s="10" t="str">
        <f t="shared" si="3"/>
        <v>6'h28</v>
      </c>
      <c r="G6" s="10" t="s">
        <v>3452</v>
      </c>
      <c r="H6" s="28" t="s">
        <v>3453</v>
      </c>
      <c r="I6" s="28" t="s">
        <v>3454</v>
      </c>
      <c r="J6" s="10">
        <v>40</v>
      </c>
      <c r="K6" s="10" t="str">
        <f t="shared" si="0"/>
        <v>28</v>
      </c>
      <c r="L6" s="10">
        <f t="shared" si="1"/>
        <v>671088640</v>
      </c>
      <c r="M6" s="28"/>
      <c r="N6" s="28"/>
    </row>
    <row r="7" spans="1:14" ht="14.6">
      <c r="A7" s="10"/>
      <c r="B7" s="25"/>
      <c r="C7" s="10">
        <v>22</v>
      </c>
      <c r="D7" s="10">
        <v>23</v>
      </c>
      <c r="E7" s="10">
        <f t="shared" si="2"/>
        <v>2</v>
      </c>
      <c r="F7" s="10" t="str">
        <f t="shared" si="3"/>
        <v>2'h0</v>
      </c>
      <c r="G7" s="10" t="s">
        <v>121</v>
      </c>
      <c r="H7" s="28" t="s">
        <v>106</v>
      </c>
      <c r="I7" s="28" t="s">
        <v>122</v>
      </c>
      <c r="J7" s="10">
        <v>0</v>
      </c>
      <c r="K7" s="10" t="str">
        <f t="shared" si="0"/>
        <v>0</v>
      </c>
      <c r="L7" s="10">
        <f t="shared" si="1"/>
        <v>0</v>
      </c>
      <c r="M7" s="28"/>
      <c r="N7" s="28"/>
    </row>
    <row r="8" spans="1:14" ht="14.6">
      <c r="A8" s="10"/>
      <c r="B8" s="25"/>
      <c r="C8" s="10">
        <v>16</v>
      </c>
      <c r="D8" s="10">
        <v>21</v>
      </c>
      <c r="E8" s="10">
        <f t="shared" si="2"/>
        <v>6</v>
      </c>
      <c r="F8" s="10" t="str">
        <f t="shared" si="3"/>
        <v>6'h28</v>
      </c>
      <c r="G8" s="10" t="s">
        <v>3452</v>
      </c>
      <c r="H8" s="28" t="s">
        <v>3455</v>
      </c>
      <c r="I8" s="28" t="s">
        <v>3456</v>
      </c>
      <c r="J8" s="10">
        <v>40</v>
      </c>
      <c r="K8" s="10" t="str">
        <f t="shared" si="0"/>
        <v>28</v>
      </c>
      <c r="L8" s="10">
        <f t="shared" si="1"/>
        <v>2621440</v>
      </c>
      <c r="M8" s="28"/>
      <c r="N8" s="28"/>
    </row>
    <row r="9" spans="1:14" ht="14.6">
      <c r="A9" s="10"/>
      <c r="B9" s="25"/>
      <c r="C9" s="10">
        <v>15</v>
      </c>
      <c r="D9" s="10">
        <v>15</v>
      </c>
      <c r="E9" s="10">
        <f t="shared" si="2"/>
        <v>1</v>
      </c>
      <c r="F9" s="10" t="str">
        <f t="shared" si="3"/>
        <v>1'h0</v>
      </c>
      <c r="G9" s="10" t="s">
        <v>121</v>
      </c>
      <c r="H9" s="28" t="s">
        <v>106</v>
      </c>
      <c r="I9" s="28" t="s">
        <v>122</v>
      </c>
      <c r="J9" s="10">
        <v>0</v>
      </c>
      <c r="K9" s="10" t="str">
        <f t="shared" si="0"/>
        <v>0</v>
      </c>
      <c r="L9" s="10">
        <f t="shared" si="1"/>
        <v>0</v>
      </c>
      <c r="M9" s="28"/>
      <c r="N9" s="28"/>
    </row>
    <row r="10" spans="1:14" ht="14.6">
      <c r="A10" s="10"/>
      <c r="B10" s="25"/>
      <c r="C10" s="10">
        <v>9</v>
      </c>
      <c r="D10" s="10">
        <v>14</v>
      </c>
      <c r="E10" s="10">
        <f t="shared" si="2"/>
        <v>6</v>
      </c>
      <c r="F10" s="10" t="str">
        <f t="shared" si="3"/>
        <v>6'h8</v>
      </c>
      <c r="G10" s="10" t="s">
        <v>3452</v>
      </c>
      <c r="H10" s="28" t="s">
        <v>3457</v>
      </c>
      <c r="I10" s="28" t="s">
        <v>3458</v>
      </c>
      <c r="J10" s="10">
        <v>8</v>
      </c>
      <c r="K10" s="10" t="str">
        <f t="shared" si="0"/>
        <v>8</v>
      </c>
      <c r="L10" s="10">
        <f t="shared" si="1"/>
        <v>4096</v>
      </c>
      <c r="M10" s="28"/>
      <c r="N10" s="28"/>
    </row>
    <row r="11" spans="1:14" ht="14.6">
      <c r="A11" s="10"/>
      <c r="B11" s="25"/>
      <c r="C11" s="10">
        <v>0</v>
      </c>
      <c r="D11" s="10">
        <v>8</v>
      </c>
      <c r="E11" s="10">
        <f t="shared" si="2"/>
        <v>9</v>
      </c>
      <c r="F11" s="10" t="str">
        <f t="shared" si="3"/>
        <v>9'h12c</v>
      </c>
      <c r="G11" s="10" t="s">
        <v>3452</v>
      </c>
      <c r="H11" s="28" t="s">
        <v>202</v>
      </c>
      <c r="I11" s="28" t="s">
        <v>3459</v>
      </c>
      <c r="J11" s="10">
        <v>300</v>
      </c>
      <c r="K11" s="10" t="str">
        <f t="shared" si="0"/>
        <v>12c</v>
      </c>
      <c r="L11" s="10">
        <f t="shared" si="1"/>
        <v>300</v>
      </c>
      <c r="M11" s="28"/>
      <c r="N11" s="28"/>
    </row>
    <row r="12" spans="1:14" ht="14.6">
      <c r="A12" s="6"/>
      <c r="B12" s="5" t="s">
        <v>167</v>
      </c>
      <c r="C12" s="6"/>
      <c r="D12" s="6"/>
      <c r="E12" s="6">
        <f>SUM(E13:E30)</f>
        <v>32</v>
      </c>
      <c r="F12" s="7" t="str">
        <f>CONCATENATE("32'h",K12)</f>
        <v>32'h80000078</v>
      </c>
      <c r="G12" s="7"/>
      <c r="H12" s="24" t="s">
        <v>3460</v>
      </c>
      <c r="I12" s="24"/>
      <c r="J12" s="6"/>
      <c r="K12" s="6" t="str">
        <f>LOWER(DEC2HEX(L12,8))</f>
        <v>80000078</v>
      </c>
      <c r="L12" s="6">
        <f>SUM(L13:L30)</f>
        <v>2147483768</v>
      </c>
      <c r="M12" s="28"/>
      <c r="N12" s="28"/>
    </row>
    <row r="13" spans="1:14" ht="14.6">
      <c r="A13" s="10"/>
      <c r="B13" s="10"/>
      <c r="C13" s="10">
        <v>31</v>
      </c>
      <c r="D13" s="10">
        <v>31</v>
      </c>
      <c r="E13" s="10">
        <f t="shared" ref="E13:E30" si="4">D13+1-C13</f>
        <v>1</v>
      </c>
      <c r="F13" s="10" t="str">
        <f t="shared" ref="F13:F30" si="5">CONCATENATE(E13,"'h",K13)</f>
        <v>1'h1</v>
      </c>
      <c r="G13" s="10" t="s">
        <v>3452</v>
      </c>
      <c r="H13" s="28" t="s">
        <v>3461</v>
      </c>
      <c r="I13" s="28" t="s">
        <v>3462</v>
      </c>
      <c r="J13" s="10">
        <v>1</v>
      </c>
      <c r="K13" s="10" t="str">
        <f t="shared" ref="K13:K30" si="6">LOWER(DEC2HEX((J13)))</f>
        <v>1</v>
      </c>
      <c r="L13" s="10">
        <f t="shared" ref="L13:L30" si="7">J13*(2^C13)</f>
        <v>2147483648</v>
      </c>
      <c r="M13" s="28"/>
      <c r="N13" s="28"/>
    </row>
    <row r="14" spans="1:14" ht="14.6">
      <c r="A14" s="10"/>
      <c r="B14" s="10"/>
      <c r="C14" s="10">
        <v>30</v>
      </c>
      <c r="D14" s="10">
        <v>30</v>
      </c>
      <c r="E14" s="10">
        <f t="shared" si="4"/>
        <v>1</v>
      </c>
      <c r="F14" s="10" t="str">
        <f t="shared" si="5"/>
        <v>1'h0</v>
      </c>
      <c r="G14" s="10" t="s">
        <v>121</v>
      </c>
      <c r="H14" s="28" t="s">
        <v>106</v>
      </c>
      <c r="I14" s="28" t="s">
        <v>122</v>
      </c>
      <c r="J14" s="10">
        <v>0</v>
      </c>
      <c r="K14" s="10" t="str">
        <f t="shared" si="6"/>
        <v>0</v>
      </c>
      <c r="L14" s="10">
        <f t="shared" si="7"/>
        <v>0</v>
      </c>
      <c r="M14" s="28"/>
      <c r="N14" s="28"/>
    </row>
    <row r="15" spans="1:14" ht="29.15">
      <c r="A15" s="10"/>
      <c r="B15" s="10"/>
      <c r="C15" s="10">
        <v>29</v>
      </c>
      <c r="D15" s="10">
        <v>29</v>
      </c>
      <c r="E15" s="10">
        <f t="shared" si="4"/>
        <v>1</v>
      </c>
      <c r="F15" s="10" t="str">
        <f t="shared" si="5"/>
        <v>1'h0</v>
      </c>
      <c r="G15" s="10" t="s">
        <v>121</v>
      </c>
      <c r="H15" s="28" t="s">
        <v>204</v>
      </c>
      <c r="I15" s="35" t="s">
        <v>3463</v>
      </c>
      <c r="J15" s="10">
        <v>0</v>
      </c>
      <c r="K15" s="10" t="str">
        <f t="shared" si="6"/>
        <v>0</v>
      </c>
      <c r="L15" s="10">
        <f t="shared" si="7"/>
        <v>0</v>
      </c>
      <c r="M15" s="28"/>
      <c r="N15" s="28"/>
    </row>
    <row r="16" spans="1:14" ht="29.15">
      <c r="A16" s="10"/>
      <c r="B16" s="10"/>
      <c r="C16" s="10">
        <v>28</v>
      </c>
      <c r="D16" s="10">
        <v>28</v>
      </c>
      <c r="E16" s="10">
        <f t="shared" si="4"/>
        <v>1</v>
      </c>
      <c r="F16" s="10" t="str">
        <f t="shared" si="5"/>
        <v>1'h0</v>
      </c>
      <c r="G16" s="10" t="s">
        <v>121</v>
      </c>
      <c r="H16" s="28" t="s">
        <v>3464</v>
      </c>
      <c r="I16" s="35" t="s">
        <v>3465</v>
      </c>
      <c r="J16" s="10">
        <v>0</v>
      </c>
      <c r="K16" s="10" t="str">
        <f t="shared" si="6"/>
        <v>0</v>
      </c>
      <c r="L16" s="10">
        <f t="shared" si="7"/>
        <v>0</v>
      </c>
      <c r="M16" s="28"/>
      <c r="N16" s="28"/>
    </row>
    <row r="17" spans="1:14" ht="14.6">
      <c r="A17" s="10"/>
      <c r="B17" s="10"/>
      <c r="C17" s="10">
        <v>26</v>
      </c>
      <c r="D17" s="10">
        <v>27</v>
      </c>
      <c r="E17" s="10">
        <f t="shared" si="4"/>
        <v>2</v>
      </c>
      <c r="F17" s="10" t="str">
        <f t="shared" si="5"/>
        <v>2'h0</v>
      </c>
      <c r="G17" s="10" t="s">
        <v>121</v>
      </c>
      <c r="H17" s="28" t="s">
        <v>106</v>
      </c>
      <c r="I17" s="28" t="s">
        <v>122</v>
      </c>
      <c r="J17" s="10">
        <v>0</v>
      </c>
      <c r="K17" s="10" t="str">
        <f t="shared" si="6"/>
        <v>0</v>
      </c>
      <c r="L17" s="10">
        <f t="shared" si="7"/>
        <v>0</v>
      </c>
      <c r="M17" s="28"/>
      <c r="N17" s="28"/>
    </row>
    <row r="18" spans="1:14" ht="29.15">
      <c r="A18" s="10"/>
      <c r="B18" s="10"/>
      <c r="C18" s="10">
        <v>21</v>
      </c>
      <c r="D18" s="10">
        <v>25</v>
      </c>
      <c r="E18" s="10">
        <f t="shared" si="4"/>
        <v>5</v>
      </c>
      <c r="F18" s="10" t="str">
        <f t="shared" si="5"/>
        <v>5'h0</v>
      </c>
      <c r="G18" s="10" t="s">
        <v>121</v>
      </c>
      <c r="H18" s="28" t="s">
        <v>3466</v>
      </c>
      <c r="I18" s="35" t="s">
        <v>3467</v>
      </c>
      <c r="J18" s="10">
        <v>0</v>
      </c>
      <c r="K18" s="10" t="str">
        <f t="shared" si="6"/>
        <v>0</v>
      </c>
      <c r="L18" s="10">
        <f t="shared" si="7"/>
        <v>0</v>
      </c>
      <c r="M18" s="28"/>
      <c r="N18" s="28"/>
    </row>
    <row r="19" spans="1:14" ht="29.15">
      <c r="A19" s="10"/>
      <c r="B19" s="10"/>
      <c r="C19" s="10">
        <v>20</v>
      </c>
      <c r="D19" s="10">
        <v>20</v>
      </c>
      <c r="E19" s="10">
        <f t="shared" si="4"/>
        <v>1</v>
      </c>
      <c r="F19" s="10" t="str">
        <f t="shared" si="5"/>
        <v>1'h0</v>
      </c>
      <c r="G19" s="10" t="s">
        <v>121</v>
      </c>
      <c r="H19" s="28" t="s">
        <v>3468</v>
      </c>
      <c r="I19" s="35" t="s">
        <v>3469</v>
      </c>
      <c r="J19" s="10">
        <v>0</v>
      </c>
      <c r="K19" s="10" t="str">
        <f t="shared" si="6"/>
        <v>0</v>
      </c>
      <c r="L19" s="10">
        <f t="shared" si="7"/>
        <v>0</v>
      </c>
      <c r="M19" s="28"/>
      <c r="N19" s="28"/>
    </row>
    <row r="20" spans="1:14" ht="29.15">
      <c r="A20" s="10"/>
      <c r="B20" s="10"/>
      <c r="C20" s="10">
        <v>19</v>
      </c>
      <c r="D20" s="10">
        <v>19</v>
      </c>
      <c r="E20" s="10">
        <f t="shared" si="4"/>
        <v>1</v>
      </c>
      <c r="F20" s="10" t="str">
        <f t="shared" si="5"/>
        <v>1'h0</v>
      </c>
      <c r="G20" s="10" t="s">
        <v>121</v>
      </c>
      <c r="H20" s="28" t="s">
        <v>3470</v>
      </c>
      <c r="I20" s="35" t="s">
        <v>3471</v>
      </c>
      <c r="J20" s="10">
        <v>0</v>
      </c>
      <c r="K20" s="10" t="str">
        <f t="shared" si="6"/>
        <v>0</v>
      </c>
      <c r="L20" s="10">
        <f t="shared" si="7"/>
        <v>0</v>
      </c>
      <c r="M20" s="28"/>
      <c r="N20" s="28"/>
    </row>
    <row r="21" spans="1:14" ht="29.15">
      <c r="A21" s="10"/>
      <c r="B21" s="10"/>
      <c r="C21" s="10">
        <v>18</v>
      </c>
      <c r="D21" s="10">
        <v>18</v>
      </c>
      <c r="E21" s="10">
        <f t="shared" si="4"/>
        <v>1</v>
      </c>
      <c r="F21" s="10" t="str">
        <f t="shared" si="5"/>
        <v>1'h0</v>
      </c>
      <c r="G21" s="10" t="s">
        <v>121</v>
      </c>
      <c r="H21" s="28" t="s">
        <v>3472</v>
      </c>
      <c r="I21" s="35" t="s">
        <v>3473</v>
      </c>
      <c r="J21" s="10">
        <v>0</v>
      </c>
      <c r="K21" s="10" t="str">
        <f t="shared" si="6"/>
        <v>0</v>
      </c>
      <c r="L21" s="10">
        <f t="shared" si="7"/>
        <v>0</v>
      </c>
      <c r="M21" s="28"/>
      <c r="N21" s="28"/>
    </row>
    <row r="22" spans="1:14" ht="29.15">
      <c r="A22" s="10"/>
      <c r="B22" s="10"/>
      <c r="C22" s="10">
        <v>17</v>
      </c>
      <c r="D22" s="10">
        <v>17</v>
      </c>
      <c r="E22" s="10">
        <f t="shared" si="4"/>
        <v>1</v>
      </c>
      <c r="F22" s="10" t="str">
        <f t="shared" si="5"/>
        <v>1'h0</v>
      </c>
      <c r="G22" s="10" t="s">
        <v>121</v>
      </c>
      <c r="H22" s="28" t="s">
        <v>3474</v>
      </c>
      <c r="I22" s="35" t="s">
        <v>3475</v>
      </c>
      <c r="J22" s="10">
        <v>0</v>
      </c>
      <c r="K22" s="10" t="str">
        <f t="shared" si="6"/>
        <v>0</v>
      </c>
      <c r="L22" s="10">
        <f t="shared" si="7"/>
        <v>0</v>
      </c>
      <c r="M22" s="28"/>
      <c r="N22" s="28"/>
    </row>
    <row r="23" spans="1:14" ht="14.6">
      <c r="A23" s="10"/>
      <c r="B23" s="10"/>
      <c r="C23" s="26">
        <v>16</v>
      </c>
      <c r="D23" s="26">
        <v>16</v>
      </c>
      <c r="E23" s="26">
        <f t="shared" si="4"/>
        <v>1</v>
      </c>
      <c r="F23" s="26" t="str">
        <f t="shared" si="5"/>
        <v>1'h0</v>
      </c>
      <c r="G23" s="26" t="s">
        <v>123</v>
      </c>
      <c r="H23" s="28" t="s">
        <v>205</v>
      </c>
      <c r="I23" s="35" t="s">
        <v>3476</v>
      </c>
      <c r="J23" s="26">
        <v>0</v>
      </c>
      <c r="K23" s="26" t="str">
        <f t="shared" si="6"/>
        <v>0</v>
      </c>
      <c r="L23" s="26">
        <f t="shared" si="7"/>
        <v>0</v>
      </c>
      <c r="M23" s="28"/>
      <c r="N23" s="28"/>
    </row>
    <row r="24" spans="1:14" ht="14.6">
      <c r="A24" s="10"/>
      <c r="B24" s="10"/>
      <c r="C24" s="26">
        <v>15</v>
      </c>
      <c r="D24" s="26">
        <v>15</v>
      </c>
      <c r="E24" s="26">
        <f t="shared" si="4"/>
        <v>1</v>
      </c>
      <c r="F24" s="26" t="str">
        <f t="shared" si="5"/>
        <v>1'h0</v>
      </c>
      <c r="G24" s="26" t="s">
        <v>123</v>
      </c>
      <c r="H24" s="28" t="s">
        <v>3477</v>
      </c>
      <c r="I24" s="35" t="s">
        <v>3478</v>
      </c>
      <c r="J24" s="26">
        <v>0</v>
      </c>
      <c r="K24" s="26" t="str">
        <f t="shared" si="6"/>
        <v>0</v>
      </c>
      <c r="L24" s="26">
        <f t="shared" si="7"/>
        <v>0</v>
      </c>
      <c r="M24" s="28"/>
      <c r="N24" s="28"/>
    </row>
    <row r="25" spans="1:14" ht="14.6">
      <c r="A25" s="10"/>
      <c r="B25" s="10"/>
      <c r="C25" s="26">
        <v>14</v>
      </c>
      <c r="D25" s="26">
        <v>14</v>
      </c>
      <c r="E25" s="26">
        <f t="shared" si="4"/>
        <v>1</v>
      </c>
      <c r="F25" s="26" t="str">
        <f t="shared" si="5"/>
        <v>1'h0</v>
      </c>
      <c r="G25" s="26" t="s">
        <v>123</v>
      </c>
      <c r="H25" s="28" t="s">
        <v>3479</v>
      </c>
      <c r="I25" s="35" t="s">
        <v>3480</v>
      </c>
      <c r="J25" s="26">
        <v>0</v>
      </c>
      <c r="K25" s="26" t="str">
        <f t="shared" si="6"/>
        <v>0</v>
      </c>
      <c r="L25" s="26">
        <f t="shared" si="7"/>
        <v>0</v>
      </c>
      <c r="M25" s="28"/>
      <c r="N25" s="28"/>
    </row>
    <row r="26" spans="1:14" ht="14.6">
      <c r="A26" s="26"/>
      <c r="B26" s="26"/>
      <c r="C26" s="26">
        <v>13</v>
      </c>
      <c r="D26" s="26">
        <v>13</v>
      </c>
      <c r="E26" s="26">
        <f t="shared" si="4"/>
        <v>1</v>
      </c>
      <c r="F26" s="26" t="str">
        <f t="shared" si="5"/>
        <v>1'h0</v>
      </c>
      <c r="G26" s="26" t="s">
        <v>123</v>
      </c>
      <c r="H26" s="28" t="s">
        <v>3481</v>
      </c>
      <c r="I26" s="35" t="s">
        <v>3482</v>
      </c>
      <c r="J26" s="26">
        <v>0</v>
      </c>
      <c r="K26" s="26" t="str">
        <f t="shared" si="6"/>
        <v>0</v>
      </c>
      <c r="L26" s="26">
        <f t="shared" si="7"/>
        <v>0</v>
      </c>
      <c r="M26" s="28"/>
      <c r="N26" s="28"/>
    </row>
    <row r="27" spans="1:14" ht="14.6">
      <c r="A27" s="26"/>
      <c r="B27" s="26"/>
      <c r="C27" s="26">
        <v>12</v>
      </c>
      <c r="D27" s="26">
        <v>12</v>
      </c>
      <c r="E27" s="26">
        <f t="shared" si="4"/>
        <v>1</v>
      </c>
      <c r="F27" s="26" t="str">
        <f t="shared" si="5"/>
        <v>1'h0</v>
      </c>
      <c r="G27" s="26" t="s">
        <v>123</v>
      </c>
      <c r="H27" s="28" t="s">
        <v>3483</v>
      </c>
      <c r="I27" s="35" t="s">
        <v>3484</v>
      </c>
      <c r="J27" s="26">
        <v>0</v>
      </c>
      <c r="K27" s="26" t="str">
        <f t="shared" si="6"/>
        <v>0</v>
      </c>
      <c r="L27" s="26">
        <f t="shared" si="7"/>
        <v>0</v>
      </c>
      <c r="M27" s="28"/>
      <c r="N27" s="28"/>
    </row>
    <row r="28" spans="1:14" ht="14.6">
      <c r="A28" s="26"/>
      <c r="B28" s="26"/>
      <c r="C28" s="26">
        <v>11</v>
      </c>
      <c r="D28" s="26">
        <v>11</v>
      </c>
      <c r="E28" s="26">
        <f t="shared" si="4"/>
        <v>1</v>
      </c>
      <c r="F28" s="26" t="str">
        <f t="shared" si="5"/>
        <v>1'h0</v>
      </c>
      <c r="G28" s="26" t="s">
        <v>123</v>
      </c>
      <c r="H28" s="28" t="s">
        <v>3485</v>
      </c>
      <c r="I28" s="35" t="s">
        <v>3486</v>
      </c>
      <c r="J28" s="26">
        <v>0</v>
      </c>
      <c r="K28" s="26" t="str">
        <f t="shared" si="6"/>
        <v>0</v>
      </c>
      <c r="L28" s="26">
        <f t="shared" si="7"/>
        <v>0</v>
      </c>
      <c r="M28" s="28"/>
      <c r="N28" s="28"/>
    </row>
    <row r="29" spans="1:14" ht="72.900000000000006">
      <c r="A29" s="10"/>
      <c r="B29" s="25"/>
      <c r="C29" s="10">
        <v>9</v>
      </c>
      <c r="D29" s="10">
        <v>10</v>
      </c>
      <c r="E29" s="10">
        <f t="shared" si="4"/>
        <v>2</v>
      </c>
      <c r="F29" s="10" t="str">
        <f t="shared" si="5"/>
        <v>2'h0</v>
      </c>
      <c r="G29" s="10" t="s">
        <v>123</v>
      </c>
      <c r="H29" s="28" t="s">
        <v>3487</v>
      </c>
      <c r="I29" s="35" t="s">
        <v>3488</v>
      </c>
      <c r="J29" s="10">
        <v>0</v>
      </c>
      <c r="K29" s="10" t="str">
        <f t="shared" si="6"/>
        <v>0</v>
      </c>
      <c r="L29" s="10">
        <f t="shared" si="7"/>
        <v>0</v>
      </c>
      <c r="M29" s="28"/>
      <c r="N29" s="28"/>
    </row>
    <row r="30" spans="1:14" ht="14.6">
      <c r="A30" s="10"/>
      <c r="B30" s="25"/>
      <c r="C30" s="10">
        <v>0</v>
      </c>
      <c r="D30" s="10">
        <v>8</v>
      </c>
      <c r="E30" s="10">
        <f t="shared" si="4"/>
        <v>9</v>
      </c>
      <c r="F30" s="10" t="str">
        <f t="shared" si="5"/>
        <v>9'h78</v>
      </c>
      <c r="G30" s="10" t="s">
        <v>3452</v>
      </c>
      <c r="H30" s="28" t="s">
        <v>3489</v>
      </c>
      <c r="I30" s="28" t="s">
        <v>3490</v>
      </c>
      <c r="J30" s="10">
        <v>120</v>
      </c>
      <c r="K30" s="10" t="str">
        <f t="shared" si="6"/>
        <v>78</v>
      </c>
      <c r="L30" s="10">
        <f t="shared" si="7"/>
        <v>120</v>
      </c>
      <c r="M30" s="28"/>
      <c r="N30" s="28"/>
    </row>
    <row r="31" spans="1:14" ht="14.6">
      <c r="A31" s="6"/>
      <c r="B31" s="5" t="s">
        <v>3491</v>
      </c>
      <c r="C31" s="6"/>
      <c r="D31" s="6"/>
      <c r="E31" s="6">
        <f>SUM(E32:E38)</f>
        <v>32</v>
      </c>
      <c r="F31" s="7" t="str">
        <f>CONCATENATE("32'h",K31)</f>
        <v>32'h001f0000</v>
      </c>
      <c r="G31" s="7"/>
      <c r="H31" s="24" t="s">
        <v>203</v>
      </c>
      <c r="I31" s="24"/>
      <c r="J31" s="6"/>
      <c r="K31" s="6" t="str">
        <f>LOWER(DEC2HEX(L31,8))</f>
        <v>001f0000</v>
      </c>
      <c r="L31" s="6">
        <f>SUM(L32:L38)</f>
        <v>2031616</v>
      </c>
      <c r="M31" s="28"/>
      <c r="N31" s="28"/>
    </row>
    <row r="32" spans="1:14" ht="14.6">
      <c r="A32" s="10"/>
      <c r="B32" s="25"/>
      <c r="C32" s="10">
        <v>22</v>
      </c>
      <c r="D32" s="10">
        <v>31</v>
      </c>
      <c r="E32" s="10">
        <f t="shared" ref="E32:E38" si="8">D32+1-C32</f>
        <v>10</v>
      </c>
      <c r="F32" s="10" t="str">
        <f t="shared" ref="F32:F38" si="9">CONCATENATE(E32,"'h",K32)</f>
        <v>10'h0</v>
      </c>
      <c r="G32" s="10" t="s">
        <v>121</v>
      </c>
      <c r="H32" s="28" t="s">
        <v>106</v>
      </c>
      <c r="I32" s="28" t="s">
        <v>122</v>
      </c>
      <c r="J32" s="10">
        <v>0</v>
      </c>
      <c r="K32" s="10" t="str">
        <f t="shared" ref="K32:K38" si="10">LOWER(DEC2HEX((J32)))</f>
        <v>0</v>
      </c>
      <c r="L32" s="10">
        <f t="shared" ref="L32:L38" si="11">J32*(2^C32)</f>
        <v>0</v>
      </c>
      <c r="M32" s="28"/>
      <c r="N32" s="28"/>
    </row>
    <row r="33" spans="1:19" ht="14.6">
      <c r="A33" s="10"/>
      <c r="B33" s="25"/>
      <c r="C33" s="10">
        <v>21</v>
      </c>
      <c r="D33" s="10">
        <v>21</v>
      </c>
      <c r="E33" s="10">
        <f>D33+1-C33</f>
        <v>1</v>
      </c>
      <c r="F33" s="10" t="str">
        <f>CONCATENATE(E33,"'h",K33)</f>
        <v>1'h0</v>
      </c>
      <c r="G33" s="10" t="s">
        <v>3492</v>
      </c>
      <c r="H33" s="28" t="s">
        <v>3493</v>
      </c>
      <c r="I33" s="28" t="s">
        <v>3273</v>
      </c>
      <c r="J33" s="10">
        <v>0</v>
      </c>
      <c r="K33" s="10" t="str">
        <f>LOWER(DEC2HEX((J33)))</f>
        <v>0</v>
      </c>
      <c r="L33" s="10">
        <f>J33*(2^C33)</f>
        <v>0</v>
      </c>
      <c r="M33" s="28"/>
      <c r="N33" s="28"/>
    </row>
    <row r="34" spans="1:19" ht="14.6">
      <c r="A34" s="10"/>
      <c r="B34" s="25"/>
      <c r="C34" s="26">
        <v>16</v>
      </c>
      <c r="D34" s="26">
        <v>20</v>
      </c>
      <c r="E34" s="26">
        <f t="shared" si="8"/>
        <v>5</v>
      </c>
      <c r="F34" s="26" t="str">
        <f t="shared" si="9"/>
        <v>5'h1f</v>
      </c>
      <c r="G34" s="26" t="s">
        <v>3494</v>
      </c>
      <c r="H34" s="28" t="s">
        <v>3274</v>
      </c>
      <c r="I34" s="35" t="s">
        <v>3495</v>
      </c>
      <c r="J34" s="26">
        <v>31</v>
      </c>
      <c r="K34" s="26" t="str">
        <f t="shared" si="10"/>
        <v>1f</v>
      </c>
      <c r="L34" s="26">
        <f t="shared" si="11"/>
        <v>2031616</v>
      </c>
      <c r="M34" s="28"/>
      <c r="N34" s="28"/>
    </row>
    <row r="35" spans="1:19" ht="14.6">
      <c r="A35" s="10"/>
      <c r="B35" s="25"/>
      <c r="C35" s="26">
        <v>13</v>
      </c>
      <c r="D35" s="26">
        <v>15</v>
      </c>
      <c r="E35" s="26">
        <f t="shared" si="8"/>
        <v>3</v>
      </c>
      <c r="F35" s="26" t="str">
        <f t="shared" si="9"/>
        <v>3'h0</v>
      </c>
      <c r="G35" s="10" t="s">
        <v>121</v>
      </c>
      <c r="H35" s="28" t="s">
        <v>106</v>
      </c>
      <c r="I35" s="28" t="s">
        <v>122</v>
      </c>
      <c r="J35" s="26">
        <v>0</v>
      </c>
      <c r="K35" s="26" t="str">
        <f t="shared" si="10"/>
        <v>0</v>
      </c>
      <c r="L35" s="26">
        <f t="shared" si="11"/>
        <v>0</v>
      </c>
      <c r="M35" s="28"/>
      <c r="N35" s="28"/>
    </row>
    <row r="36" spans="1:19" ht="14.6">
      <c r="A36" s="10"/>
      <c r="B36" s="25"/>
      <c r="C36" s="26">
        <v>8</v>
      </c>
      <c r="D36" s="26">
        <v>12</v>
      </c>
      <c r="E36" s="26">
        <f t="shared" si="8"/>
        <v>5</v>
      </c>
      <c r="F36" s="26" t="str">
        <f t="shared" si="9"/>
        <v>5'h0</v>
      </c>
      <c r="G36" s="26" t="s">
        <v>123</v>
      </c>
      <c r="H36" s="28" t="s">
        <v>3496</v>
      </c>
      <c r="I36" s="35" t="s">
        <v>3497</v>
      </c>
      <c r="J36" s="26">
        <v>0</v>
      </c>
      <c r="K36" s="26" t="str">
        <f t="shared" si="10"/>
        <v>0</v>
      </c>
      <c r="L36" s="26">
        <f t="shared" si="11"/>
        <v>0</v>
      </c>
      <c r="M36" s="28"/>
      <c r="N36" s="28"/>
    </row>
    <row r="37" spans="1:19" ht="14.6">
      <c r="A37" s="10"/>
      <c r="B37" s="25"/>
      <c r="C37" s="26">
        <v>5</v>
      </c>
      <c r="D37" s="26">
        <v>7</v>
      </c>
      <c r="E37" s="26">
        <f t="shared" si="8"/>
        <v>3</v>
      </c>
      <c r="F37" s="26" t="str">
        <f t="shared" si="9"/>
        <v>3'h0</v>
      </c>
      <c r="G37" s="10" t="s">
        <v>121</v>
      </c>
      <c r="H37" s="28" t="s">
        <v>106</v>
      </c>
      <c r="I37" s="28" t="s">
        <v>122</v>
      </c>
      <c r="J37" s="26">
        <v>0</v>
      </c>
      <c r="K37" s="26" t="str">
        <f t="shared" si="10"/>
        <v>0</v>
      </c>
      <c r="L37" s="26">
        <f t="shared" si="11"/>
        <v>0</v>
      </c>
      <c r="M37" s="28"/>
      <c r="N37" s="28"/>
    </row>
    <row r="38" spans="1:19" ht="14.6">
      <c r="A38" s="10"/>
      <c r="B38" s="25"/>
      <c r="C38" s="26">
        <v>0</v>
      </c>
      <c r="D38" s="26">
        <v>4</v>
      </c>
      <c r="E38" s="26">
        <f t="shared" si="8"/>
        <v>5</v>
      </c>
      <c r="F38" s="26" t="str">
        <f t="shared" si="9"/>
        <v>5'h0</v>
      </c>
      <c r="G38" s="26" t="s">
        <v>123</v>
      </c>
      <c r="H38" s="28" t="s">
        <v>3498</v>
      </c>
      <c r="I38" s="35" t="s">
        <v>3499</v>
      </c>
      <c r="J38" s="26">
        <v>0</v>
      </c>
      <c r="K38" s="26" t="str">
        <f t="shared" si="10"/>
        <v>0</v>
      </c>
      <c r="L38" s="26">
        <f t="shared" si="11"/>
        <v>0</v>
      </c>
      <c r="M38" s="28"/>
      <c r="N38" s="28"/>
    </row>
    <row r="39" spans="1:19" ht="14.6">
      <c r="A39" s="6"/>
      <c r="B39" s="5" t="s">
        <v>3500</v>
      </c>
      <c r="C39" s="6"/>
      <c r="D39" s="6"/>
      <c r="E39" s="6">
        <f>SUM(E40:E49)</f>
        <v>32</v>
      </c>
      <c r="F39" s="7" t="str">
        <f>CONCATENATE("32'h",K39)</f>
        <v>32'h000e0000</v>
      </c>
      <c r="G39" s="7"/>
      <c r="H39" s="24" t="s">
        <v>206</v>
      </c>
      <c r="I39" s="24"/>
      <c r="J39" s="6"/>
      <c r="K39" s="6" t="str">
        <f>LOWER(DEC2HEX(L39,8))</f>
        <v>000e0000</v>
      </c>
      <c r="L39" s="6">
        <f>SUM(L40:L49)</f>
        <v>917504</v>
      </c>
      <c r="M39" s="28"/>
      <c r="N39" s="28"/>
    </row>
    <row r="40" spans="1:19" ht="14.6">
      <c r="A40" s="10"/>
      <c r="B40" s="10"/>
      <c r="C40" s="10">
        <v>24</v>
      </c>
      <c r="D40" s="10">
        <v>31</v>
      </c>
      <c r="E40" s="10">
        <f t="shared" ref="E40:E49" si="12">D40+1-C40</f>
        <v>8</v>
      </c>
      <c r="F40" s="10" t="str">
        <f t="shared" ref="F40:F49" si="13">CONCATENATE(E40,"'h",K40)</f>
        <v>8'h0</v>
      </c>
      <c r="G40" s="10" t="s">
        <v>121</v>
      </c>
      <c r="H40" s="28" t="s">
        <v>106</v>
      </c>
      <c r="I40" s="28" t="s">
        <v>122</v>
      </c>
      <c r="J40" s="10">
        <v>0</v>
      </c>
      <c r="K40" s="10" t="str">
        <f t="shared" ref="K40:K49" si="14">LOWER(DEC2HEX((J40)))</f>
        <v>0</v>
      </c>
      <c r="L40" s="10">
        <f t="shared" ref="L40:L49" si="15">J40*(2^C40)</f>
        <v>0</v>
      </c>
      <c r="M40" s="28"/>
      <c r="N40" s="28"/>
    </row>
    <row r="41" spans="1:19" ht="29.15">
      <c r="A41" s="10"/>
      <c r="B41" s="10"/>
      <c r="C41" s="26">
        <v>23</v>
      </c>
      <c r="D41" s="26">
        <v>23</v>
      </c>
      <c r="E41" s="26">
        <f t="shared" si="12"/>
        <v>1</v>
      </c>
      <c r="F41" s="26" t="str">
        <f t="shared" si="13"/>
        <v>1'h0</v>
      </c>
      <c r="G41" s="26" t="s">
        <v>123</v>
      </c>
      <c r="H41" s="28" t="s">
        <v>207</v>
      </c>
      <c r="I41" s="35" t="s">
        <v>3501</v>
      </c>
      <c r="J41" s="26">
        <v>0</v>
      </c>
      <c r="K41" s="26" t="str">
        <f t="shared" si="14"/>
        <v>0</v>
      </c>
      <c r="L41" s="26">
        <f t="shared" si="15"/>
        <v>0</v>
      </c>
      <c r="M41" s="28"/>
      <c r="N41" s="28"/>
    </row>
    <row r="42" spans="1:19" ht="14.6">
      <c r="A42" s="10"/>
      <c r="B42" s="10"/>
      <c r="C42" s="26">
        <v>22</v>
      </c>
      <c r="D42" s="26">
        <v>22</v>
      </c>
      <c r="E42" s="26">
        <f t="shared" si="12"/>
        <v>1</v>
      </c>
      <c r="F42" s="26" t="str">
        <f t="shared" si="13"/>
        <v>1'h0</v>
      </c>
      <c r="G42" s="26" t="s">
        <v>123</v>
      </c>
      <c r="H42" s="28" t="s">
        <v>3502</v>
      </c>
      <c r="I42" s="35" t="s">
        <v>3503</v>
      </c>
      <c r="J42" s="26">
        <v>0</v>
      </c>
      <c r="K42" s="26" t="str">
        <f t="shared" si="14"/>
        <v>0</v>
      </c>
      <c r="L42" s="26">
        <f t="shared" si="15"/>
        <v>0</v>
      </c>
      <c r="M42" s="28"/>
      <c r="N42" s="28"/>
    </row>
    <row r="43" spans="1:19" ht="14.6">
      <c r="A43" s="10"/>
      <c r="B43" s="10"/>
      <c r="C43" s="26">
        <v>21</v>
      </c>
      <c r="D43" s="26">
        <v>21</v>
      </c>
      <c r="E43" s="26">
        <f t="shared" si="12"/>
        <v>1</v>
      </c>
      <c r="F43" s="26" t="str">
        <f t="shared" si="13"/>
        <v>1'h0</v>
      </c>
      <c r="G43" s="26" t="s">
        <v>123</v>
      </c>
      <c r="H43" s="28" t="s">
        <v>3504</v>
      </c>
      <c r="I43" s="35" t="s">
        <v>3505</v>
      </c>
      <c r="J43" s="26">
        <v>0</v>
      </c>
      <c r="K43" s="26" t="str">
        <f t="shared" si="14"/>
        <v>0</v>
      </c>
      <c r="L43" s="26">
        <f t="shared" si="15"/>
        <v>0</v>
      </c>
      <c r="M43" s="28"/>
      <c r="N43" s="28"/>
    </row>
    <row r="44" spans="1:19" ht="14.6">
      <c r="A44" s="10"/>
      <c r="B44" s="10"/>
      <c r="C44" s="26">
        <v>20</v>
      </c>
      <c r="D44" s="26">
        <v>20</v>
      </c>
      <c r="E44" s="26">
        <f t="shared" si="12"/>
        <v>1</v>
      </c>
      <c r="F44" s="26" t="str">
        <f t="shared" si="13"/>
        <v>1'h0</v>
      </c>
      <c r="G44" s="10" t="s">
        <v>2191</v>
      </c>
      <c r="H44" s="28" t="s">
        <v>3506</v>
      </c>
      <c r="I44" s="32" t="s">
        <v>2612</v>
      </c>
      <c r="J44" s="26">
        <v>0</v>
      </c>
      <c r="K44" s="26" t="str">
        <f t="shared" si="14"/>
        <v>0</v>
      </c>
      <c r="L44" s="26">
        <f t="shared" si="15"/>
        <v>0</v>
      </c>
      <c r="M44" s="28"/>
      <c r="N44" s="28"/>
    </row>
    <row r="45" spans="1:19" ht="14.6">
      <c r="A45" s="10"/>
      <c r="B45" s="10"/>
      <c r="C45" s="10">
        <v>19</v>
      </c>
      <c r="D45" s="10">
        <v>19</v>
      </c>
      <c r="E45" s="10">
        <f t="shared" si="12"/>
        <v>1</v>
      </c>
      <c r="F45" s="10" t="str">
        <f t="shared" si="13"/>
        <v>1'h1</v>
      </c>
      <c r="G45" s="10" t="s">
        <v>3452</v>
      </c>
      <c r="H45" t="s">
        <v>4090</v>
      </c>
      <c r="I45" s="35" t="s">
        <v>4091</v>
      </c>
      <c r="J45" s="10">
        <v>1</v>
      </c>
      <c r="K45" s="10" t="str">
        <f t="shared" si="14"/>
        <v>1</v>
      </c>
      <c r="L45" s="10">
        <f t="shared" si="15"/>
        <v>524288</v>
      </c>
      <c r="M45" s="28"/>
      <c r="N45" s="28"/>
      <c r="S45" t="s">
        <v>4090</v>
      </c>
    </row>
    <row r="46" spans="1:19" ht="29.15">
      <c r="A46" s="26"/>
      <c r="B46" s="26"/>
      <c r="C46" s="10">
        <v>18</v>
      </c>
      <c r="D46" s="10">
        <v>18</v>
      </c>
      <c r="E46" s="10">
        <f t="shared" si="12"/>
        <v>1</v>
      </c>
      <c r="F46" s="10" t="str">
        <f t="shared" si="13"/>
        <v>1'h1</v>
      </c>
      <c r="G46" s="26" t="s">
        <v>123</v>
      </c>
      <c r="H46" s="28" t="s">
        <v>208</v>
      </c>
      <c r="I46" s="35" t="s">
        <v>209</v>
      </c>
      <c r="J46" s="10">
        <v>1</v>
      </c>
      <c r="K46" s="10" t="str">
        <f t="shared" si="14"/>
        <v>1</v>
      </c>
      <c r="L46" s="10">
        <f t="shared" si="15"/>
        <v>262144</v>
      </c>
      <c r="M46" s="28"/>
      <c r="N46" s="28"/>
    </row>
    <row r="47" spans="1:19" ht="14.6">
      <c r="A47" s="26"/>
      <c r="B47" s="26"/>
      <c r="C47" s="10">
        <v>17</v>
      </c>
      <c r="D47" s="10">
        <v>17</v>
      </c>
      <c r="E47" s="10">
        <f t="shared" si="12"/>
        <v>1</v>
      </c>
      <c r="F47" s="10" t="str">
        <f t="shared" si="13"/>
        <v>1'h1</v>
      </c>
      <c r="G47" s="26" t="s">
        <v>123</v>
      </c>
      <c r="H47" s="32" t="s">
        <v>3275</v>
      </c>
      <c r="I47" s="35"/>
      <c r="J47" s="10">
        <v>1</v>
      </c>
      <c r="K47" s="10" t="str">
        <f t="shared" si="14"/>
        <v>1</v>
      </c>
      <c r="L47" s="10">
        <f t="shared" si="15"/>
        <v>131072</v>
      </c>
      <c r="M47" s="28"/>
      <c r="N47" s="28"/>
    </row>
    <row r="48" spans="1:19" ht="29.15">
      <c r="A48" s="26"/>
      <c r="B48" s="26"/>
      <c r="C48" s="10">
        <v>16</v>
      </c>
      <c r="D48" s="10">
        <v>16</v>
      </c>
      <c r="E48" s="10">
        <f t="shared" si="12"/>
        <v>1</v>
      </c>
      <c r="F48" s="10" t="str">
        <f t="shared" si="13"/>
        <v>1'h0</v>
      </c>
      <c r="G48" s="26" t="s">
        <v>123</v>
      </c>
      <c r="H48" s="32" t="s">
        <v>3507</v>
      </c>
      <c r="I48" s="35" t="s">
        <v>3508</v>
      </c>
      <c r="J48" s="10">
        <v>0</v>
      </c>
      <c r="K48" s="10" t="str">
        <f t="shared" si="14"/>
        <v>0</v>
      </c>
      <c r="L48" s="10">
        <f t="shared" si="15"/>
        <v>0</v>
      </c>
      <c r="M48" s="28"/>
      <c r="N48" s="28"/>
    </row>
    <row r="49" spans="1:14" ht="14.6">
      <c r="A49" s="26"/>
      <c r="B49" s="26"/>
      <c r="C49" s="10">
        <v>0</v>
      </c>
      <c r="D49" s="10">
        <v>15</v>
      </c>
      <c r="E49" s="10">
        <f t="shared" si="12"/>
        <v>16</v>
      </c>
      <c r="F49" s="10" t="str">
        <f t="shared" si="13"/>
        <v>16'h0</v>
      </c>
      <c r="G49" s="26" t="s">
        <v>123</v>
      </c>
      <c r="H49" s="32" t="s">
        <v>3509</v>
      </c>
      <c r="I49" s="35" t="s">
        <v>3510</v>
      </c>
      <c r="J49" s="10">
        <v>0</v>
      </c>
      <c r="K49" s="10" t="str">
        <f t="shared" si="14"/>
        <v>0</v>
      </c>
      <c r="L49" s="10">
        <f t="shared" si="15"/>
        <v>0</v>
      </c>
      <c r="M49" s="28"/>
      <c r="N49" s="28"/>
    </row>
    <row r="50" spans="1:14" ht="14.6">
      <c r="A50" s="6"/>
      <c r="B50" s="5" t="s">
        <v>3511</v>
      </c>
      <c r="C50" s="6"/>
      <c r="D50" s="6"/>
      <c r="E50" s="6">
        <f>SUM(E51:E67)</f>
        <v>32</v>
      </c>
      <c r="F50" s="7" t="str">
        <f>CONCATENATE("32'h",K50)</f>
        <v>32'h00000162</v>
      </c>
      <c r="G50" s="7"/>
      <c r="H50" s="24" t="s">
        <v>3512</v>
      </c>
      <c r="I50" s="24"/>
      <c r="J50" s="6"/>
      <c r="K50" s="6" t="str">
        <f>LOWER(DEC2HEX(L50,8))</f>
        <v>00000162</v>
      </c>
      <c r="L50" s="6">
        <f>SUM(L51:L67)</f>
        <v>354</v>
      </c>
      <c r="M50" s="27"/>
      <c r="N50" s="81"/>
    </row>
    <row r="51" spans="1:14" ht="14.6">
      <c r="A51" s="10"/>
      <c r="B51" s="10"/>
      <c r="C51" s="10">
        <v>24</v>
      </c>
      <c r="D51" s="10">
        <v>31</v>
      </c>
      <c r="E51" s="10">
        <f t="shared" ref="E51:E67" si="16">D51+1-C51</f>
        <v>8</v>
      </c>
      <c r="F51" s="10" t="str">
        <f t="shared" ref="F51:F67" si="17">CONCATENATE(E51,"'h",K51)</f>
        <v>8'h0</v>
      </c>
      <c r="G51" s="10" t="s">
        <v>121</v>
      </c>
      <c r="H51" s="28" t="s">
        <v>106</v>
      </c>
      <c r="I51" s="28" t="s">
        <v>122</v>
      </c>
      <c r="J51" s="10">
        <v>0</v>
      </c>
      <c r="K51" s="10" t="str">
        <f t="shared" ref="K51:K67" si="18">LOWER(DEC2HEX((J51)))</f>
        <v>0</v>
      </c>
      <c r="L51" s="10">
        <f t="shared" ref="L51:L67" si="19">J51*(2^C51)</f>
        <v>0</v>
      </c>
      <c r="M51" s="27"/>
      <c r="N51" s="81"/>
    </row>
    <row r="52" spans="1:14" ht="29.15">
      <c r="A52" s="10"/>
      <c r="B52" s="10"/>
      <c r="C52" s="10">
        <v>23</v>
      </c>
      <c r="D52" s="10">
        <v>23</v>
      </c>
      <c r="E52" s="10">
        <f t="shared" si="16"/>
        <v>1</v>
      </c>
      <c r="F52" s="10" t="str">
        <f t="shared" si="17"/>
        <v>1'h0</v>
      </c>
      <c r="G52" s="10" t="s">
        <v>3513</v>
      </c>
      <c r="H52" s="28" t="s">
        <v>212</v>
      </c>
      <c r="I52" s="80" t="s">
        <v>213</v>
      </c>
      <c r="J52" s="10">
        <v>0</v>
      </c>
      <c r="K52" s="10" t="str">
        <f t="shared" si="18"/>
        <v>0</v>
      </c>
      <c r="L52" s="10">
        <f t="shared" si="19"/>
        <v>0</v>
      </c>
      <c r="M52" s="27"/>
      <c r="N52" s="81"/>
    </row>
    <row r="53" spans="1:14" ht="29.15">
      <c r="A53" s="10"/>
      <c r="B53" s="10"/>
      <c r="C53" s="10">
        <v>22</v>
      </c>
      <c r="D53" s="10">
        <v>22</v>
      </c>
      <c r="E53" s="10">
        <f t="shared" si="16"/>
        <v>1</v>
      </c>
      <c r="F53" s="10" t="str">
        <f t="shared" si="17"/>
        <v>1'h0</v>
      </c>
      <c r="G53" s="10" t="s">
        <v>3513</v>
      </c>
      <c r="H53" s="28" t="s">
        <v>214</v>
      </c>
      <c r="I53" s="80" t="s">
        <v>215</v>
      </c>
      <c r="J53" s="10">
        <v>0</v>
      </c>
      <c r="K53" s="10" t="str">
        <f t="shared" si="18"/>
        <v>0</v>
      </c>
      <c r="L53" s="10">
        <f t="shared" si="19"/>
        <v>0</v>
      </c>
      <c r="M53" s="27"/>
      <c r="N53" s="81"/>
    </row>
    <row r="54" spans="1:14" ht="29.15">
      <c r="A54" s="10"/>
      <c r="B54" s="10"/>
      <c r="C54" s="10">
        <v>21</v>
      </c>
      <c r="D54" s="10">
        <v>21</v>
      </c>
      <c r="E54" s="10">
        <f t="shared" si="16"/>
        <v>1</v>
      </c>
      <c r="F54" s="10" t="str">
        <f t="shared" si="17"/>
        <v>1'h0</v>
      </c>
      <c r="G54" s="10" t="s">
        <v>211</v>
      </c>
      <c r="H54" s="28" t="s">
        <v>216</v>
      </c>
      <c r="I54" s="80" t="s">
        <v>217</v>
      </c>
      <c r="J54" s="10">
        <v>0</v>
      </c>
      <c r="K54" s="10" t="str">
        <f t="shared" si="18"/>
        <v>0</v>
      </c>
      <c r="L54" s="10">
        <f t="shared" si="19"/>
        <v>0</v>
      </c>
      <c r="M54" s="27"/>
      <c r="N54" s="81"/>
    </row>
    <row r="55" spans="1:14" ht="29.15">
      <c r="A55" s="10"/>
      <c r="B55" s="10"/>
      <c r="C55" s="10">
        <v>20</v>
      </c>
      <c r="D55" s="10">
        <v>20</v>
      </c>
      <c r="E55" s="10">
        <f t="shared" si="16"/>
        <v>1</v>
      </c>
      <c r="F55" s="10" t="str">
        <f t="shared" si="17"/>
        <v>1'h0</v>
      </c>
      <c r="G55" s="10" t="s">
        <v>211</v>
      </c>
      <c r="H55" s="28" t="s">
        <v>218</v>
      </c>
      <c r="I55" s="80" t="s">
        <v>219</v>
      </c>
      <c r="J55" s="10">
        <v>0</v>
      </c>
      <c r="K55" s="10" t="str">
        <f t="shared" si="18"/>
        <v>0</v>
      </c>
      <c r="L55" s="10">
        <f t="shared" si="19"/>
        <v>0</v>
      </c>
      <c r="M55" s="27"/>
      <c r="N55" s="81"/>
    </row>
    <row r="56" spans="1:14" ht="29.15">
      <c r="A56" s="10"/>
      <c r="B56" s="10"/>
      <c r="C56" s="10">
        <v>19</v>
      </c>
      <c r="D56" s="10">
        <v>19</v>
      </c>
      <c r="E56" s="10">
        <f t="shared" si="16"/>
        <v>1</v>
      </c>
      <c r="F56" s="10" t="str">
        <f t="shared" si="17"/>
        <v>1'h0</v>
      </c>
      <c r="G56" s="10" t="s">
        <v>211</v>
      </c>
      <c r="H56" s="28" t="s">
        <v>220</v>
      </c>
      <c r="I56" s="80" t="s">
        <v>3514</v>
      </c>
      <c r="J56" s="10">
        <v>0</v>
      </c>
      <c r="K56" s="10" t="str">
        <f t="shared" si="18"/>
        <v>0</v>
      </c>
      <c r="L56" s="10">
        <f t="shared" si="19"/>
        <v>0</v>
      </c>
      <c r="M56" s="27"/>
      <c r="N56" s="81"/>
    </row>
    <row r="57" spans="1:14" ht="29.15">
      <c r="A57" s="10"/>
      <c r="B57" s="10"/>
      <c r="C57" s="10">
        <v>18</v>
      </c>
      <c r="D57" s="10">
        <v>18</v>
      </c>
      <c r="E57" s="10">
        <f t="shared" si="16"/>
        <v>1</v>
      </c>
      <c r="F57" s="10" t="str">
        <f t="shared" si="17"/>
        <v>1'h0</v>
      </c>
      <c r="G57" s="10" t="s">
        <v>211</v>
      </c>
      <c r="H57" s="28" t="s">
        <v>221</v>
      </c>
      <c r="I57" s="80" t="s">
        <v>3515</v>
      </c>
      <c r="J57" s="10">
        <v>0</v>
      </c>
      <c r="K57" s="10" t="str">
        <f t="shared" si="18"/>
        <v>0</v>
      </c>
      <c r="L57" s="10">
        <f t="shared" si="19"/>
        <v>0</v>
      </c>
      <c r="M57" s="27"/>
      <c r="N57" s="81"/>
    </row>
    <row r="58" spans="1:14" ht="29.15">
      <c r="A58" s="10"/>
      <c r="B58" s="10"/>
      <c r="C58" s="10">
        <v>17</v>
      </c>
      <c r="D58" s="10">
        <v>17</v>
      </c>
      <c r="E58" s="10">
        <f t="shared" si="16"/>
        <v>1</v>
      </c>
      <c r="F58" s="10" t="str">
        <f t="shared" si="17"/>
        <v>1'h0</v>
      </c>
      <c r="G58" s="10" t="s">
        <v>211</v>
      </c>
      <c r="H58" s="28" t="s">
        <v>3516</v>
      </c>
      <c r="I58" s="80" t="s">
        <v>3517</v>
      </c>
      <c r="J58" s="10">
        <v>0</v>
      </c>
      <c r="K58" s="10" t="str">
        <f t="shared" si="18"/>
        <v>0</v>
      </c>
      <c r="L58" s="10">
        <f t="shared" si="19"/>
        <v>0</v>
      </c>
      <c r="M58" s="27"/>
      <c r="N58" s="81"/>
    </row>
    <row r="59" spans="1:14" ht="29.15">
      <c r="A59" s="10"/>
      <c r="B59" s="10"/>
      <c r="C59" s="10">
        <v>16</v>
      </c>
      <c r="D59" s="10">
        <v>16</v>
      </c>
      <c r="E59" s="10">
        <f t="shared" si="16"/>
        <v>1</v>
      </c>
      <c r="F59" s="10" t="str">
        <f t="shared" si="17"/>
        <v>1'h0</v>
      </c>
      <c r="G59" s="10" t="s">
        <v>211</v>
      </c>
      <c r="H59" s="28" t="s">
        <v>3518</v>
      </c>
      <c r="I59" s="80" t="s">
        <v>3519</v>
      </c>
      <c r="J59" s="10">
        <v>0</v>
      </c>
      <c r="K59" s="10" t="str">
        <f t="shared" si="18"/>
        <v>0</v>
      </c>
      <c r="L59" s="10">
        <f t="shared" si="19"/>
        <v>0</v>
      </c>
      <c r="M59" s="27"/>
      <c r="N59" s="81"/>
    </row>
    <row r="60" spans="1:14" ht="14.6">
      <c r="A60" s="10"/>
      <c r="B60" s="10"/>
      <c r="C60" s="10">
        <v>11</v>
      </c>
      <c r="D60" s="10">
        <v>15</v>
      </c>
      <c r="E60" s="10">
        <f t="shared" si="16"/>
        <v>5</v>
      </c>
      <c r="F60" s="10" t="str">
        <f t="shared" si="17"/>
        <v>5'h0</v>
      </c>
      <c r="G60" s="10" t="s">
        <v>3520</v>
      </c>
      <c r="H60" s="28" t="s">
        <v>106</v>
      </c>
      <c r="I60" s="28" t="s">
        <v>122</v>
      </c>
      <c r="J60" s="10">
        <v>0</v>
      </c>
      <c r="K60" s="10" t="str">
        <f t="shared" si="18"/>
        <v>0</v>
      </c>
      <c r="L60" s="10">
        <f t="shared" si="19"/>
        <v>0</v>
      </c>
      <c r="M60" s="27"/>
      <c r="N60" s="81"/>
    </row>
    <row r="61" spans="1:14" ht="14.6">
      <c r="A61" s="10"/>
      <c r="B61" s="10"/>
      <c r="C61" s="10">
        <v>10</v>
      </c>
      <c r="D61" s="10">
        <v>10</v>
      </c>
      <c r="E61" s="10">
        <f t="shared" si="16"/>
        <v>1</v>
      </c>
      <c r="F61" s="10" t="str">
        <f t="shared" si="17"/>
        <v>1'h0</v>
      </c>
      <c r="G61" s="10" t="s">
        <v>3494</v>
      </c>
      <c r="H61" s="28" t="s">
        <v>3521</v>
      </c>
      <c r="I61" s="32" t="s">
        <v>3522</v>
      </c>
      <c r="J61" s="10">
        <v>0</v>
      </c>
      <c r="K61" s="10" t="str">
        <f t="shared" si="18"/>
        <v>0</v>
      </c>
      <c r="L61" s="10">
        <f t="shared" si="19"/>
        <v>0</v>
      </c>
      <c r="M61" s="27"/>
      <c r="N61" s="81"/>
    </row>
    <row r="62" spans="1:14" ht="14.6">
      <c r="A62" s="10"/>
      <c r="B62" s="10"/>
      <c r="C62" s="10">
        <v>5</v>
      </c>
      <c r="D62" s="10">
        <v>9</v>
      </c>
      <c r="E62" s="10">
        <f t="shared" si="16"/>
        <v>5</v>
      </c>
      <c r="F62" s="10" t="str">
        <f t="shared" si="17"/>
        <v>5'hb</v>
      </c>
      <c r="G62" s="10" t="s">
        <v>3494</v>
      </c>
      <c r="H62" s="28" t="s">
        <v>222</v>
      </c>
      <c r="I62" s="28"/>
      <c r="J62" s="10">
        <v>11</v>
      </c>
      <c r="K62" s="10" t="str">
        <f t="shared" si="18"/>
        <v>b</v>
      </c>
      <c r="L62" s="10">
        <f t="shared" si="19"/>
        <v>352</v>
      </c>
      <c r="M62" s="27"/>
      <c r="N62" s="81"/>
    </row>
    <row r="63" spans="1:14" ht="14.6">
      <c r="A63" s="27"/>
      <c r="B63" s="27"/>
      <c r="C63" s="10">
        <v>4</v>
      </c>
      <c r="D63" s="10">
        <v>4</v>
      </c>
      <c r="E63" s="10">
        <f t="shared" si="16"/>
        <v>1</v>
      </c>
      <c r="F63" s="10" t="str">
        <f t="shared" si="17"/>
        <v>1'h0</v>
      </c>
      <c r="G63" s="10" t="s">
        <v>3520</v>
      </c>
      <c r="H63" s="28" t="s">
        <v>3523</v>
      </c>
      <c r="I63" s="32" t="s">
        <v>223</v>
      </c>
      <c r="J63" s="10">
        <v>0</v>
      </c>
      <c r="K63" s="10" t="str">
        <f t="shared" si="18"/>
        <v>0</v>
      </c>
      <c r="L63" s="10">
        <f t="shared" si="19"/>
        <v>0</v>
      </c>
      <c r="M63" s="27"/>
      <c r="N63" s="81"/>
    </row>
    <row r="64" spans="1:14" ht="14.6">
      <c r="A64" s="27"/>
      <c r="B64" s="27"/>
      <c r="C64" s="10">
        <v>3</v>
      </c>
      <c r="D64" s="10">
        <v>3</v>
      </c>
      <c r="E64" s="10">
        <f t="shared" si="16"/>
        <v>1</v>
      </c>
      <c r="F64" s="10" t="str">
        <f t="shared" si="17"/>
        <v>1'h0</v>
      </c>
      <c r="G64" s="10" t="s">
        <v>3494</v>
      </c>
      <c r="H64" s="28" t="s">
        <v>3524</v>
      </c>
      <c r="I64" s="32" t="s">
        <v>224</v>
      </c>
      <c r="J64" s="10">
        <v>0</v>
      </c>
      <c r="K64" s="10" t="str">
        <f t="shared" si="18"/>
        <v>0</v>
      </c>
      <c r="L64" s="10">
        <f t="shared" si="19"/>
        <v>0</v>
      </c>
      <c r="M64" s="27"/>
      <c r="N64" s="81"/>
    </row>
    <row r="65" spans="1:14" ht="58.3">
      <c r="A65" s="27"/>
      <c r="B65" s="27"/>
      <c r="C65" s="10">
        <v>2</v>
      </c>
      <c r="D65" s="10">
        <v>2</v>
      </c>
      <c r="E65" s="10">
        <f t="shared" si="16"/>
        <v>1</v>
      </c>
      <c r="F65" s="10" t="str">
        <f t="shared" si="17"/>
        <v>1'h0</v>
      </c>
      <c r="G65" s="10" t="s">
        <v>3513</v>
      </c>
      <c r="H65" s="28" t="s">
        <v>3525</v>
      </c>
      <c r="I65" s="32" t="s">
        <v>3526</v>
      </c>
      <c r="J65" s="10">
        <v>0</v>
      </c>
      <c r="K65" s="10" t="str">
        <f t="shared" si="18"/>
        <v>0</v>
      </c>
      <c r="L65" s="10">
        <f t="shared" si="19"/>
        <v>0</v>
      </c>
      <c r="M65" s="27"/>
      <c r="N65" s="81"/>
    </row>
    <row r="66" spans="1:14" ht="29.15">
      <c r="A66" s="27"/>
      <c r="B66" s="27"/>
      <c r="C66" s="10">
        <v>1</v>
      </c>
      <c r="D66" s="10">
        <v>1</v>
      </c>
      <c r="E66" s="10">
        <f t="shared" si="16"/>
        <v>1</v>
      </c>
      <c r="F66" s="10" t="str">
        <f t="shared" si="17"/>
        <v>1'h1</v>
      </c>
      <c r="G66" s="10" t="s">
        <v>3527</v>
      </c>
      <c r="H66" s="28" t="s">
        <v>3528</v>
      </c>
      <c r="I66" s="32" t="s">
        <v>3529</v>
      </c>
      <c r="J66" s="10">
        <v>1</v>
      </c>
      <c r="K66" s="10" t="str">
        <f t="shared" si="18"/>
        <v>1</v>
      </c>
      <c r="L66" s="10">
        <f t="shared" si="19"/>
        <v>2</v>
      </c>
      <c r="M66" s="27"/>
      <c r="N66" s="81"/>
    </row>
    <row r="67" spans="1:14" ht="29.15">
      <c r="A67" s="27"/>
      <c r="B67" s="27"/>
      <c r="C67" s="10">
        <v>0</v>
      </c>
      <c r="D67" s="10">
        <v>0</v>
      </c>
      <c r="E67" s="10">
        <f t="shared" si="16"/>
        <v>1</v>
      </c>
      <c r="F67" s="10" t="str">
        <f t="shared" si="17"/>
        <v>1'h0</v>
      </c>
      <c r="G67" s="10" t="s">
        <v>3513</v>
      </c>
      <c r="H67" s="28" t="s">
        <v>3530</v>
      </c>
      <c r="I67" s="82" t="s">
        <v>3531</v>
      </c>
      <c r="J67" s="10">
        <v>0</v>
      </c>
      <c r="K67" s="10" t="str">
        <f t="shared" si="18"/>
        <v>0</v>
      </c>
      <c r="L67" s="10">
        <f t="shared" si="19"/>
        <v>0</v>
      </c>
      <c r="M67" s="27"/>
      <c r="N67" s="81"/>
    </row>
    <row r="68" spans="1:14" ht="14.6">
      <c r="A68" s="6"/>
      <c r="B68" s="5" t="s">
        <v>3532</v>
      </c>
      <c r="C68" s="6"/>
      <c r="D68" s="6"/>
      <c r="E68" s="6">
        <f>SUM(E69:E71)</f>
        <v>32</v>
      </c>
      <c r="F68" s="7" t="str">
        <f>CONCATENATE("32'h",K68)</f>
        <v>32'h00000000</v>
      </c>
      <c r="G68" s="7"/>
      <c r="H68" s="24" t="s">
        <v>3533</v>
      </c>
      <c r="I68" s="24"/>
      <c r="J68" s="6"/>
      <c r="K68" s="6" t="str">
        <f>LOWER(DEC2HEX(L68,8))</f>
        <v>00000000</v>
      </c>
      <c r="L68" s="6">
        <f>SUM(L69:L71)</f>
        <v>0</v>
      </c>
      <c r="M68" s="28"/>
      <c r="N68" s="28"/>
    </row>
    <row r="69" spans="1:14" ht="14.6">
      <c r="A69" s="10"/>
      <c r="B69" s="25"/>
      <c r="C69" s="10">
        <v>21</v>
      </c>
      <c r="D69" s="10">
        <v>31</v>
      </c>
      <c r="E69" s="10">
        <f>D69+1-C69</f>
        <v>11</v>
      </c>
      <c r="F69" s="10" t="str">
        <f>CONCATENATE(E69,"'h",K69)</f>
        <v>11'h0</v>
      </c>
      <c r="G69" s="10" t="s">
        <v>121</v>
      </c>
      <c r="H69" s="28" t="s">
        <v>106</v>
      </c>
      <c r="I69" s="28" t="s">
        <v>122</v>
      </c>
      <c r="J69" s="10">
        <v>0</v>
      </c>
      <c r="K69" s="10" t="str">
        <f>LOWER(DEC2HEX((J69)))</f>
        <v>0</v>
      </c>
      <c r="L69" s="10">
        <f>J69*(2^C69)</f>
        <v>0</v>
      </c>
      <c r="M69" s="28"/>
      <c r="N69" s="28"/>
    </row>
    <row r="70" spans="1:14" ht="102">
      <c r="A70" s="10"/>
      <c r="B70" s="25"/>
      <c r="C70" s="26">
        <v>16</v>
      </c>
      <c r="D70" s="26">
        <v>20</v>
      </c>
      <c r="E70" s="26">
        <f>D70+1-C70</f>
        <v>5</v>
      </c>
      <c r="F70" s="26" t="str">
        <f>CONCATENATE(E70,"'h",K70)</f>
        <v>5'h0</v>
      </c>
      <c r="G70" s="10" t="s">
        <v>3452</v>
      </c>
      <c r="H70" s="28" t="s">
        <v>225</v>
      </c>
      <c r="I70" s="35" t="s">
        <v>3534</v>
      </c>
      <c r="J70" s="26">
        <v>0</v>
      </c>
      <c r="K70" s="26" t="str">
        <f>LOWER(DEC2HEX((J70)))</f>
        <v>0</v>
      </c>
      <c r="L70" s="26">
        <f>J70*(2^C70)</f>
        <v>0</v>
      </c>
      <c r="M70" s="28"/>
      <c r="N70" s="28"/>
    </row>
    <row r="71" spans="1:14" ht="14.6">
      <c r="A71" s="10"/>
      <c r="B71" s="25"/>
      <c r="C71" s="26">
        <v>0</v>
      </c>
      <c r="D71" s="26">
        <v>15</v>
      </c>
      <c r="E71" s="26">
        <f>D71+1-C71</f>
        <v>16</v>
      </c>
      <c r="F71" s="26" t="str">
        <f>CONCATENATE(E71,"'h",K71)</f>
        <v>16'h0</v>
      </c>
      <c r="G71" s="26" t="s">
        <v>123</v>
      </c>
      <c r="H71" s="28" t="s">
        <v>3535</v>
      </c>
      <c r="I71" s="35" t="s">
        <v>3536</v>
      </c>
      <c r="J71" s="26">
        <v>0</v>
      </c>
      <c r="K71" s="26" t="str">
        <f>LOWER(DEC2HEX((J71)))</f>
        <v>0</v>
      </c>
      <c r="L71" s="26">
        <f>J71*(2^C71)</f>
        <v>0</v>
      </c>
      <c r="M71" s="28"/>
      <c r="N71" s="28"/>
    </row>
    <row r="72" spans="1:14" ht="14.6">
      <c r="A72" s="19"/>
      <c r="B72" s="5" t="s">
        <v>3537</v>
      </c>
      <c r="C72" s="6"/>
      <c r="D72" s="6"/>
      <c r="E72" s="6">
        <f>SUM(E73:E75)</f>
        <v>32</v>
      </c>
      <c r="F72" s="7" t="str">
        <f>CONCATENATE("32'h",K72)</f>
        <v>32'h00000020</v>
      </c>
      <c r="G72" s="7"/>
      <c r="H72" s="8" t="s">
        <v>3538</v>
      </c>
      <c r="I72" s="8"/>
      <c r="J72" s="6"/>
      <c r="K72" s="6" t="str">
        <f>LOWER(DEC2HEX(L72,8))</f>
        <v>00000020</v>
      </c>
      <c r="L72" s="6">
        <f>SUM(L73:L75)</f>
        <v>32</v>
      </c>
      <c r="M72" s="16"/>
      <c r="N72" s="16"/>
    </row>
    <row r="73" spans="1:14" ht="14.6">
      <c r="A73" s="19"/>
      <c r="B73" s="17"/>
      <c r="C73" s="10">
        <v>7</v>
      </c>
      <c r="D73" s="10">
        <v>31</v>
      </c>
      <c r="E73" s="10">
        <f t="shared" ref="E73:E75" si="20">D73+1-C73</f>
        <v>25</v>
      </c>
      <c r="F73" s="10" t="str">
        <f t="shared" ref="F73:F75" si="21">CONCATENATE(E73,"'h",K73)</f>
        <v>25'h0</v>
      </c>
      <c r="G73" s="11" t="s">
        <v>121</v>
      </c>
      <c r="H73" s="11" t="s">
        <v>45</v>
      </c>
      <c r="I73" s="16" t="s">
        <v>122</v>
      </c>
      <c r="J73" s="10">
        <v>0</v>
      </c>
      <c r="K73" s="10" t="str">
        <f t="shared" ref="K73:K75" si="22">LOWER(DEC2HEX((J73)))</f>
        <v>0</v>
      </c>
      <c r="L73" s="10">
        <f t="shared" ref="L73:L75" si="23">J73*(2^C73)</f>
        <v>0</v>
      </c>
      <c r="M73" s="16"/>
      <c r="N73" s="16"/>
    </row>
    <row r="74" spans="1:14" ht="14.6">
      <c r="A74" s="19"/>
      <c r="B74" s="17"/>
      <c r="C74" s="10">
        <v>6</v>
      </c>
      <c r="D74" s="10">
        <v>6</v>
      </c>
      <c r="E74" s="10">
        <f t="shared" si="20"/>
        <v>1</v>
      </c>
      <c r="F74" s="10" t="str">
        <f t="shared" si="21"/>
        <v>1'h0</v>
      </c>
      <c r="G74" s="11" t="s">
        <v>3452</v>
      </c>
      <c r="H74" s="11" t="s">
        <v>3539</v>
      </c>
      <c r="I74" s="32" t="s">
        <v>3540</v>
      </c>
      <c r="J74" s="17">
        <v>0</v>
      </c>
      <c r="K74" s="10" t="str">
        <f t="shared" si="22"/>
        <v>0</v>
      </c>
      <c r="L74" s="10">
        <f t="shared" si="23"/>
        <v>0</v>
      </c>
      <c r="M74" s="16"/>
      <c r="N74" s="16"/>
    </row>
    <row r="75" spans="1:14" ht="87.45">
      <c r="A75" s="19"/>
      <c r="B75" s="9"/>
      <c r="C75" s="10">
        <v>0</v>
      </c>
      <c r="D75" s="10">
        <v>5</v>
      </c>
      <c r="E75" s="10">
        <f t="shared" si="20"/>
        <v>6</v>
      </c>
      <c r="F75" s="10" t="str">
        <f t="shared" si="21"/>
        <v>6'h20</v>
      </c>
      <c r="G75" s="11" t="s">
        <v>3452</v>
      </c>
      <c r="H75" s="11" t="s">
        <v>3541</v>
      </c>
      <c r="I75" s="32" t="s">
        <v>3542</v>
      </c>
      <c r="J75" s="17">
        <v>32</v>
      </c>
      <c r="K75" s="10" t="str">
        <f t="shared" si="22"/>
        <v>20</v>
      </c>
      <c r="L75" s="10">
        <f t="shared" si="23"/>
        <v>32</v>
      </c>
      <c r="M75" s="16"/>
      <c r="N75" s="16"/>
    </row>
    <row r="76" spans="1:14" ht="14.6">
      <c r="A76" s="6"/>
      <c r="B76" s="5" t="s">
        <v>3543</v>
      </c>
      <c r="C76" s="6"/>
      <c r="D76" s="6"/>
      <c r="E76" s="6">
        <f>SUM(E77:E78)</f>
        <v>32</v>
      </c>
      <c r="F76" s="7" t="str">
        <f>CONCATENATE("32'h",K76)</f>
        <v>32'h00000001</v>
      </c>
      <c r="G76" s="7"/>
      <c r="H76" s="24" t="s">
        <v>3544</v>
      </c>
      <c r="I76" s="24"/>
      <c r="J76" s="6"/>
      <c r="K76" s="6" t="str">
        <f>LOWER(DEC2HEX(L76,8))</f>
        <v>00000001</v>
      </c>
      <c r="L76" s="6">
        <f>SUM(L77:L78)</f>
        <v>1</v>
      </c>
    </row>
    <row r="77" spans="1:14" ht="14.6">
      <c r="A77" s="10"/>
      <c r="B77" s="25"/>
      <c r="C77" s="10">
        <v>1</v>
      </c>
      <c r="D77" s="10">
        <v>31</v>
      </c>
      <c r="E77" s="10">
        <f>D77+1-C77</f>
        <v>31</v>
      </c>
      <c r="F77" s="10" t="str">
        <f>CONCATENATE(E77,"'h",K77)</f>
        <v>31'h0</v>
      </c>
      <c r="G77" s="10" t="s">
        <v>121</v>
      </c>
      <c r="H77" s="28" t="s">
        <v>106</v>
      </c>
      <c r="I77" s="28" t="s">
        <v>122</v>
      </c>
      <c r="J77" s="10">
        <v>0</v>
      </c>
      <c r="K77" s="10" t="str">
        <f>LOWER(DEC2HEX((J77)))</f>
        <v>0</v>
      </c>
      <c r="L77" s="10">
        <f>J77*(2^C77)</f>
        <v>0</v>
      </c>
    </row>
    <row r="78" spans="1:14" ht="43.75">
      <c r="A78" s="10"/>
      <c r="B78" s="25"/>
      <c r="C78" s="26">
        <v>0</v>
      </c>
      <c r="D78" s="26">
        <v>0</v>
      </c>
      <c r="E78" s="26">
        <f>D78+1-C78</f>
        <v>1</v>
      </c>
      <c r="F78" s="26" t="str">
        <f>CONCATENATE(E78,"'h",K78)</f>
        <v>1'h1</v>
      </c>
      <c r="G78" s="10" t="s">
        <v>2191</v>
      </c>
      <c r="H78" s="28" t="s">
        <v>3545</v>
      </c>
      <c r="I78" s="32" t="s">
        <v>3276</v>
      </c>
      <c r="J78" s="26">
        <v>1</v>
      </c>
      <c r="K78" s="26" t="str">
        <f>LOWER(DEC2HEX((J78)))</f>
        <v>1</v>
      </c>
      <c r="L78" s="26">
        <f>J78*(2^C78)</f>
        <v>1</v>
      </c>
    </row>
    <row r="79" spans="1:14" ht="14.6">
      <c r="A79" s="6"/>
      <c r="B79" s="5" t="s">
        <v>3546</v>
      </c>
      <c r="C79" s="6"/>
      <c r="D79" s="6"/>
      <c r="E79" s="6">
        <f>SUM(E80:E83)</f>
        <v>32</v>
      </c>
      <c r="F79" s="7" t="str">
        <f>CONCATENATE("32'h",K79)</f>
        <v>32'h00000064</v>
      </c>
      <c r="G79" s="7"/>
      <c r="H79" s="24" t="s">
        <v>3547</v>
      </c>
      <c r="I79" s="24"/>
      <c r="J79" s="6"/>
      <c r="K79" s="6" t="str">
        <f>LOWER(DEC2HEX(L79,8))</f>
        <v>00000064</v>
      </c>
      <c r="L79" s="6">
        <f>SUM(L80:L83)</f>
        <v>100</v>
      </c>
    </row>
    <row r="80" spans="1:14" ht="14.6">
      <c r="A80" s="10"/>
      <c r="B80" s="25"/>
      <c r="C80" s="10">
        <v>18</v>
      </c>
      <c r="D80" s="10">
        <v>31</v>
      </c>
      <c r="E80" s="10">
        <f>D80+1-C80</f>
        <v>14</v>
      </c>
      <c r="F80" s="10" t="str">
        <f>CONCATENATE(E80,"'h",K80)</f>
        <v>14'h0</v>
      </c>
      <c r="G80" s="10" t="s">
        <v>121</v>
      </c>
      <c r="H80" s="28" t="s">
        <v>106</v>
      </c>
      <c r="I80" s="28" t="s">
        <v>122</v>
      </c>
      <c r="J80" s="10">
        <v>0</v>
      </c>
      <c r="K80" s="10" t="str">
        <f>LOWER(DEC2HEX((J80)))</f>
        <v>0</v>
      </c>
      <c r="L80" s="10">
        <f>J80*(2^C80)</f>
        <v>0</v>
      </c>
    </row>
    <row r="81" spans="1:12" ht="29.15">
      <c r="A81" s="10"/>
      <c r="B81" s="25"/>
      <c r="C81" s="26">
        <v>17</v>
      </c>
      <c r="D81" s="26">
        <v>17</v>
      </c>
      <c r="E81" s="26">
        <f>D81+1-C81</f>
        <v>1</v>
      </c>
      <c r="F81" s="26" t="str">
        <f>CONCATENATE(E81,"'h",K81)</f>
        <v>1'h0</v>
      </c>
      <c r="G81" s="10" t="s">
        <v>3452</v>
      </c>
      <c r="H81" s="28" t="s">
        <v>3548</v>
      </c>
      <c r="I81" s="32" t="s">
        <v>3549</v>
      </c>
      <c r="J81" s="26">
        <v>0</v>
      </c>
      <c r="K81" s="26" t="str">
        <f>LOWER(DEC2HEX((J81)))</f>
        <v>0</v>
      </c>
      <c r="L81" s="26">
        <f>J81*(2^C81)</f>
        <v>0</v>
      </c>
    </row>
    <row r="82" spans="1:12" ht="29.15">
      <c r="A82" s="10"/>
      <c r="B82" s="25"/>
      <c r="C82" s="26">
        <v>16</v>
      </c>
      <c r="D82" s="26">
        <v>16</v>
      </c>
      <c r="E82" s="26">
        <f>D82+1-C82</f>
        <v>1</v>
      </c>
      <c r="F82" s="26" t="str">
        <f>CONCATENATE(E82,"'h",K82)</f>
        <v>1'h0</v>
      </c>
      <c r="G82" s="10" t="s">
        <v>3452</v>
      </c>
      <c r="H82" s="28" t="s">
        <v>226</v>
      </c>
      <c r="I82" s="32" t="s">
        <v>3550</v>
      </c>
      <c r="J82" s="26">
        <v>0</v>
      </c>
      <c r="K82" s="26" t="str">
        <f>LOWER(DEC2HEX((J82)))</f>
        <v>0</v>
      </c>
      <c r="L82" s="26">
        <f>J82*(2^C82)</f>
        <v>0</v>
      </c>
    </row>
    <row r="83" spans="1:12" ht="14.6">
      <c r="A83" s="10"/>
      <c r="B83" s="25"/>
      <c r="C83" s="26">
        <v>0</v>
      </c>
      <c r="D83" s="26">
        <v>15</v>
      </c>
      <c r="E83" s="26">
        <f>D83+1-C83</f>
        <v>16</v>
      </c>
      <c r="F83" s="26" t="str">
        <f>CONCATENATE(E83,"'h",K83)</f>
        <v>16'h64</v>
      </c>
      <c r="G83" s="10" t="s">
        <v>3452</v>
      </c>
      <c r="H83" s="28" t="s">
        <v>227</v>
      </c>
      <c r="I83" s="32" t="s">
        <v>3551</v>
      </c>
      <c r="J83" s="26">
        <v>100</v>
      </c>
      <c r="K83" s="26" t="str">
        <f>LOWER(DEC2HEX((J83)))</f>
        <v>64</v>
      </c>
      <c r="L83" s="26">
        <f>J83*(2^C83)</f>
        <v>100</v>
      </c>
    </row>
    <row r="84" spans="1:12" ht="14.6">
      <c r="A84" s="6"/>
      <c r="B84" s="5" t="s">
        <v>3552</v>
      </c>
      <c r="C84" s="6"/>
      <c r="D84" s="6"/>
      <c r="E84" s="6">
        <f>SUM(E85:E86)</f>
        <v>32</v>
      </c>
      <c r="F84" s="7" t="str">
        <f>CONCATENATE("32'h",K84)</f>
        <v>32'h00000000</v>
      </c>
      <c r="G84" s="7"/>
      <c r="H84" s="24" t="s">
        <v>3553</v>
      </c>
      <c r="I84" s="24"/>
      <c r="J84" s="6"/>
      <c r="K84" s="6" t="str">
        <f>LOWER(DEC2HEX(L84,8))</f>
        <v>00000000</v>
      </c>
      <c r="L84" s="6">
        <f>SUM(L85:L86)</f>
        <v>0</v>
      </c>
    </row>
    <row r="85" spans="1:12" ht="14.6">
      <c r="A85" s="10"/>
      <c r="B85" s="25"/>
      <c r="C85" s="10">
        <v>5</v>
      </c>
      <c r="D85" s="10">
        <v>31</v>
      </c>
      <c r="E85" s="10">
        <f>D85+1-C85</f>
        <v>27</v>
      </c>
      <c r="F85" s="10" t="str">
        <f>CONCATENATE(E85,"'h",K85)</f>
        <v>27'h0</v>
      </c>
      <c r="G85" s="10" t="s">
        <v>121</v>
      </c>
      <c r="H85" s="28" t="s">
        <v>106</v>
      </c>
      <c r="I85" s="28" t="s">
        <v>122</v>
      </c>
      <c r="J85" s="10">
        <v>0</v>
      </c>
      <c r="K85" s="10" t="str">
        <f>LOWER(DEC2HEX((J85)))</f>
        <v>0</v>
      </c>
      <c r="L85" s="10">
        <f>J85*(2^C85)</f>
        <v>0</v>
      </c>
    </row>
    <row r="86" spans="1:12" ht="14.6">
      <c r="A86" s="10"/>
      <c r="B86" s="25"/>
      <c r="C86" s="26">
        <v>0</v>
      </c>
      <c r="D86" s="26">
        <v>4</v>
      </c>
      <c r="E86" s="26">
        <f>D86+1-C86</f>
        <v>5</v>
      </c>
      <c r="F86" s="26" t="str">
        <f>CONCATENATE(E86,"'h",K86)</f>
        <v>5'h0</v>
      </c>
      <c r="G86" s="10" t="s">
        <v>3452</v>
      </c>
      <c r="H86" s="28" t="s">
        <v>3554</v>
      </c>
      <c r="I86" s="10" t="s">
        <v>3555</v>
      </c>
      <c r="J86" s="26">
        <v>0</v>
      </c>
      <c r="K86" s="26" t="str">
        <f>LOWER(DEC2HEX((J86)))</f>
        <v>0</v>
      </c>
      <c r="L86" s="26">
        <f>J86*(2^C86)</f>
        <v>0</v>
      </c>
    </row>
    <row r="87" spans="1:12" ht="14.6">
      <c r="A87" s="19"/>
      <c r="B87" s="5" t="s">
        <v>3556</v>
      </c>
      <c r="C87" s="6"/>
      <c r="D87" s="6"/>
      <c r="E87" s="6">
        <f>SUM(E88:E119)</f>
        <v>32</v>
      </c>
      <c r="F87" s="7" t="str">
        <f>CONCATENATE("32'h",K87)</f>
        <v>32'h10000000</v>
      </c>
      <c r="G87" s="7"/>
      <c r="H87" s="8" t="s">
        <v>3557</v>
      </c>
      <c r="I87" s="8"/>
      <c r="J87" s="6"/>
      <c r="K87" s="6" t="str">
        <f>LOWER(DEC2HEX(L87,8))</f>
        <v>10000000</v>
      </c>
      <c r="L87" s="6">
        <f>SUM(L88:L119)</f>
        <v>268435456</v>
      </c>
    </row>
    <row r="88" spans="1:12" ht="14.6">
      <c r="A88" s="19"/>
      <c r="B88" s="17"/>
      <c r="C88" s="10">
        <v>31</v>
      </c>
      <c r="D88" s="10">
        <v>31</v>
      </c>
      <c r="E88" s="10">
        <f t="shared" ref="E88:E119" si="24">D88+1-C88</f>
        <v>1</v>
      </c>
      <c r="F88" s="10" t="str">
        <f t="shared" ref="F88:F119" si="25">CONCATENATE(E88,"'h",K88)</f>
        <v>1'h0</v>
      </c>
      <c r="G88" s="11" t="s">
        <v>3494</v>
      </c>
      <c r="H88" s="11" t="s">
        <v>3558</v>
      </c>
      <c r="I88" s="32"/>
      <c r="J88" s="17">
        <v>0</v>
      </c>
      <c r="K88" s="10" t="str">
        <f t="shared" ref="K88:K119" si="26">LOWER(DEC2HEX((J88)))</f>
        <v>0</v>
      </c>
      <c r="L88" s="10">
        <f t="shared" ref="L88:L119" si="27">J88*(2^C88)</f>
        <v>0</v>
      </c>
    </row>
    <row r="89" spans="1:12" ht="14.6">
      <c r="A89" s="19"/>
      <c r="B89" s="17"/>
      <c r="C89" s="10">
        <v>30</v>
      </c>
      <c r="D89" s="10">
        <v>30</v>
      </c>
      <c r="E89" s="10">
        <f t="shared" si="24"/>
        <v>1</v>
      </c>
      <c r="F89" s="10" t="str">
        <f t="shared" si="25"/>
        <v>1'h0</v>
      </c>
      <c r="G89" s="11" t="s">
        <v>3452</v>
      </c>
      <c r="H89" s="11" t="s">
        <v>228</v>
      </c>
      <c r="I89" s="32"/>
      <c r="J89" s="17">
        <v>0</v>
      </c>
      <c r="K89" s="10" t="str">
        <f t="shared" si="26"/>
        <v>0</v>
      </c>
      <c r="L89" s="10">
        <f t="shared" si="27"/>
        <v>0</v>
      </c>
    </row>
    <row r="90" spans="1:12" ht="14.6">
      <c r="A90" s="19"/>
      <c r="B90" s="9"/>
      <c r="C90" s="10">
        <v>29</v>
      </c>
      <c r="D90" s="10">
        <v>29</v>
      </c>
      <c r="E90" s="10">
        <f t="shared" si="24"/>
        <v>1</v>
      </c>
      <c r="F90" s="10" t="str">
        <f t="shared" si="25"/>
        <v>1'h0</v>
      </c>
      <c r="G90" s="11" t="s">
        <v>3452</v>
      </c>
      <c r="H90" s="11" t="s">
        <v>229</v>
      </c>
      <c r="I90" s="32"/>
      <c r="J90" s="10">
        <v>0</v>
      </c>
      <c r="K90" s="10" t="str">
        <f t="shared" si="26"/>
        <v>0</v>
      </c>
      <c r="L90" s="10">
        <f t="shared" si="27"/>
        <v>0</v>
      </c>
    </row>
    <row r="91" spans="1:12" ht="14.6">
      <c r="A91" s="19"/>
      <c r="B91" s="9"/>
      <c r="C91" s="10">
        <v>28</v>
      </c>
      <c r="D91" s="10">
        <v>28</v>
      </c>
      <c r="E91" s="10">
        <f t="shared" si="24"/>
        <v>1</v>
      </c>
      <c r="F91" s="10" t="str">
        <f t="shared" si="25"/>
        <v>1'h1</v>
      </c>
      <c r="G91" s="11" t="s">
        <v>3452</v>
      </c>
      <c r="H91" s="11" t="s">
        <v>230</v>
      </c>
      <c r="I91" s="16" t="s">
        <v>3559</v>
      </c>
      <c r="J91" s="10">
        <v>1</v>
      </c>
      <c r="K91" s="10" t="str">
        <f t="shared" si="26"/>
        <v>1</v>
      </c>
      <c r="L91" s="10">
        <f t="shared" si="27"/>
        <v>268435456</v>
      </c>
    </row>
    <row r="92" spans="1:12" ht="14.6">
      <c r="A92" s="19"/>
      <c r="B92" s="17"/>
      <c r="C92" s="10">
        <v>27</v>
      </c>
      <c r="D92" s="10">
        <v>27</v>
      </c>
      <c r="E92" s="10">
        <f t="shared" si="24"/>
        <v>1</v>
      </c>
      <c r="F92" s="10" t="str">
        <f t="shared" si="25"/>
        <v>1'h0</v>
      </c>
      <c r="G92" s="11" t="s">
        <v>3494</v>
      </c>
      <c r="H92" s="11" t="s">
        <v>3558</v>
      </c>
      <c r="I92" s="32"/>
      <c r="J92" s="17">
        <v>0</v>
      </c>
      <c r="K92" s="10" t="str">
        <f t="shared" si="26"/>
        <v>0</v>
      </c>
      <c r="L92" s="10">
        <f t="shared" si="27"/>
        <v>0</v>
      </c>
    </row>
    <row r="93" spans="1:12" ht="14.6">
      <c r="A93" s="19"/>
      <c r="B93" s="17"/>
      <c r="C93" s="10">
        <v>26</v>
      </c>
      <c r="D93" s="10">
        <v>26</v>
      </c>
      <c r="E93" s="10">
        <f t="shared" si="24"/>
        <v>1</v>
      </c>
      <c r="F93" s="10" t="str">
        <f t="shared" si="25"/>
        <v>1'h0</v>
      </c>
      <c r="G93" s="11" t="s">
        <v>3452</v>
      </c>
      <c r="H93" s="11" t="s">
        <v>231</v>
      </c>
      <c r="I93" s="32"/>
      <c r="J93" s="17">
        <v>0</v>
      </c>
      <c r="K93" s="10" t="str">
        <f t="shared" si="26"/>
        <v>0</v>
      </c>
      <c r="L93" s="10">
        <f t="shared" si="27"/>
        <v>0</v>
      </c>
    </row>
    <row r="94" spans="1:12" ht="14.6">
      <c r="A94" s="19"/>
      <c r="B94" s="9"/>
      <c r="C94" s="10">
        <v>25</v>
      </c>
      <c r="D94" s="10">
        <v>25</v>
      </c>
      <c r="E94" s="10">
        <f t="shared" si="24"/>
        <v>1</v>
      </c>
      <c r="F94" s="10" t="str">
        <f t="shared" si="25"/>
        <v>1'h0</v>
      </c>
      <c r="G94" s="11" t="s">
        <v>3452</v>
      </c>
      <c r="H94" s="11" t="s">
        <v>232</v>
      </c>
      <c r="I94" s="32"/>
      <c r="J94" s="10">
        <v>0</v>
      </c>
      <c r="K94" s="10" t="str">
        <f t="shared" si="26"/>
        <v>0</v>
      </c>
      <c r="L94" s="10">
        <f t="shared" si="27"/>
        <v>0</v>
      </c>
    </row>
    <row r="95" spans="1:12" ht="14.6">
      <c r="A95" s="19"/>
      <c r="B95" s="9"/>
      <c r="C95" s="10">
        <v>24</v>
      </c>
      <c r="D95" s="10">
        <v>24</v>
      </c>
      <c r="E95" s="10">
        <f t="shared" si="24"/>
        <v>1</v>
      </c>
      <c r="F95" s="10" t="str">
        <f t="shared" si="25"/>
        <v>1'h0</v>
      </c>
      <c r="G95" s="11" t="s">
        <v>3452</v>
      </c>
      <c r="H95" s="11" t="s">
        <v>233</v>
      </c>
      <c r="I95" s="16"/>
      <c r="J95" s="10">
        <v>0</v>
      </c>
      <c r="K95" s="10" t="str">
        <f t="shared" si="26"/>
        <v>0</v>
      </c>
      <c r="L95" s="10">
        <f t="shared" si="27"/>
        <v>0</v>
      </c>
    </row>
    <row r="96" spans="1:12" ht="14.6">
      <c r="A96" s="19"/>
      <c r="B96" s="17"/>
      <c r="C96" s="10">
        <v>23</v>
      </c>
      <c r="D96" s="10">
        <v>23</v>
      </c>
      <c r="E96" s="10">
        <f t="shared" si="24"/>
        <v>1</v>
      </c>
      <c r="F96" s="10" t="str">
        <f t="shared" si="25"/>
        <v>1'h0</v>
      </c>
      <c r="G96" s="11" t="s">
        <v>3494</v>
      </c>
      <c r="H96" s="11" t="s">
        <v>3558</v>
      </c>
      <c r="I96" s="32"/>
      <c r="J96" s="17">
        <v>0</v>
      </c>
      <c r="K96" s="10" t="str">
        <f t="shared" si="26"/>
        <v>0</v>
      </c>
      <c r="L96" s="10">
        <f t="shared" si="27"/>
        <v>0</v>
      </c>
    </row>
    <row r="97" spans="1:12" ht="14.6">
      <c r="A97" s="19"/>
      <c r="B97" s="17"/>
      <c r="C97" s="10">
        <v>22</v>
      </c>
      <c r="D97" s="10">
        <v>22</v>
      </c>
      <c r="E97" s="10">
        <f t="shared" si="24"/>
        <v>1</v>
      </c>
      <c r="F97" s="10" t="str">
        <f t="shared" si="25"/>
        <v>1'h0</v>
      </c>
      <c r="G97" s="11" t="s">
        <v>3452</v>
      </c>
      <c r="H97" s="11" t="s">
        <v>234</v>
      </c>
      <c r="I97" s="32"/>
      <c r="J97" s="17">
        <v>0</v>
      </c>
      <c r="K97" s="10" t="str">
        <f t="shared" si="26"/>
        <v>0</v>
      </c>
      <c r="L97" s="10">
        <f t="shared" si="27"/>
        <v>0</v>
      </c>
    </row>
    <row r="98" spans="1:12" ht="14.6">
      <c r="A98" s="19"/>
      <c r="B98" s="9"/>
      <c r="C98" s="10">
        <v>21</v>
      </c>
      <c r="D98" s="10">
        <v>21</v>
      </c>
      <c r="E98" s="10">
        <f t="shared" si="24"/>
        <v>1</v>
      </c>
      <c r="F98" s="10" t="str">
        <f t="shared" si="25"/>
        <v>1'h0</v>
      </c>
      <c r="G98" s="11" t="s">
        <v>3452</v>
      </c>
      <c r="H98" s="11" t="s">
        <v>235</v>
      </c>
      <c r="I98" s="32"/>
      <c r="J98" s="10">
        <v>0</v>
      </c>
      <c r="K98" s="10" t="str">
        <f t="shared" si="26"/>
        <v>0</v>
      </c>
      <c r="L98" s="10">
        <f t="shared" si="27"/>
        <v>0</v>
      </c>
    </row>
    <row r="99" spans="1:12" ht="14.6">
      <c r="A99" s="19"/>
      <c r="B99" s="9"/>
      <c r="C99" s="10">
        <v>20</v>
      </c>
      <c r="D99" s="10">
        <v>20</v>
      </c>
      <c r="E99" s="10">
        <f t="shared" si="24"/>
        <v>1</v>
      </c>
      <c r="F99" s="10" t="str">
        <f t="shared" si="25"/>
        <v>1'h0</v>
      </c>
      <c r="G99" s="11" t="s">
        <v>3452</v>
      </c>
      <c r="H99" s="11" t="s">
        <v>236</v>
      </c>
      <c r="I99" s="16"/>
      <c r="J99" s="10">
        <v>0</v>
      </c>
      <c r="K99" s="10" t="str">
        <f t="shared" si="26"/>
        <v>0</v>
      </c>
      <c r="L99" s="10">
        <f t="shared" si="27"/>
        <v>0</v>
      </c>
    </row>
    <row r="100" spans="1:12" ht="14.6">
      <c r="A100" s="19"/>
      <c r="B100" s="17"/>
      <c r="C100" s="10">
        <v>19</v>
      </c>
      <c r="D100" s="10">
        <v>19</v>
      </c>
      <c r="E100" s="10">
        <f t="shared" si="24"/>
        <v>1</v>
      </c>
      <c r="F100" s="10" t="str">
        <f t="shared" si="25"/>
        <v>1'h0</v>
      </c>
      <c r="G100" s="11" t="s">
        <v>3494</v>
      </c>
      <c r="H100" s="11" t="s">
        <v>3558</v>
      </c>
      <c r="I100" s="32"/>
      <c r="J100" s="17">
        <v>0</v>
      </c>
      <c r="K100" s="10" t="str">
        <f t="shared" si="26"/>
        <v>0</v>
      </c>
      <c r="L100" s="10">
        <f t="shared" si="27"/>
        <v>0</v>
      </c>
    </row>
    <row r="101" spans="1:12" ht="14.6">
      <c r="A101" s="19"/>
      <c r="B101" s="17"/>
      <c r="C101" s="10">
        <v>18</v>
      </c>
      <c r="D101" s="10">
        <v>18</v>
      </c>
      <c r="E101" s="10">
        <f t="shared" si="24"/>
        <v>1</v>
      </c>
      <c r="F101" s="10" t="str">
        <f t="shared" si="25"/>
        <v>1'h0</v>
      </c>
      <c r="G101" s="11" t="s">
        <v>3452</v>
      </c>
      <c r="H101" s="11" t="s">
        <v>237</v>
      </c>
      <c r="I101" s="32"/>
      <c r="J101" s="17">
        <v>0</v>
      </c>
      <c r="K101" s="10" t="str">
        <f t="shared" si="26"/>
        <v>0</v>
      </c>
      <c r="L101" s="10">
        <f t="shared" si="27"/>
        <v>0</v>
      </c>
    </row>
    <row r="102" spans="1:12" ht="14.6">
      <c r="A102" s="19"/>
      <c r="B102" s="9"/>
      <c r="C102" s="10">
        <v>17</v>
      </c>
      <c r="D102" s="10">
        <v>17</v>
      </c>
      <c r="E102" s="10">
        <f t="shared" si="24"/>
        <v>1</v>
      </c>
      <c r="F102" s="10" t="str">
        <f t="shared" si="25"/>
        <v>1'h0</v>
      </c>
      <c r="G102" s="11" t="s">
        <v>3452</v>
      </c>
      <c r="H102" s="11" t="s">
        <v>238</v>
      </c>
      <c r="I102" s="32"/>
      <c r="J102" s="10">
        <v>0</v>
      </c>
      <c r="K102" s="10" t="str">
        <f t="shared" si="26"/>
        <v>0</v>
      </c>
      <c r="L102" s="10">
        <f t="shared" si="27"/>
        <v>0</v>
      </c>
    </row>
    <row r="103" spans="1:12" ht="14.6">
      <c r="A103" s="19"/>
      <c r="B103" s="9"/>
      <c r="C103" s="10">
        <v>16</v>
      </c>
      <c r="D103" s="10">
        <v>16</v>
      </c>
      <c r="E103" s="10">
        <f t="shared" si="24"/>
        <v>1</v>
      </c>
      <c r="F103" s="10" t="str">
        <f t="shared" si="25"/>
        <v>1'h0</v>
      </c>
      <c r="G103" s="11" t="s">
        <v>3452</v>
      </c>
      <c r="H103" s="11" t="s">
        <v>239</v>
      </c>
      <c r="I103" s="16"/>
      <c r="J103" s="10">
        <v>0</v>
      </c>
      <c r="K103" s="10" t="str">
        <f t="shared" si="26"/>
        <v>0</v>
      </c>
      <c r="L103" s="10">
        <f t="shared" si="27"/>
        <v>0</v>
      </c>
    </row>
    <row r="104" spans="1:12" ht="14.6">
      <c r="A104" s="19"/>
      <c r="B104" s="17"/>
      <c r="C104" s="10">
        <v>15</v>
      </c>
      <c r="D104" s="10">
        <v>15</v>
      </c>
      <c r="E104" s="10">
        <f t="shared" si="24"/>
        <v>1</v>
      </c>
      <c r="F104" s="10" t="str">
        <f t="shared" si="25"/>
        <v>1'h0</v>
      </c>
      <c r="G104" s="11" t="s">
        <v>3494</v>
      </c>
      <c r="H104" s="11" t="s">
        <v>3558</v>
      </c>
      <c r="I104" s="32"/>
      <c r="J104" s="17">
        <v>0</v>
      </c>
      <c r="K104" s="10" t="str">
        <f t="shared" si="26"/>
        <v>0</v>
      </c>
      <c r="L104" s="10">
        <f t="shared" si="27"/>
        <v>0</v>
      </c>
    </row>
    <row r="105" spans="1:12" ht="14.6">
      <c r="A105" s="19"/>
      <c r="B105" s="17"/>
      <c r="C105" s="10">
        <v>14</v>
      </c>
      <c r="D105" s="10">
        <v>14</v>
      </c>
      <c r="E105" s="10">
        <f t="shared" si="24"/>
        <v>1</v>
      </c>
      <c r="F105" s="10" t="str">
        <f t="shared" si="25"/>
        <v>1'h0</v>
      </c>
      <c r="G105" s="11" t="s">
        <v>3452</v>
      </c>
      <c r="H105" s="11" t="s">
        <v>240</v>
      </c>
      <c r="I105" s="32"/>
      <c r="J105" s="17">
        <v>0</v>
      </c>
      <c r="K105" s="10" t="str">
        <f t="shared" si="26"/>
        <v>0</v>
      </c>
      <c r="L105" s="10">
        <f t="shared" si="27"/>
        <v>0</v>
      </c>
    </row>
    <row r="106" spans="1:12" ht="14.6">
      <c r="A106" s="19"/>
      <c r="B106" s="9"/>
      <c r="C106" s="10">
        <v>13</v>
      </c>
      <c r="D106" s="10">
        <v>13</v>
      </c>
      <c r="E106" s="10">
        <f t="shared" si="24"/>
        <v>1</v>
      </c>
      <c r="F106" s="10" t="str">
        <f t="shared" si="25"/>
        <v>1'h0</v>
      </c>
      <c r="G106" s="11" t="s">
        <v>3452</v>
      </c>
      <c r="H106" s="11" t="s">
        <v>241</v>
      </c>
      <c r="I106" s="32"/>
      <c r="J106" s="10">
        <v>0</v>
      </c>
      <c r="K106" s="10" t="str">
        <f t="shared" si="26"/>
        <v>0</v>
      </c>
      <c r="L106" s="10">
        <f t="shared" si="27"/>
        <v>0</v>
      </c>
    </row>
    <row r="107" spans="1:12" ht="14.6">
      <c r="A107" s="19"/>
      <c r="B107" s="9"/>
      <c r="C107" s="10">
        <v>12</v>
      </c>
      <c r="D107" s="10">
        <v>12</v>
      </c>
      <c r="E107" s="10">
        <f t="shared" si="24"/>
        <v>1</v>
      </c>
      <c r="F107" s="10" t="str">
        <f t="shared" si="25"/>
        <v>1'h0</v>
      </c>
      <c r="G107" s="11" t="s">
        <v>3452</v>
      </c>
      <c r="H107" s="11" t="s">
        <v>242</v>
      </c>
      <c r="I107" s="16"/>
      <c r="J107" s="10">
        <v>0</v>
      </c>
      <c r="K107" s="10" t="str">
        <f t="shared" si="26"/>
        <v>0</v>
      </c>
      <c r="L107" s="10">
        <f t="shared" si="27"/>
        <v>0</v>
      </c>
    </row>
    <row r="108" spans="1:12" ht="14.6">
      <c r="A108" s="19"/>
      <c r="B108" s="17"/>
      <c r="C108" s="10">
        <v>11</v>
      </c>
      <c r="D108" s="10">
        <v>11</v>
      </c>
      <c r="E108" s="10">
        <f t="shared" si="24"/>
        <v>1</v>
      </c>
      <c r="F108" s="10" t="str">
        <f t="shared" si="25"/>
        <v>1'h0</v>
      </c>
      <c r="G108" s="11" t="s">
        <v>3494</v>
      </c>
      <c r="H108" s="11" t="s">
        <v>3558</v>
      </c>
      <c r="I108" s="32"/>
      <c r="J108" s="17">
        <v>0</v>
      </c>
      <c r="K108" s="10" t="str">
        <f t="shared" si="26"/>
        <v>0</v>
      </c>
      <c r="L108" s="10">
        <f t="shared" si="27"/>
        <v>0</v>
      </c>
    </row>
    <row r="109" spans="1:12" ht="14.6">
      <c r="A109" s="19"/>
      <c r="B109" s="17"/>
      <c r="C109" s="10">
        <v>10</v>
      </c>
      <c r="D109" s="10">
        <v>10</v>
      </c>
      <c r="E109" s="10">
        <f t="shared" si="24"/>
        <v>1</v>
      </c>
      <c r="F109" s="10" t="str">
        <f t="shared" si="25"/>
        <v>1'h0</v>
      </c>
      <c r="G109" s="11" t="s">
        <v>3452</v>
      </c>
      <c r="H109" s="11" t="s">
        <v>243</v>
      </c>
      <c r="I109" s="32"/>
      <c r="J109" s="17">
        <v>0</v>
      </c>
      <c r="K109" s="10" t="str">
        <f t="shared" si="26"/>
        <v>0</v>
      </c>
      <c r="L109" s="10">
        <f t="shared" si="27"/>
        <v>0</v>
      </c>
    </row>
    <row r="110" spans="1:12" ht="14.6">
      <c r="A110" s="19"/>
      <c r="B110" s="9"/>
      <c r="C110" s="10">
        <v>9</v>
      </c>
      <c r="D110" s="10">
        <v>9</v>
      </c>
      <c r="E110" s="10">
        <f t="shared" si="24"/>
        <v>1</v>
      </c>
      <c r="F110" s="10" t="str">
        <f t="shared" si="25"/>
        <v>1'h0</v>
      </c>
      <c r="G110" s="11" t="s">
        <v>3452</v>
      </c>
      <c r="H110" s="11" t="s">
        <v>244</v>
      </c>
      <c r="I110" s="32"/>
      <c r="J110" s="10">
        <v>0</v>
      </c>
      <c r="K110" s="10" t="str">
        <f t="shared" si="26"/>
        <v>0</v>
      </c>
      <c r="L110" s="10">
        <f t="shared" si="27"/>
        <v>0</v>
      </c>
    </row>
    <row r="111" spans="1:12" ht="14.6">
      <c r="A111" s="19"/>
      <c r="B111" s="9"/>
      <c r="C111" s="10">
        <v>8</v>
      </c>
      <c r="D111" s="10">
        <v>8</v>
      </c>
      <c r="E111" s="10">
        <f t="shared" si="24"/>
        <v>1</v>
      </c>
      <c r="F111" s="10" t="str">
        <f t="shared" si="25"/>
        <v>1'h0</v>
      </c>
      <c r="G111" s="11" t="s">
        <v>3452</v>
      </c>
      <c r="H111" s="11" t="s">
        <v>245</v>
      </c>
      <c r="I111" s="16"/>
      <c r="J111" s="10">
        <v>0</v>
      </c>
      <c r="K111" s="10" t="str">
        <f t="shared" si="26"/>
        <v>0</v>
      </c>
      <c r="L111" s="10">
        <f t="shared" si="27"/>
        <v>0</v>
      </c>
    </row>
    <row r="112" spans="1:12" ht="14.6">
      <c r="A112" s="19"/>
      <c r="B112" s="17"/>
      <c r="C112" s="10">
        <v>7</v>
      </c>
      <c r="D112" s="10">
        <v>7</v>
      </c>
      <c r="E112" s="10">
        <f t="shared" si="24"/>
        <v>1</v>
      </c>
      <c r="F112" s="10" t="str">
        <f t="shared" si="25"/>
        <v>1'h0</v>
      </c>
      <c r="G112" s="11" t="s">
        <v>3494</v>
      </c>
      <c r="H112" s="11" t="s">
        <v>3558</v>
      </c>
      <c r="I112" s="32"/>
      <c r="J112" s="17">
        <v>0</v>
      </c>
      <c r="K112" s="10" t="str">
        <f t="shared" si="26"/>
        <v>0</v>
      </c>
      <c r="L112" s="10">
        <f t="shared" si="27"/>
        <v>0</v>
      </c>
    </row>
    <row r="113" spans="1:12" ht="14.6">
      <c r="A113" s="19"/>
      <c r="B113" s="17"/>
      <c r="C113" s="10">
        <v>6</v>
      </c>
      <c r="D113" s="10">
        <v>6</v>
      </c>
      <c r="E113" s="10">
        <f t="shared" si="24"/>
        <v>1</v>
      </c>
      <c r="F113" s="10" t="str">
        <f t="shared" si="25"/>
        <v>1'h0</v>
      </c>
      <c r="G113" s="11" t="s">
        <v>3452</v>
      </c>
      <c r="H113" s="11" t="s">
        <v>246</v>
      </c>
      <c r="I113" s="32"/>
      <c r="J113" s="17">
        <v>0</v>
      </c>
      <c r="K113" s="10" t="str">
        <f t="shared" si="26"/>
        <v>0</v>
      </c>
      <c r="L113" s="10">
        <f t="shared" si="27"/>
        <v>0</v>
      </c>
    </row>
    <row r="114" spans="1:12" ht="14.6">
      <c r="A114" s="19"/>
      <c r="B114" s="9"/>
      <c r="C114" s="10">
        <v>5</v>
      </c>
      <c r="D114" s="10">
        <v>5</v>
      </c>
      <c r="E114" s="10">
        <f t="shared" si="24"/>
        <v>1</v>
      </c>
      <c r="F114" s="10" t="str">
        <f t="shared" si="25"/>
        <v>1'h0</v>
      </c>
      <c r="G114" s="11" t="s">
        <v>3452</v>
      </c>
      <c r="H114" s="11" t="s">
        <v>247</v>
      </c>
      <c r="I114" s="32"/>
      <c r="J114" s="10">
        <v>0</v>
      </c>
      <c r="K114" s="10" t="str">
        <f t="shared" si="26"/>
        <v>0</v>
      </c>
      <c r="L114" s="10">
        <f t="shared" si="27"/>
        <v>0</v>
      </c>
    </row>
    <row r="115" spans="1:12" ht="14.6">
      <c r="A115" s="19"/>
      <c r="B115" s="9"/>
      <c r="C115" s="10">
        <v>4</v>
      </c>
      <c r="D115" s="10">
        <v>4</v>
      </c>
      <c r="E115" s="10">
        <f t="shared" si="24"/>
        <v>1</v>
      </c>
      <c r="F115" s="10" t="str">
        <f t="shared" si="25"/>
        <v>1'h0</v>
      </c>
      <c r="G115" s="11" t="s">
        <v>3452</v>
      </c>
      <c r="H115" s="11" t="s">
        <v>248</v>
      </c>
      <c r="I115" s="16"/>
      <c r="J115" s="10">
        <v>0</v>
      </c>
      <c r="K115" s="10" t="str">
        <f t="shared" si="26"/>
        <v>0</v>
      </c>
      <c r="L115" s="10">
        <f t="shared" si="27"/>
        <v>0</v>
      </c>
    </row>
    <row r="116" spans="1:12" ht="14.6">
      <c r="A116" s="19"/>
      <c r="B116" s="17"/>
      <c r="C116" s="10">
        <v>3</v>
      </c>
      <c r="D116" s="10">
        <v>3</v>
      </c>
      <c r="E116" s="10">
        <f t="shared" si="24"/>
        <v>1</v>
      </c>
      <c r="F116" s="10" t="str">
        <f t="shared" si="25"/>
        <v>1'h0</v>
      </c>
      <c r="G116" s="11" t="s">
        <v>3494</v>
      </c>
      <c r="H116" s="11" t="s">
        <v>3558</v>
      </c>
      <c r="I116" s="32"/>
      <c r="J116" s="17">
        <v>0</v>
      </c>
      <c r="K116" s="10" t="str">
        <f t="shared" si="26"/>
        <v>0</v>
      </c>
      <c r="L116" s="10">
        <f t="shared" si="27"/>
        <v>0</v>
      </c>
    </row>
    <row r="117" spans="1:12" ht="14.6">
      <c r="A117" s="19"/>
      <c r="B117" s="17"/>
      <c r="C117" s="10">
        <v>2</v>
      </c>
      <c r="D117" s="10">
        <v>2</v>
      </c>
      <c r="E117" s="10">
        <f t="shared" si="24"/>
        <v>1</v>
      </c>
      <c r="F117" s="10" t="str">
        <f t="shared" si="25"/>
        <v>1'h0</v>
      </c>
      <c r="G117" s="11" t="s">
        <v>3560</v>
      </c>
      <c r="H117" s="11" t="s">
        <v>3561</v>
      </c>
      <c r="I117" s="32"/>
      <c r="J117" s="17">
        <v>0</v>
      </c>
      <c r="K117" s="10" t="str">
        <f t="shared" si="26"/>
        <v>0</v>
      </c>
      <c r="L117" s="10">
        <f t="shared" si="27"/>
        <v>0</v>
      </c>
    </row>
    <row r="118" spans="1:12" ht="14.6">
      <c r="A118" s="19"/>
      <c r="B118" s="9"/>
      <c r="C118" s="10">
        <v>1</v>
      </c>
      <c r="D118" s="10">
        <v>1</v>
      </c>
      <c r="E118" s="10">
        <f t="shared" si="24"/>
        <v>1</v>
      </c>
      <c r="F118" s="10" t="str">
        <f t="shared" si="25"/>
        <v>1'h0</v>
      </c>
      <c r="G118" s="11" t="s">
        <v>3560</v>
      </c>
      <c r="H118" s="11" t="s">
        <v>249</v>
      </c>
      <c r="I118" s="32"/>
      <c r="J118" s="10">
        <v>0</v>
      </c>
      <c r="K118" s="10" t="str">
        <f t="shared" si="26"/>
        <v>0</v>
      </c>
      <c r="L118" s="10">
        <f t="shared" si="27"/>
        <v>0</v>
      </c>
    </row>
    <row r="119" spans="1:12" ht="14.6">
      <c r="A119" s="19"/>
      <c r="B119" s="9"/>
      <c r="C119" s="10">
        <v>0</v>
      </c>
      <c r="D119" s="10">
        <v>0</v>
      </c>
      <c r="E119" s="10">
        <f t="shared" si="24"/>
        <v>1</v>
      </c>
      <c r="F119" s="10" t="str">
        <f t="shared" si="25"/>
        <v>1'h0</v>
      </c>
      <c r="G119" s="11" t="s">
        <v>2191</v>
      </c>
      <c r="H119" s="11" t="s">
        <v>250</v>
      </c>
      <c r="I119" s="16"/>
      <c r="J119" s="10">
        <v>0</v>
      </c>
      <c r="K119" s="10" t="str">
        <f t="shared" si="26"/>
        <v>0</v>
      </c>
      <c r="L119" s="10">
        <f t="shared" si="27"/>
        <v>0</v>
      </c>
    </row>
    <row r="120" spans="1:12" ht="14.6">
      <c r="A120" s="19"/>
      <c r="B120" s="5" t="s">
        <v>3562</v>
      </c>
      <c r="C120" s="6"/>
      <c r="D120" s="6"/>
      <c r="E120" s="6">
        <f>SUM(E121:E148)</f>
        <v>32</v>
      </c>
      <c r="F120" s="7" t="str">
        <f>CONCATENATE("32'h",K120)</f>
        <v>32'h00001000</v>
      </c>
      <c r="G120" s="7"/>
      <c r="H120" s="8" t="s">
        <v>3563</v>
      </c>
      <c r="I120" s="8"/>
      <c r="J120" s="6"/>
      <c r="K120" s="6" t="str">
        <f>LOWER(DEC2HEX(L120,8))</f>
        <v>00001000</v>
      </c>
      <c r="L120" s="6">
        <f>SUM(L121:L148)</f>
        <v>4096</v>
      </c>
    </row>
    <row r="121" spans="1:12" ht="14.6">
      <c r="A121" s="19"/>
      <c r="B121" s="17"/>
      <c r="C121" s="10">
        <v>27</v>
      </c>
      <c r="D121" s="10">
        <v>31</v>
      </c>
      <c r="E121" s="10">
        <f t="shared" ref="E121:E148" si="28">D121+1-C121</f>
        <v>5</v>
      </c>
      <c r="F121" s="10" t="str">
        <f t="shared" ref="F121:F148" si="29">CONCATENATE(E121,"'h",K121)</f>
        <v>5'h0</v>
      </c>
      <c r="G121" s="11" t="s">
        <v>2190</v>
      </c>
      <c r="H121" s="11" t="s">
        <v>2513</v>
      </c>
      <c r="I121" s="32"/>
      <c r="J121" s="17">
        <v>0</v>
      </c>
      <c r="K121" s="10" t="str">
        <f t="shared" ref="K121:K148" si="30">LOWER(DEC2HEX((J121)))</f>
        <v>0</v>
      </c>
      <c r="L121" s="10">
        <f t="shared" ref="L121:L148" si="31">J121*(2^C121)</f>
        <v>0</v>
      </c>
    </row>
    <row r="122" spans="1:12" ht="14.6">
      <c r="A122" s="19"/>
      <c r="B122" s="17"/>
      <c r="C122" s="10">
        <v>26</v>
      </c>
      <c r="D122" s="10">
        <v>26</v>
      </c>
      <c r="E122" s="10">
        <f t="shared" si="28"/>
        <v>1</v>
      </c>
      <c r="F122" s="10" t="str">
        <f t="shared" si="29"/>
        <v>1'h0</v>
      </c>
      <c r="G122" s="11" t="s">
        <v>3560</v>
      </c>
      <c r="H122" s="11" t="s">
        <v>3564</v>
      </c>
      <c r="I122" s="32"/>
      <c r="J122" s="17">
        <v>0</v>
      </c>
      <c r="K122" s="10" t="str">
        <f t="shared" si="30"/>
        <v>0</v>
      </c>
      <c r="L122" s="10">
        <f t="shared" si="31"/>
        <v>0</v>
      </c>
    </row>
    <row r="123" spans="1:12" ht="14.6">
      <c r="A123" s="19"/>
      <c r="B123" s="17"/>
      <c r="C123" s="10">
        <v>25</v>
      </c>
      <c r="D123" s="10">
        <v>25</v>
      </c>
      <c r="E123" s="10">
        <f t="shared" si="28"/>
        <v>1</v>
      </c>
      <c r="F123" s="10" t="str">
        <f t="shared" si="29"/>
        <v>1'h0</v>
      </c>
      <c r="G123" s="11" t="s">
        <v>2191</v>
      </c>
      <c r="H123" s="11" t="s">
        <v>3277</v>
      </c>
      <c r="I123" s="32"/>
      <c r="J123" s="17">
        <v>0</v>
      </c>
      <c r="K123" s="10" t="str">
        <f t="shared" si="30"/>
        <v>0</v>
      </c>
      <c r="L123" s="10">
        <f t="shared" si="31"/>
        <v>0</v>
      </c>
    </row>
    <row r="124" spans="1:12" ht="14.6">
      <c r="A124" s="19"/>
      <c r="B124" s="17"/>
      <c r="C124" s="10">
        <v>24</v>
      </c>
      <c r="D124" s="10">
        <v>24</v>
      </c>
      <c r="E124" s="10">
        <f t="shared" si="28"/>
        <v>1</v>
      </c>
      <c r="F124" s="10" t="str">
        <f t="shared" si="29"/>
        <v>1'h0</v>
      </c>
      <c r="G124" s="11" t="s">
        <v>2191</v>
      </c>
      <c r="H124" s="11" t="s">
        <v>3278</v>
      </c>
      <c r="I124" s="32"/>
      <c r="J124" s="17">
        <v>0</v>
      </c>
      <c r="K124" s="10" t="str">
        <f t="shared" si="30"/>
        <v>0</v>
      </c>
      <c r="L124" s="10">
        <f t="shared" si="31"/>
        <v>0</v>
      </c>
    </row>
    <row r="125" spans="1:12" ht="14.6">
      <c r="A125" s="19"/>
      <c r="B125" s="17"/>
      <c r="C125" s="10">
        <v>23</v>
      </c>
      <c r="D125" s="10">
        <v>23</v>
      </c>
      <c r="E125" s="10">
        <f t="shared" si="28"/>
        <v>1</v>
      </c>
      <c r="F125" s="10" t="str">
        <f t="shared" si="29"/>
        <v>1'h0</v>
      </c>
      <c r="G125" s="11" t="s">
        <v>2190</v>
      </c>
      <c r="H125" s="11" t="s">
        <v>2513</v>
      </c>
      <c r="I125" s="32"/>
      <c r="J125" s="17">
        <v>0</v>
      </c>
      <c r="K125" s="10" t="str">
        <f t="shared" si="30"/>
        <v>0</v>
      </c>
      <c r="L125" s="10">
        <f t="shared" si="31"/>
        <v>0</v>
      </c>
    </row>
    <row r="126" spans="1:12" ht="14.6">
      <c r="A126" s="19"/>
      <c r="B126" s="17"/>
      <c r="C126" s="10">
        <v>22</v>
      </c>
      <c r="D126" s="10">
        <v>22</v>
      </c>
      <c r="E126" s="10">
        <f t="shared" si="28"/>
        <v>1</v>
      </c>
      <c r="F126" s="10" t="str">
        <f t="shared" si="29"/>
        <v>1'h0</v>
      </c>
      <c r="G126" s="11" t="s">
        <v>2191</v>
      </c>
      <c r="H126" s="11" t="s">
        <v>3565</v>
      </c>
      <c r="I126" s="32"/>
      <c r="J126" s="17">
        <v>0</v>
      </c>
      <c r="K126" s="10" t="str">
        <f t="shared" si="30"/>
        <v>0</v>
      </c>
      <c r="L126" s="10">
        <f t="shared" si="31"/>
        <v>0</v>
      </c>
    </row>
    <row r="127" spans="1:12" ht="14.6">
      <c r="A127" s="19"/>
      <c r="B127" s="17"/>
      <c r="C127" s="10">
        <v>21</v>
      </c>
      <c r="D127" s="10">
        <v>21</v>
      </c>
      <c r="E127" s="10">
        <f t="shared" si="28"/>
        <v>1</v>
      </c>
      <c r="F127" s="10" t="str">
        <f t="shared" si="29"/>
        <v>1'h0</v>
      </c>
      <c r="G127" s="11" t="s">
        <v>2191</v>
      </c>
      <c r="H127" s="11" t="s">
        <v>3279</v>
      </c>
      <c r="I127" s="32"/>
      <c r="J127" s="17">
        <v>0</v>
      </c>
      <c r="K127" s="10" t="str">
        <f t="shared" si="30"/>
        <v>0</v>
      </c>
      <c r="L127" s="10">
        <f t="shared" si="31"/>
        <v>0</v>
      </c>
    </row>
    <row r="128" spans="1:12" ht="14.6">
      <c r="A128" s="19"/>
      <c r="B128" s="17"/>
      <c r="C128" s="10">
        <v>20</v>
      </c>
      <c r="D128" s="10">
        <v>20</v>
      </c>
      <c r="E128" s="10">
        <f t="shared" si="28"/>
        <v>1</v>
      </c>
      <c r="F128" s="10" t="str">
        <f t="shared" si="29"/>
        <v>1'h0</v>
      </c>
      <c r="G128" s="11" t="s">
        <v>2191</v>
      </c>
      <c r="H128" s="11" t="s">
        <v>3280</v>
      </c>
      <c r="I128" s="32"/>
      <c r="J128" s="17">
        <v>0</v>
      </c>
      <c r="K128" s="10" t="str">
        <f t="shared" si="30"/>
        <v>0</v>
      </c>
      <c r="L128" s="10">
        <f t="shared" si="31"/>
        <v>0</v>
      </c>
    </row>
    <row r="129" spans="1:12" ht="14.6">
      <c r="A129" s="19"/>
      <c r="B129" s="17"/>
      <c r="C129" s="10">
        <v>19</v>
      </c>
      <c r="D129" s="10">
        <v>19</v>
      </c>
      <c r="E129" s="10">
        <f t="shared" si="28"/>
        <v>1</v>
      </c>
      <c r="F129" s="10" t="str">
        <f t="shared" si="29"/>
        <v>1'h0</v>
      </c>
      <c r="G129" s="11" t="s">
        <v>2190</v>
      </c>
      <c r="H129" s="11" t="s">
        <v>2513</v>
      </c>
      <c r="I129" s="32"/>
      <c r="J129" s="17">
        <v>0</v>
      </c>
      <c r="K129" s="10" t="str">
        <f t="shared" si="30"/>
        <v>0</v>
      </c>
      <c r="L129" s="10">
        <f t="shared" si="31"/>
        <v>0</v>
      </c>
    </row>
    <row r="130" spans="1:12" ht="14.6">
      <c r="A130" s="19"/>
      <c r="B130" s="17"/>
      <c r="C130" s="10">
        <v>18</v>
      </c>
      <c r="D130" s="10">
        <v>18</v>
      </c>
      <c r="E130" s="10">
        <f t="shared" si="28"/>
        <v>1</v>
      </c>
      <c r="F130" s="10" t="str">
        <f t="shared" si="29"/>
        <v>1'h0</v>
      </c>
      <c r="G130" s="11" t="s">
        <v>2191</v>
      </c>
      <c r="H130" s="11" t="s">
        <v>3566</v>
      </c>
      <c r="I130" s="32"/>
      <c r="J130" s="17">
        <v>0</v>
      </c>
      <c r="K130" s="10" t="str">
        <f t="shared" si="30"/>
        <v>0</v>
      </c>
      <c r="L130" s="10">
        <f t="shared" si="31"/>
        <v>0</v>
      </c>
    </row>
    <row r="131" spans="1:12" ht="14.6">
      <c r="A131" s="19"/>
      <c r="B131" s="17"/>
      <c r="C131" s="10">
        <v>17</v>
      </c>
      <c r="D131" s="10">
        <v>17</v>
      </c>
      <c r="E131" s="10">
        <f t="shared" si="28"/>
        <v>1</v>
      </c>
      <c r="F131" s="10" t="str">
        <f t="shared" si="29"/>
        <v>1'h0</v>
      </c>
      <c r="G131" s="11" t="s">
        <v>2191</v>
      </c>
      <c r="H131" s="11" t="s">
        <v>3281</v>
      </c>
      <c r="I131" s="32"/>
      <c r="J131" s="17">
        <v>0</v>
      </c>
      <c r="K131" s="10" t="str">
        <f t="shared" si="30"/>
        <v>0</v>
      </c>
      <c r="L131" s="10">
        <f t="shared" si="31"/>
        <v>0</v>
      </c>
    </row>
    <row r="132" spans="1:12" ht="14.6">
      <c r="A132" s="19"/>
      <c r="B132" s="17"/>
      <c r="C132" s="10">
        <v>16</v>
      </c>
      <c r="D132" s="10">
        <v>16</v>
      </c>
      <c r="E132" s="10">
        <f t="shared" si="28"/>
        <v>1</v>
      </c>
      <c r="F132" s="10" t="str">
        <f t="shared" si="29"/>
        <v>1'h0</v>
      </c>
      <c r="G132" s="11" t="s">
        <v>2191</v>
      </c>
      <c r="H132" s="11" t="s">
        <v>3567</v>
      </c>
      <c r="I132" s="32"/>
      <c r="J132" s="17">
        <v>0</v>
      </c>
      <c r="K132" s="10" t="str">
        <f t="shared" si="30"/>
        <v>0</v>
      </c>
      <c r="L132" s="10">
        <f t="shared" si="31"/>
        <v>0</v>
      </c>
    </row>
    <row r="133" spans="1:12" ht="14.6">
      <c r="A133" s="19"/>
      <c r="B133" s="17"/>
      <c r="C133" s="10">
        <v>15</v>
      </c>
      <c r="D133" s="10">
        <v>15</v>
      </c>
      <c r="E133" s="10">
        <f t="shared" si="28"/>
        <v>1</v>
      </c>
      <c r="F133" s="10" t="str">
        <f t="shared" si="29"/>
        <v>1'h0</v>
      </c>
      <c r="G133" s="11" t="s">
        <v>2190</v>
      </c>
      <c r="H133" s="11" t="s">
        <v>2513</v>
      </c>
      <c r="I133" s="32"/>
      <c r="J133" s="17">
        <v>0</v>
      </c>
      <c r="K133" s="10" t="str">
        <f t="shared" si="30"/>
        <v>0</v>
      </c>
      <c r="L133" s="10">
        <f t="shared" si="31"/>
        <v>0</v>
      </c>
    </row>
    <row r="134" spans="1:12" ht="14.6">
      <c r="A134" s="19"/>
      <c r="B134" s="17"/>
      <c r="C134" s="10">
        <v>14</v>
      </c>
      <c r="D134" s="10">
        <v>14</v>
      </c>
      <c r="E134" s="10">
        <f t="shared" si="28"/>
        <v>1</v>
      </c>
      <c r="F134" s="10" t="str">
        <f t="shared" si="29"/>
        <v>1'h0</v>
      </c>
      <c r="G134" s="11" t="s">
        <v>2191</v>
      </c>
      <c r="H134" s="11" t="s">
        <v>3282</v>
      </c>
      <c r="I134" s="32"/>
      <c r="J134" s="17">
        <v>0</v>
      </c>
      <c r="K134" s="10" t="str">
        <f t="shared" si="30"/>
        <v>0</v>
      </c>
      <c r="L134" s="10">
        <f t="shared" si="31"/>
        <v>0</v>
      </c>
    </row>
    <row r="135" spans="1:12" ht="14.6">
      <c r="A135" s="19"/>
      <c r="B135" s="17"/>
      <c r="C135" s="10">
        <v>13</v>
      </c>
      <c r="D135" s="10">
        <v>13</v>
      </c>
      <c r="E135" s="10">
        <f t="shared" si="28"/>
        <v>1</v>
      </c>
      <c r="F135" s="10" t="str">
        <f t="shared" si="29"/>
        <v>1'h0</v>
      </c>
      <c r="G135" s="11" t="s">
        <v>2191</v>
      </c>
      <c r="H135" s="11" t="s">
        <v>3568</v>
      </c>
      <c r="I135" s="32"/>
      <c r="J135" s="17">
        <v>0</v>
      </c>
      <c r="K135" s="10" t="str">
        <f t="shared" si="30"/>
        <v>0</v>
      </c>
      <c r="L135" s="10">
        <f t="shared" si="31"/>
        <v>0</v>
      </c>
    </row>
    <row r="136" spans="1:12" ht="14.6">
      <c r="A136" s="19"/>
      <c r="B136" s="17"/>
      <c r="C136" s="10">
        <v>12</v>
      </c>
      <c r="D136" s="10">
        <v>12</v>
      </c>
      <c r="E136" s="10">
        <f t="shared" si="28"/>
        <v>1</v>
      </c>
      <c r="F136" s="10" t="str">
        <f t="shared" si="29"/>
        <v>1'h1</v>
      </c>
      <c r="G136" s="11" t="s">
        <v>2191</v>
      </c>
      <c r="H136" s="11" t="s">
        <v>3283</v>
      </c>
      <c r="I136" s="32"/>
      <c r="J136" s="17">
        <v>1</v>
      </c>
      <c r="K136" s="10" t="str">
        <f t="shared" si="30"/>
        <v>1</v>
      </c>
      <c r="L136" s="10">
        <f t="shared" si="31"/>
        <v>4096</v>
      </c>
    </row>
    <row r="137" spans="1:12" ht="14.6">
      <c r="A137" s="19"/>
      <c r="B137" s="17"/>
      <c r="C137" s="10">
        <v>11</v>
      </c>
      <c r="D137" s="10">
        <v>11</v>
      </c>
      <c r="E137" s="10">
        <f t="shared" si="28"/>
        <v>1</v>
      </c>
      <c r="F137" s="10" t="str">
        <f t="shared" si="29"/>
        <v>1'h0</v>
      </c>
      <c r="G137" s="11" t="s">
        <v>2190</v>
      </c>
      <c r="H137" s="11" t="s">
        <v>2513</v>
      </c>
      <c r="I137" s="32"/>
      <c r="J137" s="17">
        <v>0</v>
      </c>
      <c r="K137" s="10">
        <v>0</v>
      </c>
      <c r="L137" s="10">
        <f t="shared" si="31"/>
        <v>0</v>
      </c>
    </row>
    <row r="138" spans="1:12" ht="14.6">
      <c r="A138" s="19"/>
      <c r="B138" s="17"/>
      <c r="C138" s="10">
        <v>10</v>
      </c>
      <c r="D138" s="10">
        <v>10</v>
      </c>
      <c r="E138" s="10">
        <f t="shared" si="28"/>
        <v>1</v>
      </c>
      <c r="F138" s="10" t="str">
        <f t="shared" si="29"/>
        <v>1'h0</v>
      </c>
      <c r="G138" s="11" t="s">
        <v>2191</v>
      </c>
      <c r="H138" s="11" t="s">
        <v>251</v>
      </c>
      <c r="I138" s="32"/>
      <c r="J138" s="17">
        <v>0</v>
      </c>
      <c r="K138" s="10" t="str">
        <f t="shared" si="30"/>
        <v>0</v>
      </c>
      <c r="L138" s="10">
        <f t="shared" si="31"/>
        <v>0</v>
      </c>
    </row>
    <row r="139" spans="1:12" ht="14.6">
      <c r="A139" s="19"/>
      <c r="B139" s="9"/>
      <c r="C139" s="10">
        <v>9</v>
      </c>
      <c r="D139" s="10">
        <v>9</v>
      </c>
      <c r="E139" s="10">
        <f t="shared" si="28"/>
        <v>1</v>
      </c>
      <c r="F139" s="10" t="str">
        <f t="shared" si="29"/>
        <v>1'h0</v>
      </c>
      <c r="G139" s="11" t="s">
        <v>2191</v>
      </c>
      <c r="H139" s="11" t="s">
        <v>252</v>
      </c>
      <c r="I139" s="32"/>
      <c r="J139" s="10">
        <v>0</v>
      </c>
      <c r="K139" s="10" t="str">
        <f t="shared" si="30"/>
        <v>0</v>
      </c>
      <c r="L139" s="10">
        <f t="shared" si="31"/>
        <v>0</v>
      </c>
    </row>
    <row r="140" spans="1:12" ht="14.6">
      <c r="A140" s="19"/>
      <c r="B140" s="9"/>
      <c r="C140" s="10">
        <v>8</v>
      </c>
      <c r="D140" s="10">
        <v>8</v>
      </c>
      <c r="E140" s="10">
        <f t="shared" si="28"/>
        <v>1</v>
      </c>
      <c r="F140" s="10" t="str">
        <f t="shared" si="29"/>
        <v>1'h0</v>
      </c>
      <c r="G140" s="11" t="s">
        <v>2191</v>
      </c>
      <c r="H140" s="11" t="s">
        <v>253</v>
      </c>
      <c r="I140" s="16"/>
      <c r="J140" s="10">
        <v>0</v>
      </c>
      <c r="K140" s="10" t="str">
        <f t="shared" si="30"/>
        <v>0</v>
      </c>
      <c r="L140" s="10">
        <f t="shared" si="31"/>
        <v>0</v>
      </c>
    </row>
    <row r="141" spans="1:12" ht="14.6">
      <c r="A141" s="19"/>
      <c r="B141" s="17"/>
      <c r="C141" s="10">
        <v>7</v>
      </c>
      <c r="D141" s="10">
        <v>7</v>
      </c>
      <c r="E141" s="10">
        <f t="shared" si="28"/>
        <v>1</v>
      </c>
      <c r="F141" s="10" t="str">
        <f t="shared" si="29"/>
        <v>1'h0</v>
      </c>
      <c r="G141" s="11" t="s">
        <v>2190</v>
      </c>
      <c r="H141" s="11" t="s">
        <v>2513</v>
      </c>
      <c r="I141" s="32"/>
      <c r="J141" s="17">
        <v>0</v>
      </c>
      <c r="K141" s="10" t="str">
        <f t="shared" si="30"/>
        <v>0</v>
      </c>
      <c r="L141" s="10">
        <f t="shared" si="31"/>
        <v>0</v>
      </c>
    </row>
    <row r="142" spans="1:12" ht="14.6">
      <c r="A142" s="19"/>
      <c r="B142" s="17"/>
      <c r="C142" s="10">
        <v>6</v>
      </c>
      <c r="D142" s="10">
        <v>6</v>
      </c>
      <c r="E142" s="10">
        <f t="shared" si="28"/>
        <v>1</v>
      </c>
      <c r="F142" s="10" t="str">
        <f t="shared" si="29"/>
        <v>1'h0</v>
      </c>
      <c r="G142" s="11" t="s">
        <v>2191</v>
      </c>
      <c r="H142" s="11" t="s">
        <v>254</v>
      </c>
      <c r="I142" s="32"/>
      <c r="J142" s="17">
        <v>0</v>
      </c>
      <c r="K142" s="10" t="str">
        <f t="shared" si="30"/>
        <v>0</v>
      </c>
      <c r="L142" s="10">
        <f t="shared" si="31"/>
        <v>0</v>
      </c>
    </row>
    <row r="143" spans="1:12" ht="14.6">
      <c r="A143" s="19"/>
      <c r="B143" s="9"/>
      <c r="C143" s="10">
        <v>5</v>
      </c>
      <c r="D143" s="10">
        <v>5</v>
      </c>
      <c r="E143" s="10">
        <f t="shared" si="28"/>
        <v>1</v>
      </c>
      <c r="F143" s="10" t="str">
        <f t="shared" si="29"/>
        <v>1'h0</v>
      </c>
      <c r="G143" s="11" t="s">
        <v>2191</v>
      </c>
      <c r="H143" s="11" t="s">
        <v>255</v>
      </c>
      <c r="I143" s="32"/>
      <c r="J143" s="10">
        <v>0</v>
      </c>
      <c r="K143" s="10" t="str">
        <f t="shared" si="30"/>
        <v>0</v>
      </c>
      <c r="L143" s="10">
        <f t="shared" si="31"/>
        <v>0</v>
      </c>
    </row>
    <row r="144" spans="1:12" ht="14.6">
      <c r="A144" s="19"/>
      <c r="B144" s="9"/>
      <c r="C144" s="10">
        <v>4</v>
      </c>
      <c r="D144" s="10">
        <v>4</v>
      </c>
      <c r="E144" s="10">
        <f t="shared" si="28"/>
        <v>1</v>
      </c>
      <c r="F144" s="10" t="str">
        <f t="shared" si="29"/>
        <v>1'h0</v>
      </c>
      <c r="G144" s="11" t="s">
        <v>2191</v>
      </c>
      <c r="H144" s="11" t="s">
        <v>256</v>
      </c>
      <c r="I144" s="16"/>
      <c r="J144" s="10">
        <v>0</v>
      </c>
      <c r="K144" s="10" t="str">
        <f t="shared" si="30"/>
        <v>0</v>
      </c>
      <c r="L144" s="10">
        <f t="shared" si="31"/>
        <v>0</v>
      </c>
    </row>
    <row r="145" spans="1:12" ht="14.6">
      <c r="A145" s="19"/>
      <c r="B145" s="17"/>
      <c r="C145" s="10">
        <v>3</v>
      </c>
      <c r="D145" s="10">
        <v>3</v>
      </c>
      <c r="E145" s="10">
        <f t="shared" si="28"/>
        <v>1</v>
      </c>
      <c r="F145" s="10" t="str">
        <f t="shared" si="29"/>
        <v>1'h0</v>
      </c>
      <c r="G145" s="11" t="s">
        <v>2190</v>
      </c>
      <c r="H145" s="11" t="s">
        <v>2513</v>
      </c>
      <c r="I145" s="32"/>
      <c r="J145" s="17">
        <v>0</v>
      </c>
      <c r="K145" s="10" t="str">
        <f t="shared" si="30"/>
        <v>0</v>
      </c>
      <c r="L145" s="10">
        <f t="shared" si="31"/>
        <v>0</v>
      </c>
    </row>
    <row r="146" spans="1:12" ht="14.6">
      <c r="A146" s="19"/>
      <c r="B146" s="17"/>
      <c r="C146" s="10">
        <v>2</v>
      </c>
      <c r="D146" s="10">
        <v>2</v>
      </c>
      <c r="E146" s="10">
        <f t="shared" si="28"/>
        <v>1</v>
      </c>
      <c r="F146" s="10" t="str">
        <f t="shared" si="29"/>
        <v>1'h0</v>
      </c>
      <c r="G146" s="11" t="s">
        <v>2191</v>
      </c>
      <c r="H146" s="11" t="s">
        <v>3284</v>
      </c>
      <c r="I146" s="32"/>
      <c r="J146" s="17">
        <v>0</v>
      </c>
      <c r="K146" s="10" t="str">
        <f t="shared" si="30"/>
        <v>0</v>
      </c>
      <c r="L146" s="10">
        <f t="shared" si="31"/>
        <v>0</v>
      </c>
    </row>
    <row r="147" spans="1:12" ht="14.6">
      <c r="A147" s="19"/>
      <c r="B147" s="9"/>
      <c r="C147" s="10">
        <v>1</v>
      </c>
      <c r="D147" s="10">
        <v>1</v>
      </c>
      <c r="E147" s="10">
        <f t="shared" si="28"/>
        <v>1</v>
      </c>
      <c r="F147" s="10" t="str">
        <f t="shared" si="29"/>
        <v>1'h0</v>
      </c>
      <c r="G147" s="11" t="s">
        <v>2191</v>
      </c>
      <c r="H147" s="11" t="s">
        <v>3569</v>
      </c>
      <c r="I147" s="32"/>
      <c r="J147" s="10">
        <v>0</v>
      </c>
      <c r="K147" s="10" t="str">
        <f t="shared" si="30"/>
        <v>0</v>
      </c>
      <c r="L147" s="10">
        <f t="shared" si="31"/>
        <v>0</v>
      </c>
    </row>
    <row r="148" spans="1:12" ht="18" customHeight="1">
      <c r="A148" s="19"/>
      <c r="B148" s="9"/>
      <c r="C148" s="10">
        <v>0</v>
      </c>
      <c r="D148" s="10">
        <v>0</v>
      </c>
      <c r="E148" s="10">
        <f t="shared" si="28"/>
        <v>1</v>
      </c>
      <c r="F148" s="10" t="str">
        <f t="shared" si="29"/>
        <v>1'h0</v>
      </c>
      <c r="G148" s="11" t="s">
        <v>2191</v>
      </c>
      <c r="H148" s="11" t="s">
        <v>3570</v>
      </c>
      <c r="I148" s="16"/>
      <c r="J148" s="10">
        <v>0</v>
      </c>
      <c r="K148" s="10" t="str">
        <f t="shared" si="30"/>
        <v>0</v>
      </c>
      <c r="L148" s="10">
        <f t="shared" si="31"/>
        <v>0</v>
      </c>
    </row>
    <row r="149" spans="1:12" ht="18" customHeight="1">
      <c r="A149" s="19"/>
      <c r="B149" s="5" t="s">
        <v>3571</v>
      </c>
      <c r="C149" s="6"/>
      <c r="D149" s="6"/>
      <c r="E149" s="6">
        <f>SUM(E150:E153)</f>
        <v>32</v>
      </c>
      <c r="F149" s="7" t="str">
        <f>CONCATENATE("32'h",K149)</f>
        <v>32'h00000000</v>
      </c>
      <c r="G149" s="7"/>
      <c r="H149" s="8" t="s">
        <v>3285</v>
      </c>
      <c r="I149" s="8"/>
      <c r="J149" s="6"/>
      <c r="K149" s="6" t="str">
        <f>LOWER(DEC2HEX(L149,8))</f>
        <v>00000000</v>
      </c>
      <c r="L149" s="6">
        <f>SUM(L150:L153)</f>
        <v>0</v>
      </c>
    </row>
    <row r="150" spans="1:12" ht="18" customHeight="1">
      <c r="A150" s="19"/>
      <c r="B150" s="17"/>
      <c r="C150" s="10">
        <v>3</v>
      </c>
      <c r="D150" s="10">
        <v>31</v>
      </c>
      <c r="E150" s="10">
        <f>D150+1-C150</f>
        <v>29</v>
      </c>
      <c r="F150" s="10" t="str">
        <f>CONCATENATE(E150,"'h",K150)</f>
        <v>29'h0</v>
      </c>
      <c r="G150" s="11" t="s">
        <v>2190</v>
      </c>
      <c r="H150" s="11" t="s">
        <v>2513</v>
      </c>
      <c r="I150" s="32"/>
      <c r="J150" s="17">
        <v>0</v>
      </c>
      <c r="K150" s="10" t="str">
        <f>LOWER(DEC2HEX((J150)))</f>
        <v>0</v>
      </c>
      <c r="L150" s="10">
        <f>J150*(2^C150)</f>
        <v>0</v>
      </c>
    </row>
    <row r="151" spans="1:12" ht="18" customHeight="1">
      <c r="A151" s="19"/>
      <c r="B151" s="17"/>
      <c r="C151" s="10">
        <v>2</v>
      </c>
      <c r="D151" s="10">
        <v>2</v>
      </c>
      <c r="E151" s="10">
        <f>D151+1-C151</f>
        <v>1</v>
      </c>
      <c r="F151" s="10" t="str">
        <f>CONCATENATE(E151,"'h",K151)</f>
        <v>1'h0</v>
      </c>
      <c r="G151" s="11" t="s">
        <v>3572</v>
      </c>
      <c r="H151" s="11" t="s">
        <v>3286</v>
      </c>
      <c r="I151" s="32"/>
      <c r="J151" s="17">
        <v>0</v>
      </c>
      <c r="K151" s="10" t="str">
        <f>LOWER(DEC2HEX((J151)))</f>
        <v>0</v>
      </c>
      <c r="L151" s="10">
        <f>J151*(2^C151)</f>
        <v>0</v>
      </c>
    </row>
    <row r="152" spans="1:12" ht="18" customHeight="1">
      <c r="A152" s="19"/>
      <c r="B152" s="17"/>
      <c r="C152" s="10">
        <v>1</v>
      </c>
      <c r="D152" s="10">
        <v>1</v>
      </c>
      <c r="E152" s="10">
        <f>D152+1-C152</f>
        <v>1</v>
      </c>
      <c r="F152" s="10" t="str">
        <f>CONCATENATE(E152,"'h",K152)</f>
        <v>1'h0</v>
      </c>
      <c r="G152" s="11" t="s">
        <v>3572</v>
      </c>
      <c r="H152" s="11" t="s">
        <v>3287</v>
      </c>
      <c r="I152" s="32"/>
      <c r="J152" s="17">
        <v>0</v>
      </c>
      <c r="K152" s="10" t="str">
        <f>LOWER(DEC2HEX((J152)))</f>
        <v>0</v>
      </c>
      <c r="L152" s="10">
        <f>J152*(2^C152)</f>
        <v>0</v>
      </c>
    </row>
    <row r="153" spans="1:12" ht="18" customHeight="1">
      <c r="A153" s="19"/>
      <c r="B153" s="9"/>
      <c r="C153" s="10">
        <v>0</v>
      </c>
      <c r="D153" s="10">
        <v>0</v>
      </c>
      <c r="E153" s="10">
        <f>D153+1-C153</f>
        <v>1</v>
      </c>
      <c r="F153" s="10" t="str">
        <f>CONCATENATE(E153,"'h",K153)</f>
        <v>1'h0</v>
      </c>
      <c r="G153" s="11" t="s">
        <v>2559</v>
      </c>
      <c r="H153" s="11" t="s">
        <v>3573</v>
      </c>
      <c r="I153" s="32"/>
      <c r="J153" s="17">
        <v>0</v>
      </c>
      <c r="K153" s="10" t="str">
        <f>LOWER(DEC2HEX((J153)))</f>
        <v>0</v>
      </c>
      <c r="L153" s="10">
        <f>J153*(2^C153)</f>
        <v>0</v>
      </c>
    </row>
    <row r="154" spans="1:12" ht="14.6">
      <c r="A154" s="19"/>
      <c r="B154" s="5" t="s">
        <v>3288</v>
      </c>
      <c r="C154" s="6"/>
      <c r="D154" s="6"/>
      <c r="E154" s="6">
        <f>SUM(E155:E160)</f>
        <v>32</v>
      </c>
      <c r="F154" s="7" t="str">
        <f>CONCATENATE("32'h",K154)</f>
        <v>32'h000028c0</v>
      </c>
      <c r="G154" s="7"/>
      <c r="H154" s="8" t="s">
        <v>3574</v>
      </c>
      <c r="I154" s="8"/>
      <c r="J154" s="6"/>
      <c r="K154" s="6" t="str">
        <f>LOWER(DEC2HEX(L154,8))</f>
        <v>000028c0</v>
      </c>
      <c r="L154" s="6">
        <f>SUM(L155:L160)</f>
        <v>10432</v>
      </c>
    </row>
    <row r="155" spans="1:12" ht="14.6">
      <c r="A155" s="19"/>
      <c r="B155" s="17"/>
      <c r="C155" s="10">
        <v>15</v>
      </c>
      <c r="D155" s="10">
        <v>31</v>
      </c>
      <c r="E155" s="10">
        <f t="shared" ref="E155:E160" si="32">D155+1-C155</f>
        <v>17</v>
      </c>
      <c r="F155" s="10" t="str">
        <f t="shared" ref="F155:F160" si="33">CONCATENATE(E155,"'h",K155)</f>
        <v>17'h0</v>
      </c>
      <c r="G155" s="11" t="s">
        <v>2190</v>
      </c>
      <c r="H155" s="11" t="s">
        <v>2513</v>
      </c>
      <c r="I155" s="32"/>
      <c r="J155" s="17">
        <v>0</v>
      </c>
      <c r="K155" s="10" t="str">
        <f t="shared" ref="K155:K160" si="34">LOWER(DEC2HEX((J155)))</f>
        <v>0</v>
      </c>
      <c r="L155" s="10">
        <f t="shared" ref="L155:L160" si="35">J155*(2^C155)</f>
        <v>0</v>
      </c>
    </row>
    <row r="156" spans="1:12" ht="14.6">
      <c r="A156" s="19"/>
      <c r="B156" s="17"/>
      <c r="C156" s="10">
        <v>14</v>
      </c>
      <c r="D156" s="10">
        <v>14</v>
      </c>
      <c r="E156" s="10">
        <f t="shared" si="32"/>
        <v>1</v>
      </c>
      <c r="F156" s="10" t="str">
        <f t="shared" si="33"/>
        <v>1'h0</v>
      </c>
      <c r="G156" s="11" t="s">
        <v>2191</v>
      </c>
      <c r="H156" s="11" t="s">
        <v>3575</v>
      </c>
      <c r="I156" s="143" t="s">
        <v>3289</v>
      </c>
      <c r="J156" s="17">
        <v>0</v>
      </c>
      <c r="K156" s="10" t="str">
        <f t="shared" si="34"/>
        <v>0</v>
      </c>
      <c r="L156" s="10">
        <f t="shared" si="35"/>
        <v>0</v>
      </c>
    </row>
    <row r="157" spans="1:12" ht="14.6">
      <c r="A157" s="19"/>
      <c r="B157" s="17"/>
      <c r="C157" s="10">
        <v>12</v>
      </c>
      <c r="D157" s="10">
        <v>13</v>
      </c>
      <c r="E157" s="10">
        <f t="shared" si="32"/>
        <v>2</v>
      </c>
      <c r="F157" s="10" t="str">
        <f t="shared" si="33"/>
        <v>2'h2</v>
      </c>
      <c r="G157" s="11" t="s">
        <v>2191</v>
      </c>
      <c r="H157" s="11" t="s">
        <v>3290</v>
      </c>
      <c r="I157" s="143" t="s">
        <v>3576</v>
      </c>
      <c r="J157" s="10">
        <v>2</v>
      </c>
      <c r="K157" s="10" t="str">
        <f t="shared" si="34"/>
        <v>2</v>
      </c>
      <c r="L157" s="10">
        <f t="shared" si="35"/>
        <v>8192</v>
      </c>
    </row>
    <row r="158" spans="1:12" ht="58.75">
      <c r="A158" s="19"/>
      <c r="B158" s="17"/>
      <c r="C158" s="10">
        <v>9</v>
      </c>
      <c r="D158" s="10">
        <v>11</v>
      </c>
      <c r="E158" s="10">
        <f t="shared" si="32"/>
        <v>3</v>
      </c>
      <c r="F158" s="10" t="str">
        <f t="shared" si="33"/>
        <v>3'h4</v>
      </c>
      <c r="G158" s="11" t="s">
        <v>2191</v>
      </c>
      <c r="H158" s="11" t="s">
        <v>257</v>
      </c>
      <c r="I158" s="32" t="s">
        <v>3577</v>
      </c>
      <c r="J158" s="17">
        <v>4</v>
      </c>
      <c r="K158" s="10" t="str">
        <f t="shared" si="34"/>
        <v>4</v>
      </c>
      <c r="L158" s="10">
        <f t="shared" si="35"/>
        <v>2048</v>
      </c>
    </row>
    <row r="159" spans="1:12" ht="43.75">
      <c r="A159" s="19"/>
      <c r="B159" s="9"/>
      <c r="C159" s="10">
        <v>5</v>
      </c>
      <c r="D159" s="10">
        <v>8</v>
      </c>
      <c r="E159" s="10">
        <f t="shared" si="32"/>
        <v>4</v>
      </c>
      <c r="F159" s="10" t="str">
        <f t="shared" si="33"/>
        <v>4'h6</v>
      </c>
      <c r="G159" s="11" t="s">
        <v>2191</v>
      </c>
      <c r="H159" s="11" t="s">
        <v>258</v>
      </c>
      <c r="I159" s="32" t="s">
        <v>3578</v>
      </c>
      <c r="J159" s="10">
        <v>6</v>
      </c>
      <c r="K159" s="10" t="str">
        <f t="shared" si="34"/>
        <v>6</v>
      </c>
      <c r="L159" s="10">
        <f t="shared" si="35"/>
        <v>192</v>
      </c>
    </row>
    <row r="160" spans="1:12" ht="58.3">
      <c r="A160" s="19"/>
      <c r="B160" s="17"/>
      <c r="C160" s="10">
        <v>0</v>
      </c>
      <c r="D160" s="10">
        <v>4</v>
      </c>
      <c r="E160" s="10">
        <f t="shared" si="32"/>
        <v>5</v>
      </c>
      <c r="F160" s="10" t="str">
        <f t="shared" si="33"/>
        <v>5'h0</v>
      </c>
      <c r="G160" s="11" t="s">
        <v>2191</v>
      </c>
      <c r="H160" s="11" t="s">
        <v>259</v>
      </c>
      <c r="I160" s="32" t="s">
        <v>2614</v>
      </c>
      <c r="J160" s="17">
        <v>0</v>
      </c>
      <c r="K160" s="10" t="str">
        <f t="shared" si="34"/>
        <v>0</v>
      </c>
      <c r="L160" s="10">
        <f t="shared" si="35"/>
        <v>0</v>
      </c>
    </row>
    <row r="161" spans="1:13" ht="14.6">
      <c r="A161" s="19"/>
      <c r="B161" s="5" t="s">
        <v>3579</v>
      </c>
      <c r="C161" s="6"/>
      <c r="D161" s="6"/>
      <c r="E161" s="6">
        <f>SUM(E162:E163)</f>
        <v>32</v>
      </c>
      <c r="F161" s="7" t="str">
        <f>CONCATENATE("32'h",K161)</f>
        <v>32'h00000000</v>
      </c>
      <c r="G161" s="7"/>
      <c r="H161" s="8" t="s">
        <v>3291</v>
      </c>
      <c r="I161" s="8"/>
      <c r="J161" s="6"/>
      <c r="K161" s="6" t="str">
        <f>LOWER(DEC2HEX(L161,8))</f>
        <v>00000000</v>
      </c>
      <c r="L161" s="6">
        <f>SUM(L162:L163)</f>
        <v>0</v>
      </c>
    </row>
    <row r="162" spans="1:13" ht="14.6">
      <c r="A162" s="19"/>
      <c r="B162" s="17"/>
      <c r="C162" s="10">
        <v>2</v>
      </c>
      <c r="D162" s="10">
        <v>31</v>
      </c>
      <c r="E162" s="10">
        <f>D162+1-C162</f>
        <v>30</v>
      </c>
      <c r="F162" s="10" t="str">
        <f>CONCATENATE(E162,"'h",K162)</f>
        <v>30'h0</v>
      </c>
      <c r="G162" s="11" t="s">
        <v>2190</v>
      </c>
      <c r="H162" s="11" t="s">
        <v>2513</v>
      </c>
      <c r="I162" s="32"/>
      <c r="J162" s="17">
        <v>0</v>
      </c>
      <c r="K162" s="10" t="str">
        <f>LOWER(DEC2HEX((J162)))</f>
        <v>0</v>
      </c>
      <c r="L162" s="10">
        <f>J162*(2^C162)</f>
        <v>0</v>
      </c>
    </row>
    <row r="163" spans="1:13" ht="14.6">
      <c r="A163" s="19"/>
      <c r="B163" s="9"/>
      <c r="C163" s="10">
        <v>0</v>
      </c>
      <c r="D163" s="10">
        <v>1</v>
      </c>
      <c r="E163" s="10">
        <f>D163+1-C163</f>
        <v>2</v>
      </c>
      <c r="F163" s="10" t="str">
        <f>CONCATENATE(E163,"'h",K163)</f>
        <v>2'h0</v>
      </c>
      <c r="G163" s="11" t="s">
        <v>2191</v>
      </c>
      <c r="H163" s="11" t="s">
        <v>261</v>
      </c>
      <c r="I163" s="32"/>
      <c r="J163" s="10">
        <v>0</v>
      </c>
      <c r="K163" s="10" t="str">
        <f>LOWER(DEC2HEX((J163)))</f>
        <v>0</v>
      </c>
      <c r="L163" s="10">
        <f>J163*(2^C163)</f>
        <v>0</v>
      </c>
    </row>
    <row r="164" spans="1:13" ht="14.6">
      <c r="A164" s="19"/>
      <c r="B164" s="5" t="s">
        <v>3330</v>
      </c>
      <c r="C164" s="6"/>
      <c r="D164" s="6"/>
      <c r="E164" s="6">
        <f>SUM(E165:E165)</f>
        <v>32</v>
      </c>
      <c r="F164" s="7" t="str">
        <f>CONCATENATE("32'h",K164)</f>
        <v>32'h00000000</v>
      </c>
      <c r="G164" s="7"/>
      <c r="H164" s="8" t="s">
        <v>3580</v>
      </c>
      <c r="I164" s="8"/>
      <c r="J164" s="6"/>
      <c r="K164" s="6" t="str">
        <f>LOWER(DEC2HEX(L164,8))</f>
        <v>00000000</v>
      </c>
      <c r="L164" s="6">
        <f>SUM(L165:L165)</f>
        <v>0</v>
      </c>
    </row>
    <row r="165" spans="1:13" ht="14.6">
      <c r="A165" s="19"/>
      <c r="B165" s="9"/>
      <c r="C165" s="10">
        <v>0</v>
      </c>
      <c r="D165" s="10">
        <v>31</v>
      </c>
      <c r="E165" s="10">
        <f>D165+1-C165</f>
        <v>32</v>
      </c>
      <c r="F165" s="10" t="str">
        <f>CONCATENATE(E165,"'h",K165)</f>
        <v>32'h0</v>
      </c>
      <c r="G165" s="11" t="s">
        <v>2191</v>
      </c>
      <c r="H165" s="11" t="s">
        <v>3350</v>
      </c>
      <c r="I165" s="32"/>
      <c r="J165" s="10">
        <v>0</v>
      </c>
      <c r="K165" s="10" t="str">
        <f>LOWER(DEC2HEX((J165)))</f>
        <v>0</v>
      </c>
      <c r="L165" s="10">
        <f>J165*(2^C165)</f>
        <v>0</v>
      </c>
    </row>
    <row r="166" spans="1:13" ht="14.6">
      <c r="B166" s="5" t="s">
        <v>3292</v>
      </c>
      <c r="C166" s="6"/>
      <c r="D166" s="6"/>
      <c r="E166" s="6">
        <f>SUM(E167:E168)</f>
        <v>32</v>
      </c>
      <c r="F166" s="7" t="str">
        <f>CONCATENATE("32'h",K166)</f>
        <v>32'h00000000</v>
      </c>
      <c r="G166" s="7"/>
      <c r="H166" s="8" t="s">
        <v>3581</v>
      </c>
      <c r="I166" s="8"/>
      <c r="J166" s="6"/>
      <c r="K166" s="6" t="str">
        <f>LOWER(DEC2HEX(L166,8))</f>
        <v>00000000</v>
      </c>
      <c r="L166" s="6">
        <f>SUM(L167:L168)</f>
        <v>0</v>
      </c>
      <c r="M166" s="19"/>
    </row>
    <row r="167" spans="1:13" ht="14.6">
      <c r="B167" s="55"/>
      <c r="C167" s="10">
        <v>1</v>
      </c>
      <c r="D167" s="10">
        <v>31</v>
      </c>
      <c r="E167" s="10">
        <f>D167+1-C167</f>
        <v>31</v>
      </c>
      <c r="F167" s="10" t="str">
        <f>CONCATENATE(E167,"'h",K167)</f>
        <v>31'h0</v>
      </c>
      <c r="G167" s="10" t="s">
        <v>121</v>
      </c>
      <c r="H167" s="10" t="s">
        <v>106</v>
      </c>
      <c r="I167" s="16"/>
      <c r="J167" s="10">
        <v>0</v>
      </c>
      <c r="K167" s="10" t="str">
        <f>LOWER(DEC2HEX((J167)))</f>
        <v>0</v>
      </c>
      <c r="L167" s="10">
        <f>J167*(2^C167)</f>
        <v>0</v>
      </c>
      <c r="M167" s="19"/>
    </row>
    <row r="168" spans="1:13" ht="29.15">
      <c r="B168" s="55"/>
      <c r="C168" s="10">
        <v>0</v>
      </c>
      <c r="D168" s="10">
        <v>0</v>
      </c>
      <c r="E168" s="10">
        <f>D168+1-C168</f>
        <v>1</v>
      </c>
      <c r="F168" s="10" t="str">
        <f>CONCATENATE(E168,"'h",K168)</f>
        <v>1'h0</v>
      </c>
      <c r="G168" s="10" t="s">
        <v>154</v>
      </c>
      <c r="H168" s="18" t="s">
        <v>2615</v>
      </c>
      <c r="I168" s="34" t="s">
        <v>3582</v>
      </c>
      <c r="J168" s="10">
        <v>0</v>
      </c>
      <c r="K168" s="10" t="str">
        <f>LOWER(DEC2HEX((J168)))</f>
        <v>0</v>
      </c>
      <c r="L168" s="10">
        <f>J168*(2^C168)</f>
        <v>0</v>
      </c>
      <c r="M168" s="19"/>
    </row>
    <row r="169" spans="1:13" ht="14.6">
      <c r="B169" s="5" t="s">
        <v>3583</v>
      </c>
      <c r="C169" s="6"/>
      <c r="D169" s="6"/>
      <c r="E169" s="6">
        <f>SUM(E170:E171)</f>
        <v>32</v>
      </c>
      <c r="F169" s="7" t="str">
        <f>CONCATENATE("32'h",K169)</f>
        <v>32'h00000000</v>
      </c>
      <c r="G169" s="7"/>
      <c r="H169" s="8" t="s">
        <v>2616</v>
      </c>
      <c r="I169" s="8"/>
      <c r="J169" s="6"/>
      <c r="K169" s="6" t="str">
        <f>LOWER(DEC2HEX(L169,8))</f>
        <v>00000000</v>
      </c>
      <c r="L169" s="6">
        <f>SUM(L170:L171)</f>
        <v>0</v>
      </c>
    </row>
    <row r="170" spans="1:13" ht="14.6">
      <c r="B170" s="55"/>
      <c r="C170" s="10">
        <v>1</v>
      </c>
      <c r="D170" s="10">
        <v>31</v>
      </c>
      <c r="E170" s="10">
        <f>D170+1-C170</f>
        <v>31</v>
      </c>
      <c r="F170" s="10" t="str">
        <f>CONCATENATE(E170,"'h",K170)</f>
        <v>31'h0</v>
      </c>
      <c r="G170" s="10" t="s">
        <v>121</v>
      </c>
      <c r="H170" s="10" t="s">
        <v>106</v>
      </c>
      <c r="I170" s="16"/>
      <c r="J170" s="10">
        <v>0</v>
      </c>
      <c r="K170" s="10" t="str">
        <f>LOWER(DEC2HEX((J170)))</f>
        <v>0</v>
      </c>
      <c r="L170" s="10">
        <f>J170*(2^C170)</f>
        <v>0</v>
      </c>
    </row>
    <row r="171" spans="1:13" ht="43.75">
      <c r="B171" s="55"/>
      <c r="C171" s="10">
        <v>0</v>
      </c>
      <c r="D171" s="10">
        <v>0</v>
      </c>
      <c r="E171" s="10">
        <f>D171+1-C171</f>
        <v>1</v>
      </c>
      <c r="F171" s="10" t="str">
        <f>CONCATENATE(E171,"'h",K171)</f>
        <v>1'h0</v>
      </c>
      <c r="G171" s="10" t="s">
        <v>154</v>
      </c>
      <c r="H171" s="18" t="s">
        <v>3584</v>
      </c>
      <c r="I171" s="34" t="s">
        <v>3585</v>
      </c>
      <c r="J171" s="10">
        <v>0</v>
      </c>
      <c r="K171" s="10" t="str">
        <f>LOWER(DEC2HEX((J171)))</f>
        <v>0</v>
      </c>
      <c r="L171" s="10">
        <f>J171*(2^C171)</f>
        <v>0</v>
      </c>
    </row>
    <row r="172" spans="1:13" ht="14.6">
      <c r="A172" s="6"/>
      <c r="B172" s="5" t="s">
        <v>3586</v>
      </c>
      <c r="C172" s="6"/>
      <c r="D172" s="6"/>
      <c r="E172" s="6">
        <f>SUM(E173:E179)</f>
        <v>32</v>
      </c>
      <c r="F172" s="7" t="str">
        <f>CONCATENATE("32'h",K172)</f>
        <v>32'h00000000</v>
      </c>
      <c r="G172" s="7"/>
      <c r="H172" s="8" t="s">
        <v>264</v>
      </c>
      <c r="I172" s="8"/>
      <c r="J172" s="6"/>
      <c r="K172" s="6" t="str">
        <f>LOWER(DEC2HEX(L172,8))</f>
        <v>00000000</v>
      </c>
      <c r="L172" s="6">
        <f>SUM(L173:L179)</f>
        <v>0</v>
      </c>
      <c r="M172" s="6"/>
    </row>
    <row r="173" spans="1:13" ht="14.6">
      <c r="A173" s="17"/>
      <c r="B173" s="33"/>
      <c r="C173" s="10">
        <v>29</v>
      </c>
      <c r="D173" s="10">
        <v>31</v>
      </c>
      <c r="E173" s="10">
        <f t="shared" ref="E173:E179" si="36">D173+1-C173</f>
        <v>3</v>
      </c>
      <c r="F173" s="10" t="str">
        <f t="shared" ref="F173:F179" si="37">CONCATENATE(E173,"'h",K173)</f>
        <v>3'h0</v>
      </c>
      <c r="G173" s="10" t="s">
        <v>121</v>
      </c>
      <c r="H173" s="28" t="s">
        <v>106</v>
      </c>
      <c r="I173" s="28" t="s">
        <v>122</v>
      </c>
      <c r="J173" s="10">
        <v>0</v>
      </c>
      <c r="K173" s="10" t="str">
        <f t="shared" ref="K173:K179" si="38">LOWER(DEC2HEX((J173)))</f>
        <v>0</v>
      </c>
      <c r="L173" s="10">
        <f t="shared" ref="L173:L179" si="39">J173*(2^C173)</f>
        <v>0</v>
      </c>
      <c r="M173" s="19"/>
    </row>
    <row r="174" spans="1:13" ht="14.6">
      <c r="A174" s="17"/>
      <c r="B174" s="33"/>
      <c r="C174" s="10">
        <v>28</v>
      </c>
      <c r="D174" s="10">
        <v>28</v>
      </c>
      <c r="E174" s="10">
        <f t="shared" si="36"/>
        <v>1</v>
      </c>
      <c r="F174" s="10" t="str">
        <f t="shared" si="37"/>
        <v>1'h0</v>
      </c>
      <c r="G174" s="10" t="s">
        <v>273</v>
      </c>
      <c r="H174" s="22" t="s">
        <v>274</v>
      </c>
      <c r="I174" s="35" t="s">
        <v>275</v>
      </c>
      <c r="J174" s="10">
        <v>0</v>
      </c>
      <c r="K174" s="10" t="str">
        <f t="shared" si="38"/>
        <v>0</v>
      </c>
      <c r="L174" s="10">
        <f t="shared" si="39"/>
        <v>0</v>
      </c>
      <c r="M174" s="19"/>
    </row>
    <row r="175" spans="1:13" ht="29.15">
      <c r="A175" s="17"/>
      <c r="B175" s="33"/>
      <c r="C175" s="10">
        <v>24</v>
      </c>
      <c r="D175" s="10">
        <v>27</v>
      </c>
      <c r="E175" s="10">
        <f t="shared" si="36"/>
        <v>4</v>
      </c>
      <c r="F175" s="10" t="str">
        <f t="shared" si="37"/>
        <v>4'h0</v>
      </c>
      <c r="G175" s="10" t="s">
        <v>123</v>
      </c>
      <c r="H175" s="22" t="s">
        <v>276</v>
      </c>
      <c r="I175" s="35" t="s">
        <v>2508</v>
      </c>
      <c r="J175" s="10">
        <v>0</v>
      </c>
      <c r="K175" s="10" t="str">
        <f t="shared" si="38"/>
        <v>0</v>
      </c>
      <c r="L175" s="10">
        <f t="shared" si="39"/>
        <v>0</v>
      </c>
      <c r="M175" s="19"/>
    </row>
    <row r="176" spans="1:13" ht="29.15">
      <c r="A176" s="17"/>
      <c r="B176" s="33"/>
      <c r="C176" s="10">
        <v>22</v>
      </c>
      <c r="D176" s="10">
        <v>23</v>
      </c>
      <c r="E176" s="10">
        <f t="shared" si="36"/>
        <v>2</v>
      </c>
      <c r="F176" s="10" t="str">
        <f t="shared" si="37"/>
        <v>2'h0</v>
      </c>
      <c r="G176" s="10" t="s">
        <v>123</v>
      </c>
      <c r="H176" s="22" t="s">
        <v>277</v>
      </c>
      <c r="I176" s="35" t="s">
        <v>278</v>
      </c>
      <c r="J176" s="10">
        <v>0</v>
      </c>
      <c r="K176" s="10" t="str">
        <f t="shared" si="38"/>
        <v>0</v>
      </c>
      <c r="L176" s="10">
        <f t="shared" si="39"/>
        <v>0</v>
      </c>
      <c r="M176" s="19"/>
    </row>
    <row r="177" spans="1:13" ht="14.6">
      <c r="A177" s="17"/>
      <c r="B177" s="33"/>
      <c r="C177" s="10">
        <v>21</v>
      </c>
      <c r="D177" s="10">
        <v>21</v>
      </c>
      <c r="E177" s="10">
        <f t="shared" si="36"/>
        <v>1</v>
      </c>
      <c r="F177" s="10" t="str">
        <f t="shared" si="37"/>
        <v>1'h0</v>
      </c>
      <c r="G177" s="10" t="s">
        <v>123</v>
      </c>
      <c r="H177" s="22" t="s">
        <v>279</v>
      </c>
      <c r="I177" s="35" t="s">
        <v>280</v>
      </c>
      <c r="J177" s="10">
        <v>0</v>
      </c>
      <c r="K177" s="10" t="str">
        <f t="shared" si="38"/>
        <v>0</v>
      </c>
      <c r="L177" s="10">
        <f t="shared" si="39"/>
        <v>0</v>
      </c>
      <c r="M177" s="19"/>
    </row>
    <row r="178" spans="1:13" ht="72.900000000000006">
      <c r="A178" s="17"/>
      <c r="B178" s="33"/>
      <c r="C178" s="10">
        <v>19</v>
      </c>
      <c r="D178" s="10">
        <v>20</v>
      </c>
      <c r="E178" s="10">
        <f t="shared" si="36"/>
        <v>2</v>
      </c>
      <c r="F178" s="10" t="str">
        <f t="shared" si="37"/>
        <v>2'h0</v>
      </c>
      <c r="G178" s="10" t="s">
        <v>123</v>
      </c>
      <c r="H178" s="22" t="s">
        <v>281</v>
      </c>
      <c r="I178" s="35" t="s">
        <v>282</v>
      </c>
      <c r="J178" s="10">
        <v>0</v>
      </c>
      <c r="K178" s="10" t="str">
        <f t="shared" si="38"/>
        <v>0</v>
      </c>
      <c r="L178" s="10">
        <f t="shared" si="39"/>
        <v>0</v>
      </c>
      <c r="M178" s="19"/>
    </row>
    <row r="179" spans="1:13" ht="14.6">
      <c r="A179" s="17"/>
      <c r="B179" s="33"/>
      <c r="C179" s="10">
        <v>0</v>
      </c>
      <c r="D179" s="10">
        <v>18</v>
      </c>
      <c r="E179" s="10">
        <f t="shared" si="36"/>
        <v>19</v>
      </c>
      <c r="F179" s="10" t="str">
        <f t="shared" si="37"/>
        <v>19'h0</v>
      </c>
      <c r="G179" s="10" t="s">
        <v>121</v>
      </c>
      <c r="H179" s="22" t="s">
        <v>283</v>
      </c>
      <c r="I179" s="35" t="s">
        <v>284</v>
      </c>
      <c r="J179" s="10">
        <v>0</v>
      </c>
      <c r="K179" s="10" t="str">
        <f t="shared" si="38"/>
        <v>0</v>
      </c>
      <c r="L179" s="10">
        <f t="shared" si="39"/>
        <v>0</v>
      </c>
      <c r="M179" s="19"/>
    </row>
    <row r="180" spans="1:13" ht="14.6">
      <c r="A180" s="6"/>
      <c r="B180" s="5" t="s">
        <v>3587</v>
      </c>
      <c r="C180" s="6"/>
      <c r="D180" s="6"/>
      <c r="E180" s="6">
        <f>SUM(E181:E185)</f>
        <v>32</v>
      </c>
      <c r="F180" s="7" t="str">
        <f>CONCATENATE("32'h",K180)</f>
        <v>32'h00000000</v>
      </c>
      <c r="G180" s="7"/>
      <c r="H180" s="8" t="s">
        <v>2509</v>
      </c>
      <c r="I180" s="8"/>
      <c r="J180" s="6"/>
      <c r="K180" s="6" t="str">
        <f>LOWER(DEC2HEX(L180,8))</f>
        <v>00000000</v>
      </c>
      <c r="L180" s="6">
        <f>SUM(L181:L185)</f>
        <v>0</v>
      </c>
      <c r="M180" s="6"/>
    </row>
    <row r="181" spans="1:13" ht="14.6">
      <c r="A181" s="17"/>
      <c r="B181" s="33"/>
      <c r="C181" s="10">
        <v>4</v>
      </c>
      <c r="D181" s="10">
        <v>31</v>
      </c>
      <c r="E181" s="10">
        <f t="shared" ref="E181:E185" si="40">D181+1-C181</f>
        <v>28</v>
      </c>
      <c r="F181" s="10" t="str">
        <f t="shared" ref="F181:F185" si="41">CONCATENATE(E181,"'h",K181)</f>
        <v>28'h0</v>
      </c>
      <c r="G181" s="10" t="s">
        <v>121</v>
      </c>
      <c r="H181" s="28" t="s">
        <v>106</v>
      </c>
      <c r="I181" s="28" t="s">
        <v>122</v>
      </c>
      <c r="J181" s="10">
        <v>0</v>
      </c>
      <c r="K181" s="10" t="str">
        <f t="shared" ref="K181:K185" si="42">LOWER(DEC2HEX((J181)))</f>
        <v>0</v>
      </c>
      <c r="L181" s="10">
        <f t="shared" ref="L181:L185" si="43">J181*(2^C181)</f>
        <v>0</v>
      </c>
      <c r="M181" s="19"/>
    </row>
    <row r="182" spans="1:13" ht="14.6">
      <c r="A182" s="17"/>
      <c r="B182" s="33"/>
      <c r="C182" s="10">
        <v>3</v>
      </c>
      <c r="D182" s="10">
        <v>3</v>
      </c>
      <c r="E182" s="10">
        <f t="shared" si="40"/>
        <v>1</v>
      </c>
      <c r="F182" s="10" t="str">
        <f t="shared" si="41"/>
        <v>1'h0</v>
      </c>
      <c r="G182" s="10" t="s">
        <v>121</v>
      </c>
      <c r="H182" s="22" t="s">
        <v>265</v>
      </c>
      <c r="I182" s="34" t="s">
        <v>266</v>
      </c>
      <c r="J182" s="10">
        <v>0</v>
      </c>
      <c r="K182" s="10" t="str">
        <f t="shared" si="42"/>
        <v>0</v>
      </c>
      <c r="L182" s="10">
        <f t="shared" si="43"/>
        <v>0</v>
      </c>
      <c r="M182" s="19"/>
    </row>
    <row r="183" spans="1:13" ht="14.6">
      <c r="A183" s="17"/>
      <c r="B183" s="33"/>
      <c r="C183" s="10">
        <v>2</v>
      </c>
      <c r="D183" s="10">
        <v>2</v>
      </c>
      <c r="E183" s="10">
        <f t="shared" si="40"/>
        <v>1</v>
      </c>
      <c r="F183" s="10" t="str">
        <f t="shared" si="41"/>
        <v>1'h0</v>
      </c>
      <c r="G183" s="10" t="s">
        <v>121</v>
      </c>
      <c r="H183" s="22" t="s">
        <v>267</v>
      </c>
      <c r="I183" s="34" t="s">
        <v>268</v>
      </c>
      <c r="J183" s="10">
        <v>0</v>
      </c>
      <c r="K183" s="10" t="str">
        <f t="shared" si="42"/>
        <v>0</v>
      </c>
      <c r="L183" s="10">
        <f t="shared" si="43"/>
        <v>0</v>
      </c>
      <c r="M183" s="19"/>
    </row>
    <row r="184" spans="1:13" ht="14.6">
      <c r="A184" s="17"/>
      <c r="B184" s="33"/>
      <c r="C184" s="10">
        <v>1</v>
      </c>
      <c r="D184" s="10">
        <v>1</v>
      </c>
      <c r="E184" s="10">
        <f t="shared" si="40"/>
        <v>1</v>
      </c>
      <c r="F184" s="10" t="str">
        <f t="shared" si="41"/>
        <v>1'h0</v>
      </c>
      <c r="G184" s="10" t="s">
        <v>211</v>
      </c>
      <c r="H184" s="22" t="s">
        <v>269</v>
      </c>
      <c r="I184" s="35" t="s">
        <v>270</v>
      </c>
      <c r="J184" s="10">
        <v>0</v>
      </c>
      <c r="K184" s="10" t="str">
        <f t="shared" si="42"/>
        <v>0</v>
      </c>
      <c r="L184" s="10">
        <f t="shared" si="43"/>
        <v>0</v>
      </c>
      <c r="M184" s="19"/>
    </row>
    <row r="185" spans="1:13" ht="43.75">
      <c r="A185" s="17"/>
      <c r="B185" s="33"/>
      <c r="C185" s="10">
        <v>0</v>
      </c>
      <c r="D185" s="10">
        <v>0</v>
      </c>
      <c r="E185" s="10">
        <f t="shared" si="40"/>
        <v>1</v>
      </c>
      <c r="F185" s="10" t="str">
        <f t="shared" si="41"/>
        <v>1'h0</v>
      </c>
      <c r="G185" s="10" t="s">
        <v>123</v>
      </c>
      <c r="H185" s="22" t="s">
        <v>271</v>
      </c>
      <c r="I185" s="35" t="s">
        <v>272</v>
      </c>
      <c r="J185" s="10">
        <v>0</v>
      </c>
      <c r="K185" s="10" t="str">
        <f t="shared" si="42"/>
        <v>0</v>
      </c>
      <c r="L185" s="10">
        <f t="shared" si="43"/>
        <v>0</v>
      </c>
      <c r="M185" s="19"/>
    </row>
    <row r="186" spans="1:13" ht="14.6">
      <c r="A186" s="6"/>
      <c r="B186" s="5" t="s">
        <v>3336</v>
      </c>
      <c r="C186" s="6"/>
      <c r="D186" s="6"/>
      <c r="E186" s="6">
        <f>SUM(E187:E192)</f>
        <v>32</v>
      </c>
      <c r="F186" s="7" t="str">
        <f>CONCATENATE("32'h",K186)</f>
        <v>32'h0f000000</v>
      </c>
      <c r="G186" s="7"/>
      <c r="H186" s="8" t="s">
        <v>3593</v>
      </c>
      <c r="I186" s="8"/>
      <c r="J186" s="6"/>
      <c r="K186" s="6" t="str">
        <f>LOWER(DEC2HEX(L186,8))</f>
        <v>0f000000</v>
      </c>
      <c r="L186" s="6">
        <f>SUM(L187:L192)</f>
        <v>251658240</v>
      </c>
      <c r="M186" s="6"/>
    </row>
    <row r="187" spans="1:13" ht="14.6">
      <c r="A187" s="17"/>
      <c r="B187" s="33"/>
      <c r="C187" s="10">
        <v>28</v>
      </c>
      <c r="D187" s="10">
        <v>31</v>
      </c>
      <c r="E187" s="10">
        <f t="shared" ref="E187:E192" si="44">D187+1-C187</f>
        <v>4</v>
      </c>
      <c r="F187" s="10" t="str">
        <f t="shared" ref="F187:F192" si="45">CONCATENATE(E187,"'h",K187)</f>
        <v>4'h0</v>
      </c>
      <c r="G187" s="10" t="s">
        <v>121</v>
      </c>
      <c r="H187" s="28" t="s">
        <v>106</v>
      </c>
      <c r="I187" s="28" t="s">
        <v>122</v>
      </c>
      <c r="J187" s="10">
        <v>0</v>
      </c>
      <c r="K187" s="10" t="str">
        <f t="shared" ref="K187:K192" si="46">LOWER(DEC2HEX((J187)))</f>
        <v>0</v>
      </c>
      <c r="L187" s="10">
        <f t="shared" ref="L187:L192" si="47">J187*(2^C187)</f>
        <v>0</v>
      </c>
      <c r="M187" s="19"/>
    </row>
    <row r="188" spans="1:13" ht="72.900000000000006">
      <c r="A188" s="17"/>
      <c r="B188" s="33"/>
      <c r="C188" s="10">
        <v>26</v>
      </c>
      <c r="D188" s="10">
        <v>27</v>
      </c>
      <c r="E188" s="10">
        <f t="shared" si="44"/>
        <v>2</v>
      </c>
      <c r="F188" s="10" t="str">
        <f t="shared" si="45"/>
        <v>2'h3</v>
      </c>
      <c r="G188" s="10" t="s">
        <v>123</v>
      </c>
      <c r="H188" s="22" t="s">
        <v>3293</v>
      </c>
      <c r="I188" s="32" t="s">
        <v>3294</v>
      </c>
      <c r="J188" s="10">
        <v>3</v>
      </c>
      <c r="K188" s="10" t="str">
        <f t="shared" si="46"/>
        <v>3</v>
      </c>
      <c r="L188" s="10">
        <f t="shared" si="47"/>
        <v>201326592</v>
      </c>
      <c r="M188" s="19"/>
    </row>
    <row r="189" spans="1:13" ht="72.900000000000006">
      <c r="A189" s="17"/>
      <c r="B189" s="33"/>
      <c r="C189" s="10">
        <v>24</v>
      </c>
      <c r="D189" s="10">
        <v>25</v>
      </c>
      <c r="E189" s="10">
        <f t="shared" si="44"/>
        <v>2</v>
      </c>
      <c r="F189" s="10" t="str">
        <f t="shared" si="45"/>
        <v>2'h3</v>
      </c>
      <c r="G189" s="10" t="s">
        <v>123</v>
      </c>
      <c r="H189" s="22" t="s">
        <v>3588</v>
      </c>
      <c r="I189" s="32" t="s">
        <v>3295</v>
      </c>
      <c r="J189" s="10">
        <v>3</v>
      </c>
      <c r="K189" s="10" t="str">
        <f t="shared" si="46"/>
        <v>3</v>
      </c>
      <c r="L189" s="10">
        <f t="shared" si="47"/>
        <v>50331648</v>
      </c>
      <c r="M189" s="19"/>
    </row>
    <row r="190" spans="1:13" ht="87.45">
      <c r="A190" s="17"/>
      <c r="B190" s="33"/>
      <c r="C190" s="10">
        <v>16</v>
      </c>
      <c r="D190" s="10">
        <v>23</v>
      </c>
      <c r="E190" s="10">
        <f t="shared" si="44"/>
        <v>8</v>
      </c>
      <c r="F190" s="10" t="str">
        <f t="shared" si="45"/>
        <v>8'h0</v>
      </c>
      <c r="G190" s="10" t="s">
        <v>123</v>
      </c>
      <c r="H190" s="22" t="s">
        <v>3589</v>
      </c>
      <c r="I190" s="32" t="s">
        <v>3590</v>
      </c>
      <c r="J190" s="10">
        <v>0</v>
      </c>
      <c r="K190" s="10" t="str">
        <f t="shared" si="46"/>
        <v>0</v>
      </c>
      <c r="L190" s="10">
        <f t="shared" si="47"/>
        <v>0</v>
      </c>
      <c r="M190" s="19"/>
    </row>
    <row r="191" spans="1:13" ht="89.15">
      <c r="A191" s="17"/>
      <c r="B191" s="33"/>
      <c r="C191" s="10">
        <v>8</v>
      </c>
      <c r="D191" s="10">
        <v>15</v>
      </c>
      <c r="E191" s="10">
        <f t="shared" si="44"/>
        <v>8</v>
      </c>
      <c r="F191" s="10" t="str">
        <f t="shared" si="45"/>
        <v>8'h0</v>
      </c>
      <c r="G191" s="10" t="s">
        <v>123</v>
      </c>
      <c r="H191" s="22" t="s">
        <v>3296</v>
      </c>
      <c r="I191" s="32" t="s">
        <v>3297</v>
      </c>
      <c r="J191" s="10">
        <v>0</v>
      </c>
      <c r="K191" s="10" t="str">
        <f t="shared" si="46"/>
        <v>0</v>
      </c>
      <c r="L191" s="10">
        <f t="shared" si="47"/>
        <v>0</v>
      </c>
      <c r="M191" s="19"/>
    </row>
    <row r="192" spans="1:13" ht="89.15">
      <c r="A192" s="17"/>
      <c r="B192" s="33"/>
      <c r="C192" s="10">
        <v>0</v>
      </c>
      <c r="D192" s="10">
        <v>7</v>
      </c>
      <c r="E192" s="10">
        <f t="shared" si="44"/>
        <v>8</v>
      </c>
      <c r="F192" s="10" t="str">
        <f t="shared" si="45"/>
        <v>8'h0</v>
      </c>
      <c r="G192" s="10" t="s">
        <v>123</v>
      </c>
      <c r="H192" s="22" t="s">
        <v>3591</v>
      </c>
      <c r="I192" s="32" t="s">
        <v>3592</v>
      </c>
      <c r="J192" s="10">
        <v>0</v>
      </c>
      <c r="K192" s="10" t="str">
        <f t="shared" si="46"/>
        <v>0</v>
      </c>
      <c r="L192" s="10">
        <f t="shared" si="47"/>
        <v>0</v>
      </c>
      <c r="M192" s="19"/>
    </row>
    <row r="193" spans="1:13" ht="14.6">
      <c r="A193" s="6"/>
      <c r="B193" s="5" t="s">
        <v>4358</v>
      </c>
      <c r="C193" s="6"/>
      <c r="D193" s="6"/>
      <c r="E193" s="6">
        <f>SUM(E194:E196)</f>
        <v>32</v>
      </c>
      <c r="F193" s="7" t="str">
        <f>CONCATENATE("32'h",K193)</f>
        <v>32'h00000000</v>
      </c>
      <c r="G193" s="7"/>
      <c r="H193" s="8" t="s">
        <v>4359</v>
      </c>
      <c r="I193" s="8"/>
      <c r="J193" s="6"/>
      <c r="K193" s="6" t="str">
        <f>LOWER(DEC2HEX(L193,8))</f>
        <v>00000000</v>
      </c>
      <c r="L193" s="6">
        <f>SUM(L194:L196)</f>
        <v>0</v>
      </c>
      <c r="M193" s="6"/>
    </row>
    <row r="194" spans="1:13" ht="14.6">
      <c r="A194" s="17"/>
      <c r="B194" s="33"/>
      <c r="C194" s="10">
        <v>10</v>
      </c>
      <c r="D194" s="10">
        <v>31</v>
      </c>
      <c r="E194" s="10">
        <f t="shared" ref="E194:E196" si="48">D194+1-C194</f>
        <v>22</v>
      </c>
      <c r="F194" s="10" t="str">
        <f t="shared" ref="F194:F196" si="49">CONCATENATE(E194,"'h",K194)</f>
        <v>22'h0</v>
      </c>
      <c r="G194" s="10" t="s">
        <v>121</v>
      </c>
      <c r="H194" s="28" t="s">
        <v>106</v>
      </c>
      <c r="I194" s="28" t="s">
        <v>122</v>
      </c>
      <c r="J194" s="10">
        <v>0</v>
      </c>
      <c r="K194" s="10" t="str">
        <f t="shared" ref="K194:K196" si="50">LOWER(DEC2HEX((J194)))</f>
        <v>0</v>
      </c>
      <c r="L194" s="10">
        <f t="shared" ref="L194:L196" si="51">J194*(2^C194)</f>
        <v>0</v>
      </c>
      <c r="M194" s="19"/>
    </row>
    <row r="195" spans="1:13" ht="14.6">
      <c r="A195" s="17"/>
      <c r="B195" s="33"/>
      <c r="C195" s="10">
        <v>5</v>
      </c>
      <c r="D195" s="10">
        <v>9</v>
      </c>
      <c r="E195" s="10">
        <f t="shared" si="48"/>
        <v>5</v>
      </c>
      <c r="F195" s="10" t="str">
        <f t="shared" si="49"/>
        <v>5'h0</v>
      </c>
      <c r="G195" s="10" t="s">
        <v>123</v>
      </c>
      <c r="H195" s="22" t="s">
        <v>4361</v>
      </c>
      <c r="I195" s="35"/>
      <c r="J195" s="10">
        <v>0</v>
      </c>
      <c r="K195" s="10" t="str">
        <f t="shared" si="50"/>
        <v>0</v>
      </c>
      <c r="L195" s="10">
        <f t="shared" si="51"/>
        <v>0</v>
      </c>
      <c r="M195" s="19"/>
    </row>
    <row r="196" spans="1:13" ht="14.6">
      <c r="A196" s="17"/>
      <c r="B196" s="33"/>
      <c r="C196" s="10">
        <v>0</v>
      </c>
      <c r="D196" s="10">
        <v>4</v>
      </c>
      <c r="E196" s="10">
        <f t="shared" si="48"/>
        <v>5</v>
      </c>
      <c r="F196" s="10" t="str">
        <f t="shared" si="49"/>
        <v>5'h0</v>
      </c>
      <c r="G196" s="10" t="s">
        <v>123</v>
      </c>
      <c r="H196" s="22" t="s">
        <v>4360</v>
      </c>
      <c r="I196" s="35"/>
      <c r="J196" s="10">
        <v>0</v>
      </c>
      <c r="K196" s="10" t="str">
        <f t="shared" si="50"/>
        <v>0</v>
      </c>
      <c r="L196" s="10">
        <f t="shared" si="51"/>
        <v>0</v>
      </c>
      <c r="M196" s="19"/>
    </row>
  </sheetData>
  <phoneticPr fontId="29" type="noConversion"/>
  <conditionalFormatting sqref="G5:G6">
    <cfRule type="duplicateValues" dxfId="7" priority="5"/>
  </conditionalFormatting>
  <conditionalFormatting sqref="G7:G8">
    <cfRule type="duplicateValues" dxfId="6" priority="4"/>
  </conditionalFormatting>
  <conditionalFormatting sqref="G9:G10">
    <cfRule type="duplicateValues" dxfId="5" priority="3"/>
  </conditionalFormatting>
  <conditionalFormatting sqref="G30">
    <cfRule type="duplicateValues" dxfId="4" priority="2"/>
  </conditionalFormatting>
  <conditionalFormatting sqref="G11">
    <cfRule type="duplicateValues" dxfId="3" priority="6"/>
  </conditionalFormatting>
  <conditionalFormatting sqref="G14">
    <cfRule type="duplicateValues" dxfId="2"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opLeftCell="B4" workbookViewId="0">
      <selection activeCell="K9" sqref="K9"/>
    </sheetView>
  </sheetViews>
  <sheetFormatPr defaultColWidth="9" defaultRowHeight="14.15"/>
  <cols>
    <col min="1" max="1" width="8.69140625" style="169" customWidth="1"/>
    <col min="2" max="5" width="9" style="169"/>
    <col min="6" max="6" width="11.61328125" style="169" customWidth="1"/>
    <col min="7" max="7" width="8.23046875" style="169" customWidth="1"/>
    <col min="8" max="8" width="38.69140625" style="169" customWidth="1"/>
    <col min="9" max="9" width="71.23046875" style="1" customWidth="1"/>
    <col min="10" max="10" width="10.4609375" style="169" customWidth="1"/>
    <col min="11" max="11" width="10.61328125" style="169" customWidth="1"/>
    <col min="12" max="12" width="11.23046875" style="169" customWidth="1"/>
    <col min="13" max="13" width="11.3828125" style="169" customWidth="1"/>
    <col min="14" max="14" width="10.61328125" style="169" customWidth="1"/>
    <col min="15" max="16384" width="9" style="169"/>
  </cols>
  <sheetData>
    <row r="1" spans="1:14" ht="29.1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4.6">
      <c r="A2" s="6"/>
      <c r="B2" s="5" t="s">
        <v>120</v>
      </c>
      <c r="C2" s="6"/>
      <c r="D2" s="6"/>
      <c r="E2" s="6">
        <f>SUM(E3:E19)</f>
        <v>32</v>
      </c>
      <c r="F2" s="79" t="str">
        <f>CONCATENATE("32'h",K2)</f>
        <v>32'h06000000</v>
      </c>
      <c r="G2" s="79"/>
      <c r="H2" s="8" t="s">
        <v>3933</v>
      </c>
      <c r="I2" s="8"/>
      <c r="J2" s="6"/>
      <c r="K2" s="6" t="str">
        <f>LOWER(DEC2HEX(L2,8))</f>
        <v>06000000</v>
      </c>
      <c r="L2" s="6">
        <f>SUM(L3:L19)</f>
        <v>100663296</v>
      </c>
      <c r="M2" s="118"/>
    </row>
    <row r="3" spans="1:14" ht="14.6">
      <c r="A3" s="17"/>
      <c r="B3" s="17"/>
      <c r="C3" s="116">
        <v>29</v>
      </c>
      <c r="D3" s="116">
        <v>31</v>
      </c>
      <c r="E3" s="10">
        <f t="shared" ref="E3:E19" si="0">D3+1-C3</f>
        <v>3</v>
      </c>
      <c r="F3" s="10" t="str">
        <f t="shared" ref="F3:F19" si="1">CONCATENATE(E3,"'h",K3)</f>
        <v>3'h0</v>
      </c>
      <c r="G3" s="10" t="s">
        <v>121</v>
      </c>
      <c r="H3" s="117" t="s">
        <v>106</v>
      </c>
      <c r="I3" s="170" t="s">
        <v>122</v>
      </c>
      <c r="J3" s="116">
        <v>0</v>
      </c>
      <c r="K3" s="116" t="str">
        <f t="shared" ref="K3:K19" si="2">LOWER(DEC2HEX((J3)))</f>
        <v>0</v>
      </c>
      <c r="L3" s="116">
        <f t="shared" ref="L3:L19" si="3">J3*(2^C3)</f>
        <v>0</v>
      </c>
      <c r="M3" s="118"/>
    </row>
    <row r="4" spans="1:14" ht="14.6">
      <c r="A4" s="17"/>
      <c r="B4" s="17"/>
      <c r="C4" s="116">
        <v>28</v>
      </c>
      <c r="D4" s="116">
        <v>28</v>
      </c>
      <c r="E4" s="10">
        <f t="shared" si="0"/>
        <v>1</v>
      </c>
      <c r="F4" s="10" t="str">
        <f t="shared" si="1"/>
        <v>1'h0</v>
      </c>
      <c r="G4" s="10" t="s">
        <v>121</v>
      </c>
      <c r="H4" s="117" t="s">
        <v>106</v>
      </c>
      <c r="I4" s="170" t="s">
        <v>122</v>
      </c>
      <c r="J4" s="116">
        <v>0</v>
      </c>
      <c r="K4" s="116" t="str">
        <f t="shared" si="2"/>
        <v>0</v>
      </c>
      <c r="L4" s="116">
        <f t="shared" si="3"/>
        <v>0</v>
      </c>
      <c r="M4" s="118"/>
    </row>
    <row r="5" spans="1:14" ht="14.6">
      <c r="A5" s="17"/>
      <c r="B5" s="17"/>
      <c r="C5" s="116">
        <v>27</v>
      </c>
      <c r="D5" s="116">
        <v>27</v>
      </c>
      <c r="E5" s="10">
        <f t="shared" si="0"/>
        <v>1</v>
      </c>
      <c r="F5" s="10" t="str">
        <f t="shared" si="1"/>
        <v>1'h0</v>
      </c>
      <c r="G5" s="10" t="s">
        <v>121</v>
      </c>
      <c r="H5" s="117" t="s">
        <v>106</v>
      </c>
      <c r="I5" s="170" t="s">
        <v>122</v>
      </c>
      <c r="J5" s="116">
        <v>0</v>
      </c>
      <c r="K5" s="116" t="str">
        <f t="shared" si="2"/>
        <v>0</v>
      </c>
      <c r="L5" s="116">
        <f t="shared" si="3"/>
        <v>0</v>
      </c>
      <c r="M5" s="118"/>
    </row>
    <row r="6" spans="1:14" ht="14.6">
      <c r="A6" s="17"/>
      <c r="B6" s="17"/>
      <c r="C6" s="116">
        <v>25</v>
      </c>
      <c r="D6" s="116">
        <v>26</v>
      </c>
      <c r="E6" s="10">
        <f t="shared" si="0"/>
        <v>2</v>
      </c>
      <c r="F6" s="10" t="str">
        <f t="shared" si="1"/>
        <v>2'h3</v>
      </c>
      <c r="G6" s="10" t="s">
        <v>123</v>
      </c>
      <c r="H6" s="117" t="s">
        <v>285</v>
      </c>
      <c r="I6" s="170" t="s">
        <v>125</v>
      </c>
      <c r="J6" s="116">
        <v>3</v>
      </c>
      <c r="K6" s="116" t="str">
        <f t="shared" si="2"/>
        <v>3</v>
      </c>
      <c r="L6" s="116">
        <f t="shared" si="3"/>
        <v>100663296</v>
      </c>
      <c r="M6" s="118"/>
    </row>
    <row r="7" spans="1:14" ht="43.75">
      <c r="A7" s="17"/>
      <c r="B7" s="17"/>
      <c r="C7" s="116">
        <v>24</v>
      </c>
      <c r="D7" s="116">
        <v>24</v>
      </c>
      <c r="E7" s="10">
        <f t="shared" si="0"/>
        <v>1</v>
      </c>
      <c r="F7" s="10" t="str">
        <f t="shared" si="1"/>
        <v>1'h0</v>
      </c>
      <c r="G7" s="10" t="s">
        <v>123</v>
      </c>
      <c r="H7" s="117" t="s">
        <v>286</v>
      </c>
      <c r="I7" s="34" t="s">
        <v>127</v>
      </c>
      <c r="J7" s="116">
        <v>0</v>
      </c>
      <c r="K7" s="116" t="str">
        <f t="shared" si="2"/>
        <v>0</v>
      </c>
      <c r="L7" s="116">
        <f t="shared" si="3"/>
        <v>0</v>
      </c>
      <c r="M7" s="118"/>
    </row>
    <row r="8" spans="1:14" ht="14.6">
      <c r="A8" s="17"/>
      <c r="B8" s="17"/>
      <c r="C8" s="116">
        <v>23</v>
      </c>
      <c r="D8" s="116">
        <v>23</v>
      </c>
      <c r="E8" s="10">
        <f t="shared" si="0"/>
        <v>1</v>
      </c>
      <c r="F8" s="10" t="str">
        <f t="shared" si="1"/>
        <v>1'h0</v>
      </c>
      <c r="G8" s="10" t="s">
        <v>123</v>
      </c>
      <c r="H8" s="117" t="s">
        <v>287</v>
      </c>
      <c r="I8" s="170" t="s">
        <v>129</v>
      </c>
      <c r="J8" s="116">
        <v>0</v>
      </c>
      <c r="K8" s="116" t="str">
        <f t="shared" si="2"/>
        <v>0</v>
      </c>
      <c r="L8" s="116">
        <f t="shared" si="3"/>
        <v>0</v>
      </c>
      <c r="M8" s="118"/>
    </row>
    <row r="9" spans="1:14" ht="43.75">
      <c r="A9" s="17"/>
      <c r="B9" s="17"/>
      <c r="C9" s="116">
        <v>22</v>
      </c>
      <c r="D9" s="116">
        <v>22</v>
      </c>
      <c r="E9" s="10">
        <f t="shared" si="0"/>
        <v>1</v>
      </c>
      <c r="F9" s="10" t="str">
        <f t="shared" si="1"/>
        <v>1'h0</v>
      </c>
      <c r="G9" s="10" t="s">
        <v>123</v>
      </c>
      <c r="H9" s="117" t="s">
        <v>288</v>
      </c>
      <c r="I9" s="34" t="s">
        <v>131</v>
      </c>
      <c r="J9" s="116">
        <v>0</v>
      </c>
      <c r="K9" s="116" t="str">
        <f t="shared" si="2"/>
        <v>0</v>
      </c>
      <c r="L9" s="116">
        <f t="shared" si="3"/>
        <v>0</v>
      </c>
      <c r="M9" s="118"/>
    </row>
    <row r="10" spans="1:14" ht="14.6">
      <c r="A10" s="17"/>
      <c r="B10" s="17"/>
      <c r="C10" s="116">
        <v>21</v>
      </c>
      <c r="D10" s="116">
        <v>21</v>
      </c>
      <c r="E10" s="10">
        <f t="shared" si="0"/>
        <v>1</v>
      </c>
      <c r="F10" s="10" t="str">
        <f t="shared" si="1"/>
        <v>1'h0</v>
      </c>
      <c r="G10" s="10" t="s">
        <v>123</v>
      </c>
      <c r="H10" s="117" t="s">
        <v>289</v>
      </c>
      <c r="I10" s="170" t="s">
        <v>133</v>
      </c>
      <c r="J10" s="116">
        <v>0</v>
      </c>
      <c r="K10" s="116" t="str">
        <f t="shared" si="2"/>
        <v>0</v>
      </c>
      <c r="L10" s="116">
        <f t="shared" si="3"/>
        <v>0</v>
      </c>
      <c r="M10" s="118"/>
    </row>
    <row r="11" spans="1:14" ht="43.75">
      <c r="A11" s="17"/>
      <c r="B11" s="17"/>
      <c r="C11" s="116">
        <v>20</v>
      </c>
      <c r="D11" s="116">
        <v>20</v>
      </c>
      <c r="E11" s="10">
        <f t="shared" si="0"/>
        <v>1</v>
      </c>
      <c r="F11" s="10" t="str">
        <f t="shared" si="1"/>
        <v>1'h0</v>
      </c>
      <c r="G11" s="10" t="s">
        <v>123</v>
      </c>
      <c r="H11" s="117" t="s">
        <v>3934</v>
      </c>
      <c r="I11" s="34" t="s">
        <v>3926</v>
      </c>
      <c r="J11" s="116">
        <v>0</v>
      </c>
      <c r="K11" s="116" t="str">
        <f t="shared" si="2"/>
        <v>0</v>
      </c>
      <c r="L11" s="116">
        <f t="shared" si="3"/>
        <v>0</v>
      </c>
      <c r="M11" s="118"/>
    </row>
    <row r="12" spans="1:14" ht="14.6">
      <c r="A12" s="17"/>
      <c r="B12" s="17"/>
      <c r="C12" s="116">
        <v>19</v>
      </c>
      <c r="D12" s="116">
        <v>19</v>
      </c>
      <c r="E12" s="10">
        <f t="shared" si="0"/>
        <v>1</v>
      </c>
      <c r="F12" s="10" t="str">
        <f t="shared" si="1"/>
        <v>1'h0</v>
      </c>
      <c r="G12" s="10" t="s">
        <v>123</v>
      </c>
      <c r="H12" s="117" t="s">
        <v>3935</v>
      </c>
      <c r="I12" s="170" t="s">
        <v>3936</v>
      </c>
      <c r="J12" s="116">
        <v>0</v>
      </c>
      <c r="K12" s="116" t="str">
        <f t="shared" si="2"/>
        <v>0</v>
      </c>
      <c r="L12" s="116">
        <f t="shared" si="3"/>
        <v>0</v>
      </c>
      <c r="M12" s="118"/>
    </row>
    <row r="13" spans="1:14" ht="43.75">
      <c r="A13" s="17"/>
      <c r="B13" s="17"/>
      <c r="C13" s="116">
        <v>18</v>
      </c>
      <c r="D13" s="116">
        <v>18</v>
      </c>
      <c r="E13" s="10">
        <f t="shared" si="0"/>
        <v>1</v>
      </c>
      <c r="F13" s="10" t="str">
        <f t="shared" si="1"/>
        <v>1'h0</v>
      </c>
      <c r="G13" s="10" t="s">
        <v>123</v>
      </c>
      <c r="H13" s="117" t="s">
        <v>290</v>
      </c>
      <c r="I13" s="34" t="s">
        <v>135</v>
      </c>
      <c r="J13" s="116">
        <v>0</v>
      </c>
      <c r="K13" s="116" t="str">
        <f t="shared" si="2"/>
        <v>0</v>
      </c>
      <c r="L13" s="116">
        <f t="shared" si="3"/>
        <v>0</v>
      </c>
      <c r="M13" s="118"/>
    </row>
    <row r="14" spans="1:14" ht="43.75">
      <c r="A14" s="17"/>
      <c r="B14" s="17"/>
      <c r="C14" s="116">
        <v>17</v>
      </c>
      <c r="D14" s="116">
        <v>17</v>
      </c>
      <c r="E14" s="10">
        <f t="shared" si="0"/>
        <v>1</v>
      </c>
      <c r="F14" s="10" t="str">
        <f t="shared" si="1"/>
        <v>1'h0</v>
      </c>
      <c r="G14" s="10" t="s">
        <v>123</v>
      </c>
      <c r="H14" s="117" t="s">
        <v>291</v>
      </c>
      <c r="I14" s="34" t="s">
        <v>137</v>
      </c>
      <c r="J14" s="116">
        <v>0</v>
      </c>
      <c r="K14" s="116" t="str">
        <f t="shared" si="2"/>
        <v>0</v>
      </c>
      <c r="L14" s="116">
        <f t="shared" si="3"/>
        <v>0</v>
      </c>
      <c r="M14" s="118"/>
    </row>
    <row r="15" spans="1:14" ht="43.75">
      <c r="A15" s="17"/>
      <c r="B15" s="17"/>
      <c r="C15" s="116">
        <v>16</v>
      </c>
      <c r="D15" s="116">
        <v>16</v>
      </c>
      <c r="E15" s="10">
        <f t="shared" si="0"/>
        <v>1</v>
      </c>
      <c r="F15" s="10" t="str">
        <f t="shared" si="1"/>
        <v>1'h0</v>
      </c>
      <c r="G15" s="10" t="s">
        <v>123</v>
      </c>
      <c r="H15" s="117" t="s">
        <v>292</v>
      </c>
      <c r="I15" s="34" t="s">
        <v>139</v>
      </c>
      <c r="J15" s="116">
        <v>0</v>
      </c>
      <c r="K15" s="116" t="str">
        <f t="shared" si="2"/>
        <v>0</v>
      </c>
      <c r="L15" s="116">
        <f t="shared" si="3"/>
        <v>0</v>
      </c>
      <c r="M15" s="118"/>
    </row>
    <row r="16" spans="1:14" ht="14.6">
      <c r="A16" s="17"/>
      <c r="B16" s="17"/>
      <c r="C16" s="116">
        <v>10</v>
      </c>
      <c r="D16" s="116">
        <v>15</v>
      </c>
      <c r="E16" s="10">
        <f t="shared" si="0"/>
        <v>6</v>
      </c>
      <c r="F16" s="10" t="str">
        <f t="shared" si="1"/>
        <v>6'h0</v>
      </c>
      <c r="G16" s="10" t="s">
        <v>121</v>
      </c>
      <c r="H16" s="117" t="s">
        <v>106</v>
      </c>
      <c r="I16" s="170" t="s">
        <v>122</v>
      </c>
      <c r="J16" s="116">
        <v>0</v>
      </c>
      <c r="K16" s="116" t="str">
        <f t="shared" si="2"/>
        <v>0</v>
      </c>
      <c r="L16" s="116">
        <f t="shared" si="3"/>
        <v>0</v>
      </c>
      <c r="M16" s="118"/>
    </row>
    <row r="17" spans="1:13" ht="14.6">
      <c r="A17" s="17"/>
      <c r="B17" s="17"/>
      <c r="C17" s="116">
        <v>9</v>
      </c>
      <c r="D17" s="116">
        <v>9</v>
      </c>
      <c r="E17" s="10">
        <f t="shared" si="0"/>
        <v>1</v>
      </c>
      <c r="F17" s="10" t="str">
        <f t="shared" si="1"/>
        <v>1'h0</v>
      </c>
      <c r="G17" s="10" t="s">
        <v>123</v>
      </c>
      <c r="H17" s="117" t="s">
        <v>3937</v>
      </c>
      <c r="I17" s="170" t="s">
        <v>3922</v>
      </c>
      <c r="J17" s="116">
        <v>0</v>
      </c>
      <c r="K17" s="116" t="str">
        <f t="shared" si="2"/>
        <v>0</v>
      </c>
      <c r="L17" s="116">
        <f t="shared" si="3"/>
        <v>0</v>
      </c>
      <c r="M17" s="118"/>
    </row>
    <row r="18" spans="1:13" ht="14.6">
      <c r="A18" s="17"/>
      <c r="B18" s="17"/>
      <c r="C18" s="116">
        <v>5</v>
      </c>
      <c r="D18" s="116">
        <v>8</v>
      </c>
      <c r="E18" s="10">
        <f t="shared" si="0"/>
        <v>4</v>
      </c>
      <c r="F18" s="10" t="str">
        <f t="shared" si="1"/>
        <v>4'h0</v>
      </c>
      <c r="G18" s="10" t="s">
        <v>123</v>
      </c>
      <c r="H18" s="117" t="s">
        <v>293</v>
      </c>
      <c r="I18" s="170" t="s">
        <v>141</v>
      </c>
      <c r="J18" s="116">
        <v>0</v>
      </c>
      <c r="K18" s="116" t="str">
        <f t="shared" si="2"/>
        <v>0</v>
      </c>
      <c r="L18" s="116">
        <f t="shared" si="3"/>
        <v>0</v>
      </c>
      <c r="M18" s="118"/>
    </row>
    <row r="19" spans="1:13" ht="14.6">
      <c r="A19" s="17"/>
      <c r="B19" s="17"/>
      <c r="C19" s="116">
        <v>0</v>
      </c>
      <c r="D19" s="116">
        <v>4</v>
      </c>
      <c r="E19" s="10">
        <f t="shared" si="0"/>
        <v>5</v>
      </c>
      <c r="F19" s="10" t="str">
        <f t="shared" si="1"/>
        <v>5'h0</v>
      </c>
      <c r="G19" s="10" t="s">
        <v>123</v>
      </c>
      <c r="H19" s="117" t="s">
        <v>294</v>
      </c>
      <c r="I19" s="170" t="s">
        <v>143</v>
      </c>
      <c r="J19" s="116">
        <v>0</v>
      </c>
      <c r="K19" s="116" t="str">
        <f t="shared" si="2"/>
        <v>0</v>
      </c>
      <c r="L19" s="116">
        <f t="shared" si="3"/>
        <v>0</v>
      </c>
      <c r="M19" s="118"/>
    </row>
  </sheetData>
  <phoneticPr fontId="2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25" zoomScale="115" zoomScaleNormal="115" workbookViewId="0">
      <selection activeCell="I42" sqref="I42"/>
    </sheetView>
  </sheetViews>
  <sheetFormatPr defaultColWidth="9" defaultRowHeight="14.15"/>
  <cols>
    <col min="1" max="5" width="9" style="43" customWidth="1"/>
    <col min="6" max="6" width="12" style="43" customWidth="1"/>
    <col min="7" max="7" width="9" style="43" customWidth="1"/>
    <col min="8" max="8" width="23.3828125" style="43" customWidth="1"/>
    <col min="9" max="9" width="47.3828125" style="164" customWidth="1"/>
    <col min="10" max="11" width="9" style="168" customWidth="1"/>
    <col min="12" max="12" width="10.4609375" style="168" customWidth="1"/>
    <col min="13" max="13" width="11.921875" style="43" customWidth="1"/>
    <col min="14" max="16384" width="9" style="163"/>
  </cols>
  <sheetData>
    <row r="1" spans="1:13" ht="43.75">
      <c r="A1" s="30" t="s">
        <v>262</v>
      </c>
      <c r="B1" s="31" t="s">
        <v>107</v>
      </c>
      <c r="C1" s="30" t="s">
        <v>108</v>
      </c>
      <c r="D1" s="30" t="s">
        <v>109</v>
      </c>
      <c r="E1" s="30" t="s">
        <v>110</v>
      </c>
      <c r="F1" s="30" t="s">
        <v>111</v>
      </c>
      <c r="G1" s="30" t="s">
        <v>112</v>
      </c>
      <c r="H1" s="30" t="s">
        <v>113</v>
      </c>
      <c r="I1" s="30" t="s">
        <v>114</v>
      </c>
      <c r="J1" s="30" t="s">
        <v>115</v>
      </c>
      <c r="K1" s="30" t="s">
        <v>116</v>
      </c>
      <c r="L1" s="30" t="s">
        <v>117</v>
      </c>
      <c r="M1" s="30" t="s">
        <v>263</v>
      </c>
    </row>
    <row r="2" spans="1:13" ht="14.6">
      <c r="A2" s="6"/>
      <c r="B2" s="5" t="s">
        <v>120</v>
      </c>
      <c r="C2" s="6"/>
      <c r="D2" s="6"/>
      <c r="E2" s="6">
        <f>SUM(E3:E3)</f>
        <v>32</v>
      </c>
      <c r="F2" s="79" t="str">
        <f>CONCATENATE("32'h",K2)</f>
        <v>32'h00000000</v>
      </c>
      <c r="G2" s="6"/>
      <c r="H2" s="8" t="s">
        <v>1945</v>
      </c>
      <c r="I2" s="8"/>
      <c r="J2" s="166"/>
      <c r="K2" s="166" t="str">
        <f>LOWER(DEC2HEX(L2,8))</f>
        <v>00000000</v>
      </c>
      <c r="L2" s="166">
        <f>SUM(L3:L3)</f>
        <v>0</v>
      </c>
      <c r="M2" s="6"/>
    </row>
    <row r="3" spans="1:13" ht="14.6">
      <c r="A3" s="17"/>
      <c r="B3" s="17"/>
      <c r="C3" s="10">
        <v>0</v>
      </c>
      <c r="D3" s="10">
        <v>31</v>
      </c>
      <c r="E3" s="10">
        <f>D3+1-C3</f>
        <v>32</v>
      </c>
      <c r="F3" s="10" t="str">
        <f>CONCATENATE(E3,"'h",K3)</f>
        <v>32'h0</v>
      </c>
      <c r="G3" s="10" t="s">
        <v>123</v>
      </c>
      <c r="H3" s="18" t="s">
        <v>1946</v>
      </c>
      <c r="I3" s="34" t="s">
        <v>1947</v>
      </c>
      <c r="J3" s="167">
        <v>0</v>
      </c>
      <c r="K3" s="167" t="str">
        <f>LOWER(DEC2HEX((J3)))</f>
        <v>0</v>
      </c>
      <c r="L3" s="167">
        <f>J3*(2^C3)</f>
        <v>0</v>
      </c>
      <c r="M3" s="19"/>
    </row>
    <row r="4" spans="1:13" ht="14.6">
      <c r="A4" s="6"/>
      <c r="B4" s="5" t="s">
        <v>153</v>
      </c>
      <c r="C4" s="6"/>
      <c r="D4" s="6"/>
      <c r="E4" s="6">
        <f>SUM(E5:E8)</f>
        <v>32</v>
      </c>
      <c r="F4" s="79" t="str">
        <f>CONCATENATE("32'h",K4)</f>
        <v>32'h00000000</v>
      </c>
      <c r="G4" s="79"/>
      <c r="H4" s="8" t="s">
        <v>1948</v>
      </c>
      <c r="I4" s="8"/>
      <c r="J4" s="166"/>
      <c r="K4" s="166" t="str">
        <f>LOWER(DEC2HEX(L4,8))</f>
        <v>00000000</v>
      </c>
      <c r="L4" s="166">
        <f>SUM(L5:L8)</f>
        <v>0</v>
      </c>
      <c r="M4" s="6"/>
    </row>
    <row r="5" spans="1:13" ht="14.6">
      <c r="A5" s="17"/>
      <c r="B5" s="17"/>
      <c r="C5" s="10">
        <v>8</v>
      </c>
      <c r="D5" s="10">
        <v>31</v>
      </c>
      <c r="E5" s="10">
        <f t="shared" ref="E5:E8" si="0">D5+1-C5</f>
        <v>24</v>
      </c>
      <c r="F5" s="10" t="str">
        <f t="shared" ref="F5:F8" si="1">CONCATENATE(E5,"'h",K5)</f>
        <v>24'h0</v>
      </c>
      <c r="G5" s="10" t="s">
        <v>121</v>
      </c>
      <c r="H5" s="18" t="s">
        <v>106</v>
      </c>
      <c r="I5" s="34" t="s">
        <v>1947</v>
      </c>
      <c r="J5" s="167">
        <v>0</v>
      </c>
      <c r="K5" s="167" t="str">
        <f t="shared" ref="K5:K8" si="2">LOWER(DEC2HEX((J5)))</f>
        <v>0</v>
      </c>
      <c r="L5" s="167">
        <f t="shared" ref="L5:L8" si="3">J5*(2^C5)</f>
        <v>0</v>
      </c>
      <c r="M5" s="19"/>
    </row>
    <row r="6" spans="1:13" ht="145.75">
      <c r="A6" s="17"/>
      <c r="B6" s="17"/>
      <c r="C6" s="10">
        <v>3</v>
      </c>
      <c r="D6" s="10">
        <v>7</v>
      </c>
      <c r="E6" s="10">
        <f t="shared" si="0"/>
        <v>5</v>
      </c>
      <c r="F6" s="10" t="str">
        <f t="shared" si="1"/>
        <v>5'h0</v>
      </c>
      <c r="G6" s="10" t="s">
        <v>123</v>
      </c>
      <c r="H6" s="18" t="s">
        <v>1949</v>
      </c>
      <c r="I6" s="34" t="s">
        <v>4421</v>
      </c>
      <c r="J6" s="167">
        <v>0</v>
      </c>
      <c r="K6" s="167" t="str">
        <f t="shared" si="2"/>
        <v>0</v>
      </c>
      <c r="L6" s="167">
        <f t="shared" si="3"/>
        <v>0</v>
      </c>
      <c r="M6" s="19"/>
    </row>
    <row r="7" spans="1:13" ht="116.6">
      <c r="A7" s="17"/>
      <c r="B7" s="17"/>
      <c r="C7" s="10">
        <v>1</v>
      </c>
      <c r="D7" s="10">
        <v>2</v>
      </c>
      <c r="E7" s="10">
        <f t="shared" si="0"/>
        <v>2</v>
      </c>
      <c r="F7" s="10" t="str">
        <f t="shared" si="1"/>
        <v>2'h0</v>
      </c>
      <c r="G7" s="10" t="s">
        <v>123</v>
      </c>
      <c r="H7" s="18" t="s">
        <v>1950</v>
      </c>
      <c r="I7" s="34" t="s">
        <v>4422</v>
      </c>
      <c r="J7" s="167">
        <v>0</v>
      </c>
      <c r="K7" s="167" t="str">
        <f t="shared" si="2"/>
        <v>0</v>
      </c>
      <c r="L7" s="167">
        <f t="shared" si="3"/>
        <v>0</v>
      </c>
      <c r="M7" s="19"/>
    </row>
    <row r="8" spans="1:13" ht="72.900000000000006">
      <c r="A8" s="17"/>
      <c r="B8" s="17"/>
      <c r="C8" s="10">
        <v>0</v>
      </c>
      <c r="D8" s="10">
        <v>0</v>
      </c>
      <c r="E8" s="10">
        <f t="shared" si="0"/>
        <v>1</v>
      </c>
      <c r="F8" s="10" t="str">
        <f t="shared" si="1"/>
        <v>1'h0</v>
      </c>
      <c r="G8" s="10" t="s">
        <v>123</v>
      </c>
      <c r="H8" s="18" t="s">
        <v>1951</v>
      </c>
      <c r="I8" s="34" t="s">
        <v>4423</v>
      </c>
      <c r="J8" s="167">
        <v>0</v>
      </c>
      <c r="K8" s="167" t="str">
        <f t="shared" si="2"/>
        <v>0</v>
      </c>
      <c r="L8" s="167">
        <f t="shared" si="3"/>
        <v>0</v>
      </c>
      <c r="M8" s="19"/>
    </row>
    <row r="9" spans="1:13" ht="14.6">
      <c r="A9" s="6"/>
      <c r="B9" s="5" t="s">
        <v>167</v>
      </c>
      <c r="C9" s="6"/>
      <c r="D9" s="6"/>
      <c r="E9" s="6">
        <f>SUM(E10:E14)</f>
        <v>32</v>
      </c>
      <c r="F9" s="79" t="str">
        <f>CONCATENATE("32'h",K9)</f>
        <v>32'h00000000</v>
      </c>
      <c r="G9" s="79"/>
      <c r="H9" s="8" t="s">
        <v>3869</v>
      </c>
      <c r="I9" s="8"/>
      <c r="J9" s="166"/>
      <c r="K9" s="166" t="str">
        <f>LOWER(DEC2HEX(L9,8))</f>
        <v>00000000</v>
      </c>
      <c r="L9" s="166">
        <f>SUM(L10:L14)</f>
        <v>0</v>
      </c>
      <c r="M9" s="6"/>
    </row>
    <row r="10" spans="1:13" ht="14.6">
      <c r="A10" s="17"/>
      <c r="B10" s="17"/>
      <c r="C10" s="10">
        <v>7</v>
      </c>
      <c r="D10" s="10">
        <v>31</v>
      </c>
      <c r="E10" s="10">
        <f t="shared" ref="E10:E14" si="4">D10+1-C10</f>
        <v>25</v>
      </c>
      <c r="F10" s="10" t="str">
        <f t="shared" ref="F10:F14" si="5">CONCATENATE(E10,"'h",K10)</f>
        <v>25'h0</v>
      </c>
      <c r="G10" s="10" t="s">
        <v>121</v>
      </c>
      <c r="H10" s="18" t="s">
        <v>106</v>
      </c>
      <c r="I10" s="34" t="s">
        <v>1947</v>
      </c>
      <c r="J10" s="167">
        <v>0</v>
      </c>
      <c r="K10" s="167" t="str">
        <f t="shared" ref="K10:K14" si="6">LOWER(DEC2HEX((J10)))</f>
        <v>0</v>
      </c>
      <c r="L10" s="167">
        <f t="shared" ref="L10:L14" si="7">J10*(2^C10)</f>
        <v>0</v>
      </c>
      <c r="M10" s="19"/>
    </row>
    <row r="11" spans="1:13" ht="58.3">
      <c r="A11" s="17"/>
      <c r="B11" s="17"/>
      <c r="C11" s="10">
        <v>6</v>
      </c>
      <c r="D11" s="10">
        <v>6</v>
      </c>
      <c r="E11" s="10">
        <f t="shared" si="4"/>
        <v>1</v>
      </c>
      <c r="F11" s="10" t="str">
        <f t="shared" si="5"/>
        <v>1'h0</v>
      </c>
      <c r="G11" s="10" t="s">
        <v>123</v>
      </c>
      <c r="H11" s="18" t="s">
        <v>3868</v>
      </c>
      <c r="I11" s="32" t="s">
        <v>3867</v>
      </c>
      <c r="J11" s="167">
        <v>0</v>
      </c>
      <c r="K11" s="167" t="str">
        <f t="shared" si="6"/>
        <v>0</v>
      </c>
      <c r="L11" s="167">
        <f t="shared" si="7"/>
        <v>0</v>
      </c>
      <c r="M11" s="19"/>
    </row>
    <row r="12" spans="1:13" ht="131.15">
      <c r="A12" s="17"/>
      <c r="B12" s="17"/>
      <c r="C12" s="10">
        <v>3</v>
      </c>
      <c r="D12" s="10">
        <v>5</v>
      </c>
      <c r="E12" s="10">
        <f t="shared" si="4"/>
        <v>3</v>
      </c>
      <c r="F12" s="10" t="str">
        <f t="shared" si="5"/>
        <v>3'h0</v>
      </c>
      <c r="G12" s="10" t="s">
        <v>123</v>
      </c>
      <c r="H12" s="18" t="s">
        <v>3866</v>
      </c>
      <c r="I12" s="32" t="s">
        <v>3865</v>
      </c>
      <c r="J12" s="167">
        <v>0</v>
      </c>
      <c r="K12" s="167" t="str">
        <f t="shared" si="6"/>
        <v>0</v>
      </c>
      <c r="L12" s="167">
        <f t="shared" si="7"/>
        <v>0</v>
      </c>
      <c r="M12" s="19"/>
    </row>
    <row r="13" spans="1:13" ht="72.900000000000006">
      <c r="A13" s="17"/>
      <c r="B13" s="17"/>
      <c r="C13" s="10">
        <v>1</v>
      </c>
      <c r="D13" s="10">
        <v>2</v>
      </c>
      <c r="E13" s="10">
        <f t="shared" si="4"/>
        <v>2</v>
      </c>
      <c r="F13" s="10" t="str">
        <f t="shared" si="5"/>
        <v>2'h0</v>
      </c>
      <c r="G13" s="10" t="s">
        <v>123</v>
      </c>
      <c r="H13" s="18" t="s">
        <v>3899</v>
      </c>
      <c r="I13" s="32" t="s">
        <v>3864</v>
      </c>
      <c r="J13" s="167">
        <v>0</v>
      </c>
      <c r="K13" s="167" t="str">
        <f t="shared" si="6"/>
        <v>0</v>
      </c>
      <c r="L13" s="167">
        <f t="shared" si="7"/>
        <v>0</v>
      </c>
      <c r="M13" s="19"/>
    </row>
    <row r="14" spans="1:13" ht="43.75">
      <c r="A14" s="17"/>
      <c r="B14" s="17"/>
      <c r="C14" s="10">
        <v>0</v>
      </c>
      <c r="D14" s="10">
        <v>0</v>
      </c>
      <c r="E14" s="10">
        <f t="shared" si="4"/>
        <v>1</v>
      </c>
      <c r="F14" s="10" t="str">
        <f t="shared" si="5"/>
        <v>1'h0</v>
      </c>
      <c r="G14" s="10" t="s">
        <v>123</v>
      </c>
      <c r="H14" s="18" t="s">
        <v>3863</v>
      </c>
      <c r="I14" s="32" t="s">
        <v>3862</v>
      </c>
      <c r="J14" s="167">
        <v>0</v>
      </c>
      <c r="K14" s="167" t="str">
        <f t="shared" si="6"/>
        <v>0</v>
      </c>
      <c r="L14" s="167">
        <f t="shared" si="7"/>
        <v>0</v>
      </c>
      <c r="M14" s="19"/>
    </row>
    <row r="15" spans="1:13" ht="14.6">
      <c r="A15" s="6"/>
      <c r="B15" s="5" t="s">
        <v>310</v>
      </c>
      <c r="C15" s="6"/>
      <c r="D15" s="6"/>
      <c r="E15" s="6">
        <f>SUM(E16:E23)</f>
        <v>32</v>
      </c>
      <c r="F15" s="79" t="str">
        <f>CONCATENATE("32'h",K15)</f>
        <v>32'h00000042</v>
      </c>
      <c r="G15" s="79"/>
      <c r="H15" s="8" t="s">
        <v>3861</v>
      </c>
      <c r="I15" s="8"/>
      <c r="J15" s="166"/>
      <c r="K15" s="166" t="str">
        <f>LOWER(DEC2HEX(L15,8))</f>
        <v>00000042</v>
      </c>
      <c r="L15" s="166">
        <f>SUM(L16:L23)</f>
        <v>66</v>
      </c>
      <c r="M15" s="6"/>
    </row>
    <row r="16" spans="1:13" ht="14.6">
      <c r="A16" s="17"/>
      <c r="B16" s="17"/>
      <c r="C16" s="10">
        <v>7</v>
      </c>
      <c r="D16" s="10">
        <v>31</v>
      </c>
      <c r="E16" s="10">
        <f t="shared" ref="E16:E23" si="8">D16+1-C16</f>
        <v>25</v>
      </c>
      <c r="F16" s="10" t="str">
        <f t="shared" ref="F16:F23" si="9">CONCATENATE(E16,"'h",K16)</f>
        <v>25'h0</v>
      </c>
      <c r="G16" s="10" t="s">
        <v>121</v>
      </c>
      <c r="H16" s="18" t="s">
        <v>106</v>
      </c>
      <c r="I16" s="34" t="s">
        <v>334</v>
      </c>
      <c r="J16" s="167">
        <v>0</v>
      </c>
      <c r="K16" s="167" t="str">
        <f t="shared" ref="K16:K23" si="10">LOWER(DEC2HEX((J16)))</f>
        <v>0</v>
      </c>
      <c r="L16" s="167">
        <f t="shared" ref="L16:L23" si="11">J16*(2^C16)</f>
        <v>0</v>
      </c>
      <c r="M16" s="19"/>
    </row>
    <row r="17" spans="1:13" ht="29.15">
      <c r="A17" s="17"/>
      <c r="B17" s="17"/>
      <c r="C17" s="10">
        <v>6</v>
      </c>
      <c r="D17" s="10">
        <v>6</v>
      </c>
      <c r="E17" s="10">
        <f t="shared" si="8"/>
        <v>1</v>
      </c>
      <c r="F17" s="10" t="str">
        <f t="shared" si="9"/>
        <v>1'h1</v>
      </c>
      <c r="G17" s="10" t="s">
        <v>123</v>
      </c>
      <c r="H17" s="18" t="s">
        <v>1952</v>
      </c>
      <c r="I17" s="34" t="s">
        <v>1953</v>
      </c>
      <c r="J17" s="167">
        <v>1</v>
      </c>
      <c r="K17" s="167" t="str">
        <f t="shared" si="10"/>
        <v>1</v>
      </c>
      <c r="L17" s="167">
        <f t="shared" si="11"/>
        <v>64</v>
      </c>
      <c r="M17" s="19"/>
    </row>
    <row r="18" spans="1:13" ht="14.6">
      <c r="A18" s="17"/>
      <c r="B18" s="17"/>
      <c r="C18" s="10">
        <v>5</v>
      </c>
      <c r="D18" s="10">
        <v>5</v>
      </c>
      <c r="E18" s="10">
        <f t="shared" si="8"/>
        <v>1</v>
      </c>
      <c r="F18" s="10" t="str">
        <f t="shared" si="9"/>
        <v>1'h0</v>
      </c>
      <c r="G18" s="10" t="s">
        <v>123</v>
      </c>
      <c r="H18" s="18" t="s">
        <v>3902</v>
      </c>
      <c r="I18" s="34" t="s">
        <v>3903</v>
      </c>
      <c r="J18" s="167">
        <v>0</v>
      </c>
      <c r="K18" s="167" t="str">
        <f t="shared" si="10"/>
        <v>0</v>
      </c>
      <c r="L18" s="167">
        <f t="shared" si="11"/>
        <v>0</v>
      </c>
      <c r="M18" s="19"/>
    </row>
    <row r="19" spans="1:13" ht="14.6">
      <c r="A19" s="17"/>
      <c r="B19" s="17"/>
      <c r="C19" s="10">
        <v>4</v>
      </c>
      <c r="D19" s="10">
        <v>4</v>
      </c>
      <c r="E19" s="10">
        <f t="shared" si="8"/>
        <v>1</v>
      </c>
      <c r="F19" s="10" t="str">
        <f t="shared" si="9"/>
        <v>1'h0</v>
      </c>
      <c r="G19" s="10" t="s">
        <v>123</v>
      </c>
      <c r="H19" s="18" t="s">
        <v>3904</v>
      </c>
      <c r="I19" s="34" t="s">
        <v>3905</v>
      </c>
      <c r="J19" s="167">
        <v>0</v>
      </c>
      <c r="K19" s="167" t="str">
        <f t="shared" si="10"/>
        <v>0</v>
      </c>
      <c r="L19" s="167">
        <f t="shared" si="11"/>
        <v>0</v>
      </c>
      <c r="M19" s="19"/>
    </row>
    <row r="20" spans="1:13" ht="14.6">
      <c r="A20" s="17"/>
      <c r="B20" s="17"/>
      <c r="C20" s="10">
        <v>3</v>
      </c>
      <c r="D20" s="10">
        <v>3</v>
      </c>
      <c r="E20" s="10">
        <f t="shared" si="8"/>
        <v>1</v>
      </c>
      <c r="F20" s="10" t="str">
        <f t="shared" si="9"/>
        <v>1'h0</v>
      </c>
      <c r="G20" s="10" t="s">
        <v>123</v>
      </c>
      <c r="H20" s="18" t="s">
        <v>3906</v>
      </c>
      <c r="I20" s="34" t="s">
        <v>3907</v>
      </c>
      <c r="J20" s="167">
        <v>0</v>
      </c>
      <c r="K20" s="167" t="str">
        <f t="shared" si="10"/>
        <v>0</v>
      </c>
      <c r="L20" s="167">
        <f t="shared" si="11"/>
        <v>0</v>
      </c>
      <c r="M20" s="19"/>
    </row>
    <row r="21" spans="1:13" ht="14.6">
      <c r="A21" s="17"/>
      <c r="B21" s="17"/>
      <c r="C21" s="10">
        <v>2</v>
      </c>
      <c r="D21" s="10">
        <v>2</v>
      </c>
      <c r="E21" s="10">
        <f t="shared" si="8"/>
        <v>1</v>
      </c>
      <c r="F21" s="10" t="str">
        <f t="shared" si="9"/>
        <v>1'h0</v>
      </c>
      <c r="G21" s="10" t="s">
        <v>123</v>
      </c>
      <c r="H21" s="18" t="s">
        <v>3908</v>
      </c>
      <c r="I21" s="34" t="s">
        <v>3909</v>
      </c>
      <c r="J21" s="167">
        <v>0</v>
      </c>
      <c r="K21" s="167" t="str">
        <f t="shared" si="10"/>
        <v>0</v>
      </c>
      <c r="L21" s="167">
        <f t="shared" si="11"/>
        <v>0</v>
      </c>
      <c r="M21" s="19"/>
    </row>
    <row r="22" spans="1:13" ht="29.15">
      <c r="A22" s="17"/>
      <c r="B22" s="17"/>
      <c r="C22" s="10">
        <v>1</v>
      </c>
      <c r="D22" s="10">
        <v>1</v>
      </c>
      <c r="E22" s="10">
        <f t="shared" si="8"/>
        <v>1</v>
      </c>
      <c r="F22" s="10" t="str">
        <f t="shared" si="9"/>
        <v>1'h1</v>
      </c>
      <c r="G22" s="10" t="s">
        <v>123</v>
      </c>
      <c r="H22" s="18" t="s">
        <v>3910</v>
      </c>
      <c r="I22" s="34" t="s">
        <v>3911</v>
      </c>
      <c r="J22" s="167">
        <v>1</v>
      </c>
      <c r="K22" s="167" t="str">
        <f t="shared" si="10"/>
        <v>1</v>
      </c>
      <c r="L22" s="167">
        <f t="shared" si="11"/>
        <v>2</v>
      </c>
      <c r="M22" s="19"/>
    </row>
    <row r="23" spans="1:13" ht="43.75">
      <c r="A23" s="17"/>
      <c r="B23" s="17"/>
      <c r="C23" s="10">
        <v>0</v>
      </c>
      <c r="D23" s="10">
        <v>0</v>
      </c>
      <c r="E23" s="10">
        <f t="shared" si="8"/>
        <v>1</v>
      </c>
      <c r="F23" s="10" t="str">
        <f t="shared" si="9"/>
        <v>1'h0</v>
      </c>
      <c r="G23" s="10" t="s">
        <v>123</v>
      </c>
      <c r="H23" s="18" t="s">
        <v>1954</v>
      </c>
      <c r="I23" s="34" t="s">
        <v>3860</v>
      </c>
      <c r="J23" s="167">
        <v>0</v>
      </c>
      <c r="K23" s="167" t="str">
        <f t="shared" si="10"/>
        <v>0</v>
      </c>
      <c r="L23" s="167">
        <f t="shared" si="11"/>
        <v>0</v>
      </c>
      <c r="M23" s="19"/>
    </row>
    <row r="24" spans="1:13" ht="14.6">
      <c r="A24" s="6"/>
      <c r="B24" s="5" t="s">
        <v>168</v>
      </c>
      <c r="C24" s="6"/>
      <c r="D24" s="6"/>
      <c r="E24" s="6">
        <f>SUM(E25:E30)</f>
        <v>32</v>
      </c>
      <c r="F24" s="79" t="str">
        <f>CONCATENATE("32'h",K24)</f>
        <v>32'h00000c28</v>
      </c>
      <c r="G24" s="79"/>
      <c r="H24" s="8" t="s">
        <v>3859</v>
      </c>
      <c r="I24" s="8"/>
      <c r="J24" s="166"/>
      <c r="K24" s="166" t="str">
        <f>LOWER(DEC2HEX(L24,8))</f>
        <v>00000c28</v>
      </c>
      <c r="L24" s="166">
        <f>SUM(L25:L30)</f>
        <v>3112</v>
      </c>
      <c r="M24" s="6"/>
    </row>
    <row r="25" spans="1:13" ht="14.6">
      <c r="A25" s="17"/>
      <c r="B25" s="17"/>
      <c r="C25" s="10">
        <v>15</v>
      </c>
      <c r="D25" s="10">
        <v>31</v>
      </c>
      <c r="E25" s="10">
        <f t="shared" ref="E25:E30" si="12">D25+1-C25</f>
        <v>17</v>
      </c>
      <c r="F25" s="10" t="str">
        <f t="shared" ref="F25:F30" si="13">CONCATENATE(E25,"'h",K25)</f>
        <v>17'h0</v>
      </c>
      <c r="G25" s="10" t="s">
        <v>121</v>
      </c>
      <c r="H25" s="18" t="s">
        <v>106</v>
      </c>
      <c r="I25" s="34" t="s">
        <v>334</v>
      </c>
      <c r="J25" s="167">
        <v>0</v>
      </c>
      <c r="K25" s="167" t="str">
        <f t="shared" ref="K25:K30" si="14">LOWER(DEC2HEX((J25)))</f>
        <v>0</v>
      </c>
      <c r="L25" s="167">
        <f t="shared" ref="L25:L30" si="15">J25*(2^C25)</f>
        <v>0</v>
      </c>
      <c r="M25" s="19"/>
    </row>
    <row r="26" spans="1:13" ht="43.75">
      <c r="A26" s="17"/>
      <c r="B26" s="17"/>
      <c r="C26" s="10">
        <v>14</v>
      </c>
      <c r="D26" s="10">
        <v>14</v>
      </c>
      <c r="E26" s="10">
        <f t="shared" si="12"/>
        <v>1</v>
      </c>
      <c r="F26" s="10" t="str">
        <f t="shared" si="13"/>
        <v>1'h0</v>
      </c>
      <c r="G26" s="10" t="s">
        <v>123</v>
      </c>
      <c r="H26" s="18" t="s">
        <v>1955</v>
      </c>
      <c r="I26" s="34" t="s">
        <v>1956</v>
      </c>
      <c r="J26" s="167">
        <v>0</v>
      </c>
      <c r="K26" s="167" t="str">
        <f t="shared" si="14"/>
        <v>0</v>
      </c>
      <c r="L26" s="167">
        <f t="shared" si="15"/>
        <v>0</v>
      </c>
      <c r="M26" s="19"/>
    </row>
    <row r="27" spans="1:13" ht="23.25" customHeight="1">
      <c r="A27" s="17"/>
      <c r="B27" s="17"/>
      <c r="C27" s="10">
        <v>9</v>
      </c>
      <c r="D27" s="10">
        <v>13</v>
      </c>
      <c r="E27" s="10">
        <f t="shared" si="12"/>
        <v>5</v>
      </c>
      <c r="F27" s="10" t="str">
        <f t="shared" si="13"/>
        <v>5'h6</v>
      </c>
      <c r="G27" s="10" t="s">
        <v>123</v>
      </c>
      <c r="H27" s="18" t="s">
        <v>1957</v>
      </c>
      <c r="I27" s="34" t="s">
        <v>1958</v>
      </c>
      <c r="J27" s="167">
        <v>6</v>
      </c>
      <c r="K27" s="167" t="str">
        <f t="shared" si="14"/>
        <v>6</v>
      </c>
      <c r="L27" s="167">
        <f t="shared" si="15"/>
        <v>3072</v>
      </c>
      <c r="M27" s="19"/>
    </row>
    <row r="28" spans="1:13" ht="29.15">
      <c r="A28" s="17"/>
      <c r="B28" s="17"/>
      <c r="C28" s="10">
        <v>8</v>
      </c>
      <c r="D28" s="10">
        <v>8</v>
      </c>
      <c r="E28" s="10">
        <f t="shared" si="12"/>
        <v>1</v>
      </c>
      <c r="F28" s="10" t="str">
        <f t="shared" si="13"/>
        <v>1'h0</v>
      </c>
      <c r="G28" s="10" t="s">
        <v>123</v>
      </c>
      <c r="H28" s="18" t="s">
        <v>1959</v>
      </c>
      <c r="I28" s="34" t="s">
        <v>1960</v>
      </c>
      <c r="J28" s="167">
        <v>0</v>
      </c>
      <c r="K28" s="167" t="str">
        <f t="shared" si="14"/>
        <v>0</v>
      </c>
      <c r="L28" s="167">
        <f t="shared" si="15"/>
        <v>0</v>
      </c>
      <c r="M28" s="19"/>
    </row>
    <row r="29" spans="1:13" ht="29.15">
      <c r="A29" s="17"/>
      <c r="B29" s="17"/>
      <c r="C29" s="10">
        <v>7</v>
      </c>
      <c r="D29" s="10">
        <v>7</v>
      </c>
      <c r="E29" s="10">
        <f t="shared" si="12"/>
        <v>1</v>
      </c>
      <c r="F29" s="10" t="str">
        <f t="shared" si="13"/>
        <v>1'h0</v>
      </c>
      <c r="G29" s="10" t="s">
        <v>123</v>
      </c>
      <c r="H29" s="18" t="s">
        <v>1961</v>
      </c>
      <c r="I29" s="34" t="s">
        <v>1962</v>
      </c>
      <c r="J29" s="167">
        <v>0</v>
      </c>
      <c r="K29" s="167" t="str">
        <f t="shared" si="14"/>
        <v>0</v>
      </c>
      <c r="L29" s="167">
        <f t="shared" si="15"/>
        <v>0</v>
      </c>
      <c r="M29" s="19"/>
    </row>
    <row r="30" spans="1:13" ht="160.30000000000001">
      <c r="A30" s="17"/>
      <c r="B30" s="17"/>
      <c r="C30" s="10">
        <v>0</v>
      </c>
      <c r="D30" s="10">
        <v>6</v>
      </c>
      <c r="E30" s="10">
        <f t="shared" si="12"/>
        <v>7</v>
      </c>
      <c r="F30" s="10" t="str">
        <f t="shared" si="13"/>
        <v>7'h28</v>
      </c>
      <c r="G30" s="10" t="s">
        <v>123</v>
      </c>
      <c r="H30" s="18" t="s">
        <v>3858</v>
      </c>
      <c r="I30" s="34" t="s">
        <v>4424</v>
      </c>
      <c r="J30" s="167">
        <v>40</v>
      </c>
      <c r="K30" s="167" t="str">
        <f t="shared" si="14"/>
        <v>28</v>
      </c>
      <c r="L30" s="167">
        <f t="shared" si="15"/>
        <v>40</v>
      </c>
      <c r="M30" s="19"/>
    </row>
    <row r="31" spans="1:13" ht="14.6">
      <c r="A31" s="6"/>
      <c r="B31" s="5" t="s">
        <v>210</v>
      </c>
      <c r="C31" s="6"/>
      <c r="D31" s="6"/>
      <c r="E31" s="6">
        <f>SUM(E32:E36)</f>
        <v>32</v>
      </c>
      <c r="F31" s="79" t="str">
        <f>CONCATENATE("32'h",K31)</f>
        <v>32'h1d742466</v>
      </c>
      <c r="G31" s="79"/>
      <c r="H31" s="8" t="s">
        <v>3857</v>
      </c>
      <c r="I31" s="8"/>
      <c r="J31" s="166"/>
      <c r="K31" s="166" t="str">
        <f>LOWER(DEC2HEX(L31,8))</f>
        <v>1d742466</v>
      </c>
      <c r="L31" s="166">
        <f>SUM(L32:L36)</f>
        <v>494150758</v>
      </c>
      <c r="M31" s="6"/>
    </row>
    <row r="32" spans="1:13" ht="14.6">
      <c r="A32" s="17"/>
      <c r="B32" s="17"/>
      <c r="C32" s="10">
        <v>30</v>
      </c>
      <c r="D32" s="10">
        <v>31</v>
      </c>
      <c r="E32" s="10">
        <f>D32+1-C32</f>
        <v>2</v>
      </c>
      <c r="F32" s="10" t="str">
        <f>CONCATENATE(E32,"'h",K32)</f>
        <v>2'h0</v>
      </c>
      <c r="G32" s="10" t="s">
        <v>121</v>
      </c>
      <c r="H32" s="18" t="s">
        <v>106</v>
      </c>
      <c r="I32" s="34" t="s">
        <v>334</v>
      </c>
      <c r="J32" s="167">
        <v>0</v>
      </c>
      <c r="K32" s="167" t="str">
        <f>LOWER(DEC2HEX((J32)))</f>
        <v>0</v>
      </c>
      <c r="L32" s="167">
        <f>J32*(2^C32)</f>
        <v>0</v>
      </c>
      <c r="M32" s="19"/>
    </row>
    <row r="33" spans="1:13" ht="14.6">
      <c r="A33" s="17"/>
      <c r="B33" s="17"/>
      <c r="C33" s="10">
        <v>16</v>
      </c>
      <c r="D33" s="10">
        <v>29</v>
      </c>
      <c r="E33" s="10">
        <f>D33+1-C33</f>
        <v>14</v>
      </c>
      <c r="F33" s="10" t="str">
        <f>CONCATENATE(E33,"'h",K33)</f>
        <v>14'h1d74</v>
      </c>
      <c r="G33" s="10" t="s">
        <v>123</v>
      </c>
      <c r="H33" s="18" t="s">
        <v>1963</v>
      </c>
      <c r="I33" s="34" t="s">
        <v>1964</v>
      </c>
      <c r="J33" s="167">
        <v>7540</v>
      </c>
      <c r="K33" s="167" t="str">
        <f>LOWER(DEC2HEX((J33)))</f>
        <v>1d74</v>
      </c>
      <c r="L33" s="167">
        <f>J33*(2^C33)</f>
        <v>494141440</v>
      </c>
      <c r="M33" s="19"/>
    </row>
    <row r="34" spans="1:13" ht="14.6">
      <c r="A34" s="17"/>
      <c r="B34" s="17"/>
      <c r="C34" s="10">
        <v>15</v>
      </c>
      <c r="D34" s="10">
        <v>15</v>
      </c>
      <c r="E34" s="10">
        <f>D34+1-C34</f>
        <v>1</v>
      </c>
      <c r="F34" s="10" t="str">
        <f>CONCATENATE(E34,"'h",K34)</f>
        <v>1'h0</v>
      </c>
      <c r="G34" s="10" t="s">
        <v>121</v>
      </c>
      <c r="H34" s="18" t="s">
        <v>106</v>
      </c>
      <c r="I34" s="34" t="s">
        <v>334</v>
      </c>
      <c r="J34" s="167">
        <v>0</v>
      </c>
      <c r="K34" s="167" t="str">
        <f>LOWER(DEC2HEX((J34)))</f>
        <v>0</v>
      </c>
      <c r="L34" s="167">
        <f>J34*(2^C34)</f>
        <v>0</v>
      </c>
      <c r="M34" s="19"/>
    </row>
    <row r="35" spans="1:13" ht="29.15">
      <c r="A35" s="17"/>
      <c r="B35" s="17"/>
      <c r="C35" s="10">
        <v>14</v>
      </c>
      <c r="D35" s="10">
        <v>14</v>
      </c>
      <c r="E35" s="10">
        <f>D35+1-C35</f>
        <v>1</v>
      </c>
      <c r="F35" s="10" t="str">
        <f>CONCATENATE(E35,"'h",K35)</f>
        <v>1'h0</v>
      </c>
      <c r="G35" s="10" t="s">
        <v>123</v>
      </c>
      <c r="H35" s="18" t="s">
        <v>1965</v>
      </c>
      <c r="I35" s="34" t="s">
        <v>1966</v>
      </c>
      <c r="J35" s="167">
        <v>0</v>
      </c>
      <c r="K35" s="167" t="str">
        <f>LOWER(DEC2HEX((J35)))</f>
        <v>0</v>
      </c>
      <c r="L35" s="167">
        <f>J35*(2^C35)</f>
        <v>0</v>
      </c>
      <c r="M35" s="19"/>
    </row>
    <row r="36" spans="1:13" ht="14.6">
      <c r="A36" s="17"/>
      <c r="B36" s="17"/>
      <c r="C36" s="10">
        <v>0</v>
      </c>
      <c r="D36" s="10">
        <v>13</v>
      </c>
      <c r="E36" s="10">
        <f>D36+1-C36</f>
        <v>14</v>
      </c>
      <c r="F36" s="10" t="str">
        <f>CONCATENATE(E36,"'h",K36)</f>
        <v>14'h2466</v>
      </c>
      <c r="G36" s="10" t="s">
        <v>123</v>
      </c>
      <c r="H36" s="18" t="s">
        <v>1967</v>
      </c>
      <c r="I36" s="34" t="s">
        <v>1968</v>
      </c>
      <c r="J36" s="167">
        <v>9318</v>
      </c>
      <c r="K36" s="167" t="str">
        <f>LOWER(DEC2HEX((J36)))</f>
        <v>2466</v>
      </c>
      <c r="L36" s="167">
        <f>J36*(2^C36)</f>
        <v>9318</v>
      </c>
      <c r="M36" s="19"/>
    </row>
    <row r="37" spans="1:13" ht="14.6">
      <c r="A37" s="6"/>
      <c r="B37" s="5" t="s">
        <v>3978</v>
      </c>
      <c r="C37" s="6"/>
      <c r="D37" s="6"/>
      <c r="E37" s="6">
        <f>SUM(E38:E39)</f>
        <v>32</v>
      </c>
      <c r="F37" s="79" t="str">
        <f>CONCATENATE("32'h",K37)</f>
        <v>32'hc2d97d16</v>
      </c>
      <c r="G37" s="79"/>
      <c r="H37" s="8" t="s">
        <v>3856</v>
      </c>
      <c r="I37" s="8"/>
      <c r="J37" s="166"/>
      <c r="K37" s="166" t="str">
        <f>LOWER(DEC2HEX(L37,8))</f>
        <v>c2d97d16</v>
      </c>
      <c r="L37" s="166">
        <f>SUM(L38:L39)</f>
        <v>3269033238</v>
      </c>
      <c r="M37" s="6"/>
    </row>
    <row r="38" spans="1:13" ht="29.15">
      <c r="A38" s="17"/>
      <c r="B38" s="17"/>
      <c r="C38" s="10">
        <v>16</v>
      </c>
      <c r="D38" s="10">
        <v>31</v>
      </c>
      <c r="E38" s="10">
        <f>D38+1-C38</f>
        <v>16</v>
      </c>
      <c r="F38" s="10" t="str">
        <f>CONCATENATE(E38,"'h",K38)</f>
        <v>16'hc2d9</v>
      </c>
      <c r="G38" s="10" t="s">
        <v>123</v>
      </c>
      <c r="H38" s="18" t="s">
        <v>3912</v>
      </c>
      <c r="I38" s="80" t="s">
        <v>4425</v>
      </c>
      <c r="J38" s="167">
        <v>49881</v>
      </c>
      <c r="K38" s="167" t="str">
        <f>LOWER(DEC2HEX((J38)))</f>
        <v>c2d9</v>
      </c>
      <c r="L38" s="167">
        <f>J38*(2^C38)</f>
        <v>3269001216</v>
      </c>
      <c r="M38" s="19"/>
    </row>
    <row r="39" spans="1:13" ht="29.15">
      <c r="A39" s="17"/>
      <c r="B39" s="17"/>
      <c r="C39" s="10">
        <v>0</v>
      </c>
      <c r="D39" s="10">
        <v>15</v>
      </c>
      <c r="E39" s="10">
        <f>D39+1-C39</f>
        <v>16</v>
      </c>
      <c r="F39" s="10" t="str">
        <f>CONCATENATE(E39,"'h",K39)</f>
        <v>16'h7d16</v>
      </c>
      <c r="G39" s="10" t="s">
        <v>123</v>
      </c>
      <c r="H39" s="18" t="s">
        <v>3913</v>
      </c>
      <c r="I39" s="80" t="s">
        <v>4426</v>
      </c>
      <c r="J39" s="167">
        <v>32022</v>
      </c>
      <c r="K39" s="167" t="str">
        <f>LOWER(DEC2HEX((J39)))</f>
        <v>7d16</v>
      </c>
      <c r="L39" s="167">
        <f>J39*(2^C39)</f>
        <v>32022</v>
      </c>
      <c r="M39" s="19"/>
    </row>
    <row r="40" spans="1:13" ht="14.6">
      <c r="A40" s="6"/>
      <c r="B40" s="5" t="s">
        <v>2597</v>
      </c>
      <c r="C40" s="6"/>
      <c r="D40" s="6"/>
      <c r="E40" s="6">
        <f>SUM(E41:E42)</f>
        <v>32</v>
      </c>
      <c r="F40" s="79" t="str">
        <f>CONCATENATE("32'h",K40)</f>
        <v>32'h82e13e8f</v>
      </c>
      <c r="G40" s="79"/>
      <c r="H40" s="8" t="s">
        <v>3914</v>
      </c>
      <c r="I40" s="8"/>
      <c r="J40" s="166"/>
      <c r="K40" s="166" t="str">
        <f>LOWER(DEC2HEX(L40,8))</f>
        <v>82e13e8f</v>
      </c>
      <c r="L40" s="166">
        <f>SUM(L41:L42)</f>
        <v>2195799695</v>
      </c>
      <c r="M40" s="6"/>
    </row>
    <row r="41" spans="1:13" ht="14.6">
      <c r="A41" s="17"/>
      <c r="B41" s="17"/>
      <c r="C41" s="10">
        <v>16</v>
      </c>
      <c r="D41" s="10">
        <v>31</v>
      </c>
      <c r="E41" s="10">
        <f>D41+1-C41</f>
        <v>16</v>
      </c>
      <c r="F41" s="10" t="str">
        <f>CONCATENATE(E41,"'h",K41)</f>
        <v>16'h82e1</v>
      </c>
      <c r="G41" s="10" t="s">
        <v>123</v>
      </c>
      <c r="H41" s="18" t="s">
        <v>3855</v>
      </c>
      <c r="I41" s="34" t="s">
        <v>4427</v>
      </c>
      <c r="J41" s="167">
        <v>33505</v>
      </c>
      <c r="K41" s="167" t="str">
        <f>LOWER(DEC2HEX((J41)))</f>
        <v>82e1</v>
      </c>
      <c r="L41" s="167">
        <f>J41*(2^C41)</f>
        <v>2195783680</v>
      </c>
      <c r="M41" s="19"/>
    </row>
    <row r="42" spans="1:13" ht="14.6">
      <c r="A42" s="17"/>
      <c r="B42" s="17"/>
      <c r="C42" s="10">
        <v>0</v>
      </c>
      <c r="D42" s="10">
        <v>15</v>
      </c>
      <c r="E42" s="10">
        <f>D42+1-C42</f>
        <v>16</v>
      </c>
      <c r="F42" s="10" t="str">
        <f>CONCATENATE(E42,"'h",K42)</f>
        <v>16'h3e8f</v>
      </c>
      <c r="G42" s="10" t="s">
        <v>123</v>
      </c>
      <c r="H42" s="18" t="s">
        <v>3854</v>
      </c>
      <c r="I42" s="34" t="s">
        <v>4428</v>
      </c>
      <c r="J42" s="167">
        <v>16015</v>
      </c>
      <c r="K42" s="167" t="str">
        <f>LOWER(DEC2HEX((J42)))</f>
        <v>3e8f</v>
      </c>
      <c r="L42" s="167">
        <f>J42*(2^C42)</f>
        <v>16015</v>
      </c>
      <c r="M42" s="19"/>
    </row>
    <row r="43" spans="1:13" ht="14.6">
      <c r="A43" s="6"/>
      <c r="B43" s="5" t="s">
        <v>2598</v>
      </c>
      <c r="C43" s="6"/>
      <c r="D43" s="6"/>
      <c r="E43" s="6">
        <f>SUM(E44:E48)</f>
        <v>32</v>
      </c>
      <c r="F43" s="79" t="str">
        <f>CONCATENATE("32'h",K43)</f>
        <v>32'h00000100</v>
      </c>
      <c r="G43" s="79"/>
      <c r="H43" s="8" t="s">
        <v>3853</v>
      </c>
      <c r="I43" s="8"/>
      <c r="J43" s="166"/>
      <c r="K43" s="166" t="str">
        <f>LOWER(DEC2HEX(L43,8))</f>
        <v>00000100</v>
      </c>
      <c r="L43" s="166">
        <f>SUM(L45:L48)</f>
        <v>256</v>
      </c>
      <c r="M43" s="6"/>
    </row>
    <row r="44" spans="1:13" ht="14.6">
      <c r="A44" s="17"/>
      <c r="B44" s="17"/>
      <c r="C44" s="10">
        <v>28</v>
      </c>
      <c r="D44" s="10">
        <v>31</v>
      </c>
      <c r="E44" s="10">
        <f t="shared" ref="E44" si="16">D44+1-C44</f>
        <v>4</v>
      </c>
      <c r="F44" s="10" t="str">
        <f t="shared" ref="F44" si="17">CONCATENATE(E44,"'h",K44)</f>
        <v>4'h0</v>
      </c>
      <c r="G44" s="10" t="s">
        <v>121</v>
      </c>
      <c r="H44" s="18" t="s">
        <v>106</v>
      </c>
      <c r="I44" s="34" t="s">
        <v>334</v>
      </c>
      <c r="J44" s="167">
        <v>0</v>
      </c>
      <c r="K44" s="167" t="str">
        <f>LOWER(DEC2HEX((J44)))</f>
        <v>0</v>
      </c>
      <c r="L44" s="167">
        <f>J44*(2^C44)</f>
        <v>0</v>
      </c>
      <c r="M44" s="19"/>
    </row>
    <row r="45" spans="1:13" ht="29.15">
      <c r="A45" s="17"/>
      <c r="B45" s="17"/>
      <c r="C45" s="10">
        <v>27</v>
      </c>
      <c r="D45" s="10">
        <v>27</v>
      </c>
      <c r="E45" s="10">
        <f>D45+1-C45</f>
        <v>1</v>
      </c>
      <c r="F45" s="10" t="str">
        <f>CONCATENATE(E45,"'h",K45)</f>
        <v>1'h0</v>
      </c>
      <c r="G45" s="10" t="s">
        <v>123</v>
      </c>
      <c r="H45" s="18" t="s">
        <v>1969</v>
      </c>
      <c r="I45" s="34" t="s">
        <v>1970</v>
      </c>
      <c r="J45" s="167">
        <v>0</v>
      </c>
      <c r="K45" s="167" t="str">
        <f>LOWER(DEC2HEX((J45)))</f>
        <v>0</v>
      </c>
      <c r="L45" s="167">
        <f>J45*(2^C45)</f>
        <v>0</v>
      </c>
      <c r="M45" s="19"/>
    </row>
    <row r="46" spans="1:13" ht="14.6">
      <c r="A46" s="17"/>
      <c r="B46" s="17"/>
      <c r="C46" s="10">
        <v>17</v>
      </c>
      <c r="D46" s="10">
        <v>26</v>
      </c>
      <c r="E46" s="10">
        <f>D46+1-C46</f>
        <v>10</v>
      </c>
      <c r="F46" s="10" t="str">
        <f>CONCATENATE(E46,"'h",K46)</f>
        <v>10'h0</v>
      </c>
      <c r="G46" s="10" t="s">
        <v>123</v>
      </c>
      <c r="H46" s="18" t="s">
        <v>1971</v>
      </c>
      <c r="I46" s="34" t="s">
        <v>1972</v>
      </c>
      <c r="J46" s="167">
        <v>0</v>
      </c>
      <c r="K46" s="167" t="str">
        <f>LOWER(DEC2HEX((J46)))</f>
        <v>0</v>
      </c>
      <c r="L46" s="167">
        <f>J46*(2^C46)</f>
        <v>0</v>
      </c>
      <c r="M46" s="19"/>
    </row>
    <row r="47" spans="1:13" ht="29.15">
      <c r="A47" s="17"/>
      <c r="B47" s="17"/>
      <c r="C47" s="10">
        <v>16</v>
      </c>
      <c r="D47" s="10">
        <v>16</v>
      </c>
      <c r="E47" s="10">
        <f>D47+1-C47</f>
        <v>1</v>
      </c>
      <c r="F47" s="10" t="str">
        <f>CONCATENATE(E47,"'h",K47)</f>
        <v>1'h0</v>
      </c>
      <c r="G47" s="10" t="s">
        <v>123</v>
      </c>
      <c r="H47" s="18" t="s">
        <v>1973</v>
      </c>
      <c r="I47" s="34" t="s">
        <v>1974</v>
      </c>
      <c r="J47" s="167">
        <v>0</v>
      </c>
      <c r="K47" s="167" t="str">
        <f>LOWER(DEC2HEX((J47)))</f>
        <v>0</v>
      </c>
      <c r="L47" s="167">
        <f>J47*(2^C47)</f>
        <v>0</v>
      </c>
      <c r="M47" s="19"/>
    </row>
    <row r="48" spans="1:13" ht="14.6">
      <c r="A48" s="17"/>
      <c r="B48" s="17"/>
      <c r="C48" s="10">
        <v>0</v>
      </c>
      <c r="D48" s="10">
        <v>15</v>
      </c>
      <c r="E48" s="10">
        <f>D48+1-C48</f>
        <v>16</v>
      </c>
      <c r="F48" s="10" t="str">
        <f>CONCATENATE(E48,"'h",K48)</f>
        <v>16'h100</v>
      </c>
      <c r="G48" s="10" t="s">
        <v>123</v>
      </c>
      <c r="H48" s="18" t="s">
        <v>1975</v>
      </c>
      <c r="I48" s="34" t="s">
        <v>1976</v>
      </c>
      <c r="J48" s="167">
        <v>256</v>
      </c>
      <c r="K48" s="167" t="str">
        <f>LOWER(DEC2HEX((J48)))</f>
        <v>100</v>
      </c>
      <c r="L48" s="167">
        <f>J48*(2^C48)</f>
        <v>256</v>
      </c>
      <c r="M48" s="19"/>
    </row>
    <row r="49" spans="1:13" ht="14.6">
      <c r="A49" s="6"/>
      <c r="B49" s="5" t="s">
        <v>2605</v>
      </c>
      <c r="C49" s="6"/>
      <c r="D49" s="6"/>
      <c r="E49" s="6">
        <f>SUM(E50:E54)</f>
        <v>32</v>
      </c>
      <c r="F49" s="79" t="str">
        <f>CONCATENATE("32'h",K49)</f>
        <v>32'h00000002</v>
      </c>
      <c r="G49" s="79"/>
      <c r="H49" s="8" t="s">
        <v>3852</v>
      </c>
      <c r="I49" s="8"/>
      <c r="J49" s="166" t="s">
        <v>4139</v>
      </c>
      <c r="K49" s="166" t="str">
        <f>LOWER(DEC2HEX(L49,8))</f>
        <v>00000002</v>
      </c>
      <c r="L49" s="166">
        <f>SUM(L50:L54)</f>
        <v>2</v>
      </c>
      <c r="M49" s="6"/>
    </row>
    <row r="50" spans="1:13" ht="14.6">
      <c r="A50" s="17"/>
      <c r="B50" s="17"/>
      <c r="C50" s="10">
        <v>4</v>
      </c>
      <c r="D50" s="10">
        <v>31</v>
      </c>
      <c r="E50" s="10">
        <f t="shared" ref="E50:E54" si="18">D50+1-C50</f>
        <v>28</v>
      </c>
      <c r="F50" s="10" t="str">
        <f t="shared" ref="F50:F54" si="19">CONCATENATE(E50,"'h",K50)</f>
        <v>28'h0</v>
      </c>
      <c r="G50" s="10" t="s">
        <v>121</v>
      </c>
      <c r="H50" s="18" t="s">
        <v>106</v>
      </c>
      <c r="I50" s="34" t="s">
        <v>334</v>
      </c>
      <c r="J50" s="167">
        <v>0</v>
      </c>
      <c r="K50" s="167" t="str">
        <f>LOWER(DEC2HEX((J50)))</f>
        <v>0</v>
      </c>
      <c r="L50" s="167">
        <f>J50*(2^C50)</f>
        <v>0</v>
      </c>
      <c r="M50" s="19"/>
    </row>
    <row r="51" spans="1:13" ht="29.15">
      <c r="A51" s="17"/>
      <c r="B51" s="17"/>
      <c r="C51" s="10">
        <v>3</v>
      </c>
      <c r="D51" s="10">
        <v>3</v>
      </c>
      <c r="E51" s="10">
        <f t="shared" si="18"/>
        <v>1</v>
      </c>
      <c r="F51" s="10" t="str">
        <f t="shared" si="19"/>
        <v>1'h0</v>
      </c>
      <c r="G51" s="10" t="s">
        <v>123</v>
      </c>
      <c r="H51" s="18" t="s">
        <v>1977</v>
      </c>
      <c r="I51" s="34" t="s">
        <v>1978</v>
      </c>
      <c r="J51" s="167">
        <v>0</v>
      </c>
      <c r="K51" s="167" t="str">
        <f t="shared" ref="K51:K54" si="20">LOWER(DEC2HEX((J51)))</f>
        <v>0</v>
      </c>
      <c r="L51" s="167">
        <f t="shared" ref="L51:L54" si="21">J51*(2^C51)</f>
        <v>0</v>
      </c>
      <c r="M51" s="19"/>
    </row>
    <row r="52" spans="1:13" ht="29.15">
      <c r="A52" s="17"/>
      <c r="B52" s="17"/>
      <c r="C52" s="10">
        <v>2</v>
      </c>
      <c r="D52" s="10">
        <v>2</v>
      </c>
      <c r="E52" s="10">
        <f t="shared" si="18"/>
        <v>1</v>
      </c>
      <c r="F52" s="10" t="str">
        <f t="shared" si="19"/>
        <v>1'h0</v>
      </c>
      <c r="G52" s="10" t="s">
        <v>123</v>
      </c>
      <c r="H52" s="18" t="s">
        <v>1979</v>
      </c>
      <c r="I52" s="34" t="s">
        <v>1980</v>
      </c>
      <c r="J52" s="167">
        <v>0</v>
      </c>
      <c r="K52" s="167" t="str">
        <f t="shared" si="20"/>
        <v>0</v>
      </c>
      <c r="L52" s="167">
        <f t="shared" si="21"/>
        <v>0</v>
      </c>
      <c r="M52" s="19"/>
    </row>
    <row r="53" spans="1:13" ht="29.15">
      <c r="A53" s="17"/>
      <c r="B53" s="17"/>
      <c r="C53" s="10">
        <v>1</v>
      </c>
      <c r="D53" s="10">
        <v>1</v>
      </c>
      <c r="E53" s="10">
        <f t="shared" si="18"/>
        <v>1</v>
      </c>
      <c r="F53" s="10" t="str">
        <f t="shared" si="19"/>
        <v>1'h1</v>
      </c>
      <c r="G53" s="10" t="s">
        <v>123</v>
      </c>
      <c r="H53" s="18" t="s">
        <v>1981</v>
      </c>
      <c r="I53" s="34" t="s">
        <v>1982</v>
      </c>
      <c r="J53" s="167">
        <v>1</v>
      </c>
      <c r="K53" s="167" t="str">
        <f t="shared" si="20"/>
        <v>1</v>
      </c>
      <c r="L53" s="167">
        <f t="shared" si="21"/>
        <v>2</v>
      </c>
      <c r="M53" s="19"/>
    </row>
    <row r="54" spans="1:13" ht="29.15">
      <c r="A54" s="17"/>
      <c r="B54" s="17"/>
      <c r="C54" s="10">
        <v>0</v>
      </c>
      <c r="D54" s="10">
        <v>0</v>
      </c>
      <c r="E54" s="10">
        <f t="shared" si="18"/>
        <v>1</v>
      </c>
      <c r="F54" s="10" t="str">
        <f t="shared" si="19"/>
        <v>1'h0</v>
      </c>
      <c r="G54" s="10" t="s">
        <v>123</v>
      </c>
      <c r="H54" s="18" t="s">
        <v>1983</v>
      </c>
      <c r="I54" s="34" t="s">
        <v>1984</v>
      </c>
      <c r="J54" s="167">
        <v>0</v>
      </c>
      <c r="K54" s="167" t="str">
        <f t="shared" si="20"/>
        <v>0</v>
      </c>
      <c r="L54" s="167">
        <f t="shared" si="21"/>
        <v>0</v>
      </c>
      <c r="M54" s="19"/>
    </row>
    <row r="55" spans="1:13" ht="14.6">
      <c r="A55" s="6"/>
      <c r="B55" s="5" t="s">
        <v>2606</v>
      </c>
      <c r="C55" s="6"/>
      <c r="D55" s="6"/>
      <c r="E55" s="6">
        <f>SUM(E56:E57)</f>
        <v>32</v>
      </c>
      <c r="F55" s="79" t="str">
        <f>CONCATENATE("32'h",K55)</f>
        <v>32'h00000000</v>
      </c>
      <c r="G55" s="79"/>
      <c r="H55" s="8" t="s">
        <v>3851</v>
      </c>
      <c r="I55" s="8"/>
      <c r="J55" s="166"/>
      <c r="K55" s="166" t="str">
        <f>LOWER(DEC2HEX(L55,8))</f>
        <v>00000000</v>
      </c>
      <c r="L55" s="166">
        <f>SUM(L57:L62)</f>
        <v>0</v>
      </c>
      <c r="M55" s="6"/>
    </row>
    <row r="56" spans="1:13" ht="14.6">
      <c r="A56" s="17"/>
      <c r="B56" s="17"/>
      <c r="C56" s="10">
        <v>16</v>
      </c>
      <c r="D56" s="10">
        <v>31</v>
      </c>
      <c r="E56" s="10">
        <f>D56+1-C56</f>
        <v>16</v>
      </c>
      <c r="F56" s="10" t="str">
        <f>CONCATENATE(E56,"'h",K56)</f>
        <v>16'h0</v>
      </c>
      <c r="G56" s="10" t="s">
        <v>121</v>
      </c>
      <c r="H56" s="18" t="s">
        <v>106</v>
      </c>
      <c r="I56" s="34" t="s">
        <v>334</v>
      </c>
      <c r="J56" s="167">
        <v>0</v>
      </c>
      <c r="K56" s="167" t="str">
        <f>LOWER(DEC2HEX((J56)))</f>
        <v>0</v>
      </c>
      <c r="L56" s="167">
        <f>J56*(2^C56)</f>
        <v>0</v>
      </c>
      <c r="M56" s="19"/>
    </row>
    <row r="57" spans="1:13" ht="14.6">
      <c r="A57" s="17"/>
      <c r="B57" s="17"/>
      <c r="C57" s="10">
        <v>0</v>
      </c>
      <c r="D57" s="10">
        <v>15</v>
      </c>
      <c r="E57" s="10">
        <f>D57+1-C57</f>
        <v>16</v>
      </c>
      <c r="F57" s="10" t="str">
        <f>CONCATENATE(E57,"'h",K57)</f>
        <v>16'h0</v>
      </c>
      <c r="G57" s="10" t="s">
        <v>121</v>
      </c>
      <c r="H57" s="18" t="s">
        <v>3850</v>
      </c>
      <c r="I57" s="34" t="s">
        <v>1985</v>
      </c>
      <c r="J57" s="167">
        <v>0</v>
      </c>
      <c r="K57" s="167" t="str">
        <f>LOWER(DEC2HEX((J57)))</f>
        <v>0</v>
      </c>
      <c r="L57" s="167">
        <f>J57*(2^C57)</f>
        <v>0</v>
      </c>
      <c r="M57" s="19"/>
    </row>
  </sheetData>
  <phoneticPr fontId="45" type="noConversion"/>
  <pageMargins left="0.7" right="0.7" top="0.75" bottom="0.75" header="0.3" footer="0.3"/>
  <pageSetup paperSize="9"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election activeCell="H13" sqref="H13"/>
    </sheetView>
  </sheetViews>
  <sheetFormatPr defaultColWidth="9" defaultRowHeight="14.15"/>
  <cols>
    <col min="1" max="1" width="8.921875" bestFit="1" customWidth="1"/>
    <col min="2" max="5" width="8.921875" customWidth="1"/>
    <col min="6" max="6" width="13.07421875" bestFit="1" customWidth="1"/>
    <col min="7" max="7" width="8.07421875" bestFit="1" customWidth="1"/>
    <col min="8" max="8" width="26.921875" bestFit="1" customWidth="1"/>
    <col min="9" max="9" width="71.07421875" style="1" customWidth="1"/>
    <col min="10" max="10" width="10.4609375" bestFit="1" customWidth="1"/>
    <col min="11" max="11" width="10.61328125" bestFit="1" customWidth="1"/>
    <col min="12" max="12" width="11.07421875" bestFit="1" customWidth="1"/>
    <col min="13" max="13" width="11.3828125" bestFit="1" customWidth="1"/>
    <col min="14" max="16384" width="9" style="165"/>
  </cols>
  <sheetData>
    <row r="1" spans="1:13" ht="29.15">
      <c r="A1" s="90" t="s">
        <v>106</v>
      </c>
      <c r="B1" s="91" t="s">
        <v>107</v>
      </c>
      <c r="C1" s="90" t="s">
        <v>108</v>
      </c>
      <c r="D1" s="90" t="s">
        <v>109</v>
      </c>
      <c r="E1" s="90" t="s">
        <v>110</v>
      </c>
      <c r="F1" s="90" t="s">
        <v>111</v>
      </c>
      <c r="G1" s="90" t="s">
        <v>112</v>
      </c>
      <c r="H1" s="90" t="s">
        <v>113</v>
      </c>
      <c r="I1" s="90" t="s">
        <v>114</v>
      </c>
      <c r="J1" s="90" t="s">
        <v>115</v>
      </c>
      <c r="K1" s="90" t="s">
        <v>116</v>
      </c>
      <c r="L1" s="90" t="s">
        <v>117</v>
      </c>
      <c r="M1" s="90" t="s">
        <v>118</v>
      </c>
    </row>
    <row r="2" spans="1:13" ht="14.6">
      <c r="A2" s="6"/>
      <c r="B2" s="5" t="s">
        <v>120</v>
      </c>
      <c r="C2" s="6"/>
      <c r="D2" s="6"/>
      <c r="E2" s="6">
        <f>SUM(E3:E6)</f>
        <v>32</v>
      </c>
      <c r="F2" s="79" t="str">
        <f>CONCATENATE("32'h",K2)</f>
        <v>32'h00000004</v>
      </c>
      <c r="G2" s="79"/>
      <c r="H2" s="8" t="s">
        <v>295</v>
      </c>
      <c r="I2" s="8"/>
      <c r="J2" s="6"/>
      <c r="K2" s="6" t="str">
        <f>LOWER(DEC2HEX(L2,8))</f>
        <v>00000004</v>
      </c>
      <c r="L2" s="6">
        <f>SUM(L3:L6)</f>
        <v>4</v>
      </c>
      <c r="M2" s="171">
        <v>12</v>
      </c>
    </row>
    <row r="3" spans="1:13" ht="14.6">
      <c r="A3" s="17"/>
      <c r="B3" s="17"/>
      <c r="C3" s="26">
        <v>3</v>
      </c>
      <c r="D3" s="26">
        <v>31</v>
      </c>
      <c r="E3" s="26">
        <f>D3+1-C3</f>
        <v>29</v>
      </c>
      <c r="F3" s="26" t="str">
        <f>CONCATENATE(E3,"'h",K3)</f>
        <v>29'h0</v>
      </c>
      <c r="G3" s="26" t="s">
        <v>121</v>
      </c>
      <c r="H3" s="18" t="s">
        <v>106</v>
      </c>
      <c r="I3" s="16" t="s">
        <v>122</v>
      </c>
      <c r="J3" s="26">
        <v>0</v>
      </c>
      <c r="K3" s="26" t="str">
        <f>LOWER(DEC2HEX((J3)))</f>
        <v>0</v>
      </c>
      <c r="L3" s="26">
        <f>J3*(2^C3)</f>
        <v>0</v>
      </c>
      <c r="M3" s="19"/>
    </row>
    <row r="4" spans="1:13" ht="43.75">
      <c r="A4" s="55"/>
      <c r="B4" s="55"/>
      <c r="C4" s="26">
        <v>2</v>
      </c>
      <c r="D4" s="26">
        <v>2</v>
      </c>
      <c r="E4" s="26">
        <f>D4+1-C4</f>
        <v>1</v>
      </c>
      <c r="F4" s="26" t="str">
        <f>CONCATENATE(E4,"'h",K4)</f>
        <v>1'h1</v>
      </c>
      <c r="G4" s="26" t="s">
        <v>123</v>
      </c>
      <c r="H4" s="18" t="s">
        <v>298</v>
      </c>
      <c r="I4" s="34" t="s">
        <v>299</v>
      </c>
      <c r="J4" s="26">
        <v>1</v>
      </c>
      <c r="K4" s="26" t="str">
        <f>LOWER(DEC2HEX((J4)))</f>
        <v>1</v>
      </c>
      <c r="L4" s="26">
        <f>J4*(2^C4)</f>
        <v>4</v>
      </c>
      <c r="M4" s="19"/>
    </row>
    <row r="5" spans="1:13" ht="14.6">
      <c r="A5" s="55"/>
      <c r="B5" s="55"/>
      <c r="C5" s="26">
        <v>1</v>
      </c>
      <c r="D5" s="26">
        <v>1</v>
      </c>
      <c r="E5" s="26">
        <f>D5+1-C5</f>
        <v>1</v>
      </c>
      <c r="F5" s="26" t="str">
        <f>CONCATENATE(E5,"'h",K5)</f>
        <v>1'h0</v>
      </c>
      <c r="G5" s="26" t="s">
        <v>211</v>
      </c>
      <c r="H5" s="18" t="s">
        <v>301</v>
      </c>
      <c r="I5" s="34" t="s">
        <v>302</v>
      </c>
      <c r="J5" s="26">
        <v>0</v>
      </c>
      <c r="K5" s="26" t="str">
        <f>LOWER(DEC2HEX((J5)))</f>
        <v>0</v>
      </c>
      <c r="L5" s="26">
        <f>J5*(2^C5)</f>
        <v>0</v>
      </c>
      <c r="M5" s="19"/>
    </row>
    <row r="6" spans="1:13" ht="43.75">
      <c r="A6" s="55"/>
      <c r="B6" s="55"/>
      <c r="C6" s="26">
        <v>0</v>
      </c>
      <c r="D6" s="26">
        <v>0</v>
      </c>
      <c r="E6" s="26">
        <f>D6+1-C6</f>
        <v>1</v>
      </c>
      <c r="F6" s="26" t="str">
        <f>CONCATENATE(E6,"'h",K6)</f>
        <v>1'h0</v>
      </c>
      <c r="G6" s="26" t="s">
        <v>123</v>
      </c>
      <c r="H6" s="18" t="s">
        <v>303</v>
      </c>
      <c r="I6" s="34" t="s">
        <v>304</v>
      </c>
      <c r="J6" s="26">
        <v>0</v>
      </c>
      <c r="K6" s="26" t="str">
        <f>LOWER(DEC2HEX((J6)))</f>
        <v>0</v>
      </c>
      <c r="L6" s="26">
        <f>J6*(2^C6)</f>
        <v>0</v>
      </c>
      <c r="M6" s="19"/>
    </row>
    <row r="7" spans="1:13" ht="14.6">
      <c r="A7" s="6"/>
      <c r="B7" s="5" t="s">
        <v>153</v>
      </c>
      <c r="C7" s="6"/>
      <c r="D7" s="6"/>
      <c r="E7" s="6">
        <f>SUM(E8:E8)</f>
        <v>32</v>
      </c>
      <c r="F7" s="79" t="str">
        <f>CONCATENATE("32'h",K7)</f>
        <v>32'h00000000</v>
      </c>
      <c r="G7" s="79"/>
      <c r="H7" s="8" t="s">
        <v>306</v>
      </c>
      <c r="I7" s="8"/>
      <c r="J7" s="6"/>
      <c r="K7" s="6" t="str">
        <f>LOWER(DEC2HEX(L7,8))</f>
        <v>00000000</v>
      </c>
      <c r="L7" s="6">
        <f>SUM(L8:L8)</f>
        <v>0</v>
      </c>
      <c r="M7" s="19"/>
    </row>
    <row r="8" spans="1:13" ht="14.6">
      <c r="A8" s="17"/>
      <c r="B8" s="17"/>
      <c r="C8" s="26">
        <v>0</v>
      </c>
      <c r="D8" s="26">
        <v>31</v>
      </c>
      <c r="E8" s="26">
        <f>D8+1-C8</f>
        <v>32</v>
      </c>
      <c r="F8" s="26" t="str">
        <f>CONCATENATE(E8,"'h",K8)</f>
        <v>32'h0</v>
      </c>
      <c r="G8" s="26" t="s">
        <v>121</v>
      </c>
      <c r="H8" s="18" t="s">
        <v>106</v>
      </c>
      <c r="I8" s="16" t="s">
        <v>122</v>
      </c>
      <c r="J8" s="26">
        <v>0</v>
      </c>
      <c r="K8" s="26" t="str">
        <f>LOWER(DEC2HEX((J8)))</f>
        <v>0</v>
      </c>
      <c r="L8" s="26">
        <f>J8*(2^C8)</f>
        <v>0</v>
      </c>
      <c r="M8" s="19"/>
    </row>
    <row r="9" spans="1:13" ht="14.6">
      <c r="A9" s="6"/>
      <c r="B9" s="5" t="s">
        <v>167</v>
      </c>
      <c r="C9" s="6"/>
      <c r="D9" s="6"/>
      <c r="E9" s="6">
        <f>SUM(E10:E10)</f>
        <v>32</v>
      </c>
      <c r="F9" s="79" t="str">
        <f>CONCATENATE("32'h",K9)</f>
        <v>32'h00000000</v>
      </c>
      <c r="G9" s="79"/>
      <c r="H9" s="8" t="s">
        <v>309</v>
      </c>
      <c r="I9" s="8"/>
      <c r="J9" s="6"/>
      <c r="K9" s="6" t="str">
        <f>LOWER(DEC2HEX(L9,8))</f>
        <v>00000000</v>
      </c>
      <c r="L9" s="6">
        <f>SUM(L10:L10)</f>
        <v>0</v>
      </c>
      <c r="M9" s="19"/>
    </row>
    <row r="10" spans="1:13" ht="14.6">
      <c r="A10" s="17"/>
      <c r="B10" s="17"/>
      <c r="C10" s="26">
        <v>0</v>
      </c>
      <c r="D10" s="26">
        <v>31</v>
      </c>
      <c r="E10" s="26">
        <f>D10+1-C10</f>
        <v>32</v>
      </c>
      <c r="F10" s="26" t="str">
        <f>CONCATENATE(E10,"'h",K10)</f>
        <v>32'h0</v>
      </c>
      <c r="G10" s="26" t="s">
        <v>121</v>
      </c>
      <c r="H10" s="18" t="s">
        <v>106</v>
      </c>
      <c r="I10" s="16" t="s">
        <v>122</v>
      </c>
      <c r="J10" s="26">
        <v>0</v>
      </c>
      <c r="K10" s="26" t="str">
        <f>LOWER(DEC2HEX((J10)))</f>
        <v>0</v>
      </c>
      <c r="L10" s="26">
        <f>J10*(2^C10)</f>
        <v>0</v>
      </c>
      <c r="M10" s="19"/>
    </row>
    <row r="11" spans="1:13" ht="14.6">
      <c r="A11" s="6"/>
      <c r="B11" s="5" t="s">
        <v>2444</v>
      </c>
      <c r="C11" s="6"/>
      <c r="D11" s="6"/>
      <c r="E11" s="6">
        <f>SUM(E12:E17)</f>
        <v>32</v>
      </c>
      <c r="F11" s="79" t="str">
        <f>CONCATENATE("32'h",K11)</f>
        <v>32'h00000000</v>
      </c>
      <c r="G11" s="79"/>
      <c r="H11" s="8" t="s">
        <v>316</v>
      </c>
      <c r="I11" s="8"/>
      <c r="J11" s="6"/>
      <c r="K11" s="6" t="str">
        <f>LOWER(DEC2HEX(L11,8))</f>
        <v>00000000</v>
      </c>
      <c r="L11" s="6">
        <f>SUM(L12:L17)</f>
        <v>0</v>
      </c>
      <c r="M11" s="19"/>
    </row>
    <row r="12" spans="1:13" ht="14.6">
      <c r="A12" s="17"/>
      <c r="B12" s="17"/>
      <c r="C12" s="10">
        <v>11</v>
      </c>
      <c r="D12" s="10">
        <v>31</v>
      </c>
      <c r="E12" s="10">
        <f t="shared" ref="E12:E17" si="0">D12+1-C12</f>
        <v>21</v>
      </c>
      <c r="F12" s="10" t="str">
        <f t="shared" ref="F12:F17" si="1">CONCATENATE(E12,"'h",K12)</f>
        <v>21'h0</v>
      </c>
      <c r="G12" s="10" t="s">
        <v>121</v>
      </c>
      <c r="H12" s="18" t="s">
        <v>106</v>
      </c>
      <c r="I12" s="34" t="s">
        <v>122</v>
      </c>
      <c r="J12" s="10">
        <v>0</v>
      </c>
      <c r="K12" s="10" t="str">
        <f t="shared" ref="K12:K17" si="2">LOWER(DEC2HEX((J12)))</f>
        <v>0</v>
      </c>
      <c r="L12" s="10">
        <f t="shared" ref="L12:L17" si="3">J12*(2^C12)</f>
        <v>0</v>
      </c>
      <c r="M12" s="19"/>
    </row>
    <row r="13" spans="1:13" ht="102">
      <c r="A13" s="17"/>
      <c r="B13" s="17"/>
      <c r="C13" s="26">
        <v>9</v>
      </c>
      <c r="D13" s="26">
        <v>10</v>
      </c>
      <c r="E13" s="26">
        <f t="shared" si="0"/>
        <v>2</v>
      </c>
      <c r="F13" s="26" t="str">
        <f t="shared" si="1"/>
        <v>2'h0</v>
      </c>
      <c r="G13" s="26" t="s">
        <v>123</v>
      </c>
      <c r="H13" s="18" t="s">
        <v>317</v>
      </c>
      <c r="I13" s="34" t="s">
        <v>318</v>
      </c>
      <c r="J13" s="26">
        <v>0</v>
      </c>
      <c r="K13" s="26" t="str">
        <f t="shared" si="2"/>
        <v>0</v>
      </c>
      <c r="L13" s="26">
        <f t="shared" si="3"/>
        <v>0</v>
      </c>
      <c r="M13" s="19"/>
    </row>
    <row r="14" spans="1:13" ht="14.6">
      <c r="A14" s="17"/>
      <c r="B14" s="17"/>
      <c r="C14" s="10">
        <v>4</v>
      </c>
      <c r="D14" s="10">
        <v>8</v>
      </c>
      <c r="E14" s="10">
        <f t="shared" si="0"/>
        <v>5</v>
      </c>
      <c r="F14" s="10" t="str">
        <f t="shared" si="1"/>
        <v>5'h0</v>
      </c>
      <c r="G14" s="10" t="s">
        <v>2387</v>
      </c>
      <c r="H14" s="18" t="s">
        <v>3898</v>
      </c>
      <c r="I14" s="34" t="s">
        <v>312</v>
      </c>
      <c r="J14" s="10">
        <v>0</v>
      </c>
      <c r="K14" s="10" t="str">
        <f t="shared" si="2"/>
        <v>0</v>
      </c>
      <c r="L14" s="10">
        <f t="shared" si="3"/>
        <v>0</v>
      </c>
      <c r="M14" s="19"/>
    </row>
    <row r="15" spans="1:13" ht="14.6">
      <c r="A15" s="17"/>
      <c r="B15" s="17"/>
      <c r="C15" s="10">
        <v>3</v>
      </c>
      <c r="D15" s="10">
        <v>3</v>
      </c>
      <c r="E15" s="10">
        <f t="shared" si="0"/>
        <v>1</v>
      </c>
      <c r="F15" s="10" t="str">
        <f t="shared" si="1"/>
        <v>1'h0</v>
      </c>
      <c r="G15" s="10" t="s">
        <v>211</v>
      </c>
      <c r="H15" s="18" t="s">
        <v>3897</v>
      </c>
      <c r="I15" s="16" t="s">
        <v>313</v>
      </c>
      <c r="J15" s="10">
        <v>0</v>
      </c>
      <c r="K15" s="10" t="str">
        <f t="shared" si="2"/>
        <v>0</v>
      </c>
      <c r="L15" s="10">
        <f t="shared" si="3"/>
        <v>0</v>
      </c>
      <c r="M15" s="19"/>
    </row>
    <row r="16" spans="1:13" ht="72.900000000000006">
      <c r="A16" s="17"/>
      <c r="B16" s="17"/>
      <c r="C16" s="10">
        <v>1</v>
      </c>
      <c r="D16" s="10">
        <v>2</v>
      </c>
      <c r="E16" s="10">
        <f t="shared" si="0"/>
        <v>2</v>
      </c>
      <c r="F16" s="10" t="str">
        <f t="shared" si="1"/>
        <v>2'h0</v>
      </c>
      <c r="G16" s="10" t="s">
        <v>123</v>
      </c>
      <c r="H16" s="18" t="s">
        <v>3896</v>
      </c>
      <c r="I16" s="34" t="s">
        <v>315</v>
      </c>
      <c r="J16" s="10">
        <v>0</v>
      </c>
      <c r="K16" s="10" t="str">
        <f t="shared" si="2"/>
        <v>0</v>
      </c>
      <c r="L16" s="10">
        <f t="shared" si="3"/>
        <v>0</v>
      </c>
      <c r="M16" s="19"/>
    </row>
    <row r="17" spans="1:13" ht="43.75">
      <c r="A17" s="17"/>
      <c r="B17" s="17"/>
      <c r="C17" s="10">
        <v>0</v>
      </c>
      <c r="D17" s="10">
        <v>0</v>
      </c>
      <c r="E17" s="10">
        <f t="shared" si="0"/>
        <v>1</v>
      </c>
      <c r="F17" s="10" t="str">
        <f t="shared" si="1"/>
        <v>1'h0</v>
      </c>
      <c r="G17" s="10" t="s">
        <v>123</v>
      </c>
      <c r="H17" s="18" t="s">
        <v>3895</v>
      </c>
      <c r="I17" s="34" t="s">
        <v>314</v>
      </c>
      <c r="J17" s="10">
        <v>0</v>
      </c>
      <c r="K17" s="10" t="str">
        <f t="shared" si="2"/>
        <v>0</v>
      </c>
      <c r="L17" s="10">
        <f t="shared" si="3"/>
        <v>0</v>
      </c>
      <c r="M17" s="19"/>
    </row>
    <row r="18" spans="1:13" ht="14.6">
      <c r="A18" s="6"/>
      <c r="B18" s="5" t="s">
        <v>2447</v>
      </c>
      <c r="C18" s="6"/>
      <c r="D18" s="6"/>
      <c r="E18" s="6">
        <f>SUM(E19:E19)</f>
        <v>32</v>
      </c>
      <c r="F18" s="79" t="str">
        <f>CONCATENATE("32'h",K18)</f>
        <v>32'h00000000</v>
      </c>
      <c r="G18" s="79"/>
      <c r="H18" s="8" t="s">
        <v>3894</v>
      </c>
      <c r="I18" s="8"/>
      <c r="J18" s="6"/>
      <c r="K18" s="6" t="str">
        <f>LOWER(DEC2HEX(L18,8))</f>
        <v>00000000</v>
      </c>
      <c r="L18" s="6">
        <f>SUM(L19:L19)</f>
        <v>0</v>
      </c>
      <c r="M18" s="19"/>
    </row>
    <row r="19" spans="1:13" ht="14.6">
      <c r="A19" s="55"/>
      <c r="B19" s="55"/>
      <c r="C19" s="26">
        <v>0</v>
      </c>
      <c r="D19" s="26">
        <v>31</v>
      </c>
      <c r="E19" s="26">
        <f>D19+1-C19</f>
        <v>32</v>
      </c>
      <c r="F19" s="26" t="str">
        <f>CONCATENATE(E19,"'h",K19)</f>
        <v>32'h0</v>
      </c>
      <c r="G19" s="26" t="s">
        <v>121</v>
      </c>
      <c r="H19" s="18" t="s">
        <v>3893</v>
      </c>
      <c r="I19" s="34" t="s">
        <v>321</v>
      </c>
      <c r="J19" s="26">
        <v>0</v>
      </c>
      <c r="K19" s="26" t="str">
        <f>LOWER(DEC2HEX((J19)))</f>
        <v>0</v>
      </c>
      <c r="L19" s="26">
        <f>J19*(2^C19)</f>
        <v>0</v>
      </c>
      <c r="M19" s="19"/>
    </row>
    <row r="20" spans="1:13" ht="14.6">
      <c r="A20" s="6"/>
      <c r="B20" s="5" t="s">
        <v>2453</v>
      </c>
      <c r="C20" s="6"/>
      <c r="D20" s="6"/>
      <c r="E20" s="6">
        <f>SUM(E21:E26)</f>
        <v>32</v>
      </c>
      <c r="F20" s="79" t="str">
        <f>CONCATENATE("32'h",K20)</f>
        <v>32'h0000001f</v>
      </c>
      <c r="G20" s="79"/>
      <c r="H20" s="8" t="s">
        <v>324</v>
      </c>
      <c r="I20" s="8"/>
      <c r="J20" s="6"/>
      <c r="K20" s="6" t="str">
        <f>LOWER(DEC2HEX(L20,8))</f>
        <v>0000001f</v>
      </c>
      <c r="L20" s="6">
        <f>SUM(L21:L26)</f>
        <v>31</v>
      </c>
      <c r="M20" s="19"/>
    </row>
    <row r="21" spans="1:13" ht="14.6">
      <c r="A21" s="17"/>
      <c r="B21" s="17"/>
      <c r="C21" s="26">
        <v>5</v>
      </c>
      <c r="D21" s="26">
        <v>31</v>
      </c>
      <c r="E21" s="26">
        <f t="shared" ref="E21:E26" si="4">D21+1-C21</f>
        <v>27</v>
      </c>
      <c r="F21" s="26" t="str">
        <f t="shared" ref="F21:F26" si="5">CONCATENATE(E21,"'h",K21)</f>
        <v>27'h0</v>
      </c>
      <c r="G21" s="26" t="s">
        <v>121</v>
      </c>
      <c r="H21" s="18" t="s">
        <v>106</v>
      </c>
      <c r="I21" s="16" t="s">
        <v>122</v>
      </c>
      <c r="J21" s="26">
        <v>0</v>
      </c>
      <c r="K21" s="26" t="str">
        <f t="shared" ref="K21:K26" si="6">LOWER(DEC2HEX((J21)))</f>
        <v>0</v>
      </c>
      <c r="L21" s="26">
        <f t="shared" ref="L21:L26" si="7">J21*(2^C21)</f>
        <v>0</v>
      </c>
      <c r="M21" s="19"/>
    </row>
    <row r="22" spans="1:13" ht="43.75">
      <c r="A22" s="17"/>
      <c r="B22" s="17"/>
      <c r="C22" s="26">
        <v>4</v>
      </c>
      <c r="D22" s="26">
        <v>4</v>
      </c>
      <c r="E22" s="26">
        <f t="shared" si="4"/>
        <v>1</v>
      </c>
      <c r="F22" s="26" t="str">
        <f t="shared" si="5"/>
        <v>1'h1</v>
      </c>
      <c r="G22" s="26" t="s">
        <v>123</v>
      </c>
      <c r="H22" s="18" t="s">
        <v>3892</v>
      </c>
      <c r="I22" s="34" t="s">
        <v>323</v>
      </c>
      <c r="J22" s="26">
        <v>1</v>
      </c>
      <c r="K22" s="26" t="str">
        <f t="shared" si="6"/>
        <v>1</v>
      </c>
      <c r="L22" s="26">
        <f t="shared" si="7"/>
        <v>16</v>
      </c>
      <c r="M22" s="19"/>
    </row>
    <row r="23" spans="1:13" ht="43.75">
      <c r="A23" s="17"/>
      <c r="B23" s="17"/>
      <c r="C23" s="26">
        <v>3</v>
      </c>
      <c r="D23" s="26">
        <v>3</v>
      </c>
      <c r="E23" s="26">
        <f t="shared" si="4"/>
        <v>1</v>
      </c>
      <c r="F23" s="26" t="str">
        <f t="shared" si="5"/>
        <v>1'h1</v>
      </c>
      <c r="G23" s="26" t="s">
        <v>123</v>
      </c>
      <c r="H23" s="18" t="s">
        <v>3891</v>
      </c>
      <c r="I23" s="34" t="s">
        <v>323</v>
      </c>
      <c r="J23" s="26">
        <v>1</v>
      </c>
      <c r="K23" s="26" t="str">
        <f t="shared" si="6"/>
        <v>1</v>
      </c>
      <c r="L23" s="26">
        <f t="shared" si="7"/>
        <v>8</v>
      </c>
      <c r="M23" s="19"/>
    </row>
    <row r="24" spans="1:13" ht="43.75">
      <c r="A24" s="17"/>
      <c r="B24" s="17"/>
      <c r="C24" s="26">
        <v>2</v>
      </c>
      <c r="D24" s="26">
        <v>2</v>
      </c>
      <c r="E24" s="26">
        <f t="shared" si="4"/>
        <v>1</v>
      </c>
      <c r="F24" s="26" t="str">
        <f t="shared" si="5"/>
        <v>1'h1</v>
      </c>
      <c r="G24" s="26" t="s">
        <v>123</v>
      </c>
      <c r="H24" s="18" t="s">
        <v>3890</v>
      </c>
      <c r="I24" s="34" t="s">
        <v>323</v>
      </c>
      <c r="J24" s="26">
        <v>1</v>
      </c>
      <c r="K24" s="26" t="str">
        <f t="shared" si="6"/>
        <v>1</v>
      </c>
      <c r="L24" s="26">
        <f t="shared" si="7"/>
        <v>4</v>
      </c>
      <c r="M24" s="19"/>
    </row>
    <row r="25" spans="1:13" ht="43.75">
      <c r="A25" s="17"/>
      <c r="B25" s="17"/>
      <c r="C25" s="26">
        <v>1</v>
      </c>
      <c r="D25" s="26">
        <v>1</v>
      </c>
      <c r="E25" s="26">
        <f t="shared" si="4"/>
        <v>1</v>
      </c>
      <c r="F25" s="26" t="str">
        <f t="shared" si="5"/>
        <v>1'h1</v>
      </c>
      <c r="G25" s="26" t="s">
        <v>123</v>
      </c>
      <c r="H25" s="18" t="s">
        <v>3889</v>
      </c>
      <c r="I25" s="34" t="s">
        <v>323</v>
      </c>
      <c r="J25" s="26">
        <v>1</v>
      </c>
      <c r="K25" s="26" t="str">
        <f t="shared" si="6"/>
        <v>1</v>
      </c>
      <c r="L25" s="26">
        <f t="shared" si="7"/>
        <v>2</v>
      </c>
      <c r="M25" s="19"/>
    </row>
    <row r="26" spans="1:13" ht="43.75">
      <c r="A26" s="17"/>
      <c r="B26" s="17"/>
      <c r="C26" s="26">
        <v>0</v>
      </c>
      <c r="D26" s="26">
        <v>0</v>
      </c>
      <c r="E26" s="26">
        <f t="shared" si="4"/>
        <v>1</v>
      </c>
      <c r="F26" s="26" t="str">
        <f t="shared" si="5"/>
        <v>1'h1</v>
      </c>
      <c r="G26" s="26" t="s">
        <v>123</v>
      </c>
      <c r="H26" s="18" t="s">
        <v>3888</v>
      </c>
      <c r="I26" s="34" t="s">
        <v>323</v>
      </c>
      <c r="J26" s="26">
        <v>1</v>
      </c>
      <c r="K26" s="26" t="str">
        <f t="shared" si="6"/>
        <v>1</v>
      </c>
      <c r="L26" s="26">
        <f t="shared" si="7"/>
        <v>1</v>
      </c>
      <c r="M26" s="19"/>
    </row>
    <row r="27" spans="1:13" ht="14.6">
      <c r="A27" s="6"/>
      <c r="B27" s="5" t="s">
        <v>2459</v>
      </c>
      <c r="C27" s="6"/>
      <c r="D27" s="6"/>
      <c r="E27" s="6">
        <f>SUM(E28:E33)</f>
        <v>32</v>
      </c>
      <c r="F27" s="79" t="str">
        <f>CONCATENATE("32'h",K27)</f>
        <v>32'h00000000</v>
      </c>
      <c r="G27" s="79"/>
      <c r="H27" s="8" t="s">
        <v>326</v>
      </c>
      <c r="I27" s="8"/>
      <c r="J27" s="6"/>
      <c r="K27" s="6" t="str">
        <f>LOWER(DEC2HEX(L27,8))</f>
        <v>00000000</v>
      </c>
      <c r="L27" s="6">
        <f>SUM(L28:L33)</f>
        <v>0</v>
      </c>
      <c r="M27" s="19"/>
    </row>
    <row r="28" spans="1:13" ht="14.6">
      <c r="A28" s="17"/>
      <c r="B28" s="17"/>
      <c r="C28" s="26">
        <v>5</v>
      </c>
      <c r="D28" s="26">
        <v>31</v>
      </c>
      <c r="E28" s="26">
        <f t="shared" ref="E28:E33" si="8">D28+1-C28</f>
        <v>27</v>
      </c>
      <c r="F28" s="26" t="str">
        <f t="shared" ref="F28:F33" si="9">CONCATENATE(E28,"'h",K28)</f>
        <v>27'h0</v>
      </c>
      <c r="G28" s="26" t="s">
        <v>121</v>
      </c>
      <c r="H28" s="18" t="s">
        <v>106</v>
      </c>
      <c r="I28" s="16" t="s">
        <v>122</v>
      </c>
      <c r="J28" s="26">
        <v>0</v>
      </c>
      <c r="K28" s="26" t="str">
        <f t="shared" ref="K28:K33" si="10">LOWER(DEC2HEX((J28)))</f>
        <v>0</v>
      </c>
      <c r="L28" s="26">
        <f t="shared" ref="L28:L33" si="11">J28*(2^C28)</f>
        <v>0</v>
      </c>
      <c r="M28" s="19"/>
    </row>
    <row r="29" spans="1:13" ht="14.6">
      <c r="A29" s="17"/>
      <c r="B29" s="17"/>
      <c r="C29" s="26">
        <v>4</v>
      </c>
      <c r="D29" s="26">
        <v>4</v>
      </c>
      <c r="E29" s="26">
        <f t="shared" si="8"/>
        <v>1</v>
      </c>
      <c r="F29" s="26" t="str">
        <f t="shared" si="9"/>
        <v>1'h0</v>
      </c>
      <c r="G29" s="26" t="s">
        <v>211</v>
      </c>
      <c r="H29" s="18" t="s">
        <v>3887</v>
      </c>
      <c r="I29" s="34" t="s">
        <v>325</v>
      </c>
      <c r="J29" s="26">
        <v>0</v>
      </c>
      <c r="K29" s="26" t="str">
        <f t="shared" si="10"/>
        <v>0</v>
      </c>
      <c r="L29" s="26">
        <f t="shared" si="11"/>
        <v>0</v>
      </c>
      <c r="M29" s="19"/>
    </row>
    <row r="30" spans="1:13" ht="14.6">
      <c r="A30" s="17"/>
      <c r="B30" s="17"/>
      <c r="C30" s="26">
        <v>3</v>
      </c>
      <c r="D30" s="26">
        <v>3</v>
      </c>
      <c r="E30" s="26">
        <f t="shared" si="8"/>
        <v>1</v>
      </c>
      <c r="F30" s="26" t="str">
        <f t="shared" si="9"/>
        <v>1'h0</v>
      </c>
      <c r="G30" s="26" t="s">
        <v>211</v>
      </c>
      <c r="H30" s="18" t="s">
        <v>3886</v>
      </c>
      <c r="I30" s="34" t="s">
        <v>325</v>
      </c>
      <c r="J30" s="26">
        <v>0</v>
      </c>
      <c r="K30" s="26" t="str">
        <f t="shared" si="10"/>
        <v>0</v>
      </c>
      <c r="L30" s="26">
        <f t="shared" si="11"/>
        <v>0</v>
      </c>
      <c r="M30" s="19"/>
    </row>
    <row r="31" spans="1:13" ht="14.6">
      <c r="A31" s="17"/>
      <c r="B31" s="17"/>
      <c r="C31" s="26">
        <v>2</v>
      </c>
      <c r="D31" s="26">
        <v>2</v>
      </c>
      <c r="E31" s="26">
        <f t="shared" si="8"/>
        <v>1</v>
      </c>
      <c r="F31" s="26" t="str">
        <f t="shared" si="9"/>
        <v>1'h0</v>
      </c>
      <c r="G31" s="26" t="s">
        <v>211</v>
      </c>
      <c r="H31" s="18" t="s">
        <v>3885</v>
      </c>
      <c r="I31" s="34" t="s">
        <v>325</v>
      </c>
      <c r="J31" s="26">
        <v>0</v>
      </c>
      <c r="K31" s="26" t="str">
        <f t="shared" si="10"/>
        <v>0</v>
      </c>
      <c r="L31" s="26">
        <f t="shared" si="11"/>
        <v>0</v>
      </c>
      <c r="M31" s="19"/>
    </row>
    <row r="32" spans="1:13" ht="14.6">
      <c r="A32" s="17"/>
      <c r="B32" s="17"/>
      <c r="C32" s="26">
        <v>1</v>
      </c>
      <c r="D32" s="26">
        <v>1</v>
      </c>
      <c r="E32" s="26">
        <f t="shared" si="8"/>
        <v>1</v>
      </c>
      <c r="F32" s="26" t="str">
        <f t="shared" si="9"/>
        <v>1'h0</v>
      </c>
      <c r="G32" s="26" t="s">
        <v>211</v>
      </c>
      <c r="H32" s="18" t="s">
        <v>3884</v>
      </c>
      <c r="I32" s="34" t="s">
        <v>325</v>
      </c>
      <c r="J32" s="26">
        <v>0</v>
      </c>
      <c r="K32" s="26" t="str">
        <f t="shared" si="10"/>
        <v>0</v>
      </c>
      <c r="L32" s="26">
        <f t="shared" si="11"/>
        <v>0</v>
      </c>
      <c r="M32" s="19"/>
    </row>
    <row r="33" spans="1:13" ht="14.6">
      <c r="A33" s="17"/>
      <c r="B33" s="17"/>
      <c r="C33" s="26">
        <v>0</v>
      </c>
      <c r="D33" s="26">
        <v>0</v>
      </c>
      <c r="E33" s="26">
        <f t="shared" si="8"/>
        <v>1</v>
      </c>
      <c r="F33" s="26" t="str">
        <f t="shared" si="9"/>
        <v>1'h0</v>
      </c>
      <c r="G33" s="26" t="s">
        <v>211</v>
      </c>
      <c r="H33" s="18" t="s">
        <v>3883</v>
      </c>
      <c r="I33" s="34" t="s">
        <v>325</v>
      </c>
      <c r="J33" s="26">
        <v>0</v>
      </c>
      <c r="K33" s="26" t="str">
        <f t="shared" si="10"/>
        <v>0</v>
      </c>
      <c r="L33" s="26">
        <f t="shared" si="11"/>
        <v>0</v>
      </c>
      <c r="M33" s="19"/>
    </row>
    <row r="34" spans="1:13" ht="14.6">
      <c r="A34" s="6"/>
      <c r="B34" s="5" t="s">
        <v>2597</v>
      </c>
      <c r="C34" s="6"/>
      <c r="D34" s="6"/>
      <c r="E34" s="6">
        <f>SUM(E35:E40)</f>
        <v>32</v>
      </c>
      <c r="F34" s="79" t="str">
        <f>CONCATENATE("32'h",K34)</f>
        <v>32'h00000000</v>
      </c>
      <c r="G34" s="79"/>
      <c r="H34" s="8" t="s">
        <v>328</v>
      </c>
      <c r="I34" s="8"/>
      <c r="J34" s="6"/>
      <c r="K34" s="6" t="str">
        <f>LOWER(DEC2HEX(L34,8))</f>
        <v>00000000</v>
      </c>
      <c r="L34" s="6">
        <f>SUM(L35:L40)</f>
        <v>0</v>
      </c>
      <c r="M34" s="19"/>
    </row>
    <row r="35" spans="1:13" ht="14.6">
      <c r="A35" s="17"/>
      <c r="B35" s="17"/>
      <c r="C35" s="26">
        <v>5</v>
      </c>
      <c r="D35" s="26">
        <v>31</v>
      </c>
      <c r="E35" s="26">
        <f t="shared" ref="E35:E40" si="12">D35+1-C35</f>
        <v>27</v>
      </c>
      <c r="F35" s="26" t="str">
        <f t="shared" ref="F35:F40" si="13">CONCATENATE(E35,"'h",K35)</f>
        <v>27'h0</v>
      </c>
      <c r="G35" s="26" t="s">
        <v>121</v>
      </c>
      <c r="H35" s="18" t="s">
        <v>106</v>
      </c>
      <c r="I35" s="16" t="s">
        <v>122</v>
      </c>
      <c r="J35" s="26">
        <v>0</v>
      </c>
      <c r="K35" s="26" t="str">
        <f t="shared" ref="K35:K40" si="14">LOWER(DEC2HEX((J35)))</f>
        <v>0</v>
      </c>
      <c r="L35" s="26">
        <f t="shared" ref="L35:L40" si="15">J35*(2^C35)</f>
        <v>0</v>
      </c>
      <c r="M35" s="19"/>
    </row>
    <row r="36" spans="1:13" ht="14.6">
      <c r="A36" s="17"/>
      <c r="B36" s="17"/>
      <c r="C36" s="26">
        <v>4</v>
      </c>
      <c r="D36" s="26">
        <v>4</v>
      </c>
      <c r="E36" s="26">
        <f t="shared" si="12"/>
        <v>1</v>
      </c>
      <c r="F36" s="26" t="str">
        <f t="shared" si="13"/>
        <v>1'h0</v>
      </c>
      <c r="G36" s="26" t="s">
        <v>121</v>
      </c>
      <c r="H36" s="18" t="s">
        <v>3882</v>
      </c>
      <c r="I36" s="34" t="s">
        <v>327</v>
      </c>
      <c r="J36" s="26">
        <v>0</v>
      </c>
      <c r="K36" s="26" t="str">
        <f t="shared" si="14"/>
        <v>0</v>
      </c>
      <c r="L36" s="26">
        <f t="shared" si="15"/>
        <v>0</v>
      </c>
      <c r="M36" s="19"/>
    </row>
    <row r="37" spans="1:13" ht="14.6">
      <c r="A37" s="17"/>
      <c r="B37" s="17"/>
      <c r="C37" s="26">
        <v>3</v>
      </c>
      <c r="D37" s="26">
        <v>3</v>
      </c>
      <c r="E37" s="26">
        <f t="shared" si="12"/>
        <v>1</v>
      </c>
      <c r="F37" s="26" t="str">
        <f t="shared" si="13"/>
        <v>1'h0</v>
      </c>
      <c r="G37" s="26" t="s">
        <v>121</v>
      </c>
      <c r="H37" s="18" t="s">
        <v>3881</v>
      </c>
      <c r="I37" s="34" t="s">
        <v>327</v>
      </c>
      <c r="J37" s="26">
        <v>0</v>
      </c>
      <c r="K37" s="26" t="str">
        <f t="shared" si="14"/>
        <v>0</v>
      </c>
      <c r="L37" s="26">
        <f t="shared" si="15"/>
        <v>0</v>
      </c>
      <c r="M37" s="19"/>
    </row>
    <row r="38" spans="1:13" ht="14.6">
      <c r="A38" s="17"/>
      <c r="B38" s="17"/>
      <c r="C38" s="26">
        <v>2</v>
      </c>
      <c r="D38" s="26">
        <v>2</v>
      </c>
      <c r="E38" s="26">
        <f t="shared" si="12"/>
        <v>1</v>
      </c>
      <c r="F38" s="26" t="str">
        <f t="shared" si="13"/>
        <v>1'h0</v>
      </c>
      <c r="G38" s="26" t="s">
        <v>121</v>
      </c>
      <c r="H38" s="18" t="s">
        <v>3880</v>
      </c>
      <c r="I38" s="34" t="s">
        <v>327</v>
      </c>
      <c r="J38" s="26">
        <v>0</v>
      </c>
      <c r="K38" s="26" t="str">
        <f t="shared" si="14"/>
        <v>0</v>
      </c>
      <c r="L38" s="26">
        <f t="shared" si="15"/>
        <v>0</v>
      </c>
      <c r="M38" s="19"/>
    </row>
    <row r="39" spans="1:13" ht="14.6">
      <c r="A39" s="17"/>
      <c r="B39" s="17"/>
      <c r="C39" s="26">
        <v>1</v>
      </c>
      <c r="D39" s="26">
        <v>1</v>
      </c>
      <c r="E39" s="26">
        <f t="shared" si="12"/>
        <v>1</v>
      </c>
      <c r="F39" s="26" t="str">
        <f t="shared" si="13"/>
        <v>1'h0</v>
      </c>
      <c r="G39" s="26" t="s">
        <v>121</v>
      </c>
      <c r="H39" s="18" t="s">
        <v>3879</v>
      </c>
      <c r="I39" s="34" t="s">
        <v>327</v>
      </c>
      <c r="J39" s="26">
        <v>0</v>
      </c>
      <c r="K39" s="26" t="str">
        <f t="shared" si="14"/>
        <v>0</v>
      </c>
      <c r="L39" s="26">
        <f t="shared" si="15"/>
        <v>0</v>
      </c>
      <c r="M39" s="19"/>
    </row>
    <row r="40" spans="1:13" ht="14.6">
      <c r="A40" s="17"/>
      <c r="B40" s="17"/>
      <c r="C40" s="26">
        <v>0</v>
      </c>
      <c r="D40" s="26">
        <v>0</v>
      </c>
      <c r="E40" s="26">
        <f t="shared" si="12"/>
        <v>1</v>
      </c>
      <c r="F40" s="26" t="str">
        <f t="shared" si="13"/>
        <v>1'h0</v>
      </c>
      <c r="G40" s="26" t="s">
        <v>121</v>
      </c>
      <c r="H40" s="18" t="s">
        <v>3878</v>
      </c>
      <c r="I40" s="34" t="s">
        <v>327</v>
      </c>
      <c r="J40" s="26">
        <v>0</v>
      </c>
      <c r="K40" s="26" t="str">
        <f t="shared" si="14"/>
        <v>0</v>
      </c>
      <c r="L40" s="26">
        <f t="shared" si="15"/>
        <v>0</v>
      </c>
      <c r="M40" s="19"/>
    </row>
    <row r="41" spans="1:13" ht="14.6">
      <c r="A41" s="6"/>
      <c r="B41" s="5" t="s">
        <v>2598</v>
      </c>
      <c r="C41" s="6"/>
      <c r="D41" s="6"/>
      <c r="E41" s="6">
        <f>SUM(E42:E47)</f>
        <v>32</v>
      </c>
      <c r="F41" s="79" t="str">
        <f>CONCATENATE("32'h",K41)</f>
        <v>32'h00000000</v>
      </c>
      <c r="G41" s="79"/>
      <c r="H41" s="8" t="s">
        <v>330</v>
      </c>
      <c r="I41" s="8"/>
      <c r="J41" s="6"/>
      <c r="K41" s="6" t="str">
        <f>LOWER(DEC2HEX(L41,8))</f>
        <v>00000000</v>
      </c>
      <c r="L41" s="6">
        <f>SUM(L42:L47)</f>
        <v>0</v>
      </c>
      <c r="M41" s="19"/>
    </row>
    <row r="42" spans="1:13" ht="14.6">
      <c r="A42" s="17"/>
      <c r="B42" s="17"/>
      <c r="C42" s="26">
        <v>5</v>
      </c>
      <c r="D42" s="26">
        <v>31</v>
      </c>
      <c r="E42" s="26">
        <f t="shared" ref="E42:E47" si="16">D42+1-C42</f>
        <v>27</v>
      </c>
      <c r="F42" s="26" t="str">
        <f t="shared" ref="F42:F47" si="17">CONCATENATE(E42,"'h",K42)</f>
        <v>27'h0</v>
      </c>
      <c r="G42" s="26" t="s">
        <v>121</v>
      </c>
      <c r="H42" s="18" t="s">
        <v>106</v>
      </c>
      <c r="I42" s="16" t="s">
        <v>122</v>
      </c>
      <c r="J42" s="26">
        <v>0</v>
      </c>
      <c r="K42" s="26" t="str">
        <f t="shared" ref="K42:K47" si="18">LOWER(DEC2HEX((J42)))</f>
        <v>0</v>
      </c>
      <c r="L42" s="26">
        <f t="shared" ref="L42:L47" si="19">J42*(2^C42)</f>
        <v>0</v>
      </c>
      <c r="M42" s="19"/>
    </row>
    <row r="43" spans="1:13" ht="14.6">
      <c r="A43" s="17"/>
      <c r="B43" s="17"/>
      <c r="C43" s="26">
        <v>4</v>
      </c>
      <c r="D43" s="26">
        <v>4</v>
      </c>
      <c r="E43" s="26">
        <f t="shared" si="16"/>
        <v>1</v>
      </c>
      <c r="F43" s="26" t="str">
        <f t="shared" si="17"/>
        <v>1'h0</v>
      </c>
      <c r="G43" s="26" t="s">
        <v>121</v>
      </c>
      <c r="H43" s="18" t="s">
        <v>3877</v>
      </c>
      <c r="I43" s="34" t="s">
        <v>329</v>
      </c>
      <c r="J43" s="26">
        <v>0</v>
      </c>
      <c r="K43" s="26" t="str">
        <f t="shared" si="18"/>
        <v>0</v>
      </c>
      <c r="L43" s="26">
        <f t="shared" si="19"/>
        <v>0</v>
      </c>
      <c r="M43" s="19"/>
    </row>
    <row r="44" spans="1:13" ht="14.6">
      <c r="A44" s="17"/>
      <c r="B44" s="17"/>
      <c r="C44" s="26">
        <v>3</v>
      </c>
      <c r="D44" s="26">
        <v>3</v>
      </c>
      <c r="E44" s="26">
        <f t="shared" si="16"/>
        <v>1</v>
      </c>
      <c r="F44" s="26" t="str">
        <f t="shared" si="17"/>
        <v>1'h0</v>
      </c>
      <c r="G44" s="26" t="s">
        <v>121</v>
      </c>
      <c r="H44" s="18" t="s">
        <v>3876</v>
      </c>
      <c r="I44" s="34" t="s">
        <v>329</v>
      </c>
      <c r="J44" s="26">
        <v>0</v>
      </c>
      <c r="K44" s="26" t="str">
        <f t="shared" si="18"/>
        <v>0</v>
      </c>
      <c r="L44" s="26">
        <f t="shared" si="19"/>
        <v>0</v>
      </c>
      <c r="M44" s="19"/>
    </row>
    <row r="45" spans="1:13" ht="14.6">
      <c r="A45" s="17"/>
      <c r="B45" s="17"/>
      <c r="C45" s="26">
        <v>2</v>
      </c>
      <c r="D45" s="26">
        <v>2</v>
      </c>
      <c r="E45" s="26">
        <f t="shared" si="16"/>
        <v>1</v>
      </c>
      <c r="F45" s="26" t="str">
        <f t="shared" si="17"/>
        <v>1'h0</v>
      </c>
      <c r="G45" s="26" t="s">
        <v>121</v>
      </c>
      <c r="H45" s="18" t="s">
        <v>3875</v>
      </c>
      <c r="I45" s="34" t="s">
        <v>329</v>
      </c>
      <c r="J45" s="26">
        <v>0</v>
      </c>
      <c r="K45" s="26" t="str">
        <f t="shared" si="18"/>
        <v>0</v>
      </c>
      <c r="L45" s="26">
        <f t="shared" si="19"/>
        <v>0</v>
      </c>
      <c r="M45" s="19"/>
    </row>
    <row r="46" spans="1:13" ht="14.6">
      <c r="A46" s="17"/>
      <c r="B46" s="17"/>
      <c r="C46" s="26">
        <v>1</v>
      </c>
      <c r="D46" s="26">
        <v>1</v>
      </c>
      <c r="E46" s="26">
        <f t="shared" si="16"/>
        <v>1</v>
      </c>
      <c r="F46" s="26" t="str">
        <f t="shared" si="17"/>
        <v>1'h0</v>
      </c>
      <c r="G46" s="26" t="s">
        <v>121</v>
      </c>
      <c r="H46" s="18" t="s">
        <v>3874</v>
      </c>
      <c r="I46" s="34" t="s">
        <v>329</v>
      </c>
      <c r="J46" s="26">
        <v>0</v>
      </c>
      <c r="K46" s="26" t="str">
        <f t="shared" si="18"/>
        <v>0</v>
      </c>
      <c r="L46" s="26">
        <f t="shared" si="19"/>
        <v>0</v>
      </c>
      <c r="M46" s="19"/>
    </row>
    <row r="47" spans="1:13" ht="14.6">
      <c r="A47" s="17"/>
      <c r="B47" s="17"/>
      <c r="C47" s="26">
        <v>0</v>
      </c>
      <c r="D47" s="26">
        <v>0</v>
      </c>
      <c r="E47" s="26">
        <f t="shared" si="16"/>
        <v>1</v>
      </c>
      <c r="F47" s="26" t="str">
        <f t="shared" si="17"/>
        <v>1'h0</v>
      </c>
      <c r="G47" s="26" t="s">
        <v>121</v>
      </c>
      <c r="H47" s="18" t="s">
        <v>3873</v>
      </c>
      <c r="I47" s="34" t="s">
        <v>329</v>
      </c>
      <c r="J47" s="26">
        <v>0</v>
      </c>
      <c r="K47" s="26" t="str">
        <f t="shared" si="18"/>
        <v>0</v>
      </c>
      <c r="L47" s="26">
        <f t="shared" si="19"/>
        <v>0</v>
      </c>
      <c r="M47" s="19"/>
    </row>
    <row r="48" spans="1:13" ht="14.6">
      <c r="A48" s="6"/>
      <c r="B48" s="5" t="s">
        <v>3543</v>
      </c>
      <c r="C48" s="6"/>
      <c r="D48" s="6"/>
      <c r="E48" s="6">
        <f>SUM(E49:E49)</f>
        <v>32</v>
      </c>
      <c r="F48" s="79" t="str">
        <f>CONCATENATE("32'h",K48)</f>
        <v>32'h00000000</v>
      </c>
      <c r="G48" s="79"/>
      <c r="H48" s="8" t="s">
        <v>2501</v>
      </c>
      <c r="I48" s="8"/>
      <c r="J48" s="6"/>
      <c r="K48" s="6" t="str">
        <f>LOWER(DEC2HEX(L48,8))</f>
        <v>00000000</v>
      </c>
      <c r="L48" s="6">
        <f>SUM(L49:L49)</f>
        <v>0</v>
      </c>
      <c r="M48" s="19"/>
    </row>
    <row r="49" spans="1:13" ht="14.6">
      <c r="A49" s="55"/>
      <c r="B49" s="55"/>
      <c r="C49" s="26">
        <v>0</v>
      </c>
      <c r="D49" s="26">
        <v>31</v>
      </c>
      <c r="E49" s="26">
        <f>D49+1-C49</f>
        <v>32</v>
      </c>
      <c r="F49" s="26" t="str">
        <f>CONCATENATE(E49,"'h",K49)</f>
        <v>32'h0</v>
      </c>
      <c r="G49" s="26" t="s">
        <v>123</v>
      </c>
      <c r="H49" s="18" t="s">
        <v>3872</v>
      </c>
      <c r="I49" s="34" t="s">
        <v>331</v>
      </c>
      <c r="J49" s="26">
        <v>0</v>
      </c>
      <c r="K49" s="26" t="str">
        <f>LOWER(DEC2HEX((J49)))</f>
        <v>0</v>
      </c>
      <c r="L49" s="26">
        <f>J49*(2^C49)</f>
        <v>0</v>
      </c>
      <c r="M49" s="19"/>
    </row>
    <row r="50" spans="1:13" ht="14.6">
      <c r="A50" s="6"/>
      <c r="B50" s="5" t="s">
        <v>3546</v>
      </c>
      <c r="C50" s="6"/>
      <c r="D50" s="6"/>
      <c r="E50" s="6">
        <f>SUM(E51:E51)</f>
        <v>32</v>
      </c>
      <c r="F50" s="79" t="str">
        <f>CONCATENATE("32'h",K50)</f>
        <v>32'h00000000</v>
      </c>
      <c r="G50" s="79"/>
      <c r="H50" s="8" t="s">
        <v>3871</v>
      </c>
      <c r="I50" s="8"/>
      <c r="J50" s="6"/>
      <c r="K50" s="6" t="str">
        <f>LOWER(DEC2HEX(L50,8))</f>
        <v>00000000</v>
      </c>
      <c r="L50" s="6">
        <f>SUM(L51:L51)</f>
        <v>0</v>
      </c>
      <c r="M50" s="19"/>
    </row>
    <row r="51" spans="1:13" ht="14.6">
      <c r="A51" s="55"/>
      <c r="B51" s="55"/>
      <c r="C51" s="26">
        <v>0</v>
      </c>
      <c r="D51" s="26">
        <v>31</v>
      </c>
      <c r="E51" s="26">
        <f>D51+1-C51</f>
        <v>32</v>
      </c>
      <c r="F51" s="26" t="str">
        <f>CONCATENATE(E51,"'h",K51)</f>
        <v>32'h0</v>
      </c>
      <c r="G51" s="26" t="s">
        <v>2387</v>
      </c>
      <c r="H51" s="18" t="s">
        <v>3870</v>
      </c>
      <c r="I51" s="34" t="s">
        <v>331</v>
      </c>
      <c r="J51" s="26">
        <v>0</v>
      </c>
      <c r="K51" s="26" t="str">
        <f>LOWER(DEC2HEX((J51)))</f>
        <v>0</v>
      </c>
      <c r="L51" s="26">
        <f>J51*(2^C51)</f>
        <v>0</v>
      </c>
      <c r="M51" s="19"/>
    </row>
  </sheetData>
  <phoneticPr fontId="4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topLeftCell="A10" zoomScale="130" zoomScaleNormal="130" workbookViewId="0">
      <selection activeCell="A10" sqref="A1:M1048576"/>
    </sheetView>
  </sheetViews>
  <sheetFormatPr defaultColWidth="9" defaultRowHeight="14.15"/>
  <cols>
    <col min="1" max="5" width="9" style="43"/>
    <col min="6" max="6" width="14.3828125" style="43" customWidth="1"/>
    <col min="7" max="7" width="9" style="43"/>
    <col min="8" max="8" width="27.07421875" style="43" customWidth="1"/>
    <col min="9" max="9" width="53.921875" style="43" customWidth="1"/>
    <col min="10" max="13" width="9" style="43"/>
  </cols>
  <sheetData>
    <row r="1" spans="1:13" ht="43.75">
      <c r="A1" s="30" t="s">
        <v>262</v>
      </c>
      <c r="B1" s="31" t="s">
        <v>107</v>
      </c>
      <c r="C1" s="30" t="s">
        <v>108</v>
      </c>
      <c r="D1" s="30" t="s">
        <v>109</v>
      </c>
      <c r="E1" s="30" t="s">
        <v>110</v>
      </c>
      <c r="F1" s="30" t="s">
        <v>111</v>
      </c>
      <c r="G1" s="30" t="s">
        <v>112</v>
      </c>
      <c r="H1" s="30" t="s">
        <v>113</v>
      </c>
      <c r="I1" s="30" t="s">
        <v>114</v>
      </c>
      <c r="J1" s="30" t="s">
        <v>115</v>
      </c>
      <c r="K1" s="30" t="s">
        <v>116</v>
      </c>
      <c r="L1" s="30" t="s">
        <v>117</v>
      </c>
      <c r="M1" s="30" t="s">
        <v>263</v>
      </c>
    </row>
    <row r="2" spans="1:13" ht="14.6">
      <c r="A2" s="6"/>
      <c r="B2" s="5" t="s">
        <v>120</v>
      </c>
      <c r="C2" s="6"/>
      <c r="D2" s="6"/>
      <c r="E2" s="6">
        <f>SUM(E3:E11)</f>
        <v>32</v>
      </c>
      <c r="F2" s="7" t="str">
        <f>CONCATENATE("32'h",K2)</f>
        <v>32'h00000000</v>
      </c>
      <c r="G2" s="7"/>
      <c r="H2" s="8" t="s">
        <v>333</v>
      </c>
      <c r="I2" s="8"/>
      <c r="J2" s="6"/>
      <c r="K2" s="6" t="str">
        <f>LOWER(DEC2HEX(L2,8))</f>
        <v>00000000</v>
      </c>
      <c r="L2" s="6">
        <f>SUM(L3:L11)</f>
        <v>0</v>
      </c>
      <c r="M2" s="6"/>
    </row>
    <row r="3" spans="1:13" ht="14.6">
      <c r="A3" s="17"/>
      <c r="B3" s="17"/>
      <c r="C3" s="10">
        <v>16</v>
      </c>
      <c r="D3" s="10">
        <v>31</v>
      </c>
      <c r="E3" s="10">
        <f t="shared" ref="E3:E11" si="0">D3+1-C3</f>
        <v>16</v>
      </c>
      <c r="F3" s="10" t="str">
        <f t="shared" ref="F3:F11" si="1">CONCATENATE(E3,"'h",K3)</f>
        <v>16'h0</v>
      </c>
      <c r="G3" s="10" t="s">
        <v>121</v>
      </c>
      <c r="H3" s="18" t="s">
        <v>106</v>
      </c>
      <c r="I3" s="34" t="s">
        <v>334</v>
      </c>
      <c r="J3" s="10">
        <v>0</v>
      </c>
      <c r="K3" s="10" t="str">
        <f t="shared" ref="K3:K11" si="2">LOWER(DEC2HEX((J3)))</f>
        <v>0</v>
      </c>
      <c r="L3" s="10">
        <f t="shared" ref="L3:L11" si="3">J3*(2^C3)</f>
        <v>0</v>
      </c>
      <c r="M3" s="19"/>
    </row>
    <row r="4" spans="1:13" ht="43.75">
      <c r="A4" s="17"/>
      <c r="B4" s="33"/>
      <c r="C4" s="10">
        <v>15</v>
      </c>
      <c r="D4" s="10">
        <v>15</v>
      </c>
      <c r="E4" s="10">
        <f t="shared" si="0"/>
        <v>1</v>
      </c>
      <c r="F4" s="10" t="str">
        <f t="shared" si="1"/>
        <v>1'h0</v>
      </c>
      <c r="G4" s="10" t="s">
        <v>123</v>
      </c>
      <c r="H4" s="22" t="s">
        <v>335</v>
      </c>
      <c r="I4" s="35" t="s">
        <v>2594</v>
      </c>
      <c r="J4" s="10">
        <v>0</v>
      </c>
      <c r="K4" s="10" t="str">
        <f t="shared" si="2"/>
        <v>0</v>
      </c>
      <c r="L4" s="10">
        <f t="shared" si="3"/>
        <v>0</v>
      </c>
      <c r="M4" s="19"/>
    </row>
    <row r="5" spans="1:13" s="43" customFormat="1" ht="131.15">
      <c r="A5" s="17"/>
      <c r="B5" s="33"/>
      <c r="C5" s="10">
        <v>12</v>
      </c>
      <c r="D5" s="10">
        <v>14</v>
      </c>
      <c r="E5" s="10">
        <f t="shared" si="0"/>
        <v>3</v>
      </c>
      <c r="F5" s="10" t="str">
        <f t="shared" si="1"/>
        <v>3'h0</v>
      </c>
      <c r="G5" s="10" t="s">
        <v>123</v>
      </c>
      <c r="H5" s="22" t="s">
        <v>336</v>
      </c>
      <c r="I5" s="35" t="s">
        <v>2595</v>
      </c>
      <c r="J5" s="10">
        <v>0</v>
      </c>
      <c r="K5" s="10" t="str">
        <f t="shared" si="2"/>
        <v>0</v>
      </c>
      <c r="L5" s="10">
        <f t="shared" si="3"/>
        <v>0</v>
      </c>
      <c r="M5" s="19"/>
    </row>
    <row r="6" spans="1:13" s="43" customFormat="1" ht="43.75">
      <c r="A6" s="17"/>
      <c r="B6" s="33"/>
      <c r="C6" s="10">
        <v>11</v>
      </c>
      <c r="D6" s="10">
        <v>11</v>
      </c>
      <c r="E6" s="10">
        <f t="shared" si="0"/>
        <v>1</v>
      </c>
      <c r="F6" s="10" t="str">
        <f t="shared" si="1"/>
        <v>1'h0</v>
      </c>
      <c r="G6" s="10" t="s">
        <v>123</v>
      </c>
      <c r="H6" s="22" t="s">
        <v>337</v>
      </c>
      <c r="I6" s="35" t="s">
        <v>2596</v>
      </c>
      <c r="J6" s="10">
        <v>0</v>
      </c>
      <c r="K6" s="10" t="str">
        <f t="shared" si="2"/>
        <v>0</v>
      </c>
      <c r="L6" s="10">
        <f t="shared" si="3"/>
        <v>0</v>
      </c>
      <c r="M6" s="19"/>
    </row>
    <row r="7" spans="1:13" s="43" customFormat="1" ht="131.15">
      <c r="A7" s="17"/>
      <c r="B7" s="33"/>
      <c r="C7" s="10">
        <v>8</v>
      </c>
      <c r="D7" s="10">
        <v>10</v>
      </c>
      <c r="E7" s="10">
        <f t="shared" si="0"/>
        <v>3</v>
      </c>
      <c r="F7" s="10" t="str">
        <f t="shared" si="1"/>
        <v>3'h0</v>
      </c>
      <c r="G7" s="10" t="s">
        <v>123</v>
      </c>
      <c r="H7" s="22" t="s">
        <v>338</v>
      </c>
      <c r="I7" s="35" t="s">
        <v>4051</v>
      </c>
      <c r="J7" s="10">
        <v>0</v>
      </c>
      <c r="K7" s="10" t="str">
        <f t="shared" si="2"/>
        <v>0</v>
      </c>
      <c r="L7" s="10">
        <f t="shared" si="3"/>
        <v>0</v>
      </c>
      <c r="M7" s="19"/>
    </row>
    <row r="8" spans="1:13" s="43" customFormat="1" ht="43.75">
      <c r="A8" s="17"/>
      <c r="B8" s="33"/>
      <c r="C8" s="10">
        <v>7</v>
      </c>
      <c r="D8" s="10">
        <v>7</v>
      </c>
      <c r="E8" s="10">
        <f t="shared" si="0"/>
        <v>1</v>
      </c>
      <c r="F8" s="10" t="str">
        <f t="shared" si="1"/>
        <v>1'h0</v>
      </c>
      <c r="G8" s="10" t="s">
        <v>123</v>
      </c>
      <c r="H8" s="22" t="s">
        <v>339</v>
      </c>
      <c r="I8" s="35" t="s">
        <v>4052</v>
      </c>
      <c r="J8" s="10">
        <v>0</v>
      </c>
      <c r="K8" s="10" t="str">
        <f t="shared" si="2"/>
        <v>0</v>
      </c>
      <c r="L8" s="10">
        <f t="shared" si="3"/>
        <v>0</v>
      </c>
      <c r="M8" s="19"/>
    </row>
    <row r="9" spans="1:13" s="43" customFormat="1" ht="131.15">
      <c r="A9" s="17"/>
      <c r="B9" s="33"/>
      <c r="C9" s="10">
        <v>4</v>
      </c>
      <c r="D9" s="10">
        <v>6</v>
      </c>
      <c r="E9" s="10">
        <f t="shared" si="0"/>
        <v>3</v>
      </c>
      <c r="F9" s="10" t="str">
        <f t="shared" si="1"/>
        <v>3'h0</v>
      </c>
      <c r="G9" s="10" t="s">
        <v>123</v>
      </c>
      <c r="H9" s="22" t="s">
        <v>340</v>
      </c>
      <c r="I9" s="35" t="s">
        <v>4053</v>
      </c>
      <c r="J9" s="10">
        <v>0</v>
      </c>
      <c r="K9" s="10" t="str">
        <f t="shared" si="2"/>
        <v>0</v>
      </c>
      <c r="L9" s="10">
        <f t="shared" si="3"/>
        <v>0</v>
      </c>
      <c r="M9" s="19"/>
    </row>
    <row r="10" spans="1:13" s="43" customFormat="1" ht="43.75">
      <c r="A10" s="17"/>
      <c r="B10" s="33"/>
      <c r="C10" s="10">
        <v>3</v>
      </c>
      <c r="D10" s="10">
        <v>3</v>
      </c>
      <c r="E10" s="10">
        <f t="shared" si="0"/>
        <v>1</v>
      </c>
      <c r="F10" s="10" t="str">
        <f t="shared" si="1"/>
        <v>1'h0</v>
      </c>
      <c r="G10" s="10" t="s">
        <v>123</v>
      </c>
      <c r="H10" s="22" t="s">
        <v>341</v>
      </c>
      <c r="I10" s="35" t="s">
        <v>4054</v>
      </c>
      <c r="J10" s="10">
        <v>0</v>
      </c>
      <c r="K10" s="10" t="str">
        <f t="shared" si="2"/>
        <v>0</v>
      </c>
      <c r="L10" s="10">
        <f t="shared" si="3"/>
        <v>0</v>
      </c>
      <c r="M10" s="19"/>
    </row>
    <row r="11" spans="1:13" s="43" customFormat="1" ht="131.15">
      <c r="A11" s="17"/>
      <c r="B11" s="33"/>
      <c r="C11" s="10">
        <v>0</v>
      </c>
      <c r="D11" s="10">
        <v>2</v>
      </c>
      <c r="E11" s="10">
        <f t="shared" si="0"/>
        <v>3</v>
      </c>
      <c r="F11" s="10" t="str">
        <f t="shared" si="1"/>
        <v>3'h0</v>
      </c>
      <c r="G11" s="10" t="s">
        <v>123</v>
      </c>
      <c r="H11" s="22" t="s">
        <v>342</v>
      </c>
      <c r="I11" s="35" t="s">
        <v>4055</v>
      </c>
      <c r="J11" s="10">
        <v>0</v>
      </c>
      <c r="K11" s="10" t="str">
        <f t="shared" si="2"/>
        <v>0</v>
      </c>
      <c r="L11" s="10">
        <f t="shared" si="3"/>
        <v>0</v>
      </c>
      <c r="M11" s="19"/>
    </row>
    <row r="12" spans="1:13" s="175" customFormat="1" ht="14.6">
      <c r="A12" s="172"/>
      <c r="B12" s="173" t="s">
        <v>153</v>
      </c>
      <c r="C12" s="172"/>
      <c r="D12" s="172"/>
      <c r="E12" s="172">
        <f>SUM(E13:E21)</f>
        <v>32</v>
      </c>
      <c r="F12" s="79" t="str">
        <f>CONCATENATE("32'h",K12)</f>
        <v>32'h00000200</v>
      </c>
      <c r="G12" s="79"/>
      <c r="H12" s="174" t="s">
        <v>343</v>
      </c>
      <c r="I12" s="174"/>
      <c r="J12" s="172"/>
      <c r="K12" s="172" t="str">
        <f>LOWER(DEC2HEX(L12,8))</f>
        <v>00000200</v>
      </c>
      <c r="L12" s="172">
        <f>SUM(L13:L21)</f>
        <v>512</v>
      </c>
      <c r="M12" s="172"/>
    </row>
    <row r="13" spans="1:13" s="175" customFormat="1" ht="14.6">
      <c r="A13" s="176"/>
      <c r="B13" s="176"/>
      <c r="C13" s="177">
        <v>22</v>
      </c>
      <c r="D13" s="177">
        <v>31</v>
      </c>
      <c r="E13" s="178">
        <f t="shared" ref="E13:E21" si="4">D13+1-C13</f>
        <v>10</v>
      </c>
      <c r="F13" s="178" t="str">
        <f t="shared" ref="F13:F21" si="5">CONCATENATE(E13,"'h",K13)</f>
        <v>10'h0</v>
      </c>
      <c r="G13" s="178" t="s">
        <v>121</v>
      </c>
      <c r="H13" s="179" t="s">
        <v>106</v>
      </c>
      <c r="I13" s="180" t="s">
        <v>334</v>
      </c>
      <c r="J13" s="177">
        <v>0</v>
      </c>
      <c r="K13" s="177" t="str">
        <f t="shared" ref="K13:K21" si="6">LOWER(DEC2HEX((J13)))</f>
        <v>0</v>
      </c>
      <c r="L13" s="177">
        <f t="shared" ref="L13:L21" si="7">J13*(2^C13)</f>
        <v>0</v>
      </c>
      <c r="M13" s="181"/>
    </row>
    <row r="14" spans="1:13" s="175" customFormat="1" ht="14.6">
      <c r="A14" s="176"/>
      <c r="B14" s="182"/>
      <c r="C14" s="177">
        <v>21</v>
      </c>
      <c r="D14" s="177">
        <v>21</v>
      </c>
      <c r="E14" s="178">
        <f t="shared" si="4"/>
        <v>1</v>
      </c>
      <c r="F14" s="178" t="str">
        <f t="shared" si="5"/>
        <v>1'h0</v>
      </c>
      <c r="G14" s="178" t="s">
        <v>3572</v>
      </c>
      <c r="H14" s="183" t="s">
        <v>4056</v>
      </c>
      <c r="I14" s="184" t="s">
        <v>4057</v>
      </c>
      <c r="J14" s="177">
        <v>0</v>
      </c>
      <c r="K14" s="177" t="str">
        <f t="shared" si="6"/>
        <v>0</v>
      </c>
      <c r="L14" s="177">
        <f t="shared" si="7"/>
        <v>0</v>
      </c>
      <c r="M14" s="181"/>
    </row>
    <row r="15" spans="1:13" s="175" customFormat="1" ht="14.6">
      <c r="A15" s="176"/>
      <c r="B15" s="182"/>
      <c r="C15" s="177">
        <v>20</v>
      </c>
      <c r="D15" s="177">
        <v>20</v>
      </c>
      <c r="E15" s="178">
        <f t="shared" si="4"/>
        <v>1</v>
      </c>
      <c r="F15" s="178" t="str">
        <f t="shared" si="5"/>
        <v>1'h0</v>
      </c>
      <c r="G15" s="178" t="s">
        <v>3572</v>
      </c>
      <c r="H15" s="183" t="s">
        <v>4058</v>
      </c>
      <c r="I15" s="184" t="s">
        <v>4059</v>
      </c>
      <c r="J15" s="177">
        <v>0</v>
      </c>
      <c r="K15" s="177" t="str">
        <f t="shared" si="6"/>
        <v>0</v>
      </c>
      <c r="L15" s="177">
        <f t="shared" si="7"/>
        <v>0</v>
      </c>
      <c r="M15" s="181"/>
    </row>
    <row r="16" spans="1:13" s="175" customFormat="1" ht="14.6">
      <c r="A16" s="176"/>
      <c r="B16" s="182"/>
      <c r="C16" s="177">
        <v>16</v>
      </c>
      <c r="D16" s="177">
        <v>19</v>
      </c>
      <c r="E16" s="178">
        <f t="shared" si="4"/>
        <v>4</v>
      </c>
      <c r="F16" s="178" t="str">
        <f t="shared" si="5"/>
        <v>4'h0</v>
      </c>
      <c r="G16" s="178" t="s">
        <v>123</v>
      </c>
      <c r="H16" s="183" t="s">
        <v>4060</v>
      </c>
      <c r="I16" s="184" t="s">
        <v>4061</v>
      </c>
      <c r="J16" s="177">
        <v>0</v>
      </c>
      <c r="K16" s="177" t="str">
        <f t="shared" si="6"/>
        <v>0</v>
      </c>
      <c r="L16" s="177">
        <f t="shared" si="7"/>
        <v>0</v>
      </c>
      <c r="M16" s="181"/>
    </row>
    <row r="17" spans="1:13" s="175" customFormat="1" ht="14.6">
      <c r="A17" s="176"/>
      <c r="B17" s="182"/>
      <c r="C17" s="177">
        <v>12</v>
      </c>
      <c r="D17" s="177">
        <v>15</v>
      </c>
      <c r="E17" s="178">
        <f t="shared" si="4"/>
        <v>4</v>
      </c>
      <c r="F17" s="178" t="str">
        <f t="shared" si="5"/>
        <v>4'h0</v>
      </c>
      <c r="G17" s="178" t="s">
        <v>123</v>
      </c>
      <c r="H17" s="183" t="s">
        <v>4062</v>
      </c>
      <c r="I17" s="184" t="s">
        <v>4061</v>
      </c>
      <c r="J17" s="177">
        <v>0</v>
      </c>
      <c r="K17" s="177" t="str">
        <f t="shared" si="6"/>
        <v>0</v>
      </c>
      <c r="L17" s="177">
        <f t="shared" si="7"/>
        <v>0</v>
      </c>
      <c r="M17" s="181"/>
    </row>
    <row r="18" spans="1:13" s="175" customFormat="1" ht="14.6">
      <c r="A18" s="176"/>
      <c r="B18" s="182"/>
      <c r="C18" s="177">
        <v>6</v>
      </c>
      <c r="D18" s="177">
        <v>11</v>
      </c>
      <c r="E18" s="178">
        <f t="shared" si="4"/>
        <v>6</v>
      </c>
      <c r="F18" s="178" t="str">
        <f t="shared" si="5"/>
        <v>6'h8</v>
      </c>
      <c r="G18" s="178" t="s">
        <v>123</v>
      </c>
      <c r="H18" s="183" t="s">
        <v>344</v>
      </c>
      <c r="I18" s="184" t="s">
        <v>345</v>
      </c>
      <c r="J18" s="177">
        <v>8</v>
      </c>
      <c r="K18" s="177" t="str">
        <f t="shared" si="6"/>
        <v>8</v>
      </c>
      <c r="L18" s="177">
        <f t="shared" si="7"/>
        <v>512</v>
      </c>
      <c r="M18" s="181"/>
    </row>
    <row r="19" spans="1:13" s="175" customFormat="1" ht="14.6">
      <c r="A19" s="176"/>
      <c r="B19" s="182"/>
      <c r="C19" s="177">
        <v>5</v>
      </c>
      <c r="D19" s="177">
        <v>5</v>
      </c>
      <c r="E19" s="178">
        <f t="shared" si="4"/>
        <v>1</v>
      </c>
      <c r="F19" s="178" t="str">
        <f t="shared" si="5"/>
        <v>1'h0</v>
      </c>
      <c r="G19" s="178" t="s">
        <v>123</v>
      </c>
      <c r="H19" s="183" t="s">
        <v>346</v>
      </c>
      <c r="I19" s="184" t="s">
        <v>4063</v>
      </c>
      <c r="J19" s="177">
        <v>0</v>
      </c>
      <c r="K19" s="177" t="str">
        <f t="shared" si="6"/>
        <v>0</v>
      </c>
      <c r="L19" s="177">
        <f t="shared" si="7"/>
        <v>0</v>
      </c>
      <c r="M19" s="181"/>
    </row>
    <row r="20" spans="1:13" s="175" customFormat="1" ht="14.6">
      <c r="A20" s="176"/>
      <c r="B20" s="182"/>
      <c r="C20" s="177">
        <v>4</v>
      </c>
      <c r="D20" s="177">
        <v>4</v>
      </c>
      <c r="E20" s="178">
        <f t="shared" si="4"/>
        <v>1</v>
      </c>
      <c r="F20" s="178" t="str">
        <f t="shared" si="5"/>
        <v>1'h0</v>
      </c>
      <c r="G20" s="178" t="s">
        <v>3572</v>
      </c>
      <c r="H20" s="183" t="s">
        <v>347</v>
      </c>
      <c r="I20" s="184" t="s">
        <v>348</v>
      </c>
      <c r="J20" s="177">
        <v>0</v>
      </c>
      <c r="K20" s="177" t="str">
        <f t="shared" si="6"/>
        <v>0</v>
      </c>
      <c r="L20" s="177">
        <f t="shared" si="7"/>
        <v>0</v>
      </c>
      <c r="M20" s="181"/>
    </row>
    <row r="21" spans="1:13" s="175" customFormat="1" ht="14.6">
      <c r="A21" s="176"/>
      <c r="B21" s="182"/>
      <c r="C21" s="177">
        <v>0</v>
      </c>
      <c r="D21" s="177">
        <v>3</v>
      </c>
      <c r="E21" s="178">
        <f t="shared" si="4"/>
        <v>4</v>
      </c>
      <c r="F21" s="178" t="str">
        <f t="shared" si="5"/>
        <v>4'h0</v>
      </c>
      <c r="G21" s="178" t="s">
        <v>123</v>
      </c>
      <c r="H21" s="183" t="s">
        <v>349</v>
      </c>
      <c r="I21" s="184" t="s">
        <v>4064</v>
      </c>
      <c r="J21" s="177">
        <v>0</v>
      </c>
      <c r="K21" s="177" t="str">
        <f t="shared" si="6"/>
        <v>0</v>
      </c>
      <c r="L21" s="177">
        <f t="shared" si="7"/>
        <v>0</v>
      </c>
      <c r="M21" s="181"/>
    </row>
    <row r="22" spans="1:13" s="43" customFormat="1" ht="14.6">
      <c r="A22" s="6"/>
      <c r="B22" s="5" t="s">
        <v>167</v>
      </c>
      <c r="C22" s="6"/>
      <c r="D22" s="6"/>
      <c r="E22" s="6">
        <f>SUM(E23:E27)</f>
        <v>32</v>
      </c>
      <c r="F22" s="7" t="str">
        <f>CONCATENATE("32'h",K22)</f>
        <v>32'h00000000</v>
      </c>
      <c r="G22" s="7"/>
      <c r="H22" s="8" t="s">
        <v>350</v>
      </c>
      <c r="I22" s="8"/>
      <c r="J22" s="6"/>
      <c r="K22" s="6" t="str">
        <f>LOWER(DEC2HEX(L22,8))</f>
        <v>00000000</v>
      </c>
      <c r="L22" s="6">
        <f>SUM(L23:L27)</f>
        <v>0</v>
      </c>
      <c r="M22" s="6"/>
    </row>
    <row r="23" spans="1:13" s="43" customFormat="1" ht="14.6">
      <c r="A23" s="17"/>
      <c r="B23" s="17"/>
      <c r="C23" s="10">
        <v>4</v>
      </c>
      <c r="D23" s="10">
        <v>31</v>
      </c>
      <c r="E23" s="10">
        <f t="shared" ref="E23:E27" si="8">D23+1-C23</f>
        <v>28</v>
      </c>
      <c r="F23" s="10" t="str">
        <f t="shared" ref="F23:F27" si="9">CONCATENATE(E23,"'h",K23)</f>
        <v>28'h0</v>
      </c>
      <c r="G23" s="10" t="s">
        <v>121</v>
      </c>
      <c r="H23" s="18" t="s">
        <v>106</v>
      </c>
      <c r="I23" s="34" t="s">
        <v>334</v>
      </c>
      <c r="J23" s="10">
        <v>0</v>
      </c>
      <c r="K23" s="10" t="str">
        <f t="shared" ref="K23:K27" si="10">LOWER(DEC2HEX((J23)))</f>
        <v>0</v>
      </c>
      <c r="L23" s="10">
        <f t="shared" ref="L23:L27" si="11">J23*(2^C23)</f>
        <v>0</v>
      </c>
      <c r="M23" s="19"/>
    </row>
    <row r="24" spans="1:13" s="43" customFormat="1" ht="43.75">
      <c r="A24" s="17"/>
      <c r="B24" s="33"/>
      <c r="C24" s="10">
        <v>3</v>
      </c>
      <c r="D24" s="10">
        <v>3</v>
      </c>
      <c r="E24" s="10">
        <f t="shared" si="8"/>
        <v>1</v>
      </c>
      <c r="F24" s="10" t="str">
        <f t="shared" si="9"/>
        <v>1'h0</v>
      </c>
      <c r="G24" s="10" t="s">
        <v>123</v>
      </c>
      <c r="H24" s="22" t="s">
        <v>351</v>
      </c>
      <c r="I24" s="35" t="s">
        <v>352</v>
      </c>
      <c r="J24" s="10">
        <v>0</v>
      </c>
      <c r="K24" s="10" t="str">
        <f t="shared" si="10"/>
        <v>0</v>
      </c>
      <c r="L24" s="10">
        <f t="shared" si="11"/>
        <v>0</v>
      </c>
      <c r="M24" s="19"/>
    </row>
    <row r="25" spans="1:13" s="43" customFormat="1" ht="43.75">
      <c r="A25" s="17"/>
      <c r="B25" s="33"/>
      <c r="C25" s="10">
        <v>2</v>
      </c>
      <c r="D25" s="10">
        <v>2</v>
      </c>
      <c r="E25" s="10">
        <f t="shared" si="8"/>
        <v>1</v>
      </c>
      <c r="F25" s="10" t="str">
        <f t="shared" si="9"/>
        <v>1'h0</v>
      </c>
      <c r="G25" s="10" t="s">
        <v>123</v>
      </c>
      <c r="H25" s="22" t="s">
        <v>353</v>
      </c>
      <c r="I25" s="35" t="s">
        <v>354</v>
      </c>
      <c r="J25" s="10">
        <v>0</v>
      </c>
      <c r="K25" s="10" t="str">
        <f t="shared" si="10"/>
        <v>0</v>
      </c>
      <c r="L25" s="10">
        <f t="shared" si="11"/>
        <v>0</v>
      </c>
      <c r="M25" s="19"/>
    </row>
    <row r="26" spans="1:13" s="43" customFormat="1" ht="43.75">
      <c r="A26" s="17"/>
      <c r="B26" s="33"/>
      <c r="C26" s="10">
        <v>1</v>
      </c>
      <c r="D26" s="10">
        <v>1</v>
      </c>
      <c r="E26" s="10">
        <f t="shared" si="8"/>
        <v>1</v>
      </c>
      <c r="F26" s="10" t="str">
        <f t="shared" si="9"/>
        <v>1'h0</v>
      </c>
      <c r="G26" s="10" t="s">
        <v>123</v>
      </c>
      <c r="H26" s="22" t="s">
        <v>355</v>
      </c>
      <c r="I26" s="35" t="s">
        <v>356</v>
      </c>
      <c r="J26" s="10">
        <v>0</v>
      </c>
      <c r="K26" s="10" t="str">
        <f t="shared" si="10"/>
        <v>0</v>
      </c>
      <c r="L26" s="10">
        <f t="shared" si="11"/>
        <v>0</v>
      </c>
      <c r="M26" s="19"/>
    </row>
    <row r="27" spans="1:13" s="43" customFormat="1" ht="43.75">
      <c r="A27" s="17"/>
      <c r="B27" s="33"/>
      <c r="C27" s="10">
        <v>0</v>
      </c>
      <c r="D27" s="10">
        <v>0</v>
      </c>
      <c r="E27" s="10">
        <f t="shared" si="8"/>
        <v>1</v>
      </c>
      <c r="F27" s="10" t="str">
        <f t="shared" si="9"/>
        <v>1'h0</v>
      </c>
      <c r="G27" s="10" t="s">
        <v>123</v>
      </c>
      <c r="H27" s="22" t="s">
        <v>357</v>
      </c>
      <c r="I27" s="35" t="s">
        <v>358</v>
      </c>
      <c r="J27" s="10">
        <v>0</v>
      </c>
      <c r="K27" s="10" t="str">
        <f t="shared" si="10"/>
        <v>0</v>
      </c>
      <c r="L27" s="10">
        <f t="shared" si="11"/>
        <v>0</v>
      </c>
      <c r="M27" s="19"/>
    </row>
    <row r="28" spans="1:13" s="43" customFormat="1" ht="14.6">
      <c r="A28" s="6"/>
      <c r="B28" s="5" t="s">
        <v>310</v>
      </c>
      <c r="C28" s="6"/>
      <c r="D28" s="6"/>
      <c r="E28" s="6">
        <f>SUM(E29:E33)</f>
        <v>32</v>
      </c>
      <c r="F28" s="7" t="str">
        <f>CONCATENATE("32'h",K28)</f>
        <v>32'h00000000</v>
      </c>
      <c r="G28" s="7"/>
      <c r="H28" s="8" t="s">
        <v>359</v>
      </c>
      <c r="I28" s="8"/>
      <c r="J28" s="6"/>
      <c r="K28" s="6" t="str">
        <f>LOWER(DEC2HEX(L28,8))</f>
        <v>00000000</v>
      </c>
      <c r="L28" s="6">
        <f>SUM(L29:L33)</f>
        <v>0</v>
      </c>
      <c r="M28" s="6"/>
    </row>
    <row r="29" spans="1:13" s="43" customFormat="1" ht="14.6">
      <c r="A29" s="17"/>
      <c r="B29" s="17"/>
      <c r="C29" s="10">
        <v>4</v>
      </c>
      <c r="D29" s="10">
        <v>31</v>
      </c>
      <c r="E29" s="10">
        <f t="shared" ref="E29:E33" si="12">D29+1-C29</f>
        <v>28</v>
      </c>
      <c r="F29" s="10" t="str">
        <f t="shared" ref="F29:F33" si="13">CONCATENATE(E29,"'h",K29)</f>
        <v>28'h0</v>
      </c>
      <c r="G29" s="10" t="s">
        <v>121</v>
      </c>
      <c r="H29" s="18" t="s">
        <v>106</v>
      </c>
      <c r="I29" s="34" t="s">
        <v>334</v>
      </c>
      <c r="J29" s="10">
        <v>0</v>
      </c>
      <c r="K29" s="10" t="str">
        <f t="shared" ref="K29:K33" si="14">LOWER(DEC2HEX((J29)))</f>
        <v>0</v>
      </c>
      <c r="L29" s="10">
        <f t="shared" ref="L29:L33" si="15">J29*(2^C29)</f>
        <v>0</v>
      </c>
      <c r="M29" s="19"/>
    </row>
    <row r="30" spans="1:13" s="43" customFormat="1" ht="14.6">
      <c r="A30" s="17"/>
      <c r="B30" s="33"/>
      <c r="C30" s="10">
        <v>3</v>
      </c>
      <c r="D30" s="10">
        <v>3</v>
      </c>
      <c r="E30" s="10">
        <f t="shared" si="12"/>
        <v>1</v>
      </c>
      <c r="F30" s="10" t="str">
        <f t="shared" si="13"/>
        <v>1'h0</v>
      </c>
      <c r="G30" s="10" t="s">
        <v>211</v>
      </c>
      <c r="H30" s="22" t="s">
        <v>360</v>
      </c>
      <c r="I30" s="35" t="s">
        <v>361</v>
      </c>
      <c r="J30" s="10">
        <v>0</v>
      </c>
      <c r="K30" s="10" t="str">
        <f t="shared" si="14"/>
        <v>0</v>
      </c>
      <c r="L30" s="10">
        <f t="shared" si="15"/>
        <v>0</v>
      </c>
      <c r="M30" s="19"/>
    </row>
    <row r="31" spans="1:13" ht="14.6">
      <c r="A31" s="17"/>
      <c r="B31" s="33"/>
      <c r="C31" s="10">
        <v>2</v>
      </c>
      <c r="D31" s="10">
        <v>2</v>
      </c>
      <c r="E31" s="10">
        <f t="shared" si="12"/>
        <v>1</v>
      </c>
      <c r="F31" s="10" t="str">
        <f t="shared" si="13"/>
        <v>1'h0</v>
      </c>
      <c r="G31" s="10" t="s">
        <v>211</v>
      </c>
      <c r="H31" s="22" t="s">
        <v>362</v>
      </c>
      <c r="I31" s="35" t="s">
        <v>361</v>
      </c>
      <c r="J31" s="10">
        <v>0</v>
      </c>
      <c r="K31" s="10" t="str">
        <f t="shared" si="14"/>
        <v>0</v>
      </c>
      <c r="L31" s="10">
        <f t="shared" si="15"/>
        <v>0</v>
      </c>
      <c r="M31" s="19"/>
    </row>
    <row r="32" spans="1:13" ht="14.6">
      <c r="A32" s="17"/>
      <c r="B32" s="33"/>
      <c r="C32" s="10">
        <v>1</v>
      </c>
      <c r="D32" s="10">
        <v>1</v>
      </c>
      <c r="E32" s="10">
        <f t="shared" si="12"/>
        <v>1</v>
      </c>
      <c r="F32" s="10" t="str">
        <f t="shared" si="13"/>
        <v>1'h0</v>
      </c>
      <c r="G32" s="10" t="s">
        <v>211</v>
      </c>
      <c r="H32" s="22" t="s">
        <v>363</v>
      </c>
      <c r="I32" s="35" t="s">
        <v>361</v>
      </c>
      <c r="J32" s="10">
        <v>0</v>
      </c>
      <c r="K32" s="10" t="str">
        <f t="shared" si="14"/>
        <v>0</v>
      </c>
      <c r="L32" s="10">
        <f t="shared" si="15"/>
        <v>0</v>
      </c>
      <c r="M32" s="19"/>
    </row>
    <row r="33" spans="1:13" ht="14.6">
      <c r="A33" s="17"/>
      <c r="B33" s="33"/>
      <c r="C33" s="10">
        <v>0</v>
      </c>
      <c r="D33" s="10">
        <v>0</v>
      </c>
      <c r="E33" s="10">
        <f t="shared" si="12"/>
        <v>1</v>
      </c>
      <c r="F33" s="10" t="str">
        <f t="shared" si="13"/>
        <v>1'h0</v>
      </c>
      <c r="G33" s="10" t="s">
        <v>211</v>
      </c>
      <c r="H33" s="22" t="s">
        <v>364</v>
      </c>
      <c r="I33" s="35" t="s">
        <v>361</v>
      </c>
      <c r="J33" s="10">
        <v>0</v>
      </c>
      <c r="K33" s="10" t="str">
        <f t="shared" si="14"/>
        <v>0</v>
      </c>
      <c r="L33" s="10">
        <f t="shared" si="15"/>
        <v>0</v>
      </c>
      <c r="M33" s="19"/>
    </row>
    <row r="34" spans="1:13" ht="14.6">
      <c r="A34" s="6"/>
      <c r="B34" s="5" t="s">
        <v>168</v>
      </c>
      <c r="C34" s="6"/>
      <c r="D34" s="6"/>
      <c r="E34" s="6">
        <f>SUM(E35:E39)</f>
        <v>32</v>
      </c>
      <c r="F34" s="7" t="str">
        <f>CONCATENATE("32'h",K34)</f>
        <v>32'h00000000</v>
      </c>
      <c r="G34" s="7"/>
      <c r="H34" s="8" t="s">
        <v>365</v>
      </c>
      <c r="I34" s="8"/>
      <c r="J34" s="6"/>
      <c r="K34" s="6" t="str">
        <f>LOWER(DEC2HEX(L34,8))</f>
        <v>00000000</v>
      </c>
      <c r="L34" s="6">
        <f>SUM(L35:L39)</f>
        <v>0</v>
      </c>
      <c r="M34" s="6"/>
    </row>
    <row r="35" spans="1:13" ht="14.6">
      <c r="A35" s="17"/>
      <c r="B35" s="17"/>
      <c r="C35" s="10">
        <v>4</v>
      </c>
      <c r="D35" s="10">
        <v>31</v>
      </c>
      <c r="E35" s="10">
        <f t="shared" ref="E35:E39" si="16">D35+1-C35</f>
        <v>28</v>
      </c>
      <c r="F35" s="10" t="str">
        <f t="shared" ref="F35:F39" si="17">CONCATENATE(E35,"'h",K35)</f>
        <v>28'h0</v>
      </c>
      <c r="G35" s="10" t="s">
        <v>121</v>
      </c>
      <c r="H35" s="18" t="s">
        <v>106</v>
      </c>
      <c r="I35" s="34" t="s">
        <v>334</v>
      </c>
      <c r="J35" s="10">
        <v>0</v>
      </c>
      <c r="K35" s="10" t="str">
        <f t="shared" ref="K35:K39" si="18">LOWER(DEC2HEX((J35)))</f>
        <v>0</v>
      </c>
      <c r="L35" s="10">
        <f t="shared" ref="L35:L39" si="19">J35*(2^C35)</f>
        <v>0</v>
      </c>
      <c r="M35" s="19"/>
    </row>
    <row r="36" spans="1:13" ht="14.6">
      <c r="A36" s="17"/>
      <c r="B36" s="33"/>
      <c r="C36" s="10">
        <v>3</v>
      </c>
      <c r="D36" s="10">
        <v>3</v>
      </c>
      <c r="E36" s="10">
        <f t="shared" si="16"/>
        <v>1</v>
      </c>
      <c r="F36" s="10" t="str">
        <f t="shared" si="17"/>
        <v>1'h0</v>
      </c>
      <c r="G36" s="10" t="s">
        <v>121</v>
      </c>
      <c r="H36" s="22" t="s">
        <v>366</v>
      </c>
      <c r="I36" s="34" t="s">
        <v>367</v>
      </c>
      <c r="J36" s="10">
        <v>0</v>
      </c>
      <c r="K36" s="10" t="str">
        <f t="shared" si="18"/>
        <v>0</v>
      </c>
      <c r="L36" s="10">
        <f t="shared" si="19"/>
        <v>0</v>
      </c>
      <c r="M36" s="19"/>
    </row>
    <row r="37" spans="1:13" ht="14.6">
      <c r="A37" s="17"/>
      <c r="B37" s="33"/>
      <c r="C37" s="10">
        <v>2</v>
      </c>
      <c r="D37" s="10">
        <v>2</v>
      </c>
      <c r="E37" s="10">
        <f t="shared" si="16"/>
        <v>1</v>
      </c>
      <c r="F37" s="10" t="str">
        <f t="shared" si="17"/>
        <v>1'h0</v>
      </c>
      <c r="G37" s="10" t="s">
        <v>121</v>
      </c>
      <c r="H37" s="22" t="s">
        <v>368</v>
      </c>
      <c r="I37" s="34" t="s">
        <v>369</v>
      </c>
      <c r="J37" s="10">
        <v>0</v>
      </c>
      <c r="K37" s="10" t="str">
        <f t="shared" si="18"/>
        <v>0</v>
      </c>
      <c r="L37" s="10">
        <f t="shared" si="19"/>
        <v>0</v>
      </c>
      <c r="M37" s="19"/>
    </row>
    <row r="38" spans="1:13" ht="14.6">
      <c r="A38" s="17"/>
      <c r="B38" s="33"/>
      <c r="C38" s="10">
        <v>1</v>
      </c>
      <c r="D38" s="10">
        <v>1</v>
      </c>
      <c r="E38" s="10">
        <f t="shared" si="16"/>
        <v>1</v>
      </c>
      <c r="F38" s="10" t="str">
        <f t="shared" si="17"/>
        <v>1'h0</v>
      </c>
      <c r="G38" s="10" t="s">
        <v>121</v>
      </c>
      <c r="H38" s="22" t="s">
        <v>370</v>
      </c>
      <c r="I38" s="34" t="s">
        <v>371</v>
      </c>
      <c r="J38" s="10">
        <v>0</v>
      </c>
      <c r="K38" s="10" t="str">
        <f t="shared" si="18"/>
        <v>0</v>
      </c>
      <c r="L38" s="10">
        <f t="shared" si="19"/>
        <v>0</v>
      </c>
      <c r="M38" s="19"/>
    </row>
    <row r="39" spans="1:13" ht="14.6">
      <c r="A39" s="17"/>
      <c r="B39" s="33"/>
      <c r="C39" s="10">
        <v>0</v>
      </c>
      <c r="D39" s="10">
        <v>0</v>
      </c>
      <c r="E39" s="10">
        <f t="shared" si="16"/>
        <v>1</v>
      </c>
      <c r="F39" s="10" t="str">
        <f t="shared" si="17"/>
        <v>1'h0</v>
      </c>
      <c r="G39" s="10" t="s">
        <v>121</v>
      </c>
      <c r="H39" s="22" t="s">
        <v>372</v>
      </c>
      <c r="I39" s="34" t="s">
        <v>373</v>
      </c>
      <c r="J39" s="10">
        <v>0</v>
      </c>
      <c r="K39" s="10" t="str">
        <f t="shared" si="18"/>
        <v>0</v>
      </c>
      <c r="L39" s="10">
        <f t="shared" si="19"/>
        <v>0</v>
      </c>
      <c r="M39" s="19"/>
    </row>
    <row r="40" spans="1:13" ht="14.6">
      <c r="A40" s="6"/>
      <c r="B40" s="5" t="s">
        <v>210</v>
      </c>
      <c r="C40" s="6"/>
      <c r="D40" s="6"/>
      <c r="E40" s="6">
        <f>SUM(E41:E45)</f>
        <v>32</v>
      </c>
      <c r="F40" s="7" t="str">
        <f>CONCATENATE("32'h",K40)</f>
        <v>32'h00000000</v>
      </c>
      <c r="G40" s="7"/>
      <c r="H40" s="8" t="s">
        <v>374</v>
      </c>
      <c r="I40" s="8"/>
      <c r="J40" s="6"/>
      <c r="K40" s="6" t="str">
        <f>LOWER(DEC2HEX(L40,8))</f>
        <v>00000000</v>
      </c>
      <c r="L40" s="6">
        <f>SUM(L41:L45)</f>
        <v>0</v>
      </c>
      <c r="M40" s="6"/>
    </row>
    <row r="41" spans="1:13" ht="14.6">
      <c r="A41" s="17"/>
      <c r="B41" s="17"/>
      <c r="C41" s="10">
        <v>4</v>
      </c>
      <c r="D41" s="10">
        <v>31</v>
      </c>
      <c r="E41" s="10">
        <f t="shared" ref="E41:E45" si="20">D41+1-C41</f>
        <v>28</v>
      </c>
      <c r="F41" s="10" t="str">
        <f t="shared" ref="F41:F45" si="21">CONCATENATE(E41,"'h",K41)</f>
        <v>28'h0</v>
      </c>
      <c r="G41" s="10" t="s">
        <v>121</v>
      </c>
      <c r="H41" s="18" t="s">
        <v>106</v>
      </c>
      <c r="I41" s="34" t="s">
        <v>334</v>
      </c>
      <c r="J41" s="10">
        <v>0</v>
      </c>
      <c r="K41" s="10" t="str">
        <f t="shared" ref="K41:K45" si="22">LOWER(DEC2HEX((J41)))</f>
        <v>0</v>
      </c>
      <c r="L41" s="10">
        <f t="shared" ref="L41:L45" si="23">J41*(2^C41)</f>
        <v>0</v>
      </c>
      <c r="M41" s="19"/>
    </row>
    <row r="42" spans="1:13" ht="14.6">
      <c r="A42" s="17"/>
      <c r="B42" s="33"/>
      <c r="C42" s="10">
        <v>3</v>
      </c>
      <c r="D42" s="10">
        <v>3</v>
      </c>
      <c r="E42" s="10">
        <f t="shared" si="20"/>
        <v>1</v>
      </c>
      <c r="F42" s="10" t="str">
        <f t="shared" si="21"/>
        <v>1'h0</v>
      </c>
      <c r="G42" s="10" t="s">
        <v>121</v>
      </c>
      <c r="H42" s="22" t="s">
        <v>375</v>
      </c>
      <c r="I42" s="34" t="s">
        <v>376</v>
      </c>
      <c r="J42" s="10">
        <v>0</v>
      </c>
      <c r="K42" s="10" t="str">
        <f t="shared" si="22"/>
        <v>0</v>
      </c>
      <c r="L42" s="10">
        <f t="shared" si="23"/>
        <v>0</v>
      </c>
      <c r="M42" s="19"/>
    </row>
    <row r="43" spans="1:13" ht="14.6">
      <c r="A43" s="17"/>
      <c r="B43" s="33"/>
      <c r="C43" s="10">
        <v>2</v>
      </c>
      <c r="D43" s="10">
        <v>2</v>
      </c>
      <c r="E43" s="10">
        <f t="shared" si="20"/>
        <v>1</v>
      </c>
      <c r="F43" s="10" t="str">
        <f t="shared" si="21"/>
        <v>1'h0</v>
      </c>
      <c r="G43" s="10" t="s">
        <v>121</v>
      </c>
      <c r="H43" s="22" t="s">
        <v>377</v>
      </c>
      <c r="I43" s="34" t="s">
        <v>378</v>
      </c>
      <c r="J43" s="10">
        <v>0</v>
      </c>
      <c r="K43" s="10" t="str">
        <f t="shared" si="22"/>
        <v>0</v>
      </c>
      <c r="L43" s="10">
        <f t="shared" si="23"/>
        <v>0</v>
      </c>
      <c r="M43" s="19"/>
    </row>
    <row r="44" spans="1:13" ht="14.6">
      <c r="A44" s="17"/>
      <c r="B44" s="33"/>
      <c r="C44" s="10">
        <v>1</v>
      </c>
      <c r="D44" s="10">
        <v>1</v>
      </c>
      <c r="E44" s="10">
        <f t="shared" si="20"/>
        <v>1</v>
      </c>
      <c r="F44" s="10" t="str">
        <f t="shared" si="21"/>
        <v>1'h0</v>
      </c>
      <c r="G44" s="10" t="s">
        <v>121</v>
      </c>
      <c r="H44" s="22" t="s">
        <v>379</v>
      </c>
      <c r="I44" s="34" t="s">
        <v>380</v>
      </c>
      <c r="J44" s="10">
        <v>0</v>
      </c>
      <c r="K44" s="10" t="str">
        <f t="shared" si="22"/>
        <v>0</v>
      </c>
      <c r="L44" s="10">
        <f t="shared" si="23"/>
        <v>0</v>
      </c>
      <c r="M44" s="19"/>
    </row>
    <row r="45" spans="1:13" ht="14.6">
      <c r="A45" s="17"/>
      <c r="B45" s="33"/>
      <c r="C45" s="10">
        <v>0</v>
      </c>
      <c r="D45" s="10">
        <v>0</v>
      </c>
      <c r="E45" s="10">
        <f t="shared" si="20"/>
        <v>1</v>
      </c>
      <c r="F45" s="10" t="str">
        <f t="shared" si="21"/>
        <v>1'h0</v>
      </c>
      <c r="G45" s="10" t="s">
        <v>121</v>
      </c>
      <c r="H45" s="22" t="s">
        <v>381</v>
      </c>
      <c r="I45" s="34" t="s">
        <v>382</v>
      </c>
      <c r="J45" s="10">
        <v>0</v>
      </c>
      <c r="K45" s="10" t="str">
        <f t="shared" si="22"/>
        <v>0</v>
      </c>
      <c r="L45" s="10">
        <f t="shared" si="23"/>
        <v>0</v>
      </c>
      <c r="M45" s="19"/>
    </row>
    <row r="46" spans="1:13" ht="14.6">
      <c r="A46" s="6"/>
      <c r="B46" s="5" t="s">
        <v>2459</v>
      </c>
      <c r="C46" s="6"/>
      <c r="D46" s="6"/>
      <c r="E46" s="6">
        <f>SUM(E47:E49)</f>
        <v>32</v>
      </c>
      <c r="F46" s="7" t="str">
        <f>CONCATENATE("32'h",K46)</f>
        <v>32'h00000002</v>
      </c>
      <c r="G46" s="7"/>
      <c r="H46" s="8" t="s">
        <v>383</v>
      </c>
      <c r="I46" s="8"/>
      <c r="J46" s="6"/>
      <c r="K46" s="6" t="str">
        <f>LOWER(DEC2HEX(L46,8))</f>
        <v>00000002</v>
      </c>
      <c r="L46" s="6">
        <f>SUM(L47:L49)</f>
        <v>2</v>
      </c>
      <c r="M46" s="6"/>
    </row>
    <row r="47" spans="1:13" ht="14.6">
      <c r="A47" s="17"/>
      <c r="B47" s="17"/>
      <c r="C47" s="10">
        <v>2</v>
      </c>
      <c r="D47" s="10">
        <v>31</v>
      </c>
      <c r="E47" s="10">
        <f t="shared" ref="E47:E49" si="24">D47+1-C47</f>
        <v>30</v>
      </c>
      <c r="F47" s="10" t="str">
        <f t="shared" ref="F47:F49" si="25">CONCATENATE(E47,"'h",K47)</f>
        <v>30'h0</v>
      </c>
      <c r="G47" s="10" t="s">
        <v>121</v>
      </c>
      <c r="H47" s="18" t="s">
        <v>106</v>
      </c>
      <c r="I47" s="34" t="s">
        <v>334</v>
      </c>
      <c r="J47" s="10">
        <v>0</v>
      </c>
      <c r="K47" s="10" t="str">
        <f t="shared" ref="K47:K49" si="26">LOWER(DEC2HEX((J47)))</f>
        <v>0</v>
      </c>
      <c r="L47" s="10">
        <f t="shared" ref="L47:L49" si="27">J47*(2^C47)</f>
        <v>0</v>
      </c>
      <c r="M47" s="19"/>
    </row>
    <row r="48" spans="1:13" ht="14.6">
      <c r="A48" s="17"/>
      <c r="B48" s="33"/>
      <c r="C48" s="10">
        <v>1</v>
      </c>
      <c r="D48" s="10">
        <v>1</v>
      </c>
      <c r="E48" s="10">
        <f t="shared" si="24"/>
        <v>1</v>
      </c>
      <c r="F48" s="10" t="str">
        <f t="shared" si="25"/>
        <v>1'h1</v>
      </c>
      <c r="G48" s="10" t="s">
        <v>123</v>
      </c>
      <c r="H48" s="22" t="s">
        <v>384</v>
      </c>
      <c r="I48" s="34" t="s">
        <v>385</v>
      </c>
      <c r="J48" s="10">
        <v>1</v>
      </c>
      <c r="K48" s="10" t="str">
        <f t="shared" si="26"/>
        <v>1</v>
      </c>
      <c r="L48" s="10">
        <f t="shared" si="27"/>
        <v>2</v>
      </c>
      <c r="M48" s="19"/>
    </row>
    <row r="49" spans="1:13" ht="14.6">
      <c r="A49" s="17"/>
      <c r="B49" s="33"/>
      <c r="C49" s="10">
        <v>0</v>
      </c>
      <c r="D49" s="10">
        <v>0</v>
      </c>
      <c r="E49" s="10">
        <f t="shared" si="24"/>
        <v>1</v>
      </c>
      <c r="F49" s="10" t="str">
        <f t="shared" si="25"/>
        <v>1'h0</v>
      </c>
      <c r="G49" s="10" t="s">
        <v>123</v>
      </c>
      <c r="H49" s="22" t="s">
        <v>386</v>
      </c>
      <c r="I49" s="34" t="s">
        <v>387</v>
      </c>
      <c r="J49" s="10">
        <v>0</v>
      </c>
      <c r="K49" s="10" t="str">
        <f t="shared" si="26"/>
        <v>0</v>
      </c>
      <c r="L49" s="10">
        <f t="shared" si="27"/>
        <v>0</v>
      </c>
      <c r="M49" s="19"/>
    </row>
    <row r="50" spans="1:13" ht="14.6">
      <c r="A50" s="6"/>
      <c r="B50" s="5" t="s">
        <v>4065</v>
      </c>
      <c r="C50" s="6"/>
      <c r="D50" s="6"/>
      <c r="E50" s="6">
        <f>SUM(E51:E52)</f>
        <v>32</v>
      </c>
      <c r="F50" s="7" t="str">
        <f>CONCATENATE("32'h",K50)</f>
        <v>32'h0000007f</v>
      </c>
      <c r="G50" s="7"/>
      <c r="H50" s="8" t="s">
        <v>4066</v>
      </c>
      <c r="I50" s="8"/>
      <c r="J50" s="6"/>
      <c r="K50" s="6" t="str">
        <f>LOWER(DEC2HEX(L50,8))</f>
        <v>0000007f</v>
      </c>
      <c r="L50" s="6">
        <f>SUM(L51:L52)</f>
        <v>127</v>
      </c>
      <c r="M50" s="6"/>
    </row>
    <row r="51" spans="1:13" ht="14.6">
      <c r="A51" s="17"/>
      <c r="B51" s="17"/>
      <c r="C51" s="10">
        <v>7</v>
      </c>
      <c r="D51" s="10">
        <v>31</v>
      </c>
      <c r="E51" s="10">
        <f t="shared" ref="E51:E52" si="28">D51+1-C51</f>
        <v>25</v>
      </c>
      <c r="F51" s="10" t="str">
        <f t="shared" ref="F51:F52" si="29">CONCATENATE(E51,"'h",K51)</f>
        <v>25'h0</v>
      </c>
      <c r="G51" s="10" t="s">
        <v>121</v>
      </c>
      <c r="H51" s="18" t="s">
        <v>106</v>
      </c>
      <c r="I51" s="34" t="s">
        <v>334</v>
      </c>
      <c r="J51" s="10">
        <v>0</v>
      </c>
      <c r="K51" s="10" t="str">
        <f t="shared" ref="K51:K52" si="30">LOWER(DEC2HEX((J51)))</f>
        <v>0</v>
      </c>
      <c r="L51" s="10">
        <f t="shared" ref="L51:L52" si="31">J51*(2^C51)</f>
        <v>0</v>
      </c>
      <c r="M51" s="19"/>
    </row>
    <row r="52" spans="1:13" ht="14.6">
      <c r="A52" s="17"/>
      <c r="B52" s="33"/>
      <c r="C52" s="10">
        <v>0</v>
      </c>
      <c r="D52" s="10">
        <v>6</v>
      </c>
      <c r="E52" s="10">
        <f t="shared" si="28"/>
        <v>7</v>
      </c>
      <c r="F52" s="10" t="str">
        <f t="shared" si="29"/>
        <v>7'h7f</v>
      </c>
      <c r="G52" s="10" t="s">
        <v>121</v>
      </c>
      <c r="H52" s="22" t="s">
        <v>4067</v>
      </c>
      <c r="I52" s="34" t="s">
        <v>4068</v>
      </c>
      <c r="J52" s="10">
        <v>127</v>
      </c>
      <c r="K52" s="10" t="str">
        <f t="shared" si="30"/>
        <v>7f</v>
      </c>
      <c r="L52" s="10">
        <f t="shared" si="31"/>
        <v>127</v>
      </c>
      <c r="M52" s="19"/>
    </row>
    <row r="53" spans="1:13" ht="14.6">
      <c r="A53" s="6"/>
      <c r="B53" s="5" t="s">
        <v>4069</v>
      </c>
      <c r="C53" s="6"/>
      <c r="D53" s="6"/>
      <c r="E53" s="6">
        <f>SUM(E54:E61)</f>
        <v>32</v>
      </c>
      <c r="F53" s="7" t="str">
        <f>CONCATENATE("32'h",K53)</f>
        <v>32'h00000000</v>
      </c>
      <c r="G53" s="7"/>
      <c r="H53" s="8" t="s">
        <v>2599</v>
      </c>
      <c r="I53" s="8"/>
      <c r="J53" s="6"/>
      <c r="K53" s="6" t="str">
        <f>LOWER(DEC2HEX(L53,8))</f>
        <v>00000000</v>
      </c>
      <c r="L53" s="6">
        <f>SUM(L54:L61)</f>
        <v>0</v>
      </c>
      <c r="M53" s="6"/>
    </row>
    <row r="54" spans="1:13" ht="14.6">
      <c r="A54" s="17"/>
      <c r="B54" s="17"/>
      <c r="C54" s="10">
        <v>20</v>
      </c>
      <c r="D54" s="10">
        <v>31</v>
      </c>
      <c r="E54" s="10">
        <f t="shared" ref="E54:E61" si="32">D54+1-C54</f>
        <v>12</v>
      </c>
      <c r="F54" s="10" t="str">
        <f t="shared" ref="F54:F61" si="33">CONCATENATE(E54,"'h",K54)</f>
        <v>12'h0</v>
      </c>
      <c r="G54" s="10" t="s">
        <v>121</v>
      </c>
      <c r="H54" s="18" t="s">
        <v>106</v>
      </c>
      <c r="I54" s="34" t="s">
        <v>334</v>
      </c>
      <c r="J54" s="10">
        <v>0</v>
      </c>
      <c r="K54" s="10" t="str">
        <f t="shared" ref="K54:K61" si="34">LOWER(DEC2HEX((J54)))</f>
        <v>0</v>
      </c>
      <c r="L54" s="10">
        <f t="shared" ref="L54:L61" si="35">J54*(2^C54)</f>
        <v>0</v>
      </c>
      <c r="M54" s="19"/>
    </row>
    <row r="55" spans="1:13" ht="43.75">
      <c r="A55" s="17"/>
      <c r="B55" s="33"/>
      <c r="C55" s="10">
        <v>19</v>
      </c>
      <c r="D55" s="10">
        <v>19</v>
      </c>
      <c r="E55" s="10">
        <f t="shared" si="32"/>
        <v>1</v>
      </c>
      <c r="F55" s="10" t="str">
        <f t="shared" si="33"/>
        <v>1'h0</v>
      </c>
      <c r="G55" s="10" t="s">
        <v>123</v>
      </c>
      <c r="H55" s="22" t="s">
        <v>4070</v>
      </c>
      <c r="I55" s="34" t="s">
        <v>4071</v>
      </c>
      <c r="J55" s="10">
        <v>0</v>
      </c>
      <c r="K55" s="10" t="str">
        <f t="shared" si="34"/>
        <v>0</v>
      </c>
      <c r="L55" s="10">
        <f t="shared" si="35"/>
        <v>0</v>
      </c>
      <c r="M55" s="19"/>
    </row>
    <row r="56" spans="1:13" ht="29.15">
      <c r="A56" s="17"/>
      <c r="B56" s="33"/>
      <c r="C56" s="10">
        <v>18</v>
      </c>
      <c r="D56" s="10">
        <v>18</v>
      </c>
      <c r="E56" s="10">
        <f t="shared" si="32"/>
        <v>1</v>
      </c>
      <c r="F56" s="10" t="str">
        <f t="shared" si="33"/>
        <v>1'h0</v>
      </c>
      <c r="G56" s="10" t="s">
        <v>123</v>
      </c>
      <c r="H56" s="22" t="s">
        <v>2600</v>
      </c>
      <c r="I56" s="34" t="s">
        <v>4072</v>
      </c>
      <c r="J56" s="10">
        <v>0</v>
      </c>
      <c r="K56" s="10" t="str">
        <f t="shared" si="34"/>
        <v>0</v>
      </c>
      <c r="L56" s="10">
        <f t="shared" si="35"/>
        <v>0</v>
      </c>
      <c r="M56" s="19"/>
    </row>
    <row r="57" spans="1:13" ht="29.15">
      <c r="A57" s="17"/>
      <c r="B57" s="33"/>
      <c r="C57" s="10">
        <v>17</v>
      </c>
      <c r="D57" s="10">
        <v>17</v>
      </c>
      <c r="E57" s="10">
        <f t="shared" si="32"/>
        <v>1</v>
      </c>
      <c r="F57" s="10" t="str">
        <f t="shared" si="33"/>
        <v>1'h0</v>
      </c>
      <c r="G57" s="10" t="s">
        <v>123</v>
      </c>
      <c r="H57" s="22" t="s">
        <v>4073</v>
      </c>
      <c r="I57" s="34" t="s">
        <v>4074</v>
      </c>
      <c r="J57" s="10">
        <v>0</v>
      </c>
      <c r="K57" s="10" t="str">
        <f t="shared" si="34"/>
        <v>0</v>
      </c>
      <c r="L57" s="10">
        <f t="shared" si="35"/>
        <v>0</v>
      </c>
      <c r="M57" s="19"/>
    </row>
    <row r="58" spans="1:13" ht="29.15">
      <c r="A58" s="17"/>
      <c r="B58" s="33"/>
      <c r="C58" s="10">
        <v>10</v>
      </c>
      <c r="D58" s="10">
        <v>16</v>
      </c>
      <c r="E58" s="10">
        <f t="shared" si="32"/>
        <v>7</v>
      </c>
      <c r="F58" s="10" t="str">
        <f t="shared" si="33"/>
        <v>7'h0</v>
      </c>
      <c r="G58" s="10" t="s">
        <v>123</v>
      </c>
      <c r="H58" s="22" t="s">
        <v>2601</v>
      </c>
      <c r="I58" s="34" t="s">
        <v>2602</v>
      </c>
      <c r="J58" s="10">
        <v>0</v>
      </c>
      <c r="K58" s="10" t="str">
        <f t="shared" si="34"/>
        <v>0</v>
      </c>
      <c r="L58" s="10">
        <f t="shared" si="35"/>
        <v>0</v>
      </c>
      <c r="M58" s="19"/>
    </row>
    <row r="59" spans="1:13" ht="29.15">
      <c r="A59" s="17"/>
      <c r="B59" s="33"/>
      <c r="C59" s="10">
        <v>2</v>
      </c>
      <c r="D59" s="10">
        <v>9</v>
      </c>
      <c r="E59" s="10">
        <f t="shared" si="32"/>
        <v>8</v>
      </c>
      <c r="F59" s="10" t="str">
        <f t="shared" si="33"/>
        <v>8'h0</v>
      </c>
      <c r="G59" s="10" t="s">
        <v>123</v>
      </c>
      <c r="H59" s="22" t="s">
        <v>4075</v>
      </c>
      <c r="I59" s="34" t="s">
        <v>4076</v>
      </c>
      <c r="J59" s="10">
        <v>0</v>
      </c>
      <c r="K59" s="10" t="str">
        <f t="shared" si="34"/>
        <v>0</v>
      </c>
      <c r="L59" s="10">
        <f t="shared" si="35"/>
        <v>0</v>
      </c>
      <c r="M59" s="19"/>
    </row>
    <row r="60" spans="1:13" ht="29.15">
      <c r="A60" s="17"/>
      <c r="B60" s="33"/>
      <c r="C60" s="10">
        <v>1</v>
      </c>
      <c r="D60" s="10">
        <v>1</v>
      </c>
      <c r="E60" s="10">
        <f t="shared" si="32"/>
        <v>1</v>
      </c>
      <c r="F60" s="10" t="str">
        <f t="shared" si="33"/>
        <v>1'h0</v>
      </c>
      <c r="G60" s="10" t="s">
        <v>123</v>
      </c>
      <c r="H60" s="22" t="s">
        <v>4077</v>
      </c>
      <c r="I60" s="34" t="s">
        <v>2603</v>
      </c>
      <c r="J60" s="10">
        <v>0</v>
      </c>
      <c r="K60" s="10" t="str">
        <f t="shared" si="34"/>
        <v>0</v>
      </c>
      <c r="L60" s="10">
        <f t="shared" si="35"/>
        <v>0</v>
      </c>
      <c r="M60" s="19"/>
    </row>
    <row r="61" spans="1:13" ht="29.15">
      <c r="A61" s="17"/>
      <c r="B61" s="33"/>
      <c r="C61" s="10">
        <v>0</v>
      </c>
      <c r="D61" s="10">
        <v>0</v>
      </c>
      <c r="E61" s="10">
        <f t="shared" si="32"/>
        <v>1</v>
      </c>
      <c r="F61" s="10" t="str">
        <f t="shared" si="33"/>
        <v>1'h0</v>
      </c>
      <c r="G61" s="10" t="s">
        <v>123</v>
      </c>
      <c r="H61" s="22" t="s">
        <v>4078</v>
      </c>
      <c r="I61" s="34" t="s">
        <v>2604</v>
      </c>
      <c r="J61" s="10">
        <v>0</v>
      </c>
      <c r="K61" s="10" t="str">
        <f t="shared" si="34"/>
        <v>0</v>
      </c>
      <c r="L61" s="10">
        <f t="shared" si="35"/>
        <v>0</v>
      </c>
      <c r="M61" s="19"/>
    </row>
    <row r="62" spans="1:13" ht="14.6">
      <c r="A62" s="6"/>
      <c r="B62" s="5" t="s">
        <v>2605</v>
      </c>
      <c r="C62" s="6"/>
      <c r="D62" s="6"/>
      <c r="E62" s="6">
        <f>SUM(E63:E63)</f>
        <v>32</v>
      </c>
      <c r="F62" s="7" t="str">
        <f>CONCATENATE("32'h",K62)</f>
        <v>32'h00000000</v>
      </c>
      <c r="G62" s="7"/>
      <c r="H62" s="8" t="s">
        <v>4079</v>
      </c>
      <c r="I62" s="8"/>
      <c r="J62" s="6"/>
      <c r="K62" s="6" t="str">
        <f>LOWER(DEC2HEX(L62,8))</f>
        <v>00000000</v>
      </c>
      <c r="L62" s="6">
        <f>SUM(L63:L63)</f>
        <v>0</v>
      </c>
      <c r="M62" s="6"/>
    </row>
    <row r="63" spans="1:13" ht="14.6">
      <c r="A63" s="17"/>
      <c r="B63" s="17"/>
      <c r="C63" s="10">
        <v>0</v>
      </c>
      <c r="D63" s="10">
        <v>31</v>
      </c>
      <c r="E63" s="10">
        <f t="shared" ref="E63" si="36">D63+1-C63</f>
        <v>32</v>
      </c>
      <c r="F63" s="10" t="str">
        <f t="shared" ref="F63" si="37">CONCATENATE(E63,"'h",K63)</f>
        <v>32'h0</v>
      </c>
      <c r="G63" s="10" t="s">
        <v>123</v>
      </c>
      <c r="H63" s="18" t="s">
        <v>4080</v>
      </c>
      <c r="I63" s="34" t="s">
        <v>4081</v>
      </c>
      <c r="J63" s="10">
        <v>0</v>
      </c>
      <c r="K63" s="10" t="str">
        <f t="shared" ref="K63" si="38">LOWER(DEC2HEX((J63)))</f>
        <v>0</v>
      </c>
      <c r="L63" s="10">
        <f t="shared" ref="L63" si="39">J63*(2^C63)</f>
        <v>0</v>
      </c>
      <c r="M63" s="19"/>
    </row>
    <row r="64" spans="1:13" ht="14.6">
      <c r="A64" s="6"/>
      <c r="B64" s="5" t="s">
        <v>4082</v>
      </c>
      <c r="C64" s="6"/>
      <c r="D64" s="6"/>
      <c r="E64" s="6">
        <f>SUM(E65:E65)</f>
        <v>32</v>
      </c>
      <c r="F64" s="7" t="str">
        <f>CONCATENATE("32'h",K64)</f>
        <v>32'h00000000</v>
      </c>
      <c r="G64" s="7"/>
      <c r="H64" s="8" t="s">
        <v>2607</v>
      </c>
      <c r="I64" s="8"/>
      <c r="J64" s="6"/>
      <c r="K64" s="6" t="str">
        <f>LOWER(DEC2HEX(L64,8))</f>
        <v>00000000</v>
      </c>
      <c r="L64" s="6">
        <f>SUM(L65:L65)</f>
        <v>0</v>
      </c>
      <c r="M64" s="6"/>
    </row>
    <row r="65" spans="1:13" ht="14.6">
      <c r="A65" s="17"/>
      <c r="B65" s="17"/>
      <c r="C65" s="10">
        <v>0</v>
      </c>
      <c r="D65" s="10">
        <v>31</v>
      </c>
      <c r="E65" s="10">
        <f t="shared" ref="E65" si="40">D65+1-C65</f>
        <v>32</v>
      </c>
      <c r="F65" s="10" t="str">
        <f t="shared" ref="F65" si="41">CONCATENATE(E65,"'h",K65)</f>
        <v>32'h0</v>
      </c>
      <c r="G65" s="10" t="s">
        <v>123</v>
      </c>
      <c r="H65" s="18" t="s">
        <v>4083</v>
      </c>
      <c r="I65" s="34" t="s">
        <v>2608</v>
      </c>
      <c r="J65" s="10">
        <v>0</v>
      </c>
      <c r="K65" s="10" t="str">
        <f t="shared" ref="K65" si="42">LOWER(DEC2HEX((J65)))</f>
        <v>0</v>
      </c>
      <c r="L65" s="10">
        <f t="shared" ref="L65" si="43">J65*(2^C65)</f>
        <v>0</v>
      </c>
      <c r="M65" s="19"/>
    </row>
    <row r="66" spans="1:13" ht="14.6">
      <c r="A66" s="6"/>
      <c r="B66" s="5" t="s">
        <v>4084</v>
      </c>
      <c r="C66" s="6"/>
      <c r="D66" s="6"/>
      <c r="E66" s="6">
        <f>SUM(E67:E67)</f>
        <v>32</v>
      </c>
      <c r="F66" s="7" t="str">
        <f>CONCATENATE("32'h",K66)</f>
        <v>32'h00000000</v>
      </c>
      <c r="G66" s="7"/>
      <c r="H66" s="8" t="s">
        <v>4085</v>
      </c>
      <c r="I66" s="8"/>
      <c r="J66" s="6"/>
      <c r="K66" s="6" t="str">
        <f>LOWER(DEC2HEX(L66,8))</f>
        <v>00000000</v>
      </c>
      <c r="L66" s="6">
        <f>SUM(L67:L67)</f>
        <v>0</v>
      </c>
      <c r="M66" s="6"/>
    </row>
    <row r="67" spans="1:13" ht="14.6">
      <c r="A67" s="17"/>
      <c r="B67" s="17"/>
      <c r="C67" s="10">
        <v>0</v>
      </c>
      <c r="D67" s="10">
        <v>31</v>
      </c>
      <c r="E67" s="10">
        <f t="shared" ref="E67" si="44">D67+1-C67</f>
        <v>32</v>
      </c>
      <c r="F67" s="10" t="str">
        <f t="shared" ref="F67" si="45">CONCATENATE(E67,"'h",K67)</f>
        <v>32'h0</v>
      </c>
      <c r="G67" s="10" t="s">
        <v>123</v>
      </c>
      <c r="H67" s="18" t="s">
        <v>4086</v>
      </c>
      <c r="I67" s="34" t="s">
        <v>2609</v>
      </c>
      <c r="J67" s="10">
        <v>0</v>
      </c>
      <c r="K67" s="10" t="str">
        <f t="shared" ref="K67" si="46">LOWER(DEC2HEX((J67)))</f>
        <v>0</v>
      </c>
      <c r="L67" s="10">
        <f t="shared" ref="L67" si="47">J67*(2^C67)</f>
        <v>0</v>
      </c>
      <c r="M67" s="19"/>
    </row>
  </sheetData>
  <phoneticPr fontId="2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3"/>
  <sheetViews>
    <sheetView topLeftCell="H146" zoomScale="85" zoomScaleNormal="85" workbookViewId="0">
      <selection activeCell="L153" sqref="L153"/>
    </sheetView>
  </sheetViews>
  <sheetFormatPr defaultRowHeight="14.15"/>
  <cols>
    <col min="4" max="4" width="12" customWidth="1"/>
    <col min="5" max="5" width="37.4609375" customWidth="1"/>
    <col min="6" max="6" width="33.07421875" customWidth="1"/>
    <col min="7" max="7" width="34.4609375" customWidth="1"/>
    <col min="8" max="8" width="33.921875" customWidth="1"/>
    <col min="9" max="9" width="32.61328125" customWidth="1"/>
    <col min="10" max="10" width="25" customWidth="1"/>
    <col min="11" max="11" width="34.3828125" customWidth="1"/>
    <col min="12" max="12" width="45.07421875" customWidth="1"/>
    <col min="13" max="13" width="44.61328125" customWidth="1"/>
  </cols>
  <sheetData>
    <row r="1" spans="1:13" ht="29.15">
      <c r="A1" s="90" t="s">
        <v>262</v>
      </c>
      <c r="B1" s="91" t="s">
        <v>107</v>
      </c>
      <c r="C1" s="90" t="s">
        <v>108</v>
      </c>
      <c r="D1" s="90" t="s">
        <v>109</v>
      </c>
      <c r="E1" s="90" t="s">
        <v>110</v>
      </c>
      <c r="F1" s="90" t="s">
        <v>111</v>
      </c>
      <c r="G1" s="90" t="s">
        <v>112</v>
      </c>
      <c r="H1" s="152" t="s">
        <v>113</v>
      </c>
      <c r="I1" s="90" t="s">
        <v>114</v>
      </c>
      <c r="J1" s="90" t="s">
        <v>115</v>
      </c>
      <c r="K1" s="90" t="s">
        <v>116</v>
      </c>
      <c r="L1" s="90" t="s">
        <v>117</v>
      </c>
      <c r="M1" s="90" t="s">
        <v>263</v>
      </c>
    </row>
    <row r="2" spans="1:13" ht="14.6">
      <c r="A2" s="6"/>
      <c r="B2" s="5" t="s">
        <v>1294</v>
      </c>
      <c r="C2" s="6"/>
      <c r="D2" s="6"/>
      <c r="E2" s="6">
        <f>SUM(E3:E3)</f>
        <v>32</v>
      </c>
      <c r="F2" s="79" t="str">
        <f>CONCATENATE("32'h",K2)</f>
        <v>32'h00000000</v>
      </c>
      <c r="G2" s="79"/>
      <c r="H2" s="153" t="s">
        <v>2193</v>
      </c>
      <c r="I2" s="8"/>
      <c r="J2" s="6"/>
      <c r="K2" s="6" t="str">
        <f>LOWER(DEC2HEX(L2,8))</f>
        <v>00000000</v>
      </c>
      <c r="L2" s="6">
        <f>SUM(L3:L3)</f>
        <v>0</v>
      </c>
      <c r="M2" s="6"/>
    </row>
    <row r="3" spans="1:13" ht="14.6">
      <c r="A3" s="17"/>
      <c r="B3" s="33"/>
      <c r="C3" s="116">
        <v>0</v>
      </c>
      <c r="D3" s="116">
        <v>31</v>
      </c>
      <c r="E3" s="10">
        <f>D3+1-C3</f>
        <v>32</v>
      </c>
      <c r="F3" s="10" t="str">
        <f>CONCATENATE(E3,"'h",K3)</f>
        <v>32'h0</v>
      </c>
      <c r="G3" s="10" t="s">
        <v>121</v>
      </c>
      <c r="H3" s="154" t="s">
        <v>106</v>
      </c>
      <c r="I3" s="34" t="s">
        <v>334</v>
      </c>
      <c r="J3" s="116">
        <v>0</v>
      </c>
      <c r="K3" s="116" t="str">
        <f>LOWER(DEC2HEX((J3)))</f>
        <v>0</v>
      </c>
      <c r="L3" s="116">
        <f>J3*(2^C3)</f>
        <v>0</v>
      </c>
      <c r="M3" s="118"/>
    </row>
    <row r="4" spans="1:13" ht="14.6">
      <c r="A4" s="6"/>
      <c r="B4" s="5" t="s">
        <v>1298</v>
      </c>
      <c r="C4" s="6"/>
      <c r="D4" s="6"/>
      <c r="E4" s="6">
        <f>SUM(E5:E5)</f>
        <v>32</v>
      </c>
      <c r="F4" s="79" t="str">
        <f>CONCATENATE("32'h",K4)</f>
        <v>32'h00000000</v>
      </c>
      <c r="G4" s="79"/>
      <c r="H4" s="153" t="s">
        <v>2194</v>
      </c>
      <c r="I4" s="8"/>
      <c r="J4" s="6"/>
      <c r="K4" s="6" t="str">
        <f>LOWER(DEC2HEX(L4,8))</f>
        <v>00000000</v>
      </c>
      <c r="L4" s="6">
        <f>SUM(L5:L5)</f>
        <v>0</v>
      </c>
      <c r="M4" s="6"/>
    </row>
    <row r="5" spans="1:13" ht="14.6">
      <c r="A5" s="17"/>
      <c r="B5" s="33"/>
      <c r="C5" s="116">
        <v>0</v>
      </c>
      <c r="D5" s="116">
        <v>31</v>
      </c>
      <c r="E5" s="10">
        <f>D5+1-C5</f>
        <v>32</v>
      </c>
      <c r="F5" s="10" t="str">
        <f>CONCATENATE(E5,"'h",K5)</f>
        <v>32'h0</v>
      </c>
      <c r="G5" s="10" t="s">
        <v>121</v>
      </c>
      <c r="H5" s="154" t="s">
        <v>106</v>
      </c>
      <c r="I5" s="34" t="s">
        <v>334</v>
      </c>
      <c r="J5" s="116">
        <v>0</v>
      </c>
      <c r="K5" s="116" t="str">
        <f>LOWER(DEC2HEX((J5)))</f>
        <v>0</v>
      </c>
      <c r="L5" s="116">
        <f>J5*(2^C5)</f>
        <v>0</v>
      </c>
      <c r="M5" s="118"/>
    </row>
    <row r="6" spans="1:13" ht="14.6">
      <c r="A6" s="6"/>
      <c r="B6" s="5" t="s">
        <v>1304</v>
      </c>
      <c r="C6" s="6"/>
      <c r="D6" s="6"/>
      <c r="E6" s="6">
        <f>SUM(E7:E12)</f>
        <v>32</v>
      </c>
      <c r="F6" s="79" t="str">
        <f>CONCATENATE("32'h",K6)</f>
        <v>32'h000cea6e</v>
      </c>
      <c r="G6" s="79"/>
      <c r="H6" s="153" t="s">
        <v>2195</v>
      </c>
      <c r="I6" s="8"/>
      <c r="J6" s="6"/>
      <c r="K6" s="6" t="str">
        <f>LOWER(DEC2HEX(L6,8))</f>
        <v>000cea6e</v>
      </c>
      <c r="L6" s="6">
        <f>SUM(L7:L12)</f>
        <v>846446</v>
      </c>
      <c r="M6" s="6"/>
    </row>
    <row r="7" spans="1:13" ht="14.6">
      <c r="A7" s="17"/>
      <c r="B7" s="33"/>
      <c r="C7" s="116">
        <v>20</v>
      </c>
      <c r="D7" s="116">
        <v>31</v>
      </c>
      <c r="E7" s="10">
        <f t="shared" ref="E7:E12" si="0">D7+1-C7</f>
        <v>12</v>
      </c>
      <c r="F7" s="10" t="str">
        <f t="shared" ref="F7:F12" si="1">CONCATENATE(E7,"'h",K7)</f>
        <v>12'h0</v>
      </c>
      <c r="G7" s="10" t="s">
        <v>121</v>
      </c>
      <c r="H7" s="154" t="s">
        <v>106</v>
      </c>
      <c r="I7" s="34" t="s">
        <v>334</v>
      </c>
      <c r="J7" s="116">
        <v>0</v>
      </c>
      <c r="K7" s="116" t="str">
        <f>LOWER(DEC2HEX((J7)))</f>
        <v>0</v>
      </c>
      <c r="L7" s="116">
        <f t="shared" ref="L7:L12" si="2">J7*(2^C7)</f>
        <v>0</v>
      </c>
      <c r="M7" s="26"/>
    </row>
    <row r="8" spans="1:13" ht="29.15">
      <c r="A8" s="17"/>
      <c r="B8" s="33"/>
      <c r="C8" s="116">
        <v>19</v>
      </c>
      <c r="D8" s="116">
        <v>19</v>
      </c>
      <c r="E8" s="10">
        <f t="shared" si="0"/>
        <v>1</v>
      </c>
      <c r="F8" s="10" t="str">
        <f t="shared" si="1"/>
        <v>1'h1</v>
      </c>
      <c r="G8" s="10" t="s">
        <v>123</v>
      </c>
      <c r="H8" s="154" t="s">
        <v>3709</v>
      </c>
      <c r="I8" s="34" t="s">
        <v>3654</v>
      </c>
      <c r="J8" s="116">
        <v>1</v>
      </c>
      <c r="K8" s="116" t="str">
        <f>LOWER(DEC2HEX((J8)))</f>
        <v>1</v>
      </c>
      <c r="L8" s="116">
        <f t="shared" si="2"/>
        <v>524288</v>
      </c>
      <c r="M8" s="118"/>
    </row>
    <row r="9" spans="1:13" ht="58.3">
      <c r="A9" s="17"/>
      <c r="B9" s="33"/>
      <c r="C9" s="116">
        <v>17</v>
      </c>
      <c r="D9" s="116">
        <v>18</v>
      </c>
      <c r="E9" s="10">
        <f t="shared" si="0"/>
        <v>2</v>
      </c>
      <c r="F9" s="10" t="str">
        <f t="shared" si="1"/>
        <v>2'h2</v>
      </c>
      <c r="G9" s="10" t="s">
        <v>123</v>
      </c>
      <c r="H9" s="154" t="s">
        <v>2196</v>
      </c>
      <c r="I9" s="34" t="s">
        <v>2197</v>
      </c>
      <c r="J9" s="116">
        <v>2</v>
      </c>
      <c r="K9" s="116" t="str">
        <f>LOWER(DEC2HEX((J9)))</f>
        <v>2</v>
      </c>
      <c r="L9" s="116">
        <f t="shared" si="2"/>
        <v>262144</v>
      </c>
      <c r="M9" s="118"/>
    </row>
    <row r="10" spans="1:13" ht="58.3">
      <c r="A10" s="17"/>
      <c r="B10" s="33"/>
      <c r="C10" s="116">
        <v>15</v>
      </c>
      <c r="D10" s="116">
        <v>16</v>
      </c>
      <c r="E10" s="10">
        <f t="shared" si="0"/>
        <v>2</v>
      </c>
      <c r="F10" s="10" t="str">
        <f t="shared" si="1"/>
        <v>2'h1</v>
      </c>
      <c r="G10" s="10" t="s">
        <v>123</v>
      </c>
      <c r="H10" s="154" t="s">
        <v>2198</v>
      </c>
      <c r="I10" s="34" t="s">
        <v>2199</v>
      </c>
      <c r="J10" s="116">
        <v>1</v>
      </c>
      <c r="K10" s="116">
        <v>1</v>
      </c>
      <c r="L10" s="116">
        <f t="shared" si="2"/>
        <v>32768</v>
      </c>
      <c r="M10" s="118"/>
    </row>
    <row r="11" spans="1:13" ht="14.6">
      <c r="A11" s="17"/>
      <c r="B11" s="33"/>
      <c r="C11" s="116">
        <v>1</v>
      </c>
      <c r="D11" s="116">
        <v>14</v>
      </c>
      <c r="E11" s="10">
        <f t="shared" si="0"/>
        <v>14</v>
      </c>
      <c r="F11" s="10" t="str">
        <f t="shared" si="1"/>
        <v>14'h3537</v>
      </c>
      <c r="G11" s="10" t="s">
        <v>123</v>
      </c>
      <c r="H11" s="154" t="s">
        <v>2200</v>
      </c>
      <c r="I11" s="34" t="s">
        <v>2201</v>
      </c>
      <c r="J11" s="116">
        <v>13623</v>
      </c>
      <c r="K11" s="116" t="str">
        <f>LOWER(DEC2HEX((J11)))</f>
        <v>3537</v>
      </c>
      <c r="L11" s="116">
        <f t="shared" si="2"/>
        <v>27246</v>
      </c>
      <c r="M11" s="118"/>
    </row>
    <row r="12" spans="1:13" s="107" customFormat="1" ht="14.6">
      <c r="A12" s="17"/>
      <c r="B12" s="33"/>
      <c r="C12" s="116">
        <v>0</v>
      </c>
      <c r="D12" s="116">
        <v>0</v>
      </c>
      <c r="E12" s="10">
        <f t="shared" si="0"/>
        <v>1</v>
      </c>
      <c r="F12" s="10" t="str">
        <f t="shared" si="1"/>
        <v>1'h0</v>
      </c>
      <c r="G12" s="10" t="s">
        <v>121</v>
      </c>
      <c r="H12" s="154" t="s">
        <v>106</v>
      </c>
      <c r="I12" s="34" t="s">
        <v>334</v>
      </c>
      <c r="J12" s="116">
        <v>0</v>
      </c>
      <c r="K12" s="116" t="str">
        <f>LOWER(DEC2HEX((J12)))</f>
        <v>0</v>
      </c>
      <c r="L12" s="116">
        <f t="shared" si="2"/>
        <v>0</v>
      </c>
      <c r="M12" s="118"/>
    </row>
    <row r="13" spans="1:13" ht="14.6">
      <c r="A13" s="6"/>
      <c r="B13" s="5" t="s">
        <v>1324</v>
      </c>
      <c r="C13" s="6"/>
      <c r="D13" s="6"/>
      <c r="E13" s="6">
        <f>SUM(E14:E16)</f>
        <v>32</v>
      </c>
      <c r="F13" s="79" t="str">
        <f>CONCATENATE("32'h",K13)</f>
        <v>32'h0001a001</v>
      </c>
      <c r="G13" s="79"/>
      <c r="H13" s="153" t="s">
        <v>2202</v>
      </c>
      <c r="I13" s="8"/>
      <c r="J13" s="6"/>
      <c r="K13" s="6" t="str">
        <f>LOWER(DEC2HEX(L13,8))</f>
        <v>0001a001</v>
      </c>
      <c r="L13" s="6">
        <f>SUM(L14:L16)</f>
        <v>106497</v>
      </c>
      <c r="M13" s="118"/>
    </row>
    <row r="14" spans="1:13" ht="14.6">
      <c r="A14" s="17"/>
      <c r="B14" s="17"/>
      <c r="C14" s="116">
        <v>17</v>
      </c>
      <c r="D14" s="116">
        <v>31</v>
      </c>
      <c r="E14" s="10">
        <f>D14+1-C14</f>
        <v>15</v>
      </c>
      <c r="F14" s="10" t="str">
        <f>CONCATENATE(E14,"'h",K14)</f>
        <v>15'h0</v>
      </c>
      <c r="G14" s="10" t="s">
        <v>121</v>
      </c>
      <c r="H14" s="154" t="s">
        <v>106</v>
      </c>
      <c r="I14" s="34" t="s">
        <v>334</v>
      </c>
      <c r="J14" s="116">
        <v>0</v>
      </c>
      <c r="K14" s="116" t="str">
        <f>LOWER(DEC2HEX((J14)))</f>
        <v>0</v>
      </c>
      <c r="L14" s="116">
        <f>J14*(2^C14)</f>
        <v>0</v>
      </c>
      <c r="M14" s="118"/>
    </row>
    <row r="15" spans="1:13" ht="14.6">
      <c r="A15" s="17"/>
      <c r="B15" s="17"/>
      <c r="C15" s="116">
        <v>2</v>
      </c>
      <c r="D15" s="116">
        <v>16</v>
      </c>
      <c r="E15" s="10">
        <f>D15+1-C15</f>
        <v>15</v>
      </c>
      <c r="F15" s="10" t="str">
        <f>CONCATENATE(E15,"'h",K15)</f>
        <v>15'h6800</v>
      </c>
      <c r="G15" s="10" t="s">
        <v>123</v>
      </c>
      <c r="H15" s="154" t="s">
        <v>3710</v>
      </c>
      <c r="I15" s="35" t="s">
        <v>2203</v>
      </c>
      <c r="J15" s="116">
        <v>26624</v>
      </c>
      <c r="K15" s="116" t="str">
        <f>LOWER(DEC2HEX((J15)))</f>
        <v>6800</v>
      </c>
      <c r="L15" s="116">
        <f>J15*(2^C15)</f>
        <v>106496</v>
      </c>
      <c r="M15" s="118"/>
    </row>
    <row r="16" spans="1:13" ht="43.75">
      <c r="A16" s="17"/>
      <c r="B16" s="17"/>
      <c r="C16" s="116">
        <v>0</v>
      </c>
      <c r="D16" s="116">
        <v>1</v>
      </c>
      <c r="E16" s="10">
        <f>D16+1-C16</f>
        <v>2</v>
      </c>
      <c r="F16" s="10" t="str">
        <f>CONCATENATE(E16,"'h",K16)</f>
        <v>2'h1</v>
      </c>
      <c r="G16" s="10" t="s">
        <v>123</v>
      </c>
      <c r="H16" s="154" t="s">
        <v>2204</v>
      </c>
      <c r="I16" s="35" t="s">
        <v>2205</v>
      </c>
      <c r="J16" s="116">
        <v>1</v>
      </c>
      <c r="K16" s="116" t="str">
        <f>LOWER(DEC2HEX((J16)))</f>
        <v>1</v>
      </c>
      <c r="L16" s="116">
        <f>J16*(2^C16)</f>
        <v>1</v>
      </c>
      <c r="M16" s="118"/>
    </row>
    <row r="17" spans="1:13" ht="14.6">
      <c r="A17" s="6"/>
      <c r="B17" s="5" t="s">
        <v>1329</v>
      </c>
      <c r="C17" s="6"/>
      <c r="D17" s="6"/>
      <c r="E17" s="6">
        <f>SUM(E18:E19)</f>
        <v>32</v>
      </c>
      <c r="F17" s="79" t="str">
        <f>CONCATENATE("32'h",K17)</f>
        <v>32'h00003871</v>
      </c>
      <c r="G17" s="79"/>
      <c r="H17" s="153" t="s">
        <v>2206</v>
      </c>
      <c r="I17" s="8"/>
      <c r="J17" s="6"/>
      <c r="K17" s="6" t="str">
        <f>LOWER(DEC2HEX(L17,8))</f>
        <v>00003871</v>
      </c>
      <c r="L17" s="6">
        <f>SUM(L18:L19)</f>
        <v>14449</v>
      </c>
      <c r="M17" s="6"/>
    </row>
    <row r="18" spans="1:13" ht="14.6">
      <c r="A18" s="17"/>
      <c r="B18" s="17"/>
      <c r="C18" s="116">
        <v>14</v>
      </c>
      <c r="D18" s="116">
        <v>31</v>
      </c>
      <c r="E18" s="10">
        <f>D18+1-C18</f>
        <v>18</v>
      </c>
      <c r="F18" s="10" t="str">
        <f>CONCATENATE(E18,"'h",K18)</f>
        <v>18'h0</v>
      </c>
      <c r="G18" s="10" t="s">
        <v>121</v>
      </c>
      <c r="H18" s="154" t="s">
        <v>106</v>
      </c>
      <c r="I18" s="34" t="s">
        <v>334</v>
      </c>
      <c r="J18" s="116">
        <v>0</v>
      </c>
      <c r="K18" s="116" t="str">
        <f>LOWER(DEC2HEX((J18)))</f>
        <v>0</v>
      </c>
      <c r="L18" s="116">
        <f>J18*(2^C18)</f>
        <v>0</v>
      </c>
      <c r="M18" s="118"/>
    </row>
    <row r="19" spans="1:13" ht="14.6">
      <c r="A19" s="17"/>
      <c r="B19" s="17"/>
      <c r="C19" s="116">
        <v>0</v>
      </c>
      <c r="D19" s="116">
        <v>13</v>
      </c>
      <c r="E19" s="10">
        <f>D19+1-C19</f>
        <v>14</v>
      </c>
      <c r="F19" s="10" t="str">
        <f>CONCATENATE(E19,"'h",K19)</f>
        <v>14'h3871</v>
      </c>
      <c r="G19" s="10" t="s">
        <v>123</v>
      </c>
      <c r="H19" s="154" t="s">
        <v>3711</v>
      </c>
      <c r="I19" s="34" t="s">
        <v>3712</v>
      </c>
      <c r="J19" s="116">
        <v>14449</v>
      </c>
      <c r="K19" s="116" t="str">
        <f>LOWER(DEC2HEX((J19)))</f>
        <v>3871</v>
      </c>
      <c r="L19" s="116">
        <f>J19*(2^C19)</f>
        <v>14449</v>
      </c>
      <c r="M19" s="118"/>
    </row>
    <row r="20" spans="1:13" ht="14.6">
      <c r="A20" s="6"/>
      <c r="B20" s="5" t="s">
        <v>1334</v>
      </c>
      <c r="C20" s="6"/>
      <c r="D20" s="6"/>
      <c r="E20" s="6">
        <f>SUM(E21:E22)</f>
        <v>32</v>
      </c>
      <c r="F20" s="79" t="str">
        <f>CONCATENATE("32'h",K20)</f>
        <v>32'h00000585</v>
      </c>
      <c r="G20" s="79"/>
      <c r="H20" s="153" t="s">
        <v>2208</v>
      </c>
      <c r="I20" s="8"/>
      <c r="J20" s="6"/>
      <c r="K20" s="6" t="str">
        <f>LOWER(DEC2HEX(L20,8))</f>
        <v>00000585</v>
      </c>
      <c r="L20" s="6">
        <f>SUM(L21:L22)</f>
        <v>1413</v>
      </c>
      <c r="M20" s="118"/>
    </row>
    <row r="21" spans="1:13" ht="14.6">
      <c r="A21" s="17"/>
      <c r="B21" s="17"/>
      <c r="C21" s="116">
        <v>12</v>
      </c>
      <c r="D21" s="116">
        <v>31</v>
      </c>
      <c r="E21" s="10">
        <f>D21+1-C21</f>
        <v>20</v>
      </c>
      <c r="F21" s="10" t="str">
        <f>CONCATENATE(E21,"'h",K21)</f>
        <v>20'h0</v>
      </c>
      <c r="G21" s="10" t="s">
        <v>121</v>
      </c>
      <c r="H21" s="154" t="s">
        <v>106</v>
      </c>
      <c r="I21" s="34" t="s">
        <v>334</v>
      </c>
      <c r="J21" s="116">
        <v>0</v>
      </c>
      <c r="K21" s="116" t="str">
        <f>LOWER(DEC2HEX((J21)))</f>
        <v>0</v>
      </c>
      <c r="L21" s="116">
        <f>J21*(2^C21)</f>
        <v>0</v>
      </c>
      <c r="M21" s="118"/>
    </row>
    <row r="22" spans="1:13" ht="29.15">
      <c r="A22" s="17"/>
      <c r="B22" s="17"/>
      <c r="C22" s="116">
        <v>0</v>
      </c>
      <c r="D22" s="116">
        <v>11</v>
      </c>
      <c r="E22" s="10">
        <f>D22+1-C22</f>
        <v>12</v>
      </c>
      <c r="F22" s="10" t="str">
        <f>CONCATENATE(E22,"'h",K22)</f>
        <v>12'h585</v>
      </c>
      <c r="G22" s="10" t="s">
        <v>123</v>
      </c>
      <c r="H22" s="154" t="s">
        <v>3713</v>
      </c>
      <c r="I22" s="34" t="s">
        <v>2207</v>
      </c>
      <c r="J22" s="116">
        <v>1413</v>
      </c>
      <c r="K22" s="116" t="str">
        <f>LOWER(DEC2HEX((J22)))</f>
        <v>585</v>
      </c>
      <c r="L22" s="116">
        <f>J22*(2^C22)</f>
        <v>1413</v>
      </c>
      <c r="M22" s="118"/>
    </row>
    <row r="23" spans="1:13" ht="14.6">
      <c r="A23" s="6"/>
      <c r="B23" s="5" t="s">
        <v>1339</v>
      </c>
      <c r="C23" s="6"/>
      <c r="D23" s="6"/>
      <c r="E23" s="6">
        <f>SUM(E24:E26)</f>
        <v>32</v>
      </c>
      <c r="F23" s="79" t="str">
        <f>CONCATENATE("32'h",K23)</f>
        <v>32'h01000000</v>
      </c>
      <c r="G23" s="79"/>
      <c r="H23" s="153" t="s">
        <v>2209</v>
      </c>
      <c r="I23" s="8"/>
      <c r="J23" s="6"/>
      <c r="K23" s="6" t="str">
        <f>LOWER(DEC2HEX(L23,8))</f>
        <v>01000000</v>
      </c>
      <c r="L23" s="6">
        <f>SUM(L24:L26)</f>
        <v>16777216</v>
      </c>
      <c r="M23" s="6"/>
    </row>
    <row r="24" spans="1:13" ht="14.6">
      <c r="A24" s="17"/>
      <c r="B24" s="17"/>
      <c r="C24" s="116">
        <v>27</v>
      </c>
      <c r="D24" s="116">
        <v>31</v>
      </c>
      <c r="E24" s="10">
        <f>D24+1-C24</f>
        <v>5</v>
      </c>
      <c r="F24" s="10" t="str">
        <f>CONCATENATE(E24,"'h",K24)</f>
        <v>5'h0</v>
      </c>
      <c r="G24" s="10" t="s">
        <v>121</v>
      </c>
      <c r="H24" s="154" t="s">
        <v>106</v>
      </c>
      <c r="I24" s="34" t="s">
        <v>334</v>
      </c>
      <c r="J24" s="116">
        <v>0</v>
      </c>
      <c r="K24" s="116" t="str">
        <f>LOWER(DEC2HEX((J24)))</f>
        <v>0</v>
      </c>
      <c r="L24" s="116">
        <f>J24*(2^C24)</f>
        <v>0</v>
      </c>
      <c r="M24" s="118"/>
    </row>
    <row r="25" spans="1:13" ht="14.6">
      <c r="A25" s="17"/>
      <c r="B25" s="17"/>
      <c r="C25" s="116">
        <v>15</v>
      </c>
      <c r="D25" s="116">
        <v>26</v>
      </c>
      <c r="E25" s="10">
        <f>D25+1-C25</f>
        <v>12</v>
      </c>
      <c r="F25" s="10" t="str">
        <f>CONCATENATE(E25,"'h",K25)</f>
        <v>12'h200</v>
      </c>
      <c r="G25" s="10" t="s">
        <v>123</v>
      </c>
      <c r="H25" s="154" t="s">
        <v>2210</v>
      </c>
      <c r="I25" s="34" t="s">
        <v>2211</v>
      </c>
      <c r="J25" s="155">
        <v>512</v>
      </c>
      <c r="K25" s="116" t="str">
        <f>LOWER(DEC2HEX((J25)))</f>
        <v>200</v>
      </c>
      <c r="L25" s="116">
        <f>J25*(2^C25)</f>
        <v>16777216</v>
      </c>
      <c r="M25" s="118"/>
    </row>
    <row r="26" spans="1:13" ht="14.6">
      <c r="A26" s="17"/>
      <c r="B26" s="33"/>
      <c r="C26" s="116">
        <v>0</v>
      </c>
      <c r="D26" s="116">
        <v>14</v>
      </c>
      <c r="E26" s="10">
        <f>D26+1-C26</f>
        <v>15</v>
      </c>
      <c r="F26" s="10" t="str">
        <f>CONCATENATE(E26,"'h",K26)</f>
        <v>15'h0</v>
      </c>
      <c r="G26" s="10" t="s">
        <v>121</v>
      </c>
      <c r="H26" s="154" t="s">
        <v>106</v>
      </c>
      <c r="I26" s="34" t="s">
        <v>334</v>
      </c>
      <c r="J26" s="116">
        <v>0</v>
      </c>
      <c r="K26" s="116" t="str">
        <f>LOWER(DEC2HEX((J26)))</f>
        <v>0</v>
      </c>
      <c r="L26" s="116">
        <f>J26*(2^C26)</f>
        <v>0</v>
      </c>
      <c r="M26" s="118"/>
    </row>
    <row r="27" spans="1:13" ht="14.6">
      <c r="A27" s="6"/>
      <c r="B27" s="5" t="s">
        <v>1343</v>
      </c>
      <c r="C27" s="6"/>
      <c r="D27" s="6"/>
      <c r="E27" s="6">
        <f>SUM(E28:E28)</f>
        <v>32</v>
      </c>
      <c r="F27" s="79" t="str">
        <f>CONCATENATE("32'h",K27)</f>
        <v>32'h00000000</v>
      </c>
      <c r="G27" s="79"/>
      <c r="H27" s="153" t="s">
        <v>3714</v>
      </c>
      <c r="I27" s="8"/>
      <c r="J27" s="6"/>
      <c r="K27" s="6" t="str">
        <f>LOWER(DEC2HEX(L27,8))</f>
        <v>00000000</v>
      </c>
      <c r="L27" s="6">
        <f>SUM(L28:L28)</f>
        <v>0</v>
      </c>
      <c r="M27" s="118"/>
    </row>
    <row r="28" spans="1:13" ht="14.6">
      <c r="A28" s="17"/>
      <c r="B28" s="17"/>
      <c r="C28" s="116">
        <v>0</v>
      </c>
      <c r="D28" s="116">
        <v>31</v>
      </c>
      <c r="E28" s="10">
        <f>D28+1-C28</f>
        <v>32</v>
      </c>
      <c r="F28" s="10" t="str">
        <f>CONCATENATE(E28,"'h",K28)</f>
        <v>32'h0</v>
      </c>
      <c r="G28" s="10" t="s">
        <v>121</v>
      </c>
      <c r="H28" s="154" t="s">
        <v>106</v>
      </c>
      <c r="I28" s="34" t="s">
        <v>334</v>
      </c>
      <c r="J28" s="116">
        <v>0</v>
      </c>
      <c r="K28" s="116" t="str">
        <f>LOWER(DEC2HEX((J28)))</f>
        <v>0</v>
      </c>
      <c r="L28" s="116">
        <f>J28*(2^C28)</f>
        <v>0</v>
      </c>
      <c r="M28" s="118"/>
    </row>
    <row r="29" spans="1:13" ht="14.6">
      <c r="A29" s="6"/>
      <c r="B29" s="5" t="s">
        <v>1345</v>
      </c>
      <c r="C29" s="6"/>
      <c r="D29" s="6"/>
      <c r="E29" s="6">
        <f>SUM(E30:E31)</f>
        <v>32</v>
      </c>
      <c r="F29" s="79" t="str">
        <f>CONCATENATE("32'h",K29)</f>
        <v>32'h00000400</v>
      </c>
      <c r="G29" s="79"/>
      <c r="H29" s="153" t="s">
        <v>2212</v>
      </c>
      <c r="I29" s="8"/>
      <c r="J29" s="6"/>
      <c r="K29" s="6" t="str">
        <f>LOWER(DEC2HEX(L29,8))</f>
        <v>00000400</v>
      </c>
      <c r="L29" s="6">
        <f>SUM(L30:L31)</f>
        <v>1024</v>
      </c>
      <c r="M29" s="6"/>
    </row>
    <row r="30" spans="1:13" ht="14.6">
      <c r="A30" s="17"/>
      <c r="B30" s="17"/>
      <c r="C30" s="116">
        <v>18</v>
      </c>
      <c r="D30" s="116">
        <v>31</v>
      </c>
      <c r="E30" s="10">
        <f>D30+1-C30</f>
        <v>14</v>
      </c>
      <c r="F30" s="10" t="str">
        <f>CONCATENATE(E30,"'h",K30)</f>
        <v>14'h0</v>
      </c>
      <c r="G30" s="10" t="s">
        <v>121</v>
      </c>
      <c r="H30" s="154" t="s">
        <v>106</v>
      </c>
      <c r="I30" s="34" t="s">
        <v>334</v>
      </c>
      <c r="J30" s="116">
        <v>0</v>
      </c>
      <c r="K30" s="116" t="str">
        <f>LOWER(DEC2HEX((J30)))</f>
        <v>0</v>
      </c>
      <c r="L30" s="116">
        <f>J30*(2^C30)</f>
        <v>0</v>
      </c>
      <c r="M30" s="118"/>
    </row>
    <row r="31" spans="1:13" ht="14.6">
      <c r="A31" s="17"/>
      <c r="B31" s="17"/>
      <c r="C31" s="116">
        <v>0</v>
      </c>
      <c r="D31" s="116">
        <v>17</v>
      </c>
      <c r="E31" s="10">
        <f>D31+1-C31</f>
        <v>18</v>
      </c>
      <c r="F31" s="10" t="str">
        <f>CONCATENATE(E31,"'h",K31)</f>
        <v>18'h400</v>
      </c>
      <c r="G31" s="10" t="s">
        <v>123</v>
      </c>
      <c r="H31" s="154" t="s">
        <v>2213</v>
      </c>
      <c r="I31" s="34" t="s">
        <v>2214</v>
      </c>
      <c r="J31" s="116">
        <v>1024</v>
      </c>
      <c r="K31" s="116" t="str">
        <f>LOWER(DEC2HEX((J31)))</f>
        <v>400</v>
      </c>
      <c r="L31" s="116">
        <f>J31*(2^C31)</f>
        <v>1024</v>
      </c>
      <c r="M31" s="118"/>
    </row>
    <row r="32" spans="1:13" ht="14.6">
      <c r="A32" s="6"/>
      <c r="B32" s="5" t="s">
        <v>1347</v>
      </c>
      <c r="C32" s="6"/>
      <c r="D32" s="6"/>
      <c r="E32" s="6">
        <f>SUM(E33:E34)</f>
        <v>32</v>
      </c>
      <c r="F32" s="79" t="str">
        <f>CONCATENATE("32'h",K32)</f>
        <v>32'h00004000</v>
      </c>
      <c r="G32" s="79"/>
      <c r="H32" s="153" t="s">
        <v>2215</v>
      </c>
      <c r="I32" s="8"/>
      <c r="J32" s="6"/>
      <c r="K32" s="6" t="str">
        <f>LOWER(DEC2HEX(L32,8))</f>
        <v>00004000</v>
      </c>
      <c r="L32" s="6">
        <f>SUM(L33:L34)</f>
        <v>16384</v>
      </c>
      <c r="M32" s="118"/>
    </row>
    <row r="33" spans="1:13" ht="14.6">
      <c r="A33" s="17"/>
      <c r="B33" s="17"/>
      <c r="C33" s="116">
        <v>18</v>
      </c>
      <c r="D33" s="116">
        <v>31</v>
      </c>
      <c r="E33" s="10">
        <f>D33+1-C33</f>
        <v>14</v>
      </c>
      <c r="F33" s="10" t="str">
        <f>CONCATENATE(E33,"'h",K33)</f>
        <v>14'h0</v>
      </c>
      <c r="G33" s="10" t="s">
        <v>121</v>
      </c>
      <c r="H33" s="154" t="s">
        <v>106</v>
      </c>
      <c r="I33" s="34" t="s">
        <v>334</v>
      </c>
      <c r="J33" s="116">
        <v>0</v>
      </c>
      <c r="K33" s="116" t="str">
        <f>LOWER(DEC2HEX((J33)))</f>
        <v>0</v>
      </c>
      <c r="L33" s="116">
        <f>J33*(2^C33)</f>
        <v>0</v>
      </c>
      <c r="M33" s="118"/>
    </row>
    <row r="34" spans="1:13" ht="14.6">
      <c r="A34" s="17"/>
      <c r="B34" s="17"/>
      <c r="C34" s="116">
        <v>0</v>
      </c>
      <c r="D34" s="116">
        <v>17</v>
      </c>
      <c r="E34" s="10">
        <f>D34+1-C34</f>
        <v>18</v>
      </c>
      <c r="F34" s="10" t="str">
        <f>CONCATENATE(E34,"'h",K34)</f>
        <v>18'h4000</v>
      </c>
      <c r="G34" s="10" t="s">
        <v>123</v>
      </c>
      <c r="H34" s="154" t="s">
        <v>2216</v>
      </c>
      <c r="I34" s="34" t="s">
        <v>2217</v>
      </c>
      <c r="J34" s="116">
        <v>16384</v>
      </c>
      <c r="K34" s="116" t="str">
        <f>LOWER(DEC2HEX((J34)))</f>
        <v>4000</v>
      </c>
      <c r="L34" s="116">
        <f>J34*(2^C34)</f>
        <v>16384</v>
      </c>
      <c r="M34" s="118"/>
    </row>
    <row r="35" spans="1:13" ht="14.6">
      <c r="A35" s="6"/>
      <c r="B35" s="5" t="s">
        <v>1349</v>
      </c>
      <c r="C35" s="6"/>
      <c r="D35" s="6"/>
      <c r="E35" s="6">
        <f>SUM(E36:E36)</f>
        <v>32</v>
      </c>
      <c r="F35" s="79" t="str">
        <f>CONCATENATE("32'h",K35)</f>
        <v>32'h00000000</v>
      </c>
      <c r="G35" s="79"/>
      <c r="H35" s="153" t="s">
        <v>3715</v>
      </c>
      <c r="I35" s="8"/>
      <c r="J35" s="6"/>
      <c r="K35" s="6" t="str">
        <f>LOWER(DEC2HEX(L35,8))</f>
        <v>00000000</v>
      </c>
      <c r="L35" s="6">
        <f>SUM(L36:L36)</f>
        <v>0</v>
      </c>
      <c r="M35" s="6"/>
    </row>
    <row r="36" spans="1:13" ht="14.6">
      <c r="A36" s="17"/>
      <c r="B36" s="17"/>
      <c r="C36" s="116">
        <v>0</v>
      </c>
      <c r="D36" s="116">
        <v>31</v>
      </c>
      <c r="E36" s="10">
        <f>D36+1-C36</f>
        <v>32</v>
      </c>
      <c r="F36" s="10" t="str">
        <f>CONCATENATE(E36,"'h",K36)</f>
        <v>32'h0</v>
      </c>
      <c r="G36" s="10" t="s">
        <v>121</v>
      </c>
      <c r="H36" s="154" t="s">
        <v>106</v>
      </c>
      <c r="I36" s="34" t="s">
        <v>334</v>
      </c>
      <c r="J36" s="116">
        <v>0</v>
      </c>
      <c r="K36" s="116" t="str">
        <f>LOWER(DEC2HEX((J36)))</f>
        <v>0</v>
      </c>
      <c r="L36" s="116">
        <f>J36*(2^C36)</f>
        <v>0</v>
      </c>
      <c r="M36" s="118"/>
    </row>
    <row r="37" spans="1:13" ht="14.6">
      <c r="A37" s="6"/>
      <c r="B37" s="5" t="s">
        <v>1351</v>
      </c>
      <c r="C37" s="6"/>
      <c r="D37" s="6"/>
      <c r="E37" s="6">
        <f>SUM(E38:E38)</f>
        <v>32</v>
      </c>
      <c r="F37" s="79" t="str">
        <f>CONCATENATE("32'h",K37)</f>
        <v>32'h00000000</v>
      </c>
      <c r="G37" s="79"/>
      <c r="H37" s="153" t="s">
        <v>3716</v>
      </c>
      <c r="I37" s="8"/>
      <c r="J37" s="6"/>
      <c r="K37" s="6" t="str">
        <f>LOWER(DEC2HEX(L37,8))</f>
        <v>00000000</v>
      </c>
      <c r="L37" s="6">
        <f>SUM(L38:L38)</f>
        <v>0</v>
      </c>
      <c r="M37" s="118"/>
    </row>
    <row r="38" spans="1:13" ht="14.6">
      <c r="A38" s="17"/>
      <c r="B38" s="17"/>
      <c r="C38" s="116">
        <v>0</v>
      </c>
      <c r="D38" s="116">
        <v>31</v>
      </c>
      <c r="E38" s="10">
        <f>D38+1-C38</f>
        <v>32</v>
      </c>
      <c r="F38" s="10" t="str">
        <f>CONCATENATE(E38,"'h",K38)</f>
        <v>32'h0</v>
      </c>
      <c r="G38" s="10" t="s">
        <v>121</v>
      </c>
      <c r="H38" s="154" t="s">
        <v>106</v>
      </c>
      <c r="I38" s="34" t="s">
        <v>334</v>
      </c>
      <c r="J38" s="116">
        <v>0</v>
      </c>
      <c r="K38" s="116" t="str">
        <f>LOWER(DEC2HEX((J38)))</f>
        <v>0</v>
      </c>
      <c r="L38" s="116">
        <f>J38*(2^C38)</f>
        <v>0</v>
      </c>
      <c r="M38" s="118"/>
    </row>
    <row r="39" spans="1:13" ht="14.6">
      <c r="A39" s="6"/>
      <c r="B39" s="5" t="s">
        <v>188</v>
      </c>
      <c r="C39" s="6"/>
      <c r="D39" s="6"/>
      <c r="E39" s="6">
        <f>SUM(E40:E42)</f>
        <v>32</v>
      </c>
      <c r="F39" s="79" t="str">
        <f>CONCATENATE("32'h",K39)</f>
        <v>32'h04000000</v>
      </c>
      <c r="G39" s="79"/>
      <c r="H39" s="153" t="s">
        <v>2218</v>
      </c>
      <c r="I39" s="8"/>
      <c r="J39" s="6"/>
      <c r="K39" s="6" t="str">
        <f>LOWER(DEC2HEX(L39,8))</f>
        <v>04000000</v>
      </c>
      <c r="L39" s="6">
        <f>SUM(L40:L42)</f>
        <v>67108864</v>
      </c>
      <c r="M39" s="6"/>
    </row>
    <row r="40" spans="1:13" ht="14.6">
      <c r="A40" s="17"/>
      <c r="B40" s="17"/>
      <c r="C40" s="116">
        <v>28</v>
      </c>
      <c r="D40" s="116">
        <v>31</v>
      </c>
      <c r="E40" s="10">
        <f>D40+1-C40</f>
        <v>4</v>
      </c>
      <c r="F40" s="10" t="str">
        <f>CONCATENATE(E40,"'h",K40)</f>
        <v>4'h0</v>
      </c>
      <c r="G40" s="10" t="s">
        <v>121</v>
      </c>
      <c r="H40" s="154" t="s">
        <v>106</v>
      </c>
      <c r="I40" s="34" t="s">
        <v>334</v>
      </c>
      <c r="J40" s="116">
        <v>0</v>
      </c>
      <c r="K40" s="116" t="str">
        <f>LOWER(DEC2HEX((J40)))</f>
        <v>0</v>
      </c>
      <c r="L40" s="116">
        <f>J40*(2^C40)</f>
        <v>0</v>
      </c>
      <c r="M40" s="118"/>
    </row>
    <row r="41" spans="1:13" ht="14.6">
      <c r="A41" s="17"/>
      <c r="B41" s="17"/>
      <c r="C41" s="116">
        <v>26</v>
      </c>
      <c r="D41" s="116">
        <v>27</v>
      </c>
      <c r="E41" s="10">
        <f>D41+1-C41</f>
        <v>2</v>
      </c>
      <c r="F41" s="10" t="str">
        <f>CONCATENATE(E41,"'h",K41)</f>
        <v>2'h1</v>
      </c>
      <c r="G41" s="10" t="s">
        <v>123</v>
      </c>
      <c r="H41" s="154" t="s">
        <v>2219</v>
      </c>
      <c r="I41" s="34" t="s">
        <v>2220</v>
      </c>
      <c r="J41" s="116">
        <v>1</v>
      </c>
      <c r="K41" s="116" t="str">
        <f>LOWER(DEC2HEX((J41)))</f>
        <v>1</v>
      </c>
      <c r="L41" s="116">
        <f>J41*(2^C41)</f>
        <v>67108864</v>
      </c>
      <c r="M41" s="118"/>
    </row>
    <row r="42" spans="1:13" ht="14.6">
      <c r="A42" s="17"/>
      <c r="B42" s="17"/>
      <c r="C42" s="116">
        <v>0</v>
      </c>
      <c r="D42" s="116">
        <v>25</v>
      </c>
      <c r="E42" s="10">
        <f>D42+1-C42</f>
        <v>26</v>
      </c>
      <c r="F42" s="10" t="str">
        <f>CONCATENATE(E42,"'h",K42)</f>
        <v>26'h0</v>
      </c>
      <c r="G42" s="10" t="s">
        <v>121</v>
      </c>
      <c r="H42" s="154" t="s">
        <v>106</v>
      </c>
      <c r="I42" s="34" t="s">
        <v>334</v>
      </c>
      <c r="J42" s="116">
        <v>0</v>
      </c>
      <c r="K42" s="116" t="str">
        <f>LOWER(DEC2HEX((J42)))</f>
        <v>0</v>
      </c>
      <c r="L42" s="116">
        <f>J42*(2^C42)</f>
        <v>0</v>
      </c>
      <c r="M42" s="118"/>
    </row>
    <row r="43" spans="1:13" ht="14.6">
      <c r="A43" s="6"/>
      <c r="B43" s="5" t="s">
        <v>1355</v>
      </c>
      <c r="C43" s="6"/>
      <c r="D43" s="6"/>
      <c r="E43" s="6">
        <f>SUM(E44:E45)</f>
        <v>32</v>
      </c>
      <c r="F43" s="79" t="str">
        <f>CONCATENATE("32'h",K43)</f>
        <v>32'h00000300</v>
      </c>
      <c r="G43" s="79"/>
      <c r="H43" s="153" t="s">
        <v>2221</v>
      </c>
      <c r="I43" s="8"/>
      <c r="J43" s="6"/>
      <c r="K43" s="6" t="str">
        <f>LOWER(DEC2HEX(L43,8))</f>
        <v>00000300</v>
      </c>
      <c r="L43" s="6">
        <f>SUM(L44:L45)</f>
        <v>768</v>
      </c>
      <c r="M43" s="118"/>
    </row>
    <row r="44" spans="1:13" ht="14.6">
      <c r="A44" s="17"/>
      <c r="B44" s="17"/>
      <c r="C44" s="116">
        <v>12</v>
      </c>
      <c r="D44" s="116">
        <v>31</v>
      </c>
      <c r="E44" s="10">
        <f>D44+1-C44</f>
        <v>20</v>
      </c>
      <c r="F44" s="10" t="str">
        <f>CONCATENATE(E44,"'h",K44)</f>
        <v>20'h0</v>
      </c>
      <c r="G44" s="10" t="s">
        <v>121</v>
      </c>
      <c r="H44" s="154" t="s">
        <v>106</v>
      </c>
      <c r="I44" s="34" t="s">
        <v>334</v>
      </c>
      <c r="J44" s="116">
        <v>0</v>
      </c>
      <c r="K44" s="116" t="str">
        <f>LOWER(DEC2HEX((J44)))</f>
        <v>0</v>
      </c>
      <c r="L44" s="116">
        <f>J44*(2^C44)</f>
        <v>0</v>
      </c>
      <c r="M44" s="118"/>
    </row>
    <row r="45" spans="1:13" ht="14.6">
      <c r="A45" s="17"/>
      <c r="B45" s="17"/>
      <c r="C45" s="116">
        <v>0</v>
      </c>
      <c r="D45" s="116">
        <v>11</v>
      </c>
      <c r="E45" s="10">
        <f>D45+1-C45</f>
        <v>12</v>
      </c>
      <c r="F45" s="10" t="str">
        <f>CONCATENATE(E45,"'h",K45)</f>
        <v>12'h300</v>
      </c>
      <c r="G45" s="10" t="s">
        <v>123</v>
      </c>
      <c r="H45" s="154" t="s">
        <v>2222</v>
      </c>
      <c r="I45" s="34" t="s">
        <v>2223</v>
      </c>
      <c r="J45" s="116">
        <v>768</v>
      </c>
      <c r="K45" s="116" t="str">
        <f>LOWER(DEC2HEX((J45)))</f>
        <v>300</v>
      </c>
      <c r="L45" s="116">
        <f>J45*(2^C45)</f>
        <v>768</v>
      </c>
      <c r="M45" s="118"/>
    </row>
    <row r="46" spans="1:13" ht="14.6">
      <c r="A46" s="6"/>
      <c r="B46" s="5" t="s">
        <v>1357</v>
      </c>
      <c r="C46" s="6"/>
      <c r="D46" s="6"/>
      <c r="E46" s="6">
        <f>SUM(E47:E47)</f>
        <v>32</v>
      </c>
      <c r="F46" s="79" t="str">
        <f>CONCATENATE("32'h",K46)</f>
        <v>32'h00000000</v>
      </c>
      <c r="G46" s="79"/>
      <c r="H46" s="153" t="s">
        <v>2224</v>
      </c>
      <c r="I46" s="8"/>
      <c r="J46" s="6"/>
      <c r="K46" s="6" t="str">
        <f>LOWER(DEC2HEX(L46,8))</f>
        <v>00000000</v>
      </c>
      <c r="L46" s="6">
        <f>SUM(L47:L47)</f>
        <v>0</v>
      </c>
      <c r="M46" s="6"/>
    </row>
    <row r="47" spans="1:13" ht="14.6">
      <c r="A47" s="17"/>
      <c r="B47" s="17"/>
      <c r="C47" s="116">
        <v>0</v>
      </c>
      <c r="D47" s="116">
        <v>31</v>
      </c>
      <c r="E47" s="10">
        <f>D47+1-C47</f>
        <v>32</v>
      </c>
      <c r="F47" s="10" t="str">
        <f>CONCATENATE(E47,"'h",K47)</f>
        <v>32'h0</v>
      </c>
      <c r="G47" s="10" t="s">
        <v>121</v>
      </c>
      <c r="H47" s="154" t="s">
        <v>106</v>
      </c>
      <c r="I47" s="34" t="s">
        <v>334</v>
      </c>
      <c r="J47" s="116">
        <v>0</v>
      </c>
      <c r="K47" s="116" t="str">
        <f>LOWER(DEC2HEX((J47)))</f>
        <v>0</v>
      </c>
      <c r="L47" s="116">
        <f>J47*(2^C47)</f>
        <v>0</v>
      </c>
      <c r="M47" s="118"/>
    </row>
    <row r="48" spans="1:13" ht="14.6">
      <c r="A48" s="6"/>
      <c r="B48" s="5" t="s">
        <v>2225</v>
      </c>
      <c r="C48" s="6"/>
      <c r="D48" s="6"/>
      <c r="E48" s="6">
        <f>SUM(E49:E54)</f>
        <v>32</v>
      </c>
      <c r="F48" s="79" t="str">
        <f>CONCATENATE("32'h",K48)</f>
        <v>32'h02040194</v>
      </c>
      <c r="G48" s="79"/>
      <c r="H48" s="153" t="s">
        <v>2226</v>
      </c>
      <c r="I48" s="8"/>
      <c r="J48" s="6"/>
      <c r="K48" s="6" t="str">
        <f>LOWER(DEC2HEX(L48,8))</f>
        <v>02040194</v>
      </c>
      <c r="L48" s="6">
        <f>SUM(L49:L54)</f>
        <v>33816980</v>
      </c>
      <c r="M48" s="118"/>
    </row>
    <row r="49" spans="1:13" ht="14.6">
      <c r="A49" s="17"/>
      <c r="B49" s="17"/>
      <c r="C49" s="116">
        <v>26</v>
      </c>
      <c r="D49" s="116">
        <v>31</v>
      </c>
      <c r="E49" s="10">
        <f t="shared" ref="E49:E54" si="3">D49+1-C49</f>
        <v>6</v>
      </c>
      <c r="F49" s="10" t="str">
        <f t="shared" ref="F49:F54" si="4">CONCATENATE(E49,"'h",K49)</f>
        <v>6'h0</v>
      </c>
      <c r="G49" s="10" t="s">
        <v>121</v>
      </c>
      <c r="H49" s="154" t="s">
        <v>106</v>
      </c>
      <c r="I49" s="34" t="s">
        <v>334</v>
      </c>
      <c r="J49" s="116">
        <v>0</v>
      </c>
      <c r="K49" s="116" t="str">
        <f t="shared" ref="K49:K54" si="5">LOWER(DEC2HEX((J49)))</f>
        <v>0</v>
      </c>
      <c r="L49" s="116">
        <f t="shared" ref="L49:L54" si="6">J49*(2^C49)</f>
        <v>0</v>
      </c>
      <c r="M49" s="118"/>
    </row>
    <row r="50" spans="1:13" ht="29.15">
      <c r="A50" s="17"/>
      <c r="B50" s="17"/>
      <c r="C50" s="116">
        <v>25</v>
      </c>
      <c r="D50" s="116">
        <v>25</v>
      </c>
      <c r="E50" s="10">
        <f t="shared" si="3"/>
        <v>1</v>
      </c>
      <c r="F50" s="10" t="str">
        <f t="shared" si="4"/>
        <v>1'h1</v>
      </c>
      <c r="G50" s="10" t="s">
        <v>123</v>
      </c>
      <c r="H50" s="154" t="s">
        <v>2227</v>
      </c>
      <c r="I50" s="34" t="s">
        <v>2228</v>
      </c>
      <c r="J50" s="116">
        <v>1</v>
      </c>
      <c r="K50" s="116" t="str">
        <f t="shared" si="5"/>
        <v>1</v>
      </c>
      <c r="L50" s="116">
        <f t="shared" si="6"/>
        <v>33554432</v>
      </c>
      <c r="M50" s="118"/>
    </row>
    <row r="51" spans="1:13" ht="14.6">
      <c r="A51" s="17"/>
      <c r="B51" s="17"/>
      <c r="C51" s="116">
        <v>13</v>
      </c>
      <c r="D51" s="116">
        <v>24</v>
      </c>
      <c r="E51" s="10">
        <f t="shared" si="3"/>
        <v>12</v>
      </c>
      <c r="F51" s="10" t="str">
        <f t="shared" si="4"/>
        <v>12'h20</v>
      </c>
      <c r="G51" s="10" t="s">
        <v>123</v>
      </c>
      <c r="H51" s="154" t="s">
        <v>2229</v>
      </c>
      <c r="I51" s="34" t="s">
        <v>2230</v>
      </c>
      <c r="J51" s="116">
        <v>32</v>
      </c>
      <c r="K51" s="116" t="str">
        <f t="shared" si="5"/>
        <v>20</v>
      </c>
      <c r="L51" s="116">
        <f t="shared" si="6"/>
        <v>262144</v>
      </c>
      <c r="M51" s="118"/>
    </row>
    <row r="52" spans="1:13" ht="14.6">
      <c r="A52" s="17"/>
      <c r="B52" s="17"/>
      <c r="C52" s="116">
        <v>10</v>
      </c>
      <c r="D52" s="116">
        <v>12</v>
      </c>
      <c r="E52" s="10">
        <f t="shared" si="3"/>
        <v>3</v>
      </c>
      <c r="F52" s="10" t="str">
        <f t="shared" si="4"/>
        <v>3'h0</v>
      </c>
      <c r="G52" s="10" t="s">
        <v>123</v>
      </c>
      <c r="H52" s="154" t="s">
        <v>2231</v>
      </c>
      <c r="I52" s="34" t="s">
        <v>2232</v>
      </c>
      <c r="J52" s="116">
        <v>0</v>
      </c>
      <c r="K52" s="116" t="str">
        <f t="shared" si="5"/>
        <v>0</v>
      </c>
      <c r="L52" s="116">
        <f t="shared" si="6"/>
        <v>0</v>
      </c>
      <c r="M52" s="118"/>
    </row>
    <row r="53" spans="1:13" ht="14.6">
      <c r="A53" s="17"/>
      <c r="B53" s="17"/>
      <c r="C53" s="116">
        <v>6</v>
      </c>
      <c r="D53" s="116">
        <v>9</v>
      </c>
      <c r="E53" s="10">
        <f t="shared" si="3"/>
        <v>4</v>
      </c>
      <c r="F53" s="10" t="str">
        <f t="shared" si="4"/>
        <v>4'h6</v>
      </c>
      <c r="G53" s="10" t="s">
        <v>123</v>
      </c>
      <c r="H53" s="154" t="s">
        <v>2233</v>
      </c>
      <c r="I53" s="34" t="s">
        <v>2234</v>
      </c>
      <c r="J53" s="116">
        <v>6</v>
      </c>
      <c r="K53" s="116" t="str">
        <f t="shared" si="5"/>
        <v>6</v>
      </c>
      <c r="L53" s="116">
        <f t="shared" si="6"/>
        <v>384</v>
      </c>
      <c r="M53" s="118"/>
    </row>
    <row r="54" spans="1:13" ht="14.6">
      <c r="A54" s="17"/>
      <c r="B54" s="17"/>
      <c r="C54" s="116">
        <v>0</v>
      </c>
      <c r="D54" s="116">
        <v>5</v>
      </c>
      <c r="E54" s="10">
        <f t="shared" si="3"/>
        <v>6</v>
      </c>
      <c r="F54" s="10" t="str">
        <f t="shared" si="4"/>
        <v>6'h14</v>
      </c>
      <c r="G54" s="10" t="s">
        <v>123</v>
      </c>
      <c r="H54" s="154" t="s">
        <v>2235</v>
      </c>
      <c r="I54" s="34" t="s">
        <v>2236</v>
      </c>
      <c r="J54" s="116">
        <v>20</v>
      </c>
      <c r="K54" s="116" t="str">
        <f t="shared" si="5"/>
        <v>14</v>
      </c>
      <c r="L54" s="116">
        <f t="shared" si="6"/>
        <v>20</v>
      </c>
      <c r="M54" s="118"/>
    </row>
    <row r="55" spans="1:13" ht="14.6">
      <c r="A55" s="6"/>
      <c r="B55" s="5" t="s">
        <v>2237</v>
      </c>
      <c r="C55" s="6"/>
      <c r="D55" s="6"/>
      <c r="E55" s="6">
        <f>SUM(E56:E61)</f>
        <v>32</v>
      </c>
      <c r="F55" s="79" t="str">
        <f>CONCATENATE("32'h",K55)</f>
        <v>32'h00180045</v>
      </c>
      <c r="G55" s="79"/>
      <c r="H55" s="153" t="s">
        <v>2238</v>
      </c>
      <c r="I55" s="8"/>
      <c r="J55" s="6"/>
      <c r="K55" s="6" t="str">
        <f>LOWER(DEC2HEX(L55,8))</f>
        <v>00180045</v>
      </c>
      <c r="L55" s="6">
        <f>SUM(L56:L61)</f>
        <v>1572933</v>
      </c>
      <c r="M55" s="6"/>
    </row>
    <row r="56" spans="1:13" ht="14.6">
      <c r="A56" s="17"/>
      <c r="B56" s="17"/>
      <c r="C56" s="116">
        <v>21</v>
      </c>
      <c r="D56" s="116">
        <v>31</v>
      </c>
      <c r="E56" s="10">
        <f t="shared" ref="E56:E61" si="7">D56+1-C56</f>
        <v>11</v>
      </c>
      <c r="F56" s="10" t="str">
        <f t="shared" ref="F56:F61" si="8">CONCATENATE(E56,"'h",K56)</f>
        <v>11'h0</v>
      </c>
      <c r="G56" s="10" t="s">
        <v>121</v>
      </c>
      <c r="H56" s="154" t="s">
        <v>106</v>
      </c>
      <c r="I56" s="34" t="s">
        <v>334</v>
      </c>
      <c r="J56" s="116">
        <v>0</v>
      </c>
      <c r="K56" s="116" t="str">
        <f t="shared" ref="K56:K61" si="9">LOWER(DEC2HEX((J56)))</f>
        <v>0</v>
      </c>
      <c r="L56" s="116">
        <f t="shared" ref="L56:L61" si="10">J56*(2^C56)</f>
        <v>0</v>
      </c>
      <c r="M56" s="118"/>
    </row>
    <row r="57" spans="1:13" ht="14.6">
      <c r="A57" s="17"/>
      <c r="B57" s="17"/>
      <c r="C57" s="116">
        <v>20</v>
      </c>
      <c r="D57" s="116">
        <v>20</v>
      </c>
      <c r="E57" s="10">
        <f t="shared" si="7"/>
        <v>1</v>
      </c>
      <c r="F57" s="10" t="str">
        <f t="shared" si="8"/>
        <v>1'h1</v>
      </c>
      <c r="G57" s="10" t="s">
        <v>123</v>
      </c>
      <c r="H57" s="154" t="s">
        <v>2239</v>
      </c>
      <c r="I57" s="34" t="s">
        <v>2240</v>
      </c>
      <c r="J57" s="116">
        <v>1</v>
      </c>
      <c r="K57" s="116" t="str">
        <f t="shared" si="9"/>
        <v>1</v>
      </c>
      <c r="L57" s="116">
        <f t="shared" si="10"/>
        <v>1048576</v>
      </c>
      <c r="M57" s="118"/>
    </row>
    <row r="58" spans="1:13" ht="72.900000000000006">
      <c r="A58" s="17"/>
      <c r="B58" s="17"/>
      <c r="C58" s="116">
        <v>18</v>
      </c>
      <c r="D58" s="116">
        <v>19</v>
      </c>
      <c r="E58" s="10">
        <f t="shared" si="7"/>
        <v>2</v>
      </c>
      <c r="F58" s="10" t="str">
        <f t="shared" si="8"/>
        <v>2'h2</v>
      </c>
      <c r="G58" s="10" t="s">
        <v>123</v>
      </c>
      <c r="H58" s="154" t="s">
        <v>2241</v>
      </c>
      <c r="I58" s="34" t="s">
        <v>2242</v>
      </c>
      <c r="J58" s="116">
        <v>2</v>
      </c>
      <c r="K58" s="116" t="str">
        <f t="shared" si="9"/>
        <v>2</v>
      </c>
      <c r="L58" s="116">
        <f t="shared" si="10"/>
        <v>524288</v>
      </c>
      <c r="M58" s="118"/>
    </row>
    <row r="59" spans="1:13" ht="14.6">
      <c r="A59" s="17"/>
      <c r="B59" s="17"/>
      <c r="C59" s="116">
        <v>12</v>
      </c>
      <c r="D59" s="116">
        <v>17</v>
      </c>
      <c r="E59" s="10">
        <f t="shared" si="7"/>
        <v>6</v>
      </c>
      <c r="F59" s="10" t="str">
        <f t="shared" si="8"/>
        <v>6'h0</v>
      </c>
      <c r="G59" s="10" t="s">
        <v>121</v>
      </c>
      <c r="H59" s="154" t="s">
        <v>106</v>
      </c>
      <c r="I59" s="34" t="s">
        <v>334</v>
      </c>
      <c r="J59" s="116">
        <v>0</v>
      </c>
      <c r="K59" s="116" t="str">
        <f t="shared" si="9"/>
        <v>0</v>
      </c>
      <c r="L59" s="116">
        <f t="shared" si="10"/>
        <v>0</v>
      </c>
      <c r="M59" s="118"/>
    </row>
    <row r="60" spans="1:13" ht="14.6">
      <c r="A60" s="17"/>
      <c r="B60" s="17"/>
      <c r="C60" s="116">
        <v>6</v>
      </c>
      <c r="D60" s="116">
        <v>11</v>
      </c>
      <c r="E60" s="10">
        <f t="shared" si="7"/>
        <v>6</v>
      </c>
      <c r="F60" s="10" t="str">
        <f t="shared" si="8"/>
        <v>6'h1</v>
      </c>
      <c r="G60" s="10" t="s">
        <v>123</v>
      </c>
      <c r="H60" s="154" t="s">
        <v>2243</v>
      </c>
      <c r="I60" s="34" t="s">
        <v>2244</v>
      </c>
      <c r="J60" s="116">
        <v>1</v>
      </c>
      <c r="K60" s="116" t="str">
        <f t="shared" si="9"/>
        <v>1</v>
      </c>
      <c r="L60" s="116">
        <f t="shared" si="10"/>
        <v>64</v>
      </c>
      <c r="M60" s="118"/>
    </row>
    <row r="61" spans="1:13" ht="14.6">
      <c r="A61" s="17"/>
      <c r="B61" s="17"/>
      <c r="C61" s="116">
        <v>0</v>
      </c>
      <c r="D61" s="116">
        <v>5</v>
      </c>
      <c r="E61" s="10">
        <f t="shared" si="7"/>
        <v>6</v>
      </c>
      <c r="F61" s="10" t="str">
        <f t="shared" si="8"/>
        <v>6'h5</v>
      </c>
      <c r="G61" s="10" t="s">
        <v>123</v>
      </c>
      <c r="H61" s="154" t="s">
        <v>2245</v>
      </c>
      <c r="I61" s="34" t="s">
        <v>2246</v>
      </c>
      <c r="J61" s="116">
        <v>5</v>
      </c>
      <c r="K61" s="116" t="str">
        <f t="shared" si="9"/>
        <v>5</v>
      </c>
      <c r="L61" s="116">
        <f t="shared" si="10"/>
        <v>5</v>
      </c>
      <c r="M61" s="118"/>
    </row>
    <row r="62" spans="1:13" ht="14.6">
      <c r="A62" s="6"/>
      <c r="B62" s="5" t="s">
        <v>2247</v>
      </c>
      <c r="C62" s="6"/>
      <c r="D62" s="6"/>
      <c r="E62" s="6">
        <f>SUM(E63:E63)</f>
        <v>32</v>
      </c>
      <c r="F62" s="79" t="str">
        <f>CONCATENATE("32'h",K62)</f>
        <v>32'h00000000</v>
      </c>
      <c r="G62" s="79"/>
      <c r="H62" s="153" t="s">
        <v>3717</v>
      </c>
      <c r="I62" s="8"/>
      <c r="J62" s="6"/>
      <c r="K62" s="6" t="str">
        <f>LOWER(DEC2HEX(L62,8))</f>
        <v>00000000</v>
      </c>
      <c r="L62" s="6">
        <f>SUM(L63:L63)</f>
        <v>0</v>
      </c>
      <c r="M62" s="118"/>
    </row>
    <row r="63" spans="1:13" ht="87.45">
      <c r="A63" s="17"/>
      <c r="B63" s="33"/>
      <c r="C63" s="116">
        <v>0</v>
      </c>
      <c r="D63" s="116">
        <v>31</v>
      </c>
      <c r="E63" s="10">
        <f>D63+1-C63</f>
        <v>32</v>
      </c>
      <c r="F63" s="10" t="str">
        <f>CONCATENATE(E63,"'h",K63)</f>
        <v>32'h0</v>
      </c>
      <c r="G63" s="10" t="s">
        <v>123</v>
      </c>
      <c r="H63" s="154" t="s">
        <v>3718</v>
      </c>
      <c r="I63" s="35" t="s">
        <v>3719</v>
      </c>
      <c r="J63" s="116">
        <v>0</v>
      </c>
      <c r="K63" s="116" t="str">
        <f>LOWER(DEC2HEX((J63)))</f>
        <v>0</v>
      </c>
      <c r="L63" s="116">
        <f>J63*(2^C63)</f>
        <v>0</v>
      </c>
      <c r="M63" s="118"/>
    </row>
    <row r="64" spans="1:13" ht="14.6">
      <c r="A64" s="6"/>
      <c r="B64" s="5" t="s">
        <v>2248</v>
      </c>
      <c r="C64" s="6"/>
      <c r="D64" s="6"/>
      <c r="E64" s="6">
        <f>SUM(E65:E66)</f>
        <v>32</v>
      </c>
      <c r="F64" s="79" t="str">
        <f>CONCATENATE("32'h",K64)</f>
        <v>32'h00000585</v>
      </c>
      <c r="G64" s="79"/>
      <c r="H64" s="153" t="s">
        <v>3720</v>
      </c>
      <c r="I64" s="8"/>
      <c r="J64" s="6"/>
      <c r="K64" s="6" t="str">
        <f>LOWER(DEC2HEX(L64,8))</f>
        <v>00000585</v>
      </c>
      <c r="L64" s="6">
        <f>SUM(L65:L66)</f>
        <v>1413</v>
      </c>
      <c r="M64" s="6"/>
    </row>
    <row r="65" spans="1:13" ht="14.6">
      <c r="A65" s="17"/>
      <c r="B65" s="17"/>
      <c r="C65" s="116">
        <v>12</v>
      </c>
      <c r="D65" s="116">
        <v>31</v>
      </c>
      <c r="E65" s="10">
        <f>D65+1-C65</f>
        <v>20</v>
      </c>
      <c r="F65" s="10" t="str">
        <f>CONCATENATE(E65,"'h",K65)</f>
        <v>20'h0</v>
      </c>
      <c r="G65" s="10" t="s">
        <v>121</v>
      </c>
      <c r="H65" s="154" t="s">
        <v>106</v>
      </c>
      <c r="I65" s="34" t="s">
        <v>334</v>
      </c>
      <c r="J65" s="116">
        <v>0</v>
      </c>
      <c r="K65" s="116" t="str">
        <f>LOWER(DEC2HEX((J65)))</f>
        <v>0</v>
      </c>
      <c r="L65" s="116">
        <f>J65*(2^C65)</f>
        <v>0</v>
      </c>
      <c r="M65" s="118"/>
    </row>
    <row r="66" spans="1:13" ht="29.15">
      <c r="A66" s="17"/>
      <c r="B66" s="17"/>
      <c r="C66" s="116">
        <v>0</v>
      </c>
      <c r="D66" s="116">
        <v>11</v>
      </c>
      <c r="E66" s="10">
        <f>D66+1-C66</f>
        <v>12</v>
      </c>
      <c r="F66" s="10" t="str">
        <f>CONCATENATE(E66,"'h",K66)</f>
        <v>12'h585</v>
      </c>
      <c r="G66" s="10" t="s">
        <v>123</v>
      </c>
      <c r="H66" s="154" t="s">
        <v>2249</v>
      </c>
      <c r="I66" s="34" t="s">
        <v>2250</v>
      </c>
      <c r="J66" s="116">
        <v>1413</v>
      </c>
      <c r="K66" s="116" t="str">
        <f>LOWER(DEC2HEX((J66)))</f>
        <v>585</v>
      </c>
      <c r="L66" s="116">
        <f>J66*(2^C66)</f>
        <v>1413</v>
      </c>
      <c r="M66" s="118"/>
    </row>
    <row r="67" spans="1:13" ht="14.6">
      <c r="A67" s="6"/>
      <c r="B67" s="5" t="s">
        <v>2251</v>
      </c>
      <c r="C67" s="6"/>
      <c r="D67" s="6"/>
      <c r="E67" s="6">
        <f>SUM(E68:E69)</f>
        <v>32</v>
      </c>
      <c r="F67" s="79" t="str">
        <f>CONCATENATE("32'h",K67)</f>
        <v>32'h00000000</v>
      </c>
      <c r="G67" s="79"/>
      <c r="H67" s="153" t="s">
        <v>3721</v>
      </c>
      <c r="I67" s="8"/>
      <c r="J67" s="6"/>
      <c r="K67" s="6" t="str">
        <f>LOWER(DEC2HEX(L67,8))</f>
        <v>00000000</v>
      </c>
      <c r="L67" s="6">
        <f>SUM(L68:L68)</f>
        <v>0</v>
      </c>
      <c r="M67" s="118"/>
    </row>
    <row r="68" spans="1:13" s="107" customFormat="1" ht="14.6">
      <c r="A68" s="17"/>
      <c r="B68" s="17"/>
      <c r="C68" s="116">
        <v>8</v>
      </c>
      <c r="D68" s="116">
        <v>31</v>
      </c>
      <c r="E68" s="10">
        <f>D68+1-C68</f>
        <v>24</v>
      </c>
      <c r="F68" s="10" t="str">
        <f>CONCATENATE(E68,"'h",K68)</f>
        <v>24'h0</v>
      </c>
      <c r="G68" s="10" t="s">
        <v>121</v>
      </c>
      <c r="H68" s="154" t="s">
        <v>106</v>
      </c>
      <c r="I68" s="34" t="s">
        <v>334</v>
      </c>
      <c r="J68" s="116">
        <v>0</v>
      </c>
      <c r="K68" s="116" t="str">
        <f>LOWER(DEC2HEX((J68)))</f>
        <v>0</v>
      </c>
      <c r="L68" s="116">
        <f>J68*(2^C68)</f>
        <v>0</v>
      </c>
      <c r="M68" s="118"/>
    </row>
    <row r="69" spans="1:13" s="107" customFormat="1" ht="87.45">
      <c r="A69" s="17"/>
      <c r="B69" s="33"/>
      <c r="C69" s="116">
        <v>0</v>
      </c>
      <c r="D69" s="116">
        <v>7</v>
      </c>
      <c r="E69" s="10">
        <f>D69+1-C69</f>
        <v>8</v>
      </c>
      <c r="F69" s="10" t="str">
        <f>CONCATENATE(E69,"'h",K69)</f>
        <v>8'h0</v>
      </c>
      <c r="G69" s="10" t="s">
        <v>123</v>
      </c>
      <c r="H69" s="154" t="s">
        <v>3722</v>
      </c>
      <c r="I69" s="35" t="s">
        <v>3723</v>
      </c>
      <c r="J69" s="116">
        <v>0</v>
      </c>
      <c r="K69" s="116" t="str">
        <f>LOWER(DEC2HEX((J69)))</f>
        <v>0</v>
      </c>
      <c r="L69" s="116">
        <f>J69*(2^C69)</f>
        <v>0</v>
      </c>
      <c r="M69" s="118"/>
    </row>
    <row r="70" spans="1:13" ht="14.6">
      <c r="A70" s="6"/>
      <c r="B70" s="5" t="s">
        <v>2252</v>
      </c>
      <c r="C70" s="6"/>
      <c r="D70" s="6"/>
      <c r="E70" s="6">
        <f>SUM(E71:E71)</f>
        <v>32</v>
      </c>
      <c r="F70" s="79" t="str">
        <f>CONCATENATE("32'h",K70)</f>
        <v>32'h00000000</v>
      </c>
      <c r="G70" s="79"/>
      <c r="H70" s="153" t="s">
        <v>2253</v>
      </c>
      <c r="I70" s="8"/>
      <c r="J70" s="6"/>
      <c r="K70" s="6" t="str">
        <f>LOWER(DEC2HEX(L70,8))</f>
        <v>00000000</v>
      </c>
      <c r="L70" s="6">
        <f>SUM(L71:L71)</f>
        <v>0</v>
      </c>
      <c r="M70" s="6"/>
    </row>
    <row r="71" spans="1:13" ht="14.6">
      <c r="A71" s="17"/>
      <c r="B71" s="17"/>
      <c r="C71" s="116">
        <v>0</v>
      </c>
      <c r="D71" s="116">
        <v>31</v>
      </c>
      <c r="E71" s="10">
        <f>D71+1-C71</f>
        <v>32</v>
      </c>
      <c r="F71" s="10" t="str">
        <f>CONCATENATE(E71,"'h",K71)</f>
        <v>32'h0</v>
      </c>
      <c r="G71" s="10" t="s">
        <v>121</v>
      </c>
      <c r="H71" s="154" t="s">
        <v>106</v>
      </c>
      <c r="I71" s="34" t="s">
        <v>334</v>
      </c>
      <c r="J71" s="116">
        <v>0</v>
      </c>
      <c r="K71" s="116" t="str">
        <f>LOWER(DEC2HEX((J71)))</f>
        <v>0</v>
      </c>
      <c r="L71" s="116">
        <f>J71*(2^C71)</f>
        <v>0</v>
      </c>
      <c r="M71" s="118"/>
    </row>
    <row r="72" spans="1:13" ht="14.6">
      <c r="A72" s="6"/>
      <c r="B72" s="5" t="s">
        <v>2254</v>
      </c>
      <c r="C72" s="6"/>
      <c r="D72" s="6"/>
      <c r="E72" s="6">
        <f>SUM(E73:E77)</f>
        <v>32</v>
      </c>
      <c r="F72" s="79" t="str">
        <f>CONCATENATE("32'h",K72)</f>
        <v>32'h00005004</v>
      </c>
      <c r="G72" s="79"/>
      <c r="H72" s="153" t="s">
        <v>2255</v>
      </c>
      <c r="I72" s="8"/>
      <c r="J72" s="6"/>
      <c r="K72" s="6" t="str">
        <f>LOWER(DEC2HEX(L72,8))</f>
        <v>00005004</v>
      </c>
      <c r="L72" s="6">
        <f>SUM(L73:L77)</f>
        <v>20484</v>
      </c>
      <c r="M72" s="118"/>
    </row>
    <row r="73" spans="1:13" s="107" customFormat="1" ht="14.6">
      <c r="A73" s="17"/>
      <c r="B73" s="17"/>
      <c r="C73" s="116">
        <v>15</v>
      </c>
      <c r="D73" s="116">
        <v>31</v>
      </c>
      <c r="E73" s="10">
        <f>D73+1-C73</f>
        <v>17</v>
      </c>
      <c r="F73" s="10" t="str">
        <f>CONCATENATE(E73,"'h",K73)</f>
        <v>17'h0</v>
      </c>
      <c r="G73" s="10" t="s">
        <v>3724</v>
      </c>
      <c r="H73" s="154" t="s">
        <v>106</v>
      </c>
      <c r="I73" s="34" t="s">
        <v>334</v>
      </c>
      <c r="J73" s="116">
        <v>0</v>
      </c>
      <c r="K73" s="116" t="str">
        <f>LOWER(DEC2HEX((J73)))</f>
        <v>0</v>
      </c>
      <c r="L73" s="116">
        <f>J73*(2^C73)</f>
        <v>0</v>
      </c>
      <c r="M73" s="118"/>
    </row>
    <row r="74" spans="1:13" s="107" customFormat="1" ht="29.15">
      <c r="A74" s="17"/>
      <c r="B74" s="33"/>
      <c r="C74" s="116">
        <v>14</v>
      </c>
      <c r="D74" s="116">
        <v>14</v>
      </c>
      <c r="E74" s="10">
        <f>D74+1-C74</f>
        <v>1</v>
      </c>
      <c r="F74" s="10" t="str">
        <f>CONCATENATE(E74,"'h",K74)</f>
        <v>1'h1</v>
      </c>
      <c r="G74" s="10" t="s">
        <v>123</v>
      </c>
      <c r="H74" s="154" t="s">
        <v>3725</v>
      </c>
      <c r="I74" s="34" t="s">
        <v>3726</v>
      </c>
      <c r="J74" s="116">
        <v>1</v>
      </c>
      <c r="K74" s="116" t="str">
        <f>LOWER(DEC2HEX((J74)))</f>
        <v>1</v>
      </c>
      <c r="L74" s="116">
        <f>J74*(2^C74)</f>
        <v>16384</v>
      </c>
      <c r="M74" s="118"/>
    </row>
    <row r="75" spans="1:13" s="107" customFormat="1" ht="28.75">
      <c r="A75" s="17"/>
      <c r="B75" s="17"/>
      <c r="C75" s="116">
        <v>7</v>
      </c>
      <c r="D75" s="116">
        <v>13</v>
      </c>
      <c r="E75" s="10">
        <f>D75+1-C75</f>
        <v>7</v>
      </c>
      <c r="F75" s="10" t="str">
        <f>CONCATENATE(E75,"'h",K75)</f>
        <v>7'h20</v>
      </c>
      <c r="G75" s="10" t="s">
        <v>123</v>
      </c>
      <c r="H75" s="154" t="s">
        <v>3727</v>
      </c>
      <c r="I75" s="94" t="s">
        <v>3656</v>
      </c>
      <c r="J75" s="116">
        <v>32</v>
      </c>
      <c r="K75" s="116" t="str">
        <f>LOWER(DEC2HEX((J75)))</f>
        <v>20</v>
      </c>
      <c r="L75" s="116">
        <f>J75*(2^C75)</f>
        <v>4096</v>
      </c>
      <c r="M75" s="118"/>
    </row>
    <row r="76" spans="1:13" ht="14.6">
      <c r="A76" s="17"/>
      <c r="B76" s="17"/>
      <c r="C76" s="116">
        <v>3</v>
      </c>
      <c r="D76" s="116">
        <v>6</v>
      </c>
      <c r="E76" s="10">
        <f>D76+1-C76</f>
        <v>4</v>
      </c>
      <c r="F76" s="10" t="str">
        <f>CONCATENATE(E76,"'h",K76)</f>
        <v>4'h0</v>
      </c>
      <c r="G76" s="10" t="s">
        <v>123</v>
      </c>
      <c r="H76" s="154" t="s">
        <v>2256</v>
      </c>
      <c r="I76" s="94" t="s">
        <v>2257</v>
      </c>
      <c r="J76" s="116">
        <v>0</v>
      </c>
      <c r="K76" s="116" t="str">
        <f>LOWER(DEC2HEX((J76)))</f>
        <v>0</v>
      </c>
      <c r="L76" s="116">
        <f>J76*(2^C76)</f>
        <v>0</v>
      </c>
      <c r="M76" s="118"/>
    </row>
    <row r="77" spans="1:13" ht="14.6">
      <c r="A77" s="17"/>
      <c r="B77" s="17"/>
      <c r="C77" s="116">
        <v>0</v>
      </c>
      <c r="D77" s="116">
        <v>2</v>
      </c>
      <c r="E77" s="10">
        <f>D77+1-C77</f>
        <v>3</v>
      </c>
      <c r="F77" s="10" t="str">
        <f>CONCATENATE(E77,"'h",K77)</f>
        <v>3'h4</v>
      </c>
      <c r="G77" s="10" t="s">
        <v>123</v>
      </c>
      <c r="H77" s="154" t="s">
        <v>2258</v>
      </c>
      <c r="I77" s="156" t="s">
        <v>2259</v>
      </c>
      <c r="J77" s="116">
        <v>4</v>
      </c>
      <c r="K77" s="116" t="str">
        <f>LOWER(DEC2HEX((J77)))</f>
        <v>4</v>
      </c>
      <c r="L77" s="116">
        <f>J77*(2^C77)</f>
        <v>4</v>
      </c>
      <c r="M77" s="118"/>
    </row>
    <row r="78" spans="1:13" ht="14.6">
      <c r="A78" s="6"/>
      <c r="B78" s="5" t="s">
        <v>2260</v>
      </c>
      <c r="C78" s="6"/>
      <c r="D78" s="6"/>
      <c r="E78" s="6">
        <f>SUM(E79:E83)</f>
        <v>32</v>
      </c>
      <c r="F78" s="79" t="str">
        <f>CONCATENATE("32'h",K78)</f>
        <v>32'h00000000</v>
      </c>
      <c r="G78" s="79"/>
      <c r="H78" s="153" t="s">
        <v>2261</v>
      </c>
      <c r="I78" s="8"/>
      <c r="J78" s="6"/>
      <c r="K78" s="6" t="str">
        <f>LOWER(DEC2HEX(L78,8))</f>
        <v>00000000</v>
      </c>
      <c r="L78" s="6">
        <f>SUM(L79:L83)</f>
        <v>0</v>
      </c>
      <c r="M78" s="118"/>
    </row>
    <row r="79" spans="1:13" ht="14.6">
      <c r="A79" s="17"/>
      <c r="B79" s="17"/>
      <c r="C79" s="116">
        <v>7</v>
      </c>
      <c r="D79" s="116">
        <v>31</v>
      </c>
      <c r="E79" s="10">
        <f>D79+1-C79</f>
        <v>25</v>
      </c>
      <c r="F79" s="10" t="str">
        <f>CONCATENATE(E79,"'h",K79)</f>
        <v>25'h0</v>
      </c>
      <c r="G79" s="10" t="s">
        <v>121</v>
      </c>
      <c r="H79" s="154" t="s">
        <v>106</v>
      </c>
      <c r="I79" s="34" t="s">
        <v>334</v>
      </c>
      <c r="J79" s="116">
        <v>0</v>
      </c>
      <c r="K79" s="116" t="str">
        <f>LOWER(DEC2HEX((J79)))</f>
        <v>0</v>
      </c>
      <c r="L79" s="116">
        <f>J79*(2^C79)</f>
        <v>0</v>
      </c>
      <c r="M79" s="118"/>
    </row>
    <row r="80" spans="1:13" ht="14.6">
      <c r="A80" s="17"/>
      <c r="B80" s="17"/>
      <c r="C80" s="116">
        <v>6</v>
      </c>
      <c r="D80" s="116">
        <v>6</v>
      </c>
      <c r="E80" s="10">
        <f>D80+1-C80</f>
        <v>1</v>
      </c>
      <c r="F80" s="10" t="str">
        <f>CONCATENATE(E80,"'h",K80)</f>
        <v>1'h0</v>
      </c>
      <c r="G80" s="10" t="s">
        <v>123</v>
      </c>
      <c r="H80" s="154" t="s">
        <v>2262</v>
      </c>
      <c r="I80" s="34" t="s">
        <v>2263</v>
      </c>
      <c r="J80" s="116">
        <v>0</v>
      </c>
      <c r="K80" s="116" t="str">
        <f>LOWER(DEC2HEX((J80)))</f>
        <v>0</v>
      </c>
      <c r="L80" s="116">
        <f>J80*(2^C80)</f>
        <v>0</v>
      </c>
      <c r="M80" s="118"/>
    </row>
    <row r="81" spans="1:13" ht="14.6">
      <c r="A81" s="17"/>
      <c r="B81" s="17"/>
      <c r="C81" s="116">
        <v>3</v>
      </c>
      <c r="D81" s="116">
        <v>5</v>
      </c>
      <c r="E81" s="10">
        <f>D81+1-C81</f>
        <v>3</v>
      </c>
      <c r="F81" s="10" t="str">
        <f>CONCATENATE(E81,"'h",K81)</f>
        <v>3'h0</v>
      </c>
      <c r="G81" s="10" t="s">
        <v>121</v>
      </c>
      <c r="H81" s="154" t="s">
        <v>106</v>
      </c>
      <c r="I81" s="94"/>
      <c r="J81" s="116">
        <v>0</v>
      </c>
      <c r="K81" s="116" t="str">
        <f>LOWER(DEC2HEX((J81)))</f>
        <v>0</v>
      </c>
      <c r="L81" s="116">
        <f>J81*(2^C81)</f>
        <v>0</v>
      </c>
      <c r="M81" s="118"/>
    </row>
    <row r="82" spans="1:13" ht="14.6">
      <c r="A82" s="17"/>
      <c r="B82" s="17"/>
      <c r="C82" s="116">
        <v>2</v>
      </c>
      <c r="D82" s="116">
        <v>2</v>
      </c>
      <c r="E82" s="10">
        <f>D82+1-C82</f>
        <v>1</v>
      </c>
      <c r="F82" s="10" t="str">
        <f>CONCATENATE(E82,"'h",K82)</f>
        <v>1'h0</v>
      </c>
      <c r="G82" s="10" t="s">
        <v>121</v>
      </c>
      <c r="H82" s="154" t="s">
        <v>106</v>
      </c>
      <c r="I82" s="94"/>
      <c r="J82" s="116">
        <v>0</v>
      </c>
      <c r="K82" s="116" t="str">
        <f>LOWER(DEC2HEX((J82)))</f>
        <v>0</v>
      </c>
      <c r="L82" s="116">
        <f>J82*(2^C82)</f>
        <v>0</v>
      </c>
      <c r="M82" s="118"/>
    </row>
    <row r="83" spans="1:13" ht="14.6">
      <c r="A83" s="17"/>
      <c r="B83" s="17"/>
      <c r="C83" s="116">
        <v>0</v>
      </c>
      <c r="D83" s="116">
        <v>1</v>
      </c>
      <c r="E83" s="10">
        <f>D83+1-C83</f>
        <v>2</v>
      </c>
      <c r="F83" s="10" t="str">
        <f>CONCATENATE(E83,"'h",K83)</f>
        <v>2'h0</v>
      </c>
      <c r="G83" s="10" t="s">
        <v>121</v>
      </c>
      <c r="H83" s="154" t="s">
        <v>106</v>
      </c>
      <c r="I83" s="94"/>
      <c r="J83" s="116">
        <v>0</v>
      </c>
      <c r="K83" s="116" t="str">
        <f>LOWER(DEC2HEX((J83)))</f>
        <v>0</v>
      </c>
      <c r="L83" s="116">
        <f>J83*(2^C83)</f>
        <v>0</v>
      </c>
      <c r="M83" s="118"/>
    </row>
    <row r="84" spans="1:13" ht="14.6">
      <c r="A84" s="6"/>
      <c r="B84" s="5" t="s">
        <v>2264</v>
      </c>
      <c r="C84" s="6"/>
      <c r="D84" s="6"/>
      <c r="E84" s="6">
        <f>SUM(E85:E89)</f>
        <v>32</v>
      </c>
      <c r="F84" s="79" t="str">
        <f>CONCATENATE("32'h",K84)</f>
        <v>32'h00000000</v>
      </c>
      <c r="G84" s="79"/>
      <c r="H84" s="153" t="s">
        <v>2265</v>
      </c>
      <c r="I84" s="8"/>
      <c r="J84" s="6"/>
      <c r="K84" s="6" t="str">
        <f>LOWER(DEC2HEX(L84,8))</f>
        <v>00000000</v>
      </c>
      <c r="L84" s="6">
        <f>SUM(L85:L89)</f>
        <v>0</v>
      </c>
      <c r="M84" s="6"/>
    </row>
    <row r="85" spans="1:13" ht="14.6">
      <c r="A85" s="104"/>
      <c r="B85" s="104"/>
      <c r="C85" s="157">
        <v>31</v>
      </c>
      <c r="D85" s="157">
        <v>31</v>
      </c>
      <c r="E85" s="105">
        <f>D85+1-C85</f>
        <v>1</v>
      </c>
      <c r="F85" s="105" t="str">
        <f>CONCATENATE(E85,"'h",K85)</f>
        <v>1'h0</v>
      </c>
      <c r="G85" s="105" t="s">
        <v>123</v>
      </c>
      <c r="H85" s="158" t="s">
        <v>3728</v>
      </c>
      <c r="I85" s="106" t="s">
        <v>3729</v>
      </c>
      <c r="J85" s="157">
        <v>0</v>
      </c>
      <c r="K85" s="157" t="str">
        <f>LOWER(DEC2HEX((J85)))</f>
        <v>0</v>
      </c>
      <c r="L85" s="157">
        <f>J85*(2^C85)</f>
        <v>0</v>
      </c>
      <c r="M85" s="159"/>
    </row>
    <row r="86" spans="1:13" ht="14.6">
      <c r="A86" s="104"/>
      <c r="B86" s="104"/>
      <c r="C86" s="157">
        <v>17</v>
      </c>
      <c r="D86" s="157">
        <v>30</v>
      </c>
      <c r="E86" s="105">
        <f>D86+1-C86</f>
        <v>14</v>
      </c>
      <c r="F86" s="105" t="str">
        <f>CONCATENATE(E86,"'h",K86)</f>
        <v>14'h0</v>
      </c>
      <c r="G86" s="105" t="s">
        <v>123</v>
      </c>
      <c r="H86" s="158" t="s">
        <v>2266</v>
      </c>
      <c r="I86" s="106" t="s">
        <v>2267</v>
      </c>
      <c r="J86" s="157">
        <v>0</v>
      </c>
      <c r="K86" s="157" t="str">
        <f>LOWER(DEC2HEX((J86)))</f>
        <v>0</v>
      </c>
      <c r="L86" s="157">
        <f>J86*(2^C86)</f>
        <v>0</v>
      </c>
      <c r="M86" s="159"/>
    </row>
    <row r="87" spans="1:13" ht="14.6">
      <c r="A87" s="17"/>
      <c r="B87" s="17"/>
      <c r="C87" s="116">
        <v>5</v>
      </c>
      <c r="D87" s="116">
        <v>16</v>
      </c>
      <c r="E87" s="10">
        <f>D87+1-C87</f>
        <v>12</v>
      </c>
      <c r="F87" s="10" t="str">
        <f>CONCATENATE(E87,"'h",K87)</f>
        <v>12'h0</v>
      </c>
      <c r="G87" s="10" t="s">
        <v>123</v>
      </c>
      <c r="H87" s="154" t="s">
        <v>2268</v>
      </c>
      <c r="I87" s="94" t="s">
        <v>2269</v>
      </c>
      <c r="J87" s="116">
        <v>0</v>
      </c>
      <c r="K87" s="116" t="str">
        <f>LOWER(DEC2HEX((J87)))</f>
        <v>0</v>
      </c>
      <c r="L87" s="116">
        <f>J87*(2^C87)</f>
        <v>0</v>
      </c>
      <c r="M87" s="118"/>
    </row>
    <row r="88" spans="1:13" ht="14.6">
      <c r="A88" s="17"/>
      <c r="B88" s="17"/>
      <c r="C88" s="116">
        <v>3</v>
      </c>
      <c r="D88" s="116">
        <v>4</v>
      </c>
      <c r="E88" s="10">
        <f>D88+1-C88</f>
        <v>2</v>
      </c>
      <c r="F88" s="10" t="str">
        <f>CONCATENATE(E88,"'h",K88)</f>
        <v>2'h0</v>
      </c>
      <c r="G88" s="10" t="s">
        <v>123</v>
      </c>
      <c r="H88" s="154" t="s">
        <v>2270</v>
      </c>
      <c r="I88" s="160" t="s">
        <v>3657</v>
      </c>
      <c r="J88" s="116">
        <v>0</v>
      </c>
      <c r="K88" s="116" t="str">
        <f>LOWER(DEC2HEX((J88)))</f>
        <v>0</v>
      </c>
      <c r="L88" s="116">
        <f>J88*(2^C88)</f>
        <v>0</v>
      </c>
      <c r="M88" s="118"/>
    </row>
    <row r="89" spans="1:13" ht="28.75">
      <c r="A89" s="17"/>
      <c r="B89" s="17"/>
      <c r="C89" s="116">
        <v>0</v>
      </c>
      <c r="D89" s="116">
        <v>2</v>
      </c>
      <c r="E89" s="10">
        <f>D89+1-C89</f>
        <v>3</v>
      </c>
      <c r="F89" s="10" t="str">
        <f>CONCATENATE(E89,"'h",K89)</f>
        <v>3'h0</v>
      </c>
      <c r="G89" s="10" t="s">
        <v>123</v>
      </c>
      <c r="H89" s="154" t="s">
        <v>2271</v>
      </c>
      <c r="I89" s="94" t="s">
        <v>3658</v>
      </c>
      <c r="J89" s="116">
        <v>0</v>
      </c>
      <c r="K89" s="116" t="str">
        <f>LOWER(DEC2HEX((J89)))</f>
        <v>0</v>
      </c>
      <c r="L89" s="116">
        <f>J89*(2^C89)</f>
        <v>0</v>
      </c>
      <c r="M89" s="118"/>
    </row>
    <row r="90" spans="1:13" ht="14.6">
      <c r="A90" s="6"/>
      <c r="B90" s="5" t="s">
        <v>2272</v>
      </c>
      <c r="C90" s="6"/>
      <c r="D90" s="6"/>
      <c r="E90" s="6">
        <f>SUM(E91:E92)</f>
        <v>32</v>
      </c>
      <c r="F90" s="79" t="str">
        <f>CONCATENATE("32'h",K90)</f>
        <v>32'h00000000</v>
      </c>
      <c r="G90" s="79"/>
      <c r="H90" s="153" t="s">
        <v>2273</v>
      </c>
      <c r="I90" s="8"/>
      <c r="J90" s="6"/>
      <c r="K90" s="6" t="str">
        <f>LOWER(DEC2HEX(L90,8))</f>
        <v>00000000</v>
      </c>
      <c r="L90" s="6">
        <f>SUM(L91:L92)</f>
        <v>0</v>
      </c>
      <c r="M90" s="118"/>
    </row>
    <row r="91" spans="1:13" ht="14.6">
      <c r="A91" s="17"/>
      <c r="B91" s="17"/>
      <c r="C91" s="116">
        <v>1</v>
      </c>
      <c r="D91" s="116">
        <v>31</v>
      </c>
      <c r="E91" s="10">
        <f>D91+1-C91</f>
        <v>31</v>
      </c>
      <c r="F91" s="10" t="str">
        <f>CONCATENATE(E91,"'h",K91)</f>
        <v>31'h0</v>
      </c>
      <c r="G91" s="10" t="s">
        <v>121</v>
      </c>
      <c r="H91" s="154" t="s">
        <v>106</v>
      </c>
      <c r="I91" s="34" t="s">
        <v>334</v>
      </c>
      <c r="J91" s="116">
        <v>0</v>
      </c>
      <c r="K91" s="116" t="str">
        <f>LOWER(DEC2HEX((J91)))</f>
        <v>0</v>
      </c>
      <c r="L91" s="116">
        <f>J91*(2^C91)</f>
        <v>0</v>
      </c>
      <c r="M91" s="118"/>
    </row>
    <row r="92" spans="1:13" ht="14.6">
      <c r="A92" s="17"/>
      <c r="B92" s="17"/>
      <c r="C92" s="116">
        <v>0</v>
      </c>
      <c r="D92" s="116">
        <v>0</v>
      </c>
      <c r="E92" s="10">
        <v>1</v>
      </c>
      <c r="F92" s="10" t="str">
        <f>CONCATENATE(E92,"'h",K92)</f>
        <v>1'h0</v>
      </c>
      <c r="G92" s="10" t="s">
        <v>123</v>
      </c>
      <c r="H92" s="154" t="s">
        <v>2274</v>
      </c>
      <c r="I92" s="160" t="s">
        <v>2275</v>
      </c>
      <c r="J92" s="116">
        <v>0</v>
      </c>
      <c r="K92" s="116" t="str">
        <f>LOWER(DEC2HEX((J92)))</f>
        <v>0</v>
      </c>
      <c r="L92" s="116">
        <f>J92*(2^C92)</f>
        <v>0</v>
      </c>
      <c r="M92" s="118"/>
    </row>
    <row r="93" spans="1:13" ht="14.6">
      <c r="A93" s="6"/>
      <c r="B93" s="5" t="s">
        <v>2276</v>
      </c>
      <c r="C93" s="6"/>
      <c r="D93" s="6"/>
      <c r="E93" s="6">
        <f>SUM(E94:E95)</f>
        <v>32</v>
      </c>
      <c r="F93" s="79" t="str">
        <f>CONCATENATE("32'h",K93)</f>
        <v>32'h00000000</v>
      </c>
      <c r="G93" s="79"/>
      <c r="H93" s="153" t="s">
        <v>2277</v>
      </c>
      <c r="I93" s="8"/>
      <c r="J93" s="6"/>
      <c r="K93" s="6" t="str">
        <f>LOWER(DEC2HEX(L93,8))</f>
        <v>00000000</v>
      </c>
      <c r="L93" s="6">
        <f>SUM(L94:L95)</f>
        <v>0</v>
      </c>
      <c r="M93" s="6"/>
    </row>
    <row r="94" spans="1:13" ht="14.6">
      <c r="A94" s="17"/>
      <c r="B94" s="17"/>
      <c r="C94" s="116">
        <v>10</v>
      </c>
      <c r="D94" s="116">
        <v>31</v>
      </c>
      <c r="E94" s="10">
        <f>D94+1-C94</f>
        <v>22</v>
      </c>
      <c r="F94" s="10" t="str">
        <f>CONCATENATE(E94,"'h",K94)</f>
        <v>22'h0</v>
      </c>
      <c r="G94" s="10" t="s">
        <v>121</v>
      </c>
      <c r="H94" s="154" t="s">
        <v>106</v>
      </c>
      <c r="I94" s="34" t="s">
        <v>334</v>
      </c>
      <c r="J94" s="116">
        <v>0</v>
      </c>
      <c r="K94" s="116" t="str">
        <f>LOWER(DEC2HEX((J94)))</f>
        <v>0</v>
      </c>
      <c r="L94" s="116">
        <f>J94*(2^C94)</f>
        <v>0</v>
      </c>
      <c r="M94" s="118"/>
    </row>
    <row r="95" spans="1:13" ht="14.6">
      <c r="A95" s="17"/>
      <c r="B95" s="17"/>
      <c r="C95" s="116">
        <v>0</v>
      </c>
      <c r="D95" s="116">
        <v>9</v>
      </c>
      <c r="E95" s="10">
        <f>D95+1-C95</f>
        <v>10</v>
      </c>
      <c r="F95" s="10" t="str">
        <f>CONCATENATE(E95,"'h",K95)</f>
        <v>10'h0</v>
      </c>
      <c r="G95" s="10" t="s">
        <v>123</v>
      </c>
      <c r="H95" s="154" t="s">
        <v>2279</v>
      </c>
      <c r="I95" s="94" t="s">
        <v>2278</v>
      </c>
      <c r="J95" s="116">
        <v>0</v>
      </c>
      <c r="K95" s="116" t="str">
        <f>LOWER(DEC2HEX((J95)))</f>
        <v>0</v>
      </c>
      <c r="L95" s="116">
        <f>J95*(2^C95)</f>
        <v>0</v>
      </c>
      <c r="M95" s="118"/>
    </row>
    <row r="96" spans="1:13" ht="14.6">
      <c r="A96" s="6"/>
      <c r="B96" s="5" t="s">
        <v>2280</v>
      </c>
      <c r="C96" s="6"/>
      <c r="D96" s="6"/>
      <c r="E96" s="6">
        <f>SUM(E97:E97)</f>
        <v>32</v>
      </c>
      <c r="F96" s="79" t="str">
        <f>CONCATENATE("32'h",K96)</f>
        <v>32'h00000000</v>
      </c>
      <c r="G96" s="79"/>
      <c r="H96" s="153" t="s">
        <v>4028</v>
      </c>
      <c r="I96" s="8"/>
      <c r="J96" s="6"/>
      <c r="K96" s="6" t="str">
        <f>LOWER(DEC2HEX(L96,8))</f>
        <v>00000000</v>
      </c>
      <c r="L96" s="6">
        <f>SUM(L97:L97)</f>
        <v>0</v>
      </c>
      <c r="M96" s="118"/>
    </row>
    <row r="97" spans="1:13" ht="14.6">
      <c r="A97" s="17"/>
      <c r="B97" s="17"/>
      <c r="C97" s="116">
        <v>0</v>
      </c>
      <c r="D97" s="116">
        <v>31</v>
      </c>
      <c r="E97" s="10">
        <f>D97+1-C97</f>
        <v>32</v>
      </c>
      <c r="F97" s="10" t="str">
        <f>CONCATENATE(E97,"'h",K97)</f>
        <v>32'h0</v>
      </c>
      <c r="G97" s="10" t="s">
        <v>121</v>
      </c>
      <c r="H97" s="154" t="s">
        <v>106</v>
      </c>
      <c r="I97" s="34" t="s">
        <v>334</v>
      </c>
      <c r="J97" s="116">
        <v>0</v>
      </c>
      <c r="K97" s="116" t="str">
        <f>LOWER(DEC2HEX((J97)))</f>
        <v>0</v>
      </c>
      <c r="L97" s="116">
        <f>J97*(2^C97)</f>
        <v>0</v>
      </c>
      <c r="M97" s="118"/>
    </row>
    <row r="98" spans="1:13" ht="14.6">
      <c r="A98" s="6"/>
      <c r="B98" s="5" t="s">
        <v>4021</v>
      </c>
      <c r="C98" s="6"/>
      <c r="D98" s="6"/>
      <c r="E98" s="6">
        <f>SUM(E99:E99)</f>
        <v>32</v>
      </c>
      <c r="F98" s="79" t="str">
        <f>CONCATENATE("32'h",K98)</f>
        <v>32'h00000000</v>
      </c>
      <c r="G98" s="79"/>
      <c r="H98" s="153" t="s">
        <v>4029</v>
      </c>
      <c r="I98" s="8"/>
      <c r="J98" s="6"/>
      <c r="K98" s="6" t="str">
        <f>LOWER(DEC2HEX(L98,8))</f>
        <v>00000000</v>
      </c>
      <c r="L98" s="6">
        <f>SUM(L99:L99)</f>
        <v>0</v>
      </c>
      <c r="M98" s="6"/>
    </row>
    <row r="99" spans="1:13" ht="14.6">
      <c r="A99" s="17"/>
      <c r="B99" s="17"/>
      <c r="C99" s="116">
        <v>0</v>
      </c>
      <c r="D99" s="116">
        <v>31</v>
      </c>
      <c r="E99" s="10">
        <f>D99+1-C99</f>
        <v>32</v>
      </c>
      <c r="F99" s="10" t="str">
        <f>CONCATENATE(E99,"'h",K99)</f>
        <v>32'h0</v>
      </c>
      <c r="G99" s="10" t="s">
        <v>121</v>
      </c>
      <c r="H99" s="154" t="s">
        <v>106</v>
      </c>
      <c r="I99" s="34" t="s">
        <v>334</v>
      </c>
      <c r="J99" s="116">
        <v>0</v>
      </c>
      <c r="K99" s="116" t="str">
        <f>LOWER(DEC2HEX((J99)))</f>
        <v>0</v>
      </c>
      <c r="L99" s="116">
        <f>J99*(2^C99)</f>
        <v>0</v>
      </c>
      <c r="M99" s="118"/>
    </row>
    <row r="100" spans="1:13" ht="14.6">
      <c r="A100" s="6"/>
      <c r="B100" s="5" t="s">
        <v>4022</v>
      </c>
      <c r="C100" s="6"/>
      <c r="D100" s="6"/>
      <c r="E100" s="6">
        <f>SUM(E101:E101)</f>
        <v>32</v>
      </c>
      <c r="F100" s="79" t="str">
        <f>CONCATENATE("32'h",K100)</f>
        <v>32'h00000000</v>
      </c>
      <c r="G100" s="79"/>
      <c r="H100" s="153" t="s">
        <v>4030</v>
      </c>
      <c r="I100" s="8"/>
      <c r="J100" s="6"/>
      <c r="K100" s="6" t="str">
        <f>LOWER(DEC2HEX(L100,8))</f>
        <v>00000000</v>
      </c>
      <c r="L100" s="6">
        <f>SUM(L101:L101)</f>
        <v>0</v>
      </c>
      <c r="M100" s="118"/>
    </row>
    <row r="101" spans="1:13" ht="14.6">
      <c r="A101" s="17"/>
      <c r="B101" s="17"/>
      <c r="C101" s="116">
        <v>0</v>
      </c>
      <c r="D101" s="116">
        <v>31</v>
      </c>
      <c r="E101" s="10">
        <f>D101+1-C101</f>
        <v>32</v>
      </c>
      <c r="F101" s="10" t="str">
        <f>CONCATENATE(E101,"'h",K101)</f>
        <v>32'h0</v>
      </c>
      <c r="G101" s="10" t="s">
        <v>121</v>
      </c>
      <c r="H101" s="154" t="s">
        <v>106</v>
      </c>
      <c r="I101" s="34" t="s">
        <v>334</v>
      </c>
      <c r="J101" s="116">
        <v>0</v>
      </c>
      <c r="K101" s="116" t="str">
        <f>LOWER(DEC2HEX((J101)))</f>
        <v>0</v>
      </c>
      <c r="L101" s="116">
        <f>J101*(2^C101)</f>
        <v>0</v>
      </c>
      <c r="M101" s="118"/>
    </row>
    <row r="102" spans="1:13" ht="14.6">
      <c r="A102" s="6"/>
      <c r="B102" s="5" t="s">
        <v>4023</v>
      </c>
      <c r="C102" s="6"/>
      <c r="D102" s="6"/>
      <c r="E102" s="6">
        <f>SUM(E103:E103)</f>
        <v>32</v>
      </c>
      <c r="F102" s="79" t="str">
        <f>CONCATENATE("32'h",K102)</f>
        <v>32'h00000000</v>
      </c>
      <c r="G102" s="79"/>
      <c r="H102" s="153" t="s">
        <v>4031</v>
      </c>
      <c r="I102" s="8"/>
      <c r="J102" s="6"/>
      <c r="K102" s="6" t="str">
        <f>LOWER(DEC2HEX(L102,8))</f>
        <v>00000000</v>
      </c>
      <c r="L102" s="6">
        <f>SUM(L103:L103)</f>
        <v>0</v>
      </c>
      <c r="M102" s="6"/>
    </row>
    <row r="103" spans="1:13" ht="14.6">
      <c r="A103" s="17"/>
      <c r="B103" s="17"/>
      <c r="C103" s="116">
        <v>0</v>
      </c>
      <c r="D103" s="116">
        <v>31</v>
      </c>
      <c r="E103" s="10">
        <f>D103+1-C103</f>
        <v>32</v>
      </c>
      <c r="F103" s="10" t="str">
        <f>CONCATENATE(E103,"'h",K103)</f>
        <v>32'h0</v>
      </c>
      <c r="G103" s="10" t="s">
        <v>121</v>
      </c>
      <c r="H103" s="154" t="s">
        <v>106</v>
      </c>
      <c r="I103" s="34" t="s">
        <v>334</v>
      </c>
      <c r="J103" s="116">
        <v>0</v>
      </c>
      <c r="K103" s="116" t="str">
        <f>LOWER(DEC2HEX((J103)))</f>
        <v>0</v>
      </c>
      <c r="L103" s="116">
        <f>J103*(2^C103)</f>
        <v>0</v>
      </c>
      <c r="M103" s="118"/>
    </row>
    <row r="104" spans="1:13" ht="14.6">
      <c r="A104" s="6"/>
      <c r="B104" s="5" t="s">
        <v>4024</v>
      </c>
      <c r="C104" s="6"/>
      <c r="D104" s="6"/>
      <c r="E104" s="6">
        <f>SUM(E105:E105)</f>
        <v>32</v>
      </c>
      <c r="F104" s="79" t="str">
        <f>CONCATENATE("32'h",K104)</f>
        <v>32'h00000000</v>
      </c>
      <c r="G104" s="79"/>
      <c r="H104" s="153" t="s">
        <v>4032</v>
      </c>
      <c r="I104" s="8"/>
      <c r="J104" s="6"/>
      <c r="K104" s="6" t="str">
        <f>LOWER(DEC2HEX(L104,8))</f>
        <v>00000000</v>
      </c>
      <c r="L104" s="6">
        <f>SUM(L105:L105)</f>
        <v>0</v>
      </c>
      <c r="M104" s="118"/>
    </row>
    <row r="105" spans="1:13" ht="14.6">
      <c r="A105" s="17"/>
      <c r="B105" s="17"/>
      <c r="C105" s="116">
        <v>0</v>
      </c>
      <c r="D105" s="116">
        <v>31</v>
      </c>
      <c r="E105" s="10">
        <f>D105+1-C105</f>
        <v>32</v>
      </c>
      <c r="F105" s="10" t="str">
        <f>CONCATENATE(E105,"'h",K105)</f>
        <v>32'h0</v>
      </c>
      <c r="G105" s="10" t="s">
        <v>121</v>
      </c>
      <c r="H105" s="154" t="s">
        <v>106</v>
      </c>
      <c r="I105" s="34" t="s">
        <v>334</v>
      </c>
      <c r="J105" s="116">
        <v>0</v>
      </c>
      <c r="K105" s="116" t="str">
        <f>LOWER(DEC2HEX((J105)))</f>
        <v>0</v>
      </c>
      <c r="L105" s="116">
        <f>J105*(2^C105)</f>
        <v>0</v>
      </c>
      <c r="M105" s="118"/>
    </row>
    <row r="106" spans="1:13" ht="14.6">
      <c r="A106" s="6"/>
      <c r="B106" s="5" t="s">
        <v>2284</v>
      </c>
      <c r="C106" s="6"/>
      <c r="D106" s="6"/>
      <c r="E106" s="6">
        <f>SUM(E107:E108)</f>
        <v>32</v>
      </c>
      <c r="F106" s="79" t="str">
        <f>CONCATENATE("32'h",K106)</f>
        <v>32'h00000000</v>
      </c>
      <c r="G106" s="79"/>
      <c r="H106" s="153" t="s">
        <v>4033</v>
      </c>
      <c r="I106" s="8"/>
      <c r="J106" s="6"/>
      <c r="K106" s="6" t="str">
        <f>LOWER(DEC2HEX(L106,8))</f>
        <v>00000000</v>
      </c>
      <c r="L106" s="6">
        <f>SUM(L107:L108)</f>
        <v>0</v>
      </c>
      <c r="M106" s="6"/>
    </row>
    <row r="107" spans="1:13" ht="14.6">
      <c r="A107" s="17"/>
      <c r="B107" s="17"/>
      <c r="C107" s="116">
        <v>10</v>
      </c>
      <c r="D107" s="116">
        <v>31</v>
      </c>
      <c r="E107" s="10">
        <f>D107+1-C107</f>
        <v>22</v>
      </c>
      <c r="F107" s="10" t="str">
        <f>CONCATENATE(E107,"'h",K107)</f>
        <v>22'h0</v>
      </c>
      <c r="G107" s="10" t="s">
        <v>121</v>
      </c>
      <c r="H107" s="154" t="s">
        <v>106</v>
      </c>
      <c r="I107" s="34" t="s">
        <v>334</v>
      </c>
      <c r="J107" s="116">
        <v>0</v>
      </c>
      <c r="K107" s="116" t="str">
        <f>LOWER(DEC2HEX((J107)))</f>
        <v>0</v>
      </c>
      <c r="L107" s="116">
        <f>J107*(2^C107)</f>
        <v>0</v>
      </c>
      <c r="M107" s="118"/>
    </row>
    <row r="108" spans="1:13" ht="14.6">
      <c r="A108" s="17"/>
      <c r="B108" s="17"/>
      <c r="C108" s="116">
        <v>0</v>
      </c>
      <c r="D108" s="116">
        <v>9</v>
      </c>
      <c r="E108" s="10">
        <f>D108+1-C108</f>
        <v>10</v>
      </c>
      <c r="F108" s="10" t="str">
        <f>CONCATENATE(E108,"'h",K108)</f>
        <v>10'h0</v>
      </c>
      <c r="G108" s="10" t="s">
        <v>123</v>
      </c>
      <c r="H108" s="154" t="s">
        <v>4025</v>
      </c>
      <c r="I108" s="94" t="s">
        <v>2285</v>
      </c>
      <c r="J108" s="116">
        <v>0</v>
      </c>
      <c r="K108" s="116" t="str">
        <f>LOWER(DEC2HEX((J108)))</f>
        <v>0</v>
      </c>
      <c r="L108" s="116">
        <f>J108*(2^C108)</f>
        <v>0</v>
      </c>
      <c r="M108" s="118"/>
    </row>
    <row r="109" spans="1:13" ht="14.6">
      <c r="A109" s="6"/>
      <c r="B109" s="5" t="s">
        <v>2286</v>
      </c>
      <c r="C109" s="6"/>
      <c r="D109" s="6"/>
      <c r="E109" s="6">
        <f>SUM(E110:E110)</f>
        <v>32</v>
      </c>
      <c r="F109" s="79" t="str">
        <f>CONCATENATE("32'h",K109)</f>
        <v>32'h00000000</v>
      </c>
      <c r="G109" s="79"/>
      <c r="H109" s="153" t="s">
        <v>4034</v>
      </c>
      <c r="I109" s="8"/>
      <c r="J109" s="6"/>
      <c r="K109" s="6" t="str">
        <f>LOWER(DEC2HEX(L109,8))</f>
        <v>00000000</v>
      </c>
      <c r="L109" s="6">
        <f>SUM(L110:L110)</f>
        <v>0</v>
      </c>
      <c r="M109" s="118"/>
    </row>
    <row r="110" spans="1:13" ht="14.6">
      <c r="A110" s="17"/>
      <c r="B110" s="17"/>
      <c r="C110" s="116">
        <v>0</v>
      </c>
      <c r="D110" s="116">
        <v>31</v>
      </c>
      <c r="E110" s="10">
        <f>D110+1-C110</f>
        <v>32</v>
      </c>
      <c r="F110" s="10" t="str">
        <f>CONCATENATE(E110,"'h",K110)</f>
        <v>32'h0</v>
      </c>
      <c r="G110" s="10" t="s">
        <v>121</v>
      </c>
      <c r="H110" s="154" t="s">
        <v>106</v>
      </c>
      <c r="I110" s="34" t="s">
        <v>334</v>
      </c>
      <c r="J110" s="116">
        <v>0</v>
      </c>
      <c r="K110" s="116" t="str">
        <f>LOWER(DEC2HEX((J110)))</f>
        <v>0</v>
      </c>
      <c r="L110" s="116">
        <f>J110*(2^C110)</f>
        <v>0</v>
      </c>
      <c r="M110" s="118"/>
    </row>
    <row r="111" spans="1:13" ht="14.6">
      <c r="A111" s="6"/>
      <c r="B111" s="5" t="s">
        <v>2287</v>
      </c>
      <c r="C111" s="6"/>
      <c r="D111" s="6"/>
      <c r="E111" s="6">
        <f>SUM(E112:E112)</f>
        <v>32</v>
      </c>
      <c r="F111" s="79" t="str">
        <f>CONCATENATE("32'h",K111)</f>
        <v>32'h00000000</v>
      </c>
      <c r="G111" s="79"/>
      <c r="H111" s="153" t="s">
        <v>4035</v>
      </c>
      <c r="I111" s="8"/>
      <c r="J111" s="6"/>
      <c r="K111" s="6" t="str">
        <f>LOWER(DEC2HEX(L111,8))</f>
        <v>00000000</v>
      </c>
      <c r="L111" s="6">
        <f>SUM(L112:L112)</f>
        <v>0</v>
      </c>
      <c r="M111" s="6"/>
    </row>
    <row r="112" spans="1:13" ht="14.6">
      <c r="A112" s="17"/>
      <c r="B112" s="17"/>
      <c r="C112" s="116">
        <v>0</v>
      </c>
      <c r="D112" s="116">
        <v>31</v>
      </c>
      <c r="E112" s="10">
        <f>D112+1-C112</f>
        <v>32</v>
      </c>
      <c r="F112" s="10" t="str">
        <f>CONCATENATE(E112,"'h",K112)</f>
        <v>32'h0</v>
      </c>
      <c r="G112" s="10" t="s">
        <v>121</v>
      </c>
      <c r="H112" s="154" t="s">
        <v>106</v>
      </c>
      <c r="I112" s="34" t="s">
        <v>334</v>
      </c>
      <c r="J112" s="116">
        <v>0</v>
      </c>
      <c r="K112" s="116" t="str">
        <f>LOWER(DEC2HEX((J112)))</f>
        <v>0</v>
      </c>
      <c r="L112" s="116">
        <f>J112*(2^C112)</f>
        <v>0</v>
      </c>
      <c r="M112" s="118"/>
    </row>
    <row r="113" spans="1:13" ht="14.6">
      <c r="A113" s="6"/>
      <c r="B113" s="5" t="s">
        <v>2288</v>
      </c>
      <c r="C113" s="6"/>
      <c r="D113" s="6"/>
      <c r="E113" s="6">
        <f>SUM(E114:E114)</f>
        <v>32</v>
      </c>
      <c r="F113" s="79" t="str">
        <f>CONCATENATE("32'h",K113)</f>
        <v>32'h00000000</v>
      </c>
      <c r="G113" s="79"/>
      <c r="H113" s="153" t="s">
        <v>4036</v>
      </c>
      <c r="I113" s="8"/>
      <c r="J113" s="6"/>
      <c r="K113" s="6" t="str">
        <f>LOWER(DEC2HEX(L113,8))</f>
        <v>00000000</v>
      </c>
      <c r="L113" s="6">
        <f>SUM(L114:L114)</f>
        <v>0</v>
      </c>
      <c r="M113" s="118"/>
    </row>
    <row r="114" spans="1:13" ht="14.6">
      <c r="A114" s="17"/>
      <c r="B114" s="17"/>
      <c r="C114" s="116">
        <v>0</v>
      </c>
      <c r="D114" s="116">
        <v>31</v>
      </c>
      <c r="E114" s="10">
        <f>D114+1-C114</f>
        <v>32</v>
      </c>
      <c r="F114" s="10" t="str">
        <f>CONCATENATE(E114,"'h",K114)</f>
        <v>32'h0</v>
      </c>
      <c r="G114" s="10" t="s">
        <v>121</v>
      </c>
      <c r="H114" s="154" t="s">
        <v>106</v>
      </c>
      <c r="I114" s="34" t="s">
        <v>334</v>
      </c>
      <c r="J114" s="116">
        <v>0</v>
      </c>
      <c r="K114" s="116" t="str">
        <f>LOWER(DEC2HEX((J114)))</f>
        <v>0</v>
      </c>
      <c r="L114" s="116">
        <f>J114*(2^C114)</f>
        <v>0</v>
      </c>
      <c r="M114" s="118"/>
    </row>
    <row r="115" spans="1:13" ht="14.6">
      <c r="A115" s="6"/>
      <c r="B115" s="5" t="s">
        <v>2289</v>
      </c>
      <c r="C115" s="6"/>
      <c r="D115" s="6"/>
      <c r="E115" s="6">
        <f>SUM(E116:E116)</f>
        <v>32</v>
      </c>
      <c r="F115" s="79" t="str">
        <f>CONCATENATE("32'h",K115)</f>
        <v>32'h00000000</v>
      </c>
      <c r="G115" s="79"/>
      <c r="H115" s="153" t="s">
        <v>4037</v>
      </c>
      <c r="I115" s="8"/>
      <c r="J115" s="6"/>
      <c r="K115" s="6" t="str">
        <f>LOWER(DEC2HEX(L115,8))</f>
        <v>00000000</v>
      </c>
      <c r="L115" s="6">
        <f>SUM(L116:L116)</f>
        <v>0</v>
      </c>
      <c r="M115" s="6"/>
    </row>
    <row r="116" spans="1:13" ht="14.6">
      <c r="A116" s="17"/>
      <c r="B116" s="17"/>
      <c r="C116" s="116">
        <v>0</v>
      </c>
      <c r="D116" s="116">
        <v>31</v>
      </c>
      <c r="E116" s="10">
        <f>D116+1-C116</f>
        <v>32</v>
      </c>
      <c r="F116" s="10" t="str">
        <f>CONCATENATE(E116,"'h",K116)</f>
        <v>32'h0</v>
      </c>
      <c r="G116" s="10" t="s">
        <v>121</v>
      </c>
      <c r="H116" s="154" t="s">
        <v>106</v>
      </c>
      <c r="I116" s="34" t="s">
        <v>334</v>
      </c>
      <c r="J116" s="116">
        <v>0</v>
      </c>
      <c r="K116" s="116" t="str">
        <f>LOWER(DEC2HEX((J116)))</f>
        <v>0</v>
      </c>
      <c r="L116" s="116">
        <f>J116*(2^C116)</f>
        <v>0</v>
      </c>
      <c r="M116" s="118"/>
    </row>
    <row r="117" spans="1:13" ht="14.6">
      <c r="A117" s="6"/>
      <c r="B117" s="5" t="s">
        <v>2290</v>
      </c>
      <c r="C117" s="6"/>
      <c r="D117" s="6"/>
      <c r="E117" s="6">
        <f>SUM(E118:E118)</f>
        <v>32</v>
      </c>
      <c r="F117" s="79" t="str">
        <f>CONCATENATE("32'h",K117)</f>
        <v>32'h00000000</v>
      </c>
      <c r="G117" s="79"/>
      <c r="H117" s="153" t="s">
        <v>4038</v>
      </c>
      <c r="I117" s="8"/>
      <c r="J117" s="6"/>
      <c r="K117" s="6" t="str">
        <f>LOWER(DEC2HEX(L117,8))</f>
        <v>00000000</v>
      </c>
      <c r="L117" s="6">
        <f>SUM(L118:L118)</f>
        <v>0</v>
      </c>
      <c r="M117" s="118"/>
    </row>
    <row r="118" spans="1:13" ht="14.6">
      <c r="A118" s="17"/>
      <c r="B118" s="17"/>
      <c r="C118" s="116">
        <v>0</v>
      </c>
      <c r="D118" s="116">
        <v>31</v>
      </c>
      <c r="E118" s="10">
        <f>D118+1-C118</f>
        <v>32</v>
      </c>
      <c r="F118" s="10" t="str">
        <f>CONCATENATE(E118,"'h",K118)</f>
        <v>32'h0</v>
      </c>
      <c r="G118" s="10" t="s">
        <v>121</v>
      </c>
      <c r="H118" s="154" t="s">
        <v>106</v>
      </c>
      <c r="I118" s="34" t="s">
        <v>334</v>
      </c>
      <c r="J118" s="116">
        <v>0</v>
      </c>
      <c r="K118" s="116" t="str">
        <f>LOWER(DEC2HEX((J118)))</f>
        <v>0</v>
      </c>
      <c r="L118" s="116">
        <f>J118*(2^C118)</f>
        <v>0</v>
      </c>
      <c r="M118" s="118"/>
    </row>
    <row r="119" spans="1:13" ht="14.6">
      <c r="A119" s="6"/>
      <c r="B119" s="5" t="s">
        <v>2291</v>
      </c>
      <c r="C119" s="6"/>
      <c r="D119" s="6"/>
      <c r="E119" s="6">
        <f>SUM(E120:E123)</f>
        <v>32</v>
      </c>
      <c r="F119" s="79" t="str">
        <f>CONCATENATE("32'h",K119)</f>
        <v>32'h00000000</v>
      </c>
      <c r="G119" s="79"/>
      <c r="H119" s="153" t="s">
        <v>2292</v>
      </c>
      <c r="I119" s="8"/>
      <c r="J119" s="6"/>
      <c r="K119" s="6" t="str">
        <f>LOWER(DEC2HEX(L119,8))</f>
        <v>00000000</v>
      </c>
      <c r="L119" s="6">
        <f>SUM(L120:L123)</f>
        <v>0</v>
      </c>
      <c r="M119" s="6"/>
    </row>
    <row r="120" spans="1:13" ht="14.6">
      <c r="A120" s="17"/>
      <c r="B120" s="17"/>
      <c r="C120" s="116">
        <v>21</v>
      </c>
      <c r="D120" s="116">
        <v>31</v>
      </c>
      <c r="E120" s="10">
        <f>D120+1-C120</f>
        <v>11</v>
      </c>
      <c r="F120" s="10" t="str">
        <f>CONCATENATE(E120,"'h",K120)</f>
        <v>11'h0</v>
      </c>
      <c r="G120" s="10" t="s">
        <v>121</v>
      </c>
      <c r="H120" s="154" t="s">
        <v>106</v>
      </c>
      <c r="I120" s="34" t="s">
        <v>334</v>
      </c>
      <c r="J120" s="116">
        <v>0</v>
      </c>
      <c r="K120" s="116" t="str">
        <f>LOWER(DEC2HEX((J120)))</f>
        <v>0</v>
      </c>
      <c r="L120" s="116">
        <f>J120*(2^C120)</f>
        <v>0</v>
      </c>
      <c r="M120" s="118"/>
    </row>
    <row r="121" spans="1:13" ht="14.6">
      <c r="A121" s="17"/>
      <c r="B121" s="17"/>
      <c r="C121" s="116">
        <v>10</v>
      </c>
      <c r="D121" s="116">
        <v>10</v>
      </c>
      <c r="E121" s="10">
        <f>D121+1-C121</f>
        <v>1</v>
      </c>
      <c r="F121" s="10" t="str">
        <f>CONCATENATE(E121,"'h",K121)</f>
        <v>1'h0</v>
      </c>
      <c r="G121" s="10" t="s">
        <v>121</v>
      </c>
      <c r="H121" s="154" t="s">
        <v>2293</v>
      </c>
      <c r="I121" s="94" t="s">
        <v>2294</v>
      </c>
      <c r="J121" s="116">
        <v>0</v>
      </c>
      <c r="K121" s="116" t="str">
        <f>LOWER(DEC2HEX((J121)))</f>
        <v>0</v>
      </c>
      <c r="L121" s="116">
        <f>J121*(2^C121)</f>
        <v>0</v>
      </c>
      <c r="M121" s="118"/>
    </row>
    <row r="122" spans="1:13" ht="14.6">
      <c r="A122" s="17"/>
      <c r="B122" s="17"/>
      <c r="C122" s="116">
        <v>10</v>
      </c>
      <c r="D122" s="116">
        <v>19</v>
      </c>
      <c r="E122" s="10">
        <f>D122+1-C122</f>
        <v>10</v>
      </c>
      <c r="F122" s="10" t="str">
        <f>CONCATENATE(E122,"'h",K122)</f>
        <v>10'h0</v>
      </c>
      <c r="G122" s="10" t="s">
        <v>121</v>
      </c>
      <c r="H122" s="154" t="s">
        <v>2295</v>
      </c>
      <c r="I122" s="94" t="s">
        <v>2296</v>
      </c>
      <c r="J122" s="116">
        <v>0</v>
      </c>
      <c r="K122" s="116" t="str">
        <f>LOWER(DEC2HEX((J122)))</f>
        <v>0</v>
      </c>
      <c r="L122" s="116">
        <f>J122*(2^C122)</f>
        <v>0</v>
      </c>
      <c r="M122" s="118"/>
    </row>
    <row r="123" spans="1:13" ht="14.6">
      <c r="A123" s="17"/>
      <c r="B123" s="17"/>
      <c r="C123" s="116">
        <v>0</v>
      </c>
      <c r="D123" s="116">
        <v>9</v>
      </c>
      <c r="E123" s="10">
        <f>D123+1-C123</f>
        <v>10</v>
      </c>
      <c r="F123" s="10" t="str">
        <f>CONCATENATE(E123,"'h",K123)</f>
        <v>10'h0</v>
      </c>
      <c r="G123" s="10" t="s">
        <v>121</v>
      </c>
      <c r="H123" s="154" t="s">
        <v>2297</v>
      </c>
      <c r="I123" s="94" t="s">
        <v>2298</v>
      </c>
      <c r="J123" s="116">
        <v>0</v>
      </c>
      <c r="K123" s="116" t="str">
        <f>LOWER(DEC2HEX((J123)))</f>
        <v>0</v>
      </c>
      <c r="L123" s="116">
        <f>J123*(2^C123)</f>
        <v>0</v>
      </c>
      <c r="M123" s="118"/>
    </row>
    <row r="124" spans="1:13" ht="14.6">
      <c r="A124" s="6"/>
      <c r="B124" s="5" t="s">
        <v>2299</v>
      </c>
      <c r="C124" s="6"/>
      <c r="D124" s="6"/>
      <c r="E124" s="6">
        <f>SUM(E125:E127)</f>
        <v>32</v>
      </c>
      <c r="F124" s="79" t="str">
        <f>CONCATENATE("32'h",K124)</f>
        <v>32'h00000000</v>
      </c>
      <c r="G124" s="79"/>
      <c r="H124" s="153" t="s">
        <v>2300</v>
      </c>
      <c r="I124" s="8"/>
      <c r="J124" s="6"/>
      <c r="K124" s="6" t="str">
        <f>LOWER(DEC2HEX(L124,8))</f>
        <v>00000000</v>
      </c>
      <c r="L124" s="6">
        <f>SUM(L125:L127)</f>
        <v>0</v>
      </c>
      <c r="M124" s="6"/>
    </row>
    <row r="125" spans="1:13" ht="14.6">
      <c r="A125" s="17"/>
      <c r="B125" s="17"/>
      <c r="C125" s="116">
        <v>18</v>
      </c>
      <c r="D125" s="116">
        <v>31</v>
      </c>
      <c r="E125" s="10">
        <f>D125+1-C125</f>
        <v>14</v>
      </c>
      <c r="F125" s="10" t="str">
        <f>CONCATENATE(E125,"'h",K125)</f>
        <v>14'h0</v>
      </c>
      <c r="G125" s="10" t="s">
        <v>121</v>
      </c>
      <c r="H125" s="154" t="s">
        <v>106</v>
      </c>
      <c r="I125" s="34" t="s">
        <v>334</v>
      </c>
      <c r="J125" s="116">
        <v>0</v>
      </c>
      <c r="K125" s="116" t="str">
        <f>LOWER(DEC2HEX((J125)))</f>
        <v>0</v>
      </c>
      <c r="L125" s="116">
        <f>J125*(2^C125)</f>
        <v>0</v>
      </c>
      <c r="M125" s="118"/>
    </row>
    <row r="126" spans="1:13" ht="14.6">
      <c r="A126" s="17"/>
      <c r="B126" s="17"/>
      <c r="C126" s="116">
        <v>1</v>
      </c>
      <c r="D126" s="116">
        <v>17</v>
      </c>
      <c r="E126" s="10">
        <f>D126+1-C126</f>
        <v>17</v>
      </c>
      <c r="F126" s="10" t="str">
        <f>CONCATENATE(E126,"'h",K126)</f>
        <v>17'h0</v>
      </c>
      <c r="G126" s="10" t="s">
        <v>121</v>
      </c>
      <c r="H126" s="154" t="s">
        <v>2301</v>
      </c>
      <c r="I126" s="94" t="s">
        <v>2302</v>
      </c>
      <c r="J126" s="116">
        <v>0</v>
      </c>
      <c r="K126" s="116" t="str">
        <f>LOWER(DEC2HEX((J126)))</f>
        <v>0</v>
      </c>
      <c r="L126" s="116">
        <f>J126*(2^C126)</f>
        <v>0</v>
      </c>
      <c r="M126" s="118"/>
    </row>
    <row r="127" spans="1:13" ht="14.6">
      <c r="A127" s="17"/>
      <c r="B127" s="17"/>
      <c r="C127" s="116">
        <v>0</v>
      </c>
      <c r="D127" s="116">
        <v>0</v>
      </c>
      <c r="E127" s="10">
        <f>D127+1-C127</f>
        <v>1</v>
      </c>
      <c r="F127" s="10" t="str">
        <f>CONCATENATE(E127,"'h",K127)</f>
        <v>1'h0</v>
      </c>
      <c r="G127" s="10" t="s">
        <v>121</v>
      </c>
      <c r="H127" s="154" t="s">
        <v>2303</v>
      </c>
      <c r="I127" s="154" t="s">
        <v>2303</v>
      </c>
      <c r="J127" s="116">
        <v>0</v>
      </c>
      <c r="K127" s="116" t="str">
        <f>LOWER(DEC2HEX((J127)))</f>
        <v>0</v>
      </c>
      <c r="L127" s="116">
        <f>J127*(2^C127)</f>
        <v>0</v>
      </c>
      <c r="M127" s="118"/>
    </row>
    <row r="128" spans="1:13" ht="14.6">
      <c r="A128" s="6"/>
      <c r="B128" s="5" t="s">
        <v>2304</v>
      </c>
      <c r="C128" s="6"/>
      <c r="D128" s="6"/>
      <c r="E128" s="6">
        <f>SUM(E129:E130)</f>
        <v>32</v>
      </c>
      <c r="F128" s="79" t="str">
        <f>CONCATENATE("32'h",K128)</f>
        <v>32'h00000000</v>
      </c>
      <c r="G128" s="79"/>
      <c r="H128" s="153" t="s">
        <v>2305</v>
      </c>
      <c r="I128" s="8"/>
      <c r="J128" s="6"/>
      <c r="K128" s="6" t="str">
        <f>LOWER(DEC2HEX(L128,8))</f>
        <v>00000000</v>
      </c>
      <c r="L128" s="6">
        <f>SUM(L129:L130)</f>
        <v>0</v>
      </c>
      <c r="M128" s="6"/>
    </row>
    <row r="129" spans="1:13" ht="14.6">
      <c r="A129" s="17"/>
      <c r="B129" s="17"/>
      <c r="C129" s="116">
        <v>17</v>
      </c>
      <c r="D129" s="116">
        <v>31</v>
      </c>
      <c r="E129" s="10">
        <f>D129+1-C129</f>
        <v>15</v>
      </c>
      <c r="F129" s="10" t="str">
        <f>CONCATENATE(E129,"'h",K129)</f>
        <v>15'h0</v>
      </c>
      <c r="G129" s="10" t="s">
        <v>121</v>
      </c>
      <c r="H129" s="154" t="s">
        <v>106</v>
      </c>
      <c r="I129" s="34" t="s">
        <v>334</v>
      </c>
      <c r="J129" s="116">
        <v>0</v>
      </c>
      <c r="K129" s="116" t="str">
        <f>LOWER(DEC2HEX((J129)))</f>
        <v>0</v>
      </c>
      <c r="L129" s="116">
        <f>J129*(2^C129)</f>
        <v>0</v>
      </c>
      <c r="M129" s="118"/>
    </row>
    <row r="130" spans="1:13" ht="14.6">
      <c r="A130" s="17"/>
      <c r="B130" s="17"/>
      <c r="C130" s="116">
        <v>0</v>
      </c>
      <c r="D130" s="116">
        <v>16</v>
      </c>
      <c r="E130" s="10">
        <f>D130+1-C130</f>
        <v>17</v>
      </c>
      <c r="F130" s="10" t="str">
        <f>CONCATENATE(E130,"'h",K130)</f>
        <v>17'h0</v>
      </c>
      <c r="G130" s="10" t="s">
        <v>121</v>
      </c>
      <c r="H130" s="154" t="s">
        <v>2306</v>
      </c>
      <c r="I130" s="94" t="s">
        <v>2307</v>
      </c>
      <c r="J130" s="116">
        <v>0</v>
      </c>
      <c r="K130" s="116" t="str">
        <f>LOWER(DEC2HEX((J130)))</f>
        <v>0</v>
      </c>
      <c r="L130" s="116">
        <f>J130*(2^C130)</f>
        <v>0</v>
      </c>
      <c r="M130" s="118"/>
    </row>
    <row r="131" spans="1:13" ht="14.6">
      <c r="A131" s="6"/>
      <c r="B131" s="5" t="s">
        <v>2308</v>
      </c>
      <c r="C131" s="6"/>
      <c r="D131" s="6"/>
      <c r="E131" s="6">
        <f>SUM(E132:E132)</f>
        <v>32</v>
      </c>
      <c r="F131" s="79" t="str">
        <f>CONCATENATE("32'h",K131)</f>
        <v>32'h00000000</v>
      </c>
      <c r="G131" s="79"/>
      <c r="H131" s="153" t="s">
        <v>4050</v>
      </c>
      <c r="I131" s="8"/>
      <c r="J131" s="6"/>
      <c r="K131" s="6" t="str">
        <f>LOWER(DEC2HEX(L131,8))</f>
        <v>00000000</v>
      </c>
      <c r="L131" s="6">
        <f>SUM(L132:L132)</f>
        <v>0</v>
      </c>
      <c r="M131" s="6"/>
    </row>
    <row r="132" spans="1:13" ht="14.6">
      <c r="A132" s="17"/>
      <c r="B132" s="17"/>
      <c r="C132" s="116">
        <v>0</v>
      </c>
      <c r="D132" s="116">
        <v>31</v>
      </c>
      <c r="E132" s="10">
        <f>D132+1-C132</f>
        <v>32</v>
      </c>
      <c r="F132" s="10" t="str">
        <f>CONCATENATE(E132,"'h",K132)</f>
        <v>32'h0</v>
      </c>
      <c r="G132" s="10" t="s">
        <v>121</v>
      </c>
      <c r="H132" s="154" t="s">
        <v>106</v>
      </c>
      <c r="I132" s="34" t="s">
        <v>334</v>
      </c>
      <c r="J132" s="116">
        <v>0</v>
      </c>
      <c r="K132" s="116" t="str">
        <f>LOWER(DEC2HEX((J132)))</f>
        <v>0</v>
      </c>
      <c r="L132" s="116">
        <f>J132*(2^C132)</f>
        <v>0</v>
      </c>
      <c r="M132" s="118"/>
    </row>
    <row r="133" spans="1:13" ht="14.6">
      <c r="A133" s="6"/>
      <c r="B133" s="5" t="s">
        <v>2309</v>
      </c>
      <c r="C133" s="6"/>
      <c r="D133" s="6"/>
      <c r="E133" s="6">
        <f>SUM(E134:E134)</f>
        <v>32</v>
      </c>
      <c r="F133" s="79" t="str">
        <f>CONCATENATE("32'h",K133)</f>
        <v>32'h00000000</v>
      </c>
      <c r="G133" s="79"/>
      <c r="H133" s="153" t="s">
        <v>3730</v>
      </c>
      <c r="I133" s="8"/>
      <c r="J133" s="6"/>
      <c r="K133" s="6" t="str">
        <f>LOWER(DEC2HEX(L133,8))</f>
        <v>00000000</v>
      </c>
      <c r="L133" s="6">
        <f>SUM(L134:L134)</f>
        <v>0</v>
      </c>
      <c r="M133" s="6"/>
    </row>
    <row r="134" spans="1:13" ht="14.6">
      <c r="A134" s="17"/>
      <c r="B134" s="17"/>
      <c r="C134" s="116">
        <v>0</v>
      </c>
      <c r="D134" s="116">
        <v>31</v>
      </c>
      <c r="E134" s="10">
        <f>D134+1-C134</f>
        <v>32</v>
      </c>
      <c r="F134" s="10" t="str">
        <f>CONCATENATE(E134,"'h",K134)</f>
        <v>32'h0</v>
      </c>
      <c r="G134" s="10" t="s">
        <v>121</v>
      </c>
      <c r="H134" s="154" t="s">
        <v>106</v>
      </c>
      <c r="I134" s="34" t="s">
        <v>334</v>
      </c>
      <c r="J134" s="116">
        <v>0</v>
      </c>
      <c r="K134" s="116" t="str">
        <f>LOWER(DEC2HEX((J134)))</f>
        <v>0</v>
      </c>
      <c r="L134" s="116">
        <f>J134*(2^C134)</f>
        <v>0</v>
      </c>
      <c r="M134" s="118"/>
    </row>
    <row r="135" spans="1:13" ht="14.6">
      <c r="A135" s="6"/>
      <c r="B135" s="5" t="s">
        <v>3731</v>
      </c>
      <c r="C135" s="6"/>
      <c r="D135" s="6"/>
      <c r="E135" s="6">
        <f>SUM(E136:E140)</f>
        <v>32</v>
      </c>
      <c r="F135" s="79" t="str">
        <f>CONCATENATE("32'h",K135)</f>
        <v>32'h00000000</v>
      </c>
      <c r="G135" s="79"/>
      <c r="H135" s="153" t="s">
        <v>3732</v>
      </c>
      <c r="I135" s="8"/>
      <c r="J135" s="6"/>
      <c r="K135" s="6" t="str">
        <f>LOWER(DEC2HEX(L135,8))</f>
        <v>00000000</v>
      </c>
      <c r="L135" s="6">
        <f>SUM(L136:L140)</f>
        <v>0</v>
      </c>
      <c r="M135" s="6"/>
    </row>
    <row r="136" spans="1:13" ht="14.6">
      <c r="A136" s="17"/>
      <c r="B136" s="17"/>
      <c r="C136" s="116">
        <v>29</v>
      </c>
      <c r="D136" s="116">
        <v>31</v>
      </c>
      <c r="E136" s="10">
        <f>D136+1-C136</f>
        <v>3</v>
      </c>
      <c r="F136" s="10" t="str">
        <f>CONCATENATE(E136,"'h",K136)</f>
        <v>3'h0</v>
      </c>
      <c r="G136" s="10" t="s">
        <v>121</v>
      </c>
      <c r="H136" s="154" t="s">
        <v>106</v>
      </c>
      <c r="I136" s="34" t="s">
        <v>334</v>
      </c>
      <c r="J136" s="116">
        <v>0</v>
      </c>
      <c r="K136" s="116" t="str">
        <f>LOWER(DEC2HEX((J136)))</f>
        <v>0</v>
      </c>
      <c r="L136" s="116">
        <f>J136*(2^C136)</f>
        <v>0</v>
      </c>
      <c r="M136" s="118"/>
    </row>
    <row r="137" spans="1:13" ht="14.6">
      <c r="A137" s="17"/>
      <c r="B137" s="17"/>
      <c r="C137" s="116">
        <v>22</v>
      </c>
      <c r="D137" s="116">
        <v>28</v>
      </c>
      <c r="E137" s="10">
        <f>D137+1-C137</f>
        <v>7</v>
      </c>
      <c r="F137" s="10" t="str">
        <f>CONCATENATE(E137,"'h",K137)</f>
        <v>7'h0</v>
      </c>
      <c r="G137" s="10" t="s">
        <v>121</v>
      </c>
      <c r="H137" s="154" t="s">
        <v>3659</v>
      </c>
      <c r="I137" s="34" t="s">
        <v>3660</v>
      </c>
      <c r="J137" s="116">
        <v>0</v>
      </c>
      <c r="K137" s="116" t="str">
        <f>LOWER(DEC2HEX((J137)))</f>
        <v>0</v>
      </c>
      <c r="L137" s="116">
        <f>J137*(2^C137)</f>
        <v>0</v>
      </c>
      <c r="M137" s="118"/>
    </row>
    <row r="138" spans="1:13" ht="14.6">
      <c r="A138" s="17"/>
      <c r="B138" s="17"/>
      <c r="C138" s="116">
        <v>11</v>
      </c>
      <c r="D138" s="116">
        <v>21</v>
      </c>
      <c r="E138" s="10">
        <f>D138+1-C138</f>
        <v>11</v>
      </c>
      <c r="F138" s="10" t="str">
        <f>CONCATENATE(E138,"'h",K138)</f>
        <v>11'h0</v>
      </c>
      <c r="G138" s="10" t="s">
        <v>121</v>
      </c>
      <c r="H138" s="154" t="s">
        <v>106</v>
      </c>
      <c r="I138" s="34" t="s">
        <v>334</v>
      </c>
      <c r="J138" s="116">
        <v>0</v>
      </c>
      <c r="K138" s="116" t="str">
        <f>LOWER(DEC2HEX((J138)))</f>
        <v>0</v>
      </c>
      <c r="L138" s="116">
        <f>J138*(2^C138)</f>
        <v>0</v>
      </c>
      <c r="M138" s="118"/>
    </row>
    <row r="139" spans="1:13" ht="14.6">
      <c r="A139" s="17"/>
      <c r="B139" s="17"/>
      <c r="C139" s="116">
        <v>1</v>
      </c>
      <c r="D139" s="116">
        <v>10</v>
      </c>
      <c r="E139" s="10">
        <f>D139+1-C139</f>
        <v>10</v>
      </c>
      <c r="F139" s="10" t="str">
        <f>CONCATENATE(E139,"'h",K139)</f>
        <v>10'h0</v>
      </c>
      <c r="G139" s="10" t="s">
        <v>121</v>
      </c>
      <c r="H139" s="154" t="s">
        <v>2312</v>
      </c>
      <c r="I139" s="34" t="s">
        <v>2310</v>
      </c>
      <c r="J139" s="116">
        <v>0</v>
      </c>
      <c r="K139" s="116" t="str">
        <f>LOWER(DEC2HEX((J139)))</f>
        <v>0</v>
      </c>
      <c r="L139" s="116">
        <f>J139*(2^C139)</f>
        <v>0</v>
      </c>
      <c r="M139" s="118"/>
    </row>
    <row r="140" spans="1:13" ht="14.6">
      <c r="A140" s="17"/>
      <c r="B140" s="17"/>
      <c r="C140" s="116">
        <v>0</v>
      </c>
      <c r="D140" s="116">
        <v>0</v>
      </c>
      <c r="E140" s="10">
        <f>D140+1-C140</f>
        <v>1</v>
      </c>
      <c r="F140" s="10" t="str">
        <f>CONCATENATE(E140,"'h",K140)</f>
        <v>1'h0</v>
      </c>
      <c r="G140" s="10" t="s">
        <v>121</v>
      </c>
      <c r="H140" s="154" t="s">
        <v>2313</v>
      </c>
      <c r="I140" s="34" t="s">
        <v>2311</v>
      </c>
      <c r="J140" s="116">
        <v>0</v>
      </c>
      <c r="K140" s="116" t="str">
        <f>LOWER(DEC2HEX((J140)))</f>
        <v>0</v>
      </c>
      <c r="L140" s="116">
        <f>J140*(2^C140)</f>
        <v>0</v>
      </c>
      <c r="M140" s="118"/>
    </row>
    <row r="141" spans="1:13" ht="14.6">
      <c r="A141" s="6"/>
      <c r="B141" s="5" t="s">
        <v>2314</v>
      </c>
      <c r="C141" s="6"/>
      <c r="D141" s="6"/>
      <c r="E141" s="6">
        <v>32</v>
      </c>
      <c r="F141" s="79" t="str">
        <f>CONCATENATE("32'h",K141)</f>
        <v>32'h00000000</v>
      </c>
      <c r="G141" s="79"/>
      <c r="H141" s="153" t="s">
        <v>2315</v>
      </c>
      <c r="I141" s="8"/>
      <c r="J141" s="6"/>
      <c r="K141" s="6" t="str">
        <f>LOWER(DEC2HEX(L141,8))</f>
        <v>00000000</v>
      </c>
      <c r="L141" s="6">
        <f>SUM(L142:L148)</f>
        <v>0</v>
      </c>
      <c r="M141" s="6"/>
    </row>
    <row r="142" spans="1:13" ht="14.6">
      <c r="A142" s="17"/>
      <c r="B142" s="17"/>
      <c r="C142" s="116">
        <v>26</v>
      </c>
      <c r="D142" s="116">
        <v>31</v>
      </c>
      <c r="E142" s="10">
        <f>D142+1-C142</f>
        <v>6</v>
      </c>
      <c r="F142" s="10" t="str">
        <f>CONCATENATE(E142,"'h",K142)</f>
        <v>6'h0</v>
      </c>
      <c r="G142" s="10" t="s">
        <v>121</v>
      </c>
      <c r="H142" s="154" t="s">
        <v>106</v>
      </c>
      <c r="I142" s="34" t="s">
        <v>334</v>
      </c>
      <c r="J142" s="116">
        <v>0</v>
      </c>
      <c r="K142" s="116" t="str">
        <f>LOWER(DEC2HEX((J142)))</f>
        <v>0</v>
      </c>
      <c r="L142" s="116">
        <f t="shared" ref="L142:L147" si="11">J142*(2^C142)</f>
        <v>0</v>
      </c>
      <c r="M142" s="118"/>
    </row>
    <row r="143" spans="1:13" ht="72.900000000000006">
      <c r="A143" s="17"/>
      <c r="B143" s="17"/>
      <c r="C143" s="116">
        <v>25</v>
      </c>
      <c r="D143" s="116">
        <v>25</v>
      </c>
      <c r="E143" s="10">
        <f>D143+1-C143</f>
        <v>1</v>
      </c>
      <c r="F143" s="10" t="s">
        <v>3733</v>
      </c>
      <c r="G143" s="10" t="s">
        <v>3734</v>
      </c>
      <c r="H143" s="154" t="s">
        <v>3735</v>
      </c>
      <c r="I143" s="34" t="s">
        <v>3736</v>
      </c>
      <c r="J143" s="116">
        <v>0</v>
      </c>
      <c r="K143" s="116">
        <v>0</v>
      </c>
      <c r="L143" s="116">
        <f t="shared" si="11"/>
        <v>0</v>
      </c>
      <c r="M143" s="118"/>
    </row>
    <row r="144" spans="1:13" ht="14.6">
      <c r="A144" s="17"/>
      <c r="B144" s="17"/>
      <c r="C144" s="116">
        <v>15</v>
      </c>
      <c r="D144" s="116">
        <v>24</v>
      </c>
      <c r="E144" s="10">
        <v>10</v>
      </c>
      <c r="F144" s="10" t="str">
        <f>CONCATENATE(E144,"'h",K144)</f>
        <v>10'h0</v>
      </c>
      <c r="G144" s="10" t="s">
        <v>123</v>
      </c>
      <c r="H144" s="154" t="s">
        <v>3737</v>
      </c>
      <c r="I144" s="34" t="s">
        <v>3738</v>
      </c>
      <c r="J144" s="116">
        <v>0</v>
      </c>
      <c r="K144" s="116" t="str">
        <f>LOWER(DEC2HEX((J144)))</f>
        <v>0</v>
      </c>
      <c r="L144" s="116">
        <f t="shared" si="11"/>
        <v>0</v>
      </c>
      <c r="M144" s="118"/>
    </row>
    <row r="145" spans="1:13" ht="14.6">
      <c r="A145" s="17"/>
      <c r="B145" s="17"/>
      <c r="C145" s="116">
        <v>2</v>
      </c>
      <c r="D145" s="116">
        <v>14</v>
      </c>
      <c r="E145" s="10">
        <v>13</v>
      </c>
      <c r="F145" s="10" t="str">
        <f>CONCATENATE(E145,"'h",K145)</f>
        <v>13'h0</v>
      </c>
      <c r="G145" s="10" t="s">
        <v>123</v>
      </c>
      <c r="H145" s="154" t="s">
        <v>2316</v>
      </c>
      <c r="I145" s="34" t="s">
        <v>3739</v>
      </c>
      <c r="J145" s="116">
        <v>0</v>
      </c>
      <c r="K145" s="116" t="str">
        <f>LOWER(DEC2HEX((J145)))</f>
        <v>0</v>
      </c>
      <c r="L145" s="116">
        <f t="shared" si="11"/>
        <v>0</v>
      </c>
      <c r="M145" s="118"/>
    </row>
    <row r="146" spans="1:13" ht="14.6">
      <c r="A146" s="17"/>
      <c r="B146" s="17"/>
      <c r="C146" s="116">
        <v>1</v>
      </c>
      <c r="D146" s="116">
        <v>1</v>
      </c>
      <c r="E146" s="10">
        <f>D146+1-C146</f>
        <v>1</v>
      </c>
      <c r="F146" s="10" t="str">
        <f>CONCATENATE(E146,"'h",K146)</f>
        <v>1'h0</v>
      </c>
      <c r="G146" s="10" t="s">
        <v>3740</v>
      </c>
      <c r="H146" s="154" t="s">
        <v>2317</v>
      </c>
      <c r="I146" s="34" t="s">
        <v>3741</v>
      </c>
      <c r="J146" s="116">
        <v>0</v>
      </c>
      <c r="K146" s="116" t="str">
        <f>LOWER(DEC2HEX((J146)))</f>
        <v>0</v>
      </c>
      <c r="L146" s="116">
        <f t="shared" si="11"/>
        <v>0</v>
      </c>
      <c r="M146" s="118"/>
    </row>
    <row r="147" spans="1:13" ht="29.15">
      <c r="A147" s="17"/>
      <c r="B147" s="17"/>
      <c r="C147" s="116">
        <v>0</v>
      </c>
      <c r="D147" s="116">
        <v>0</v>
      </c>
      <c r="E147" s="10">
        <v>1</v>
      </c>
      <c r="F147" s="10" t="str">
        <f>CONCATENATE(E147,"'h",K147)</f>
        <v>1'h0</v>
      </c>
      <c r="G147" s="10" t="s">
        <v>123</v>
      </c>
      <c r="H147" s="154" t="s">
        <v>3742</v>
      </c>
      <c r="I147" s="34" t="s">
        <v>3743</v>
      </c>
      <c r="J147" s="116">
        <v>0</v>
      </c>
      <c r="K147" s="116" t="str">
        <f>LOWER(DEC2HEX((J147)))</f>
        <v>0</v>
      </c>
      <c r="L147" s="116">
        <f t="shared" si="11"/>
        <v>0</v>
      </c>
      <c r="M147" s="118"/>
    </row>
    <row r="148" spans="1:13" ht="14.6">
      <c r="A148" s="6"/>
      <c r="B148" s="5" t="s">
        <v>2318</v>
      </c>
      <c r="C148" s="6"/>
      <c r="D148" s="6"/>
      <c r="E148" s="6">
        <f>SUM(E149:E151)</f>
        <v>32</v>
      </c>
      <c r="F148" s="79" t="str">
        <f>CONCATENATE("32'h",K148)</f>
        <v>32'h00000000</v>
      </c>
      <c r="G148" s="79"/>
      <c r="H148" s="153" t="s">
        <v>2319</v>
      </c>
      <c r="I148" s="8"/>
      <c r="J148" s="6"/>
      <c r="K148" s="6" t="str">
        <f>LOWER(DEC2HEX(L148,8))</f>
        <v>00000000</v>
      </c>
      <c r="L148" s="6">
        <f>SUM(L149:L151)</f>
        <v>0</v>
      </c>
      <c r="M148" s="6"/>
    </row>
    <row r="149" spans="1:13" ht="14.6">
      <c r="A149" s="17"/>
      <c r="B149" s="17"/>
      <c r="C149" s="116">
        <v>14</v>
      </c>
      <c r="D149" s="116">
        <v>31</v>
      </c>
      <c r="E149" s="10">
        <f>D149+1-C149</f>
        <v>18</v>
      </c>
      <c r="F149" s="10" t="str">
        <f>CONCATENATE(E149,"'h",K149)</f>
        <v>18'h0</v>
      </c>
      <c r="G149" s="10" t="s">
        <v>121</v>
      </c>
      <c r="H149" s="154" t="s">
        <v>106</v>
      </c>
      <c r="I149" s="34" t="s">
        <v>334</v>
      </c>
      <c r="J149" s="116">
        <v>0</v>
      </c>
      <c r="K149" s="116" t="str">
        <f>LOWER(DEC2HEX((J149)))</f>
        <v>0</v>
      </c>
      <c r="L149" s="116">
        <f>J149*(2^C149)</f>
        <v>0</v>
      </c>
      <c r="M149" s="118"/>
    </row>
    <row r="150" spans="1:13" ht="14.6">
      <c r="A150" s="17"/>
      <c r="B150" s="17"/>
      <c r="C150" s="116">
        <v>1</v>
      </c>
      <c r="D150" s="116">
        <v>13</v>
      </c>
      <c r="E150" s="10">
        <f>D150+1-C150</f>
        <v>13</v>
      </c>
      <c r="F150" s="10" t="str">
        <f>CONCATENATE(E150,"'h",K150)</f>
        <v>13'h0</v>
      </c>
      <c r="G150" s="10" t="s">
        <v>121</v>
      </c>
      <c r="H150" s="154" t="s">
        <v>2320</v>
      </c>
      <c r="I150" s="34" t="s">
        <v>2321</v>
      </c>
      <c r="J150" s="116">
        <v>0</v>
      </c>
      <c r="K150" s="116" t="str">
        <f>LOWER(DEC2HEX((J150)))</f>
        <v>0</v>
      </c>
      <c r="L150" s="116">
        <f>J150*(2^C150)</f>
        <v>0</v>
      </c>
      <c r="M150" s="118"/>
    </row>
    <row r="151" spans="1:13" ht="14.6">
      <c r="A151" s="17"/>
      <c r="B151" s="17"/>
      <c r="C151" s="116">
        <v>0</v>
      </c>
      <c r="D151" s="116">
        <v>0</v>
      </c>
      <c r="E151" s="10">
        <f>D151+1-C151</f>
        <v>1</v>
      </c>
      <c r="F151" s="10" t="str">
        <f>CONCATENATE(E151,"'h",K151)</f>
        <v>1'h0</v>
      </c>
      <c r="G151" s="10" t="s">
        <v>121</v>
      </c>
      <c r="H151" s="154" t="s">
        <v>2322</v>
      </c>
      <c r="I151" s="34" t="s">
        <v>2323</v>
      </c>
      <c r="J151" s="116">
        <v>0</v>
      </c>
      <c r="K151" s="116" t="str">
        <f>LOWER(DEC2HEX((J151)))</f>
        <v>0</v>
      </c>
      <c r="L151" s="116">
        <f>J151*(2^C151)</f>
        <v>0</v>
      </c>
      <c r="M151" s="118"/>
    </row>
    <row r="152" spans="1:13" ht="14.6">
      <c r="A152" s="6"/>
      <c r="B152" s="5" t="s">
        <v>3744</v>
      </c>
      <c r="C152" s="6"/>
      <c r="D152" s="6"/>
      <c r="E152" s="6">
        <f>SUM(E153:E154)</f>
        <v>32</v>
      </c>
      <c r="F152" s="79" t="str">
        <f>CONCATENATE("32'h",K152)</f>
        <v>32'h00006c00</v>
      </c>
      <c r="G152" s="79"/>
      <c r="H152" s="153" t="s">
        <v>3745</v>
      </c>
      <c r="I152" s="8"/>
      <c r="J152" s="6"/>
      <c r="K152" s="6" t="str">
        <f>LOWER(DEC2HEX(L152,8))</f>
        <v>00006c00</v>
      </c>
      <c r="L152" s="6">
        <f>SUM(L153:L154)</f>
        <v>27648</v>
      </c>
      <c r="M152" s="118"/>
    </row>
    <row r="153" spans="1:13" ht="14.6">
      <c r="A153" s="17"/>
      <c r="B153" s="17"/>
      <c r="C153" s="116">
        <v>15</v>
      </c>
      <c r="D153" s="116">
        <v>31</v>
      </c>
      <c r="E153" s="10">
        <f>D153+1-C153</f>
        <v>17</v>
      </c>
      <c r="F153" s="10" t="str">
        <f>CONCATENATE(E153,"'h",K153)</f>
        <v>17'h0</v>
      </c>
      <c r="G153" s="10" t="s">
        <v>121</v>
      </c>
      <c r="H153" s="154" t="s">
        <v>106</v>
      </c>
      <c r="I153" s="34" t="s">
        <v>334</v>
      </c>
      <c r="J153" s="116">
        <v>0</v>
      </c>
      <c r="K153" s="116" t="str">
        <f>LOWER(DEC2HEX((J153)))</f>
        <v>0</v>
      </c>
      <c r="L153" s="116">
        <f>J153*(2^C153)</f>
        <v>0</v>
      </c>
      <c r="M153" s="118"/>
    </row>
    <row r="154" spans="1:13" ht="14.6">
      <c r="A154" s="17"/>
      <c r="B154" s="17"/>
      <c r="C154" s="116">
        <v>0</v>
      </c>
      <c r="D154" s="116">
        <v>14</v>
      </c>
      <c r="E154" s="10">
        <f>D154+1-C154</f>
        <v>15</v>
      </c>
      <c r="F154" s="10" t="str">
        <f>CONCATENATE(E154,"'h",K154)</f>
        <v>15'h6c00</v>
      </c>
      <c r="G154" s="10" t="s">
        <v>123</v>
      </c>
      <c r="H154" s="154" t="s">
        <v>3746</v>
      </c>
      <c r="I154" s="35" t="s">
        <v>3747</v>
      </c>
      <c r="J154" s="116">
        <v>27648</v>
      </c>
      <c r="K154" s="116" t="str">
        <f>LOWER(DEC2HEX((J154)))</f>
        <v>6c00</v>
      </c>
      <c r="L154" s="116">
        <f>J154*(2^C154)</f>
        <v>27648</v>
      </c>
      <c r="M154" s="118"/>
    </row>
    <row r="155" spans="1:13" ht="14.6">
      <c r="A155" s="6"/>
      <c r="B155" s="5" t="s">
        <v>2324</v>
      </c>
      <c r="C155" s="6"/>
      <c r="D155" s="6"/>
      <c r="E155" s="6">
        <f>SUM(E156:E165)</f>
        <v>32</v>
      </c>
      <c r="F155" s="79" t="str">
        <f>CONCATENATE("32'h",K155)</f>
        <v>32'h01000000</v>
      </c>
      <c r="G155" s="79"/>
      <c r="H155" s="153" t="s">
        <v>2325</v>
      </c>
      <c r="I155" s="8"/>
      <c r="J155" s="6"/>
      <c r="K155" s="6" t="str">
        <f>LOWER(DEC2HEX(L155,8))</f>
        <v>01000000</v>
      </c>
      <c r="L155" s="6">
        <f>SUM(L156:L165)</f>
        <v>16777216</v>
      </c>
      <c r="M155" s="6"/>
    </row>
    <row r="156" spans="1:13" ht="14.6">
      <c r="A156" s="17"/>
      <c r="B156" s="17"/>
      <c r="C156" s="116">
        <v>31</v>
      </c>
      <c r="D156" s="116">
        <v>31</v>
      </c>
      <c r="E156" s="10">
        <f t="shared" ref="E156:E165" si="12">D156+1-C156</f>
        <v>1</v>
      </c>
      <c r="F156" s="10" t="str">
        <f t="shared" ref="F156:F165" si="13">CONCATENATE(E156,"'h",K156)</f>
        <v>1'h0</v>
      </c>
      <c r="G156" s="10" t="s">
        <v>121</v>
      </c>
      <c r="H156" s="154" t="s">
        <v>106</v>
      </c>
      <c r="I156" s="34" t="s">
        <v>334</v>
      </c>
      <c r="J156" s="116">
        <v>0</v>
      </c>
      <c r="K156" s="116" t="str">
        <f>LOWER(DEC2HEX((J156)))</f>
        <v>0</v>
      </c>
      <c r="L156" s="116">
        <f>J156*(2^C156)</f>
        <v>0</v>
      </c>
      <c r="M156" s="118"/>
    </row>
    <row r="157" spans="1:13" ht="14.6">
      <c r="A157" s="17"/>
      <c r="B157" s="17"/>
      <c r="C157" s="116">
        <v>28</v>
      </c>
      <c r="D157" s="116">
        <v>30</v>
      </c>
      <c r="E157" s="10">
        <f>D157+1-C157</f>
        <v>3</v>
      </c>
      <c r="F157" s="10" t="str">
        <f>CONCATENATE(E157,"'h",K157)</f>
        <v>3'h0</v>
      </c>
      <c r="G157" s="10" t="s">
        <v>123</v>
      </c>
      <c r="H157" s="154" t="s">
        <v>3662</v>
      </c>
      <c r="I157" s="34"/>
      <c r="J157" s="116">
        <v>0</v>
      </c>
      <c r="K157" s="116" t="str">
        <f>LOWER(DEC2HEX((J157)))</f>
        <v>0</v>
      </c>
      <c r="L157" s="116">
        <f>J157*(2^C157)</f>
        <v>0</v>
      </c>
      <c r="M157" s="118"/>
    </row>
    <row r="158" spans="1:13" ht="14.6">
      <c r="A158" s="17"/>
      <c r="B158" s="17"/>
      <c r="C158" s="116">
        <v>25</v>
      </c>
      <c r="D158" s="116">
        <v>27</v>
      </c>
      <c r="E158" s="10">
        <f>D158+1-C158</f>
        <v>3</v>
      </c>
      <c r="F158" s="10" t="str">
        <f>CONCATENATE(E158,"'h",K158)</f>
        <v>3'h0</v>
      </c>
      <c r="G158" s="10" t="s">
        <v>123</v>
      </c>
      <c r="H158" s="154" t="s">
        <v>3748</v>
      </c>
      <c r="I158" s="34"/>
      <c r="J158" s="116">
        <v>0</v>
      </c>
      <c r="K158" s="116" t="str">
        <f>LOWER(DEC2HEX((J158)))</f>
        <v>0</v>
      </c>
      <c r="L158" s="116">
        <f>J158*(2^C158)</f>
        <v>0</v>
      </c>
      <c r="M158" s="118"/>
    </row>
    <row r="159" spans="1:13" ht="14.6">
      <c r="A159" s="17"/>
      <c r="B159" s="17"/>
      <c r="C159" s="116">
        <v>24</v>
      </c>
      <c r="D159" s="116">
        <v>24</v>
      </c>
      <c r="E159" s="10">
        <f t="shared" si="12"/>
        <v>1</v>
      </c>
      <c r="F159" s="10" t="str">
        <f t="shared" si="13"/>
        <v>1'h1</v>
      </c>
      <c r="G159" s="10" t="s">
        <v>123</v>
      </c>
      <c r="H159" s="154" t="s">
        <v>2326</v>
      </c>
      <c r="I159" s="34"/>
      <c r="J159" s="116">
        <v>1</v>
      </c>
      <c r="K159" s="116">
        <v>1</v>
      </c>
      <c r="L159" s="116">
        <f>J159*(2^C159)</f>
        <v>16777216</v>
      </c>
      <c r="M159" s="118"/>
    </row>
    <row r="160" spans="1:13" ht="14.6">
      <c r="A160" s="17"/>
      <c r="B160" s="17"/>
      <c r="C160" s="116">
        <v>16</v>
      </c>
      <c r="D160" s="116">
        <v>23</v>
      </c>
      <c r="E160" s="10">
        <f t="shared" si="12"/>
        <v>8</v>
      </c>
      <c r="F160" s="10" t="str">
        <f t="shared" si="13"/>
        <v>8'h0</v>
      </c>
      <c r="G160" s="10" t="s">
        <v>123</v>
      </c>
      <c r="H160" s="154" t="s">
        <v>2327</v>
      </c>
      <c r="I160" s="34"/>
      <c r="J160" s="116">
        <v>0</v>
      </c>
      <c r="K160" s="116" t="str">
        <f t="shared" ref="K160:K165" si="14">LOWER(DEC2HEX((J160)))</f>
        <v>0</v>
      </c>
      <c r="L160" s="116">
        <f t="shared" ref="L160:L165" si="15">J160*(2^C160)</f>
        <v>0</v>
      </c>
      <c r="M160" s="118"/>
    </row>
    <row r="161" spans="1:13" ht="14.6">
      <c r="A161" s="17"/>
      <c r="B161" s="17"/>
      <c r="C161" s="116">
        <v>8</v>
      </c>
      <c r="D161" s="116">
        <v>15</v>
      </c>
      <c r="E161" s="10">
        <f t="shared" si="12"/>
        <v>8</v>
      </c>
      <c r="F161" s="10" t="str">
        <f t="shared" si="13"/>
        <v>8'h0</v>
      </c>
      <c r="G161" s="10" t="s">
        <v>123</v>
      </c>
      <c r="H161" s="154" t="s">
        <v>2328</v>
      </c>
      <c r="I161" s="34"/>
      <c r="J161" s="116">
        <v>0</v>
      </c>
      <c r="K161" s="116" t="str">
        <f t="shared" si="14"/>
        <v>0</v>
      </c>
      <c r="L161" s="116">
        <f t="shared" si="15"/>
        <v>0</v>
      </c>
      <c r="M161" s="118"/>
    </row>
    <row r="162" spans="1:13" ht="14.6">
      <c r="A162" s="17"/>
      <c r="B162" s="17"/>
      <c r="C162" s="116">
        <v>7</v>
      </c>
      <c r="D162" s="116">
        <v>7</v>
      </c>
      <c r="E162" s="10">
        <f t="shared" si="12"/>
        <v>1</v>
      </c>
      <c r="F162" s="10" t="str">
        <f t="shared" si="13"/>
        <v>1'h0</v>
      </c>
      <c r="G162" s="10" t="s">
        <v>123</v>
      </c>
      <c r="H162" s="154" t="s">
        <v>2329</v>
      </c>
      <c r="I162" s="34"/>
      <c r="J162" s="116">
        <v>0</v>
      </c>
      <c r="K162" s="116" t="str">
        <f t="shared" si="14"/>
        <v>0</v>
      </c>
      <c r="L162" s="116">
        <f t="shared" si="15"/>
        <v>0</v>
      </c>
      <c r="M162" s="118"/>
    </row>
    <row r="163" spans="1:13" ht="14.6">
      <c r="A163" s="17"/>
      <c r="B163" s="17"/>
      <c r="C163" s="116">
        <v>6</v>
      </c>
      <c r="D163" s="116">
        <v>6</v>
      </c>
      <c r="E163" s="10">
        <f t="shared" si="12"/>
        <v>1</v>
      </c>
      <c r="F163" s="10" t="str">
        <f t="shared" si="13"/>
        <v>1'h0</v>
      </c>
      <c r="G163" s="10" t="s">
        <v>123</v>
      </c>
      <c r="H163" s="154" t="s">
        <v>2330</v>
      </c>
      <c r="I163" s="34"/>
      <c r="J163" s="116">
        <v>0</v>
      </c>
      <c r="K163" s="116" t="str">
        <f t="shared" si="14"/>
        <v>0</v>
      </c>
      <c r="L163" s="116">
        <f t="shared" si="15"/>
        <v>0</v>
      </c>
      <c r="M163" s="118"/>
    </row>
    <row r="164" spans="1:13" ht="14.6">
      <c r="A164" s="17"/>
      <c r="B164" s="17"/>
      <c r="C164" s="116">
        <v>3</v>
      </c>
      <c r="D164" s="116">
        <v>5</v>
      </c>
      <c r="E164" s="10">
        <f t="shared" si="12"/>
        <v>3</v>
      </c>
      <c r="F164" s="10" t="str">
        <f t="shared" si="13"/>
        <v>3'h0</v>
      </c>
      <c r="G164" s="10" t="s">
        <v>123</v>
      </c>
      <c r="H164" s="154" t="s">
        <v>2331</v>
      </c>
      <c r="I164" s="34"/>
      <c r="J164" s="116">
        <v>0</v>
      </c>
      <c r="K164" s="116" t="str">
        <f t="shared" si="14"/>
        <v>0</v>
      </c>
      <c r="L164" s="116">
        <f t="shared" si="15"/>
        <v>0</v>
      </c>
      <c r="M164" s="118"/>
    </row>
    <row r="165" spans="1:13" ht="14.6">
      <c r="A165" s="17"/>
      <c r="B165" s="17"/>
      <c r="C165" s="116">
        <v>0</v>
      </c>
      <c r="D165" s="116">
        <v>2</v>
      </c>
      <c r="E165" s="10">
        <f t="shared" si="12"/>
        <v>3</v>
      </c>
      <c r="F165" s="10" t="str">
        <f t="shared" si="13"/>
        <v>3'h0</v>
      </c>
      <c r="G165" s="10" t="s">
        <v>123</v>
      </c>
      <c r="H165" s="154" t="s">
        <v>2332</v>
      </c>
      <c r="I165" s="34"/>
      <c r="J165" s="116">
        <v>0</v>
      </c>
      <c r="K165" s="116" t="str">
        <f t="shared" si="14"/>
        <v>0</v>
      </c>
      <c r="L165" s="116">
        <f t="shared" si="15"/>
        <v>0</v>
      </c>
      <c r="M165" s="118"/>
    </row>
    <row r="166" spans="1:13" ht="14.6">
      <c r="A166" s="6"/>
      <c r="B166" s="5" t="s">
        <v>2333</v>
      </c>
      <c r="C166" s="6"/>
      <c r="D166" s="6"/>
      <c r="E166" s="6">
        <f>SUM(E167:E168)</f>
        <v>32</v>
      </c>
      <c r="F166" s="79" t="str">
        <f>CONCATENATE("32'h",K166)</f>
        <v>32'h00002870</v>
      </c>
      <c r="G166" s="79"/>
      <c r="H166" s="153" t="s">
        <v>2334</v>
      </c>
      <c r="I166" s="8"/>
      <c r="J166" s="6"/>
      <c r="K166" s="6" t="str">
        <f>LOWER(DEC2HEX(L166,8))</f>
        <v>00002870</v>
      </c>
      <c r="L166" s="6">
        <f>SUM(L167:L168)</f>
        <v>10352</v>
      </c>
      <c r="M166" s="6"/>
    </row>
    <row r="167" spans="1:13" ht="14.6">
      <c r="A167" s="17"/>
      <c r="B167" s="17"/>
      <c r="C167" s="116">
        <v>20</v>
      </c>
      <c r="D167" s="116">
        <v>31</v>
      </c>
      <c r="E167" s="10">
        <f>D167+1-C167</f>
        <v>12</v>
      </c>
      <c r="F167" s="10" t="str">
        <f>CONCATENATE(E167,"'h",K167)</f>
        <v>12'h0</v>
      </c>
      <c r="G167" s="10" t="s">
        <v>121</v>
      </c>
      <c r="H167" s="154" t="s">
        <v>106</v>
      </c>
      <c r="I167" s="34" t="s">
        <v>334</v>
      </c>
      <c r="J167" s="116">
        <v>0</v>
      </c>
      <c r="K167" s="116" t="str">
        <f>LOWER(DEC2HEX((J167)))</f>
        <v>0</v>
      </c>
      <c r="L167" s="116">
        <f>J167*(2^C167)</f>
        <v>0</v>
      </c>
      <c r="M167" s="118"/>
    </row>
    <row r="168" spans="1:13" ht="14.6">
      <c r="A168" s="17"/>
      <c r="B168" s="17"/>
      <c r="C168" s="116">
        <v>0</v>
      </c>
      <c r="D168" s="116">
        <v>19</v>
      </c>
      <c r="E168" s="10">
        <f>D168+1-C168</f>
        <v>20</v>
      </c>
      <c r="F168" s="10" t="str">
        <f>CONCATENATE(E168,"'h",K168)</f>
        <v>20'h2870</v>
      </c>
      <c r="G168" s="10" t="s">
        <v>123</v>
      </c>
      <c r="H168" s="154" t="s">
        <v>2335</v>
      </c>
      <c r="I168" s="94"/>
      <c r="J168" s="116">
        <v>10352</v>
      </c>
      <c r="K168" s="116" t="str">
        <f>LOWER(DEC2HEX((J168)))</f>
        <v>2870</v>
      </c>
      <c r="L168" s="116">
        <f>J168*(2^C168)</f>
        <v>10352</v>
      </c>
      <c r="M168" s="118"/>
    </row>
    <row r="169" spans="1:13" ht="14.6">
      <c r="A169" s="6"/>
      <c r="B169" s="5" t="s">
        <v>2336</v>
      </c>
      <c r="C169" s="6"/>
      <c r="D169" s="6"/>
      <c r="E169" s="6">
        <f>SUM(E170:E172)</f>
        <v>32</v>
      </c>
      <c r="F169" s="79" t="str">
        <f>CONCATENATE("32'h",K169)</f>
        <v>32'h0000300c</v>
      </c>
      <c r="G169" s="79"/>
      <c r="H169" s="153" t="s">
        <v>2337</v>
      </c>
      <c r="I169" s="8"/>
      <c r="J169" s="6"/>
      <c r="K169" s="6" t="str">
        <f>LOWER(DEC2HEX(L169,8))</f>
        <v>0000300c</v>
      </c>
      <c r="L169" s="6">
        <f>SUM(L170:L172)</f>
        <v>12300</v>
      </c>
      <c r="M169" s="6"/>
    </row>
    <row r="170" spans="1:13" ht="14.6">
      <c r="A170" s="17"/>
      <c r="B170" s="17"/>
      <c r="C170" s="116">
        <v>24</v>
      </c>
      <c r="D170" s="116">
        <v>31</v>
      </c>
      <c r="E170" s="10">
        <f>D170+1-C170</f>
        <v>8</v>
      </c>
      <c r="F170" s="10" t="str">
        <f>CONCATENATE(E170,"'h",K170)</f>
        <v>8'h0</v>
      </c>
      <c r="G170" s="10" t="s">
        <v>121</v>
      </c>
      <c r="H170" s="154" t="s">
        <v>106</v>
      </c>
      <c r="I170" s="34" t="s">
        <v>334</v>
      </c>
      <c r="J170" s="116">
        <v>0</v>
      </c>
      <c r="K170" s="116" t="str">
        <f>LOWER(DEC2HEX((J170)))</f>
        <v>0</v>
      </c>
      <c r="L170" s="116">
        <f>J170*(2^C170)</f>
        <v>0</v>
      </c>
      <c r="M170" s="118"/>
    </row>
    <row r="171" spans="1:13" ht="14.6">
      <c r="A171" s="17"/>
      <c r="B171" s="17"/>
      <c r="C171" s="116">
        <v>12</v>
      </c>
      <c r="D171" s="116">
        <v>23</v>
      </c>
      <c r="E171" s="10">
        <f>D171+1-C171</f>
        <v>12</v>
      </c>
      <c r="F171" s="10" t="str">
        <f>CONCATENATE(E171,"'h",K171)</f>
        <v>12'h3</v>
      </c>
      <c r="G171" s="10" t="s">
        <v>123</v>
      </c>
      <c r="H171" s="154" t="s">
        <v>2338</v>
      </c>
      <c r="I171" s="34"/>
      <c r="J171" s="116">
        <v>3</v>
      </c>
      <c r="K171" s="116" t="str">
        <f>LOWER(DEC2HEX((J171)))</f>
        <v>3</v>
      </c>
      <c r="L171" s="116">
        <f>J171*(2^C171)</f>
        <v>12288</v>
      </c>
      <c r="M171" s="118"/>
    </row>
    <row r="172" spans="1:13" ht="14.6">
      <c r="A172" s="17"/>
      <c r="B172" s="17"/>
      <c r="C172" s="116">
        <v>0</v>
      </c>
      <c r="D172" s="116">
        <v>11</v>
      </c>
      <c r="E172" s="10">
        <f>D172+1-C172</f>
        <v>12</v>
      </c>
      <c r="F172" s="10" t="str">
        <f>CONCATENATE(E172,"'h",K172)</f>
        <v>12'hc</v>
      </c>
      <c r="G172" s="10" t="s">
        <v>123</v>
      </c>
      <c r="H172" s="154" t="s">
        <v>2339</v>
      </c>
      <c r="I172" s="34"/>
      <c r="J172" s="116">
        <v>12</v>
      </c>
      <c r="K172" s="116" t="str">
        <f>LOWER(DEC2HEX((J172)))</f>
        <v>c</v>
      </c>
      <c r="L172" s="116">
        <f>J172*(2^C172)</f>
        <v>12</v>
      </c>
      <c r="M172" s="118"/>
    </row>
    <row r="173" spans="1:13" ht="14.6">
      <c r="A173" s="6"/>
      <c r="B173" s="5" t="s">
        <v>2340</v>
      </c>
      <c r="C173" s="6"/>
      <c r="D173" s="6"/>
      <c r="E173" s="6">
        <f>SUM(E174:E176)</f>
        <v>32</v>
      </c>
      <c r="F173" s="79" t="str">
        <f>CONCATENATE("32'h",K173)</f>
        <v>32'h002fb036</v>
      </c>
      <c r="G173" s="79"/>
      <c r="H173" s="153" t="s">
        <v>2341</v>
      </c>
      <c r="I173" s="8"/>
      <c r="J173" s="6"/>
      <c r="K173" s="6" t="str">
        <f>LOWER(DEC2HEX(L173,8))</f>
        <v>002fb036</v>
      </c>
      <c r="L173" s="6">
        <f>SUM(L174:L176)</f>
        <v>3125302</v>
      </c>
      <c r="M173" s="6"/>
    </row>
    <row r="174" spans="1:13" ht="14.6">
      <c r="A174" s="17"/>
      <c r="B174" s="17"/>
      <c r="C174" s="116">
        <v>24</v>
      </c>
      <c r="D174" s="116">
        <v>31</v>
      </c>
      <c r="E174" s="10">
        <f>D174+1-C174</f>
        <v>8</v>
      </c>
      <c r="F174" s="10" t="str">
        <f>CONCATENATE(E174,"'h",K174)</f>
        <v>8'h0</v>
      </c>
      <c r="G174" s="10" t="s">
        <v>121</v>
      </c>
      <c r="H174" s="154" t="s">
        <v>106</v>
      </c>
      <c r="I174" s="34" t="s">
        <v>334</v>
      </c>
      <c r="J174" s="116">
        <v>0</v>
      </c>
      <c r="K174" s="116" t="str">
        <f>LOWER(DEC2HEX((J174)))</f>
        <v>0</v>
      </c>
      <c r="L174" s="116">
        <f>J174*(2^C174)</f>
        <v>0</v>
      </c>
      <c r="M174" s="118"/>
    </row>
    <row r="175" spans="1:13" ht="14.6">
      <c r="A175" s="17"/>
      <c r="B175" s="17"/>
      <c r="C175" s="116">
        <v>12</v>
      </c>
      <c r="D175" s="116">
        <v>23</v>
      </c>
      <c r="E175" s="10">
        <f>D175+1-C175</f>
        <v>12</v>
      </c>
      <c r="F175" s="10" t="str">
        <f>CONCATENATE(E175,"'h",K175)</f>
        <v>12'h2fb</v>
      </c>
      <c r="G175" s="10" t="s">
        <v>123</v>
      </c>
      <c r="H175" s="154" t="s">
        <v>2342</v>
      </c>
      <c r="I175" s="34"/>
      <c r="J175" s="116">
        <v>763</v>
      </c>
      <c r="K175" s="116" t="str">
        <f>LOWER(DEC2HEX((J175)))</f>
        <v>2fb</v>
      </c>
      <c r="L175" s="116">
        <f>J175*(2^C175)</f>
        <v>3125248</v>
      </c>
      <c r="M175" s="118"/>
    </row>
    <row r="176" spans="1:13" ht="14.6">
      <c r="A176" s="17"/>
      <c r="B176" s="17"/>
      <c r="C176" s="116">
        <v>0</v>
      </c>
      <c r="D176" s="116">
        <v>11</v>
      </c>
      <c r="E176" s="10">
        <f>D176+1-C176</f>
        <v>12</v>
      </c>
      <c r="F176" s="10" t="str">
        <f>CONCATENATE(E176,"'h",K176)</f>
        <v>12'h36</v>
      </c>
      <c r="G176" s="10" t="s">
        <v>123</v>
      </c>
      <c r="H176" s="154" t="s">
        <v>2343</v>
      </c>
      <c r="I176" s="94"/>
      <c r="J176" s="116">
        <v>54</v>
      </c>
      <c r="K176" s="116" t="str">
        <f>LOWER(DEC2HEX((J176)))</f>
        <v>36</v>
      </c>
      <c r="L176" s="116">
        <f>J176*(2^C176)</f>
        <v>54</v>
      </c>
      <c r="M176" s="118"/>
    </row>
    <row r="177" spans="1:13" ht="14.6">
      <c r="A177" s="6"/>
      <c r="B177" s="5" t="s">
        <v>2344</v>
      </c>
      <c r="C177" s="6"/>
      <c r="D177" s="6"/>
      <c r="E177" s="6">
        <f>SUM(E178:E180)</f>
        <v>32</v>
      </c>
      <c r="F177" s="79" t="str">
        <f>CONCATENATE("32'h",K177)</f>
        <v>32'h000ab0c0</v>
      </c>
      <c r="G177" s="79"/>
      <c r="H177" s="153" t="s">
        <v>2345</v>
      </c>
      <c r="I177" s="8"/>
      <c r="J177" s="6"/>
      <c r="K177" s="6" t="str">
        <f>LOWER(DEC2HEX(L177,8))</f>
        <v>000ab0c0</v>
      </c>
      <c r="L177" s="6">
        <f>SUM(L178:L180)</f>
        <v>700608</v>
      </c>
      <c r="M177" s="6"/>
    </row>
    <row r="178" spans="1:13" ht="14.6">
      <c r="A178" s="17"/>
      <c r="B178" s="17"/>
      <c r="C178" s="116">
        <v>24</v>
      </c>
      <c r="D178" s="116">
        <v>31</v>
      </c>
      <c r="E178" s="10">
        <f>D178+1-C178</f>
        <v>8</v>
      </c>
      <c r="F178" s="10" t="str">
        <f>CONCATENATE(E178,"'h",K178)</f>
        <v>8'h0</v>
      </c>
      <c r="G178" s="10" t="s">
        <v>121</v>
      </c>
      <c r="H178" s="154" t="s">
        <v>106</v>
      </c>
      <c r="I178" s="34" t="s">
        <v>334</v>
      </c>
      <c r="J178" s="116">
        <v>0</v>
      </c>
      <c r="K178" s="116" t="str">
        <f>LOWER(DEC2HEX((J178)))</f>
        <v>0</v>
      </c>
      <c r="L178" s="116">
        <f>J178*(2^C178)</f>
        <v>0</v>
      </c>
      <c r="M178" s="118"/>
    </row>
    <row r="179" spans="1:13" ht="14.6">
      <c r="A179" s="17"/>
      <c r="B179" s="17"/>
      <c r="C179" s="116">
        <v>12</v>
      </c>
      <c r="D179" s="116">
        <v>23</v>
      </c>
      <c r="E179" s="10">
        <f>D179+1-C179</f>
        <v>12</v>
      </c>
      <c r="F179" s="10" t="str">
        <f>CONCATENATE(E179,"'h",K179)</f>
        <v>12'hab</v>
      </c>
      <c r="G179" s="10" t="s">
        <v>123</v>
      </c>
      <c r="H179" s="154" t="s">
        <v>2346</v>
      </c>
      <c r="I179" s="34"/>
      <c r="J179" s="116">
        <v>171</v>
      </c>
      <c r="K179" s="116" t="str">
        <f>LOWER(DEC2HEX((J179)))</f>
        <v>ab</v>
      </c>
      <c r="L179" s="116">
        <f>J179*(2^C179)</f>
        <v>700416</v>
      </c>
      <c r="M179" s="118"/>
    </row>
    <row r="180" spans="1:13" ht="14.6">
      <c r="A180" s="17"/>
      <c r="B180" s="17"/>
      <c r="C180" s="116">
        <v>0</v>
      </c>
      <c r="D180" s="116">
        <v>11</v>
      </c>
      <c r="E180" s="10">
        <f>D180+1-C180</f>
        <v>12</v>
      </c>
      <c r="F180" s="10" t="str">
        <f>CONCATENATE(E180,"'h",K180)</f>
        <v>12'hc0</v>
      </c>
      <c r="G180" s="10" t="s">
        <v>123</v>
      </c>
      <c r="H180" s="154" t="s">
        <v>2347</v>
      </c>
      <c r="I180" s="94"/>
      <c r="J180" s="116">
        <v>192</v>
      </c>
      <c r="K180" s="116" t="str">
        <f>LOWER(DEC2HEX((J180)))</f>
        <v>c0</v>
      </c>
      <c r="L180" s="116">
        <f>J180*(2^C180)</f>
        <v>192</v>
      </c>
      <c r="M180" s="118"/>
    </row>
    <row r="181" spans="1:13" ht="14.6">
      <c r="A181" s="6"/>
      <c r="B181" s="5" t="s">
        <v>2348</v>
      </c>
      <c r="C181" s="6"/>
      <c r="D181" s="6"/>
      <c r="E181" s="6">
        <f>SUM(E182:E184)</f>
        <v>32</v>
      </c>
      <c r="F181" s="79" t="str">
        <f>CONCATENATE("32'h",K181)</f>
        <v>32'h00011044</v>
      </c>
      <c r="G181" s="79"/>
      <c r="H181" s="153" t="s">
        <v>2349</v>
      </c>
      <c r="I181" s="8"/>
      <c r="J181" s="6"/>
      <c r="K181" s="6" t="str">
        <f>LOWER(DEC2HEX(L181,8))</f>
        <v>00011044</v>
      </c>
      <c r="L181" s="6">
        <f>SUM(L182:L184)</f>
        <v>69700</v>
      </c>
      <c r="M181" s="6"/>
    </row>
    <row r="182" spans="1:13" ht="14.6">
      <c r="A182" s="17"/>
      <c r="B182" s="17"/>
      <c r="C182" s="116">
        <v>24</v>
      </c>
      <c r="D182" s="116">
        <v>31</v>
      </c>
      <c r="E182" s="10">
        <f t="shared" ref="E182:E187" si="16">D182+1-C182</f>
        <v>8</v>
      </c>
      <c r="F182" s="10" t="str">
        <f t="shared" ref="F182:F187" si="17">CONCATENATE(E182,"'h",K182)</f>
        <v>8'h0</v>
      </c>
      <c r="G182" s="10" t="s">
        <v>121</v>
      </c>
      <c r="H182" s="154" t="s">
        <v>106</v>
      </c>
      <c r="I182" s="34" t="s">
        <v>334</v>
      </c>
      <c r="J182" s="116">
        <v>0</v>
      </c>
      <c r="K182" s="116" t="str">
        <f t="shared" ref="K182:K187" si="18">LOWER(DEC2HEX((J182)))</f>
        <v>0</v>
      </c>
      <c r="L182" s="116">
        <f t="shared" ref="L182:L187" si="19">J182*(2^C182)</f>
        <v>0</v>
      </c>
      <c r="M182" s="118"/>
    </row>
    <row r="183" spans="1:13" ht="14.6">
      <c r="A183" s="17"/>
      <c r="B183" s="17"/>
      <c r="C183" s="116">
        <v>12</v>
      </c>
      <c r="D183" s="116">
        <v>23</v>
      </c>
      <c r="E183" s="10">
        <f t="shared" si="16"/>
        <v>12</v>
      </c>
      <c r="F183" s="10" t="str">
        <f t="shared" si="17"/>
        <v>12'h11</v>
      </c>
      <c r="G183" s="10" t="s">
        <v>123</v>
      </c>
      <c r="H183" s="154" t="s">
        <v>2350</v>
      </c>
      <c r="I183" s="34"/>
      <c r="J183" s="116">
        <v>17</v>
      </c>
      <c r="K183" s="116" t="str">
        <f t="shared" si="18"/>
        <v>11</v>
      </c>
      <c r="L183" s="116">
        <f t="shared" si="19"/>
        <v>69632</v>
      </c>
      <c r="M183" s="118"/>
    </row>
    <row r="184" spans="1:13" ht="14.6">
      <c r="A184" s="17"/>
      <c r="B184" s="17"/>
      <c r="C184" s="116">
        <v>0</v>
      </c>
      <c r="D184" s="116">
        <v>11</v>
      </c>
      <c r="E184" s="10">
        <f t="shared" si="16"/>
        <v>12</v>
      </c>
      <c r="F184" s="10" t="str">
        <f t="shared" si="17"/>
        <v>12'h44</v>
      </c>
      <c r="G184" s="10" t="s">
        <v>123</v>
      </c>
      <c r="H184" s="154" t="s">
        <v>2351</v>
      </c>
      <c r="I184" s="94"/>
      <c r="J184" s="116">
        <v>68</v>
      </c>
      <c r="K184" s="116" t="str">
        <f t="shared" si="18"/>
        <v>44</v>
      </c>
      <c r="L184" s="116">
        <f t="shared" si="19"/>
        <v>68</v>
      </c>
      <c r="M184" s="118"/>
    </row>
    <row r="185" spans="1:13" ht="14.6">
      <c r="A185" s="6"/>
      <c r="B185" s="5" t="s">
        <v>2352</v>
      </c>
      <c r="C185" s="6"/>
      <c r="D185" s="6"/>
      <c r="E185" s="6">
        <f>SUM(E186:E187)</f>
        <v>32</v>
      </c>
      <c r="F185" s="79" t="str">
        <f>CONCATENATE("32'h",K185)</f>
        <v>32'h14000669</v>
      </c>
      <c r="G185" s="79"/>
      <c r="H185" s="153" t="s">
        <v>2353</v>
      </c>
      <c r="I185" s="8"/>
      <c r="J185" s="6"/>
      <c r="K185" s="6" t="str">
        <f>LOWER(DEC2HEX(L185,8))</f>
        <v>14000669</v>
      </c>
      <c r="L185" s="6">
        <f>SUM(L186:L187)</f>
        <v>335545961</v>
      </c>
      <c r="M185" s="6"/>
    </row>
    <row r="186" spans="1:13" ht="14.6">
      <c r="A186" s="17"/>
      <c r="B186" s="17"/>
      <c r="C186" s="116">
        <v>25</v>
      </c>
      <c r="D186" s="116">
        <v>31</v>
      </c>
      <c r="E186" s="10">
        <f t="shared" si="16"/>
        <v>7</v>
      </c>
      <c r="F186" s="10" t="str">
        <f t="shared" si="17"/>
        <v>7'ha</v>
      </c>
      <c r="G186" s="10" t="s">
        <v>123</v>
      </c>
      <c r="H186" s="154" t="s">
        <v>3663</v>
      </c>
      <c r="I186" s="94"/>
      <c r="J186" s="116">
        <v>10</v>
      </c>
      <c r="K186" s="116" t="str">
        <f t="shared" si="18"/>
        <v>a</v>
      </c>
      <c r="L186" s="116">
        <f t="shared" si="19"/>
        <v>335544320</v>
      </c>
      <c r="M186" s="118"/>
    </row>
    <row r="187" spans="1:13" ht="14.6">
      <c r="A187" s="17"/>
      <c r="B187" s="17"/>
      <c r="C187" s="116">
        <v>0</v>
      </c>
      <c r="D187" s="116">
        <v>24</v>
      </c>
      <c r="E187" s="10">
        <f t="shared" si="16"/>
        <v>25</v>
      </c>
      <c r="F187" s="10" t="str">
        <f t="shared" si="17"/>
        <v>25'h669</v>
      </c>
      <c r="G187" s="10" t="s">
        <v>123</v>
      </c>
      <c r="H187" s="154" t="s">
        <v>2354</v>
      </c>
      <c r="I187" s="94"/>
      <c r="J187" s="116">
        <v>1641</v>
      </c>
      <c r="K187" s="116" t="str">
        <f t="shared" si="18"/>
        <v>669</v>
      </c>
      <c r="L187" s="116">
        <f t="shared" si="19"/>
        <v>1641</v>
      </c>
      <c r="M187" s="118"/>
    </row>
    <row r="188" spans="1:13" ht="14.6">
      <c r="A188" s="6"/>
      <c r="B188" s="5" t="s">
        <v>2355</v>
      </c>
      <c r="C188" s="6"/>
      <c r="D188" s="6"/>
      <c r="E188" s="6">
        <f>SUM(E189:E196)</f>
        <v>32</v>
      </c>
      <c r="F188" s="79" t="str">
        <f>CONCATENATE("32'h",K188)</f>
        <v>32'h1df09024</v>
      </c>
      <c r="G188" s="79"/>
      <c r="H188" s="153" t="s">
        <v>2356</v>
      </c>
      <c r="I188" s="8"/>
      <c r="J188" s="6"/>
      <c r="K188" s="6" t="str">
        <f>LOWER(DEC2HEX(L188,8))</f>
        <v>1df09024</v>
      </c>
      <c r="L188" s="6">
        <f>SUM(L189:L196)</f>
        <v>502304804</v>
      </c>
      <c r="M188" s="6"/>
    </row>
    <row r="189" spans="1:13" ht="14.6">
      <c r="A189" s="17"/>
      <c r="B189" s="17"/>
      <c r="C189" s="116">
        <v>31</v>
      </c>
      <c r="D189" s="116">
        <v>31</v>
      </c>
      <c r="E189" s="10">
        <f t="shared" ref="E189:E196" si="20">D189+1-C189</f>
        <v>1</v>
      </c>
      <c r="F189" s="10" t="str">
        <f t="shared" ref="F189:F196" si="21">CONCATENATE(E189,"'h",K189)</f>
        <v>1'h0</v>
      </c>
      <c r="G189" s="10" t="s">
        <v>123</v>
      </c>
      <c r="H189" s="154" t="s">
        <v>2357</v>
      </c>
      <c r="I189" s="34"/>
      <c r="J189" s="116">
        <v>0</v>
      </c>
      <c r="K189" s="116" t="str">
        <f>LOWER(DEC2HEX((J189)))</f>
        <v>0</v>
      </c>
      <c r="L189" s="116">
        <f>J189*(2^C189)</f>
        <v>0</v>
      </c>
      <c r="M189" s="118"/>
    </row>
    <row r="190" spans="1:13" ht="14.6">
      <c r="A190" s="17"/>
      <c r="B190" s="17"/>
      <c r="C190" s="116">
        <v>27</v>
      </c>
      <c r="D190" s="116">
        <v>30</v>
      </c>
      <c r="E190" s="10">
        <f t="shared" si="20"/>
        <v>4</v>
      </c>
      <c r="F190" s="10" t="str">
        <f t="shared" si="21"/>
        <v>4'h3</v>
      </c>
      <c r="G190" s="10" t="s">
        <v>123</v>
      </c>
      <c r="H190" s="154" t="s">
        <v>2358</v>
      </c>
      <c r="I190" s="34"/>
      <c r="J190" s="116">
        <v>3</v>
      </c>
      <c r="K190" s="116" t="str">
        <f>LOWER(DEC2HEX((J190)))</f>
        <v>3</v>
      </c>
      <c r="L190" s="116">
        <f>J190*(2^C190)</f>
        <v>402653184</v>
      </c>
      <c r="M190" s="118"/>
    </row>
    <row r="191" spans="1:13" ht="14.6">
      <c r="A191" s="17"/>
      <c r="B191" s="17"/>
      <c r="C191" s="116">
        <v>23</v>
      </c>
      <c r="D191" s="116">
        <v>26</v>
      </c>
      <c r="E191" s="10">
        <f t="shared" si="20"/>
        <v>4</v>
      </c>
      <c r="F191" s="10" t="str">
        <f t="shared" si="21"/>
        <v>4'hb</v>
      </c>
      <c r="G191" s="10" t="s">
        <v>123</v>
      </c>
      <c r="H191" s="154" t="s">
        <v>2359</v>
      </c>
      <c r="I191" s="34"/>
      <c r="J191" s="116">
        <v>11</v>
      </c>
      <c r="K191" s="116" t="str">
        <f>LOWER(DEC2HEX((J191)))</f>
        <v>b</v>
      </c>
      <c r="L191" s="116">
        <f>J191*(2^C191)</f>
        <v>92274688</v>
      </c>
      <c r="M191" s="118"/>
    </row>
    <row r="192" spans="1:13" ht="14.6">
      <c r="A192" s="17"/>
      <c r="B192" s="17"/>
      <c r="C192" s="116">
        <v>20</v>
      </c>
      <c r="D192" s="116">
        <v>22</v>
      </c>
      <c r="E192" s="10">
        <f t="shared" si="20"/>
        <v>3</v>
      </c>
      <c r="F192" s="10" t="str">
        <f t="shared" si="21"/>
        <v>3'h7</v>
      </c>
      <c r="G192" s="10" t="s">
        <v>123</v>
      </c>
      <c r="H192" s="154" t="s">
        <v>2360</v>
      </c>
      <c r="I192" s="34"/>
      <c r="J192" s="116">
        <v>7</v>
      </c>
      <c r="K192" s="116" t="str">
        <f>LOWER(DEC2HEX((J192)))</f>
        <v>7</v>
      </c>
      <c r="L192" s="116">
        <f>J192*(2^C192)</f>
        <v>7340032</v>
      </c>
      <c r="M192" s="118"/>
    </row>
    <row r="193" spans="1:13" ht="14.6">
      <c r="A193" s="17"/>
      <c r="B193" s="17"/>
      <c r="C193" s="116">
        <v>15</v>
      </c>
      <c r="D193" s="116">
        <v>19</v>
      </c>
      <c r="E193" s="10">
        <f t="shared" si="20"/>
        <v>5</v>
      </c>
      <c r="F193" s="10" t="str">
        <f t="shared" si="21"/>
        <v>5'h1</v>
      </c>
      <c r="G193" s="10" t="s">
        <v>123</v>
      </c>
      <c r="H193" s="154" t="s">
        <v>2361</v>
      </c>
      <c r="I193" s="34"/>
      <c r="J193" s="116">
        <v>1</v>
      </c>
      <c r="K193" s="116" t="str">
        <f t="shared" ref="K193:K198" si="22">LOWER(DEC2HEX((J193)))</f>
        <v>1</v>
      </c>
      <c r="L193" s="116">
        <f t="shared" ref="L193:L199" si="23">J193*(2^C193)</f>
        <v>32768</v>
      </c>
      <c r="M193" s="118"/>
    </row>
    <row r="194" spans="1:13" ht="14.6">
      <c r="A194" s="17"/>
      <c r="B194" s="17"/>
      <c r="C194" s="116">
        <v>10</v>
      </c>
      <c r="D194" s="116">
        <v>14</v>
      </c>
      <c r="E194" s="10">
        <f t="shared" si="20"/>
        <v>5</v>
      </c>
      <c r="F194" s="10" t="str">
        <f t="shared" si="21"/>
        <v>5'h4</v>
      </c>
      <c r="G194" s="10" t="s">
        <v>123</v>
      </c>
      <c r="H194" s="154" t="s">
        <v>2362</v>
      </c>
      <c r="I194" s="34"/>
      <c r="J194" s="116">
        <v>4</v>
      </c>
      <c r="K194" s="116" t="str">
        <f t="shared" si="22"/>
        <v>4</v>
      </c>
      <c r="L194" s="116">
        <f t="shared" si="23"/>
        <v>4096</v>
      </c>
      <c r="M194" s="118"/>
    </row>
    <row r="195" spans="1:13" ht="14.6">
      <c r="A195" s="17"/>
      <c r="B195" s="17"/>
      <c r="C195" s="116">
        <v>5</v>
      </c>
      <c r="D195" s="116">
        <v>9</v>
      </c>
      <c r="E195" s="10">
        <f t="shared" si="20"/>
        <v>5</v>
      </c>
      <c r="F195" s="10" t="str">
        <f t="shared" si="21"/>
        <v>5'h1</v>
      </c>
      <c r="G195" s="10" t="s">
        <v>123</v>
      </c>
      <c r="H195" s="154" t="s">
        <v>2363</v>
      </c>
      <c r="I195" s="34"/>
      <c r="J195" s="116">
        <v>1</v>
      </c>
      <c r="K195" s="116" t="str">
        <f t="shared" si="22"/>
        <v>1</v>
      </c>
      <c r="L195" s="116">
        <f t="shared" si="23"/>
        <v>32</v>
      </c>
      <c r="M195" s="118"/>
    </row>
    <row r="196" spans="1:13" ht="14.6">
      <c r="A196" s="17"/>
      <c r="B196" s="17"/>
      <c r="C196" s="116">
        <v>0</v>
      </c>
      <c r="D196" s="116">
        <v>4</v>
      </c>
      <c r="E196" s="10">
        <f t="shared" si="20"/>
        <v>5</v>
      </c>
      <c r="F196" s="10" t="str">
        <f t="shared" si="21"/>
        <v>5'h4</v>
      </c>
      <c r="G196" s="10" t="s">
        <v>123</v>
      </c>
      <c r="H196" s="154" t="s">
        <v>2364</v>
      </c>
      <c r="I196" s="94"/>
      <c r="J196" s="116">
        <v>4</v>
      </c>
      <c r="K196" s="116" t="str">
        <f t="shared" si="22"/>
        <v>4</v>
      </c>
      <c r="L196" s="116">
        <f t="shared" si="23"/>
        <v>4</v>
      </c>
      <c r="M196" s="118"/>
    </row>
    <row r="197" spans="1:13" ht="14.6">
      <c r="A197" s="6"/>
      <c r="B197" s="5" t="s">
        <v>2365</v>
      </c>
      <c r="C197" s="6"/>
      <c r="D197" s="6"/>
      <c r="E197" s="6">
        <f>SUM(E198:E199)</f>
        <v>32</v>
      </c>
      <c r="F197" s="79" t="str">
        <f>CONCATENATE("32'h",K197)</f>
        <v>32'h140fffff</v>
      </c>
      <c r="G197" s="79"/>
      <c r="H197" s="153" t="s">
        <v>2366</v>
      </c>
      <c r="I197" s="8"/>
      <c r="J197" s="6"/>
      <c r="K197" s="6" t="str">
        <f>LOWER(DEC2HEX(L197,8))</f>
        <v>140fffff</v>
      </c>
      <c r="L197" s="6">
        <f>SUM(L198:L199)</f>
        <v>336592895</v>
      </c>
      <c r="M197" s="6"/>
    </row>
    <row r="198" spans="1:13" ht="14.6">
      <c r="A198" s="17"/>
      <c r="B198" s="17"/>
      <c r="C198" s="116">
        <v>25</v>
      </c>
      <c r="D198" s="116">
        <v>31</v>
      </c>
      <c r="E198" s="10">
        <f t="shared" ref="E198:E205" si="24">D198+1-C198</f>
        <v>7</v>
      </c>
      <c r="F198" s="10" t="str">
        <f t="shared" ref="F198:F205" si="25">CONCATENATE(E198,"'h",K198)</f>
        <v>7'ha</v>
      </c>
      <c r="G198" s="10" t="s">
        <v>123</v>
      </c>
      <c r="H198" s="154" t="s">
        <v>3664</v>
      </c>
      <c r="I198" s="34"/>
      <c r="J198" s="116">
        <v>10</v>
      </c>
      <c r="K198" s="116" t="str">
        <f t="shared" si="22"/>
        <v>a</v>
      </c>
      <c r="L198" s="116">
        <f t="shared" si="23"/>
        <v>335544320</v>
      </c>
      <c r="M198" s="118"/>
    </row>
    <row r="199" spans="1:13" ht="14.6">
      <c r="A199" s="17"/>
      <c r="B199" s="17"/>
      <c r="C199" s="116">
        <v>0</v>
      </c>
      <c r="D199" s="116">
        <v>24</v>
      </c>
      <c r="E199" s="10">
        <f t="shared" si="24"/>
        <v>25</v>
      </c>
      <c r="F199" s="10" t="str">
        <f t="shared" si="25"/>
        <v>25'hfffff</v>
      </c>
      <c r="G199" s="10" t="s">
        <v>123</v>
      </c>
      <c r="H199" s="154" t="s">
        <v>2367</v>
      </c>
      <c r="I199" s="34"/>
      <c r="J199" s="116">
        <v>1048575</v>
      </c>
      <c r="K199" s="116" t="str">
        <f>LOWER(DEC2HEX((J199)))</f>
        <v>fffff</v>
      </c>
      <c r="L199" s="116">
        <f t="shared" si="23"/>
        <v>1048575</v>
      </c>
      <c r="M199" s="118"/>
    </row>
    <row r="200" spans="1:13" ht="14.6">
      <c r="A200" s="6"/>
      <c r="B200" s="5" t="s">
        <v>2368</v>
      </c>
      <c r="C200" s="6"/>
      <c r="D200" s="6"/>
      <c r="E200" s="6">
        <f>SUM(E201:E205)</f>
        <v>32</v>
      </c>
      <c r="F200" s="79" t="str">
        <f>CONCATENATE("32'h",K200)</f>
        <v>32'h0a000064</v>
      </c>
      <c r="G200" s="79"/>
      <c r="H200" s="153" t="s">
        <v>2369</v>
      </c>
      <c r="I200" s="8"/>
      <c r="J200" s="6"/>
      <c r="K200" s="6" t="str">
        <f>LOWER(DEC2HEX(L200,8))</f>
        <v>0a000064</v>
      </c>
      <c r="L200" s="6">
        <f>SUM(L201:L205)</f>
        <v>167772260</v>
      </c>
      <c r="M200" s="6"/>
    </row>
    <row r="201" spans="1:13" ht="14.6">
      <c r="A201" s="17"/>
      <c r="B201" s="17"/>
      <c r="C201" s="116">
        <v>28</v>
      </c>
      <c r="D201" s="116">
        <v>31</v>
      </c>
      <c r="E201" s="10">
        <f t="shared" si="24"/>
        <v>4</v>
      </c>
      <c r="F201" s="10" t="str">
        <f t="shared" si="25"/>
        <v>4'h0</v>
      </c>
      <c r="G201" s="10" t="s">
        <v>121</v>
      </c>
      <c r="H201" s="154" t="s">
        <v>106</v>
      </c>
      <c r="I201" s="34"/>
      <c r="J201" s="116">
        <v>0</v>
      </c>
      <c r="K201" s="116" t="str">
        <f>LOWER(DEC2HEX((J201)))</f>
        <v>0</v>
      </c>
      <c r="L201" s="116">
        <f>J201*(2^C201)</f>
        <v>0</v>
      </c>
      <c r="M201" s="118"/>
    </row>
    <row r="202" spans="1:13" ht="14.6">
      <c r="A202" s="17"/>
      <c r="B202" s="17"/>
      <c r="C202" s="116">
        <v>27</v>
      </c>
      <c r="D202" s="116">
        <v>27</v>
      </c>
      <c r="E202" s="10">
        <f>D202+1-C202</f>
        <v>1</v>
      </c>
      <c r="F202" s="10" t="str">
        <f>CONCATENATE(E202,"'h",K202)</f>
        <v>1'h1</v>
      </c>
      <c r="G202" s="10" t="s">
        <v>123</v>
      </c>
      <c r="H202" s="154" t="s">
        <v>3749</v>
      </c>
      <c r="I202" s="34"/>
      <c r="J202" s="116">
        <v>1</v>
      </c>
      <c r="K202" s="116" t="str">
        <f>LOWER(DEC2HEX((J202)))</f>
        <v>1</v>
      </c>
      <c r="L202" s="116">
        <f>J202*(2^C202)</f>
        <v>134217728</v>
      </c>
      <c r="M202" s="118"/>
    </row>
    <row r="203" spans="1:13" ht="14.6">
      <c r="A203" s="17"/>
      <c r="B203" s="17"/>
      <c r="C203" s="116">
        <v>26</v>
      </c>
      <c r="D203" s="116">
        <v>26</v>
      </c>
      <c r="E203" s="10">
        <f t="shared" si="24"/>
        <v>1</v>
      </c>
      <c r="F203" s="10" t="str">
        <f t="shared" si="25"/>
        <v>1'h0</v>
      </c>
      <c r="G203" s="10" t="s">
        <v>123</v>
      </c>
      <c r="H203" s="154" t="s">
        <v>2370</v>
      </c>
      <c r="I203" s="34"/>
      <c r="J203" s="116">
        <v>0</v>
      </c>
      <c r="K203" s="116" t="str">
        <f>LOWER(DEC2HEX((J203)))</f>
        <v>0</v>
      </c>
      <c r="L203" s="116">
        <f>J203*(2^C203)</f>
        <v>0</v>
      </c>
      <c r="M203" s="118"/>
    </row>
    <row r="204" spans="1:13" ht="14.6">
      <c r="A204" s="17"/>
      <c r="B204" s="17"/>
      <c r="C204" s="116">
        <v>25</v>
      </c>
      <c r="D204" s="116">
        <v>25</v>
      </c>
      <c r="E204" s="10">
        <f t="shared" si="24"/>
        <v>1</v>
      </c>
      <c r="F204" s="10" t="str">
        <f t="shared" si="25"/>
        <v>1'h1</v>
      </c>
      <c r="G204" s="10" t="s">
        <v>123</v>
      </c>
      <c r="H204" s="154" t="s">
        <v>2371</v>
      </c>
      <c r="I204" s="34"/>
      <c r="J204" s="116">
        <v>1</v>
      </c>
      <c r="K204" s="116" t="str">
        <f>LOWER(DEC2HEX((J204)))</f>
        <v>1</v>
      </c>
      <c r="L204" s="116">
        <f>J204*(2^C204)</f>
        <v>33554432</v>
      </c>
      <c r="M204" s="118"/>
    </row>
    <row r="205" spans="1:13" ht="14.6">
      <c r="A205" s="17"/>
      <c r="B205" s="17"/>
      <c r="C205" s="116">
        <v>0</v>
      </c>
      <c r="D205" s="116">
        <v>24</v>
      </c>
      <c r="E205" s="10">
        <f t="shared" si="24"/>
        <v>25</v>
      </c>
      <c r="F205" s="10" t="str">
        <f t="shared" si="25"/>
        <v>25'h64</v>
      </c>
      <c r="G205" s="10" t="s">
        <v>123</v>
      </c>
      <c r="H205" s="154" t="s">
        <v>2372</v>
      </c>
      <c r="I205" s="34"/>
      <c r="J205" s="116">
        <v>100</v>
      </c>
      <c r="K205" s="116" t="str">
        <f>LOWER(DEC2HEX((J205)))</f>
        <v>64</v>
      </c>
      <c r="L205" s="116">
        <f>J205*(2^C205)</f>
        <v>100</v>
      </c>
      <c r="M205" s="118"/>
    </row>
    <row r="206" spans="1:13" ht="14.6">
      <c r="A206" s="6"/>
      <c r="B206" s="5" t="s">
        <v>194</v>
      </c>
      <c r="C206" s="6"/>
      <c r="D206" s="6"/>
      <c r="E206" s="6">
        <f>SUM(E207:E221)</f>
        <v>32</v>
      </c>
      <c r="F206" s="79" t="str">
        <f>CONCATENATE("32'h",K206)</f>
        <v>32'h00000000</v>
      </c>
      <c r="G206" s="79"/>
      <c r="H206" s="153" t="s">
        <v>2373</v>
      </c>
      <c r="I206" s="8"/>
      <c r="J206" s="6"/>
      <c r="K206" s="6" t="str">
        <f>LOWER(DEC2HEX(L206,8))</f>
        <v>00000000</v>
      </c>
      <c r="L206" s="6">
        <f>SUM(L220:L221)</f>
        <v>0</v>
      </c>
      <c r="M206" s="6"/>
    </row>
    <row r="207" spans="1:13" ht="14.6">
      <c r="A207" s="17"/>
      <c r="B207" s="17"/>
      <c r="C207" s="116">
        <v>18</v>
      </c>
      <c r="D207" s="116">
        <v>31</v>
      </c>
      <c r="E207" s="10">
        <f t="shared" ref="E207:E227" si="26">D207+1-C207</f>
        <v>14</v>
      </c>
      <c r="F207" s="10" t="str">
        <f t="shared" ref="F207:F227" si="27">CONCATENATE(E207,"'h",K207)</f>
        <v>14'h0</v>
      </c>
      <c r="G207" s="10" t="s">
        <v>121</v>
      </c>
      <c r="H207" s="154" t="s">
        <v>106</v>
      </c>
      <c r="I207" s="34"/>
      <c r="J207" s="116">
        <v>0</v>
      </c>
      <c r="K207" s="116" t="str">
        <f t="shared" ref="K207:K227" si="28">LOWER(DEC2HEX((J207)))</f>
        <v>0</v>
      </c>
      <c r="L207" s="116">
        <f t="shared" ref="L207:L227" si="29">J207*(2^C207)</f>
        <v>0</v>
      </c>
      <c r="M207" s="118"/>
    </row>
    <row r="208" spans="1:13" ht="14.6">
      <c r="A208" s="17"/>
      <c r="B208" s="17"/>
      <c r="C208" s="116">
        <v>17</v>
      </c>
      <c r="D208" s="116">
        <v>17</v>
      </c>
      <c r="E208" s="10">
        <f>D208+1-C208</f>
        <v>1</v>
      </c>
      <c r="F208" s="10" t="str">
        <f>CONCATENATE(E208,"'h",K208)</f>
        <v>1'h0</v>
      </c>
      <c r="G208" s="10" t="s">
        <v>123</v>
      </c>
      <c r="H208" s="154" t="s">
        <v>3750</v>
      </c>
      <c r="I208" s="34"/>
      <c r="J208" s="116">
        <v>0</v>
      </c>
      <c r="K208" s="116" t="str">
        <f>LOWER(DEC2HEX((J208)))</f>
        <v>0</v>
      </c>
      <c r="L208" s="116">
        <f>J208*(2^C208)</f>
        <v>0</v>
      </c>
      <c r="M208" s="118"/>
    </row>
    <row r="209" spans="1:13" ht="14.6">
      <c r="A209" s="17"/>
      <c r="B209" s="17"/>
      <c r="C209" s="116">
        <v>16</v>
      </c>
      <c r="D209" s="116">
        <v>16</v>
      </c>
      <c r="E209" s="10">
        <f>D209+1-C209</f>
        <v>1</v>
      </c>
      <c r="F209" s="10" t="str">
        <f>CONCATENATE(E209,"'h",K209)</f>
        <v>1'h0</v>
      </c>
      <c r="G209" s="10" t="s">
        <v>123</v>
      </c>
      <c r="H209" s="154" t="s">
        <v>3751</v>
      </c>
      <c r="I209" s="34"/>
      <c r="J209" s="116">
        <v>0</v>
      </c>
      <c r="K209" s="116" t="str">
        <f>LOWER(DEC2HEX((J209)))</f>
        <v>0</v>
      </c>
      <c r="L209" s="116">
        <f>J209*(2^C209)</f>
        <v>0</v>
      </c>
      <c r="M209" s="118"/>
    </row>
    <row r="210" spans="1:13" ht="14.6">
      <c r="A210" s="17"/>
      <c r="B210" s="17"/>
      <c r="C210" s="116">
        <v>15</v>
      </c>
      <c r="D210" s="116">
        <v>15</v>
      </c>
      <c r="E210" s="10">
        <f>D210+1-C210</f>
        <v>1</v>
      </c>
      <c r="F210" s="10" t="str">
        <f>CONCATENATE(E210,"'h",K210)</f>
        <v>1'h0</v>
      </c>
      <c r="G210" s="10" t="s">
        <v>4095</v>
      </c>
      <c r="H210" s="154" t="s">
        <v>106</v>
      </c>
      <c r="I210" s="34"/>
      <c r="J210" s="116">
        <v>0</v>
      </c>
      <c r="K210" s="116" t="str">
        <f>LOWER(DEC2HEX((J210)))</f>
        <v>0</v>
      </c>
      <c r="L210" s="116">
        <f>J210*(2^C210)</f>
        <v>0</v>
      </c>
      <c r="M210" s="118"/>
    </row>
    <row r="211" spans="1:13" ht="14.6">
      <c r="A211" s="17"/>
      <c r="B211" s="17"/>
      <c r="C211" s="116">
        <v>14</v>
      </c>
      <c r="D211" s="116">
        <v>14</v>
      </c>
      <c r="E211" s="10">
        <f t="shared" si="26"/>
        <v>1</v>
      </c>
      <c r="F211" s="10" t="str">
        <f t="shared" si="27"/>
        <v>1'h0</v>
      </c>
      <c r="G211" s="10" t="s">
        <v>4095</v>
      </c>
      <c r="H211" s="154" t="s">
        <v>106</v>
      </c>
      <c r="I211" s="34"/>
      <c r="J211" s="116">
        <v>0</v>
      </c>
      <c r="K211" s="116" t="str">
        <f t="shared" si="28"/>
        <v>0</v>
      </c>
      <c r="L211" s="116">
        <f t="shared" si="29"/>
        <v>0</v>
      </c>
      <c r="M211" s="118"/>
    </row>
    <row r="212" spans="1:13" ht="14.6">
      <c r="A212" s="17"/>
      <c r="B212" s="17"/>
      <c r="C212" s="116">
        <v>13</v>
      </c>
      <c r="D212" s="116">
        <v>13</v>
      </c>
      <c r="E212" s="10">
        <f t="shared" si="26"/>
        <v>1</v>
      </c>
      <c r="F212" s="10" t="str">
        <f t="shared" si="27"/>
        <v>1'h0</v>
      </c>
      <c r="G212" s="10" t="s">
        <v>123</v>
      </c>
      <c r="H212" s="154" t="s">
        <v>3665</v>
      </c>
      <c r="I212" s="34"/>
      <c r="J212" s="116">
        <v>0</v>
      </c>
      <c r="K212" s="116" t="str">
        <f t="shared" si="28"/>
        <v>0</v>
      </c>
      <c r="L212" s="116">
        <f t="shared" si="29"/>
        <v>0</v>
      </c>
      <c r="M212" s="118"/>
    </row>
    <row r="213" spans="1:13" ht="14.6">
      <c r="A213" s="17"/>
      <c r="B213" s="17"/>
      <c r="C213" s="116">
        <v>12</v>
      </c>
      <c r="D213" s="116">
        <v>12</v>
      </c>
      <c r="E213" s="10">
        <f t="shared" si="26"/>
        <v>1</v>
      </c>
      <c r="F213" s="10" t="str">
        <f t="shared" si="27"/>
        <v>1'h0</v>
      </c>
      <c r="G213" s="10" t="s">
        <v>123</v>
      </c>
      <c r="H213" s="154" t="s">
        <v>3752</v>
      </c>
      <c r="I213" s="34"/>
      <c r="J213" s="116">
        <v>0</v>
      </c>
      <c r="K213" s="116" t="str">
        <f t="shared" si="28"/>
        <v>0</v>
      </c>
      <c r="L213" s="116">
        <f t="shared" si="29"/>
        <v>0</v>
      </c>
      <c r="M213" s="118"/>
    </row>
    <row r="214" spans="1:13" ht="14.6">
      <c r="A214" s="17"/>
      <c r="B214" s="17"/>
      <c r="C214" s="116">
        <v>11</v>
      </c>
      <c r="D214" s="116">
        <v>11</v>
      </c>
      <c r="E214" s="10">
        <f t="shared" si="26"/>
        <v>1</v>
      </c>
      <c r="F214" s="10" t="str">
        <f t="shared" si="27"/>
        <v>1'h0</v>
      </c>
      <c r="G214" s="10" t="s">
        <v>123</v>
      </c>
      <c r="H214" s="154" t="s">
        <v>3666</v>
      </c>
      <c r="I214" s="34"/>
      <c r="J214" s="116">
        <v>0</v>
      </c>
      <c r="K214" s="116" t="str">
        <f t="shared" si="28"/>
        <v>0</v>
      </c>
      <c r="L214" s="116">
        <f t="shared" si="29"/>
        <v>0</v>
      </c>
      <c r="M214" s="118"/>
    </row>
    <row r="215" spans="1:13" ht="14.6">
      <c r="A215" s="17"/>
      <c r="B215" s="17"/>
      <c r="C215" s="116">
        <v>10</v>
      </c>
      <c r="D215" s="116">
        <v>10</v>
      </c>
      <c r="E215" s="10">
        <f t="shared" si="26"/>
        <v>1</v>
      </c>
      <c r="F215" s="10" t="str">
        <f t="shared" si="27"/>
        <v>1'h0</v>
      </c>
      <c r="G215" s="10" t="s">
        <v>123</v>
      </c>
      <c r="H215" s="154" t="s">
        <v>3753</v>
      </c>
      <c r="I215" s="34"/>
      <c r="J215" s="116">
        <v>0</v>
      </c>
      <c r="K215" s="116" t="str">
        <f t="shared" si="28"/>
        <v>0</v>
      </c>
      <c r="L215" s="116">
        <f t="shared" si="29"/>
        <v>0</v>
      </c>
      <c r="M215" s="118"/>
    </row>
    <row r="216" spans="1:13" ht="14.6">
      <c r="A216" s="17"/>
      <c r="B216" s="17"/>
      <c r="C216" s="116">
        <v>9</v>
      </c>
      <c r="D216" s="116">
        <v>9</v>
      </c>
      <c r="E216" s="10">
        <f t="shared" si="26"/>
        <v>1</v>
      </c>
      <c r="F216" s="10" t="str">
        <f t="shared" si="27"/>
        <v>1'h0</v>
      </c>
      <c r="G216" s="10" t="s">
        <v>123</v>
      </c>
      <c r="H216" s="154" t="s">
        <v>3754</v>
      </c>
      <c r="I216" s="34"/>
      <c r="J216" s="116">
        <v>0</v>
      </c>
      <c r="K216" s="116" t="str">
        <f t="shared" si="28"/>
        <v>0</v>
      </c>
      <c r="L216" s="116">
        <f t="shared" si="29"/>
        <v>0</v>
      </c>
      <c r="M216" s="118"/>
    </row>
    <row r="217" spans="1:13" ht="14.6">
      <c r="A217" s="17"/>
      <c r="B217" s="17"/>
      <c r="C217" s="116">
        <v>8</v>
      </c>
      <c r="D217" s="116">
        <v>8</v>
      </c>
      <c r="E217" s="10">
        <f t="shared" si="26"/>
        <v>1</v>
      </c>
      <c r="F217" s="10" t="str">
        <f t="shared" si="27"/>
        <v>1'h0</v>
      </c>
      <c r="G217" s="10" t="s">
        <v>123</v>
      </c>
      <c r="H217" s="154" t="s">
        <v>3755</v>
      </c>
      <c r="I217" s="34"/>
      <c r="J217" s="116">
        <v>0</v>
      </c>
      <c r="K217" s="116" t="str">
        <f t="shared" si="28"/>
        <v>0</v>
      </c>
      <c r="L217" s="116">
        <f t="shared" si="29"/>
        <v>0</v>
      </c>
      <c r="M217" s="118"/>
    </row>
    <row r="218" spans="1:13" ht="14.6">
      <c r="A218" s="17"/>
      <c r="B218" s="17"/>
      <c r="C218" s="116">
        <v>4</v>
      </c>
      <c r="D218" s="116">
        <v>7</v>
      </c>
      <c r="E218" s="10">
        <f t="shared" si="26"/>
        <v>4</v>
      </c>
      <c r="F218" s="10" t="str">
        <f t="shared" si="27"/>
        <v>4'h0</v>
      </c>
      <c r="G218" s="10" t="s">
        <v>123</v>
      </c>
      <c r="H218" s="154" t="s">
        <v>2374</v>
      </c>
      <c r="I218" s="34"/>
      <c r="J218" s="116">
        <v>0</v>
      </c>
      <c r="K218" s="116" t="str">
        <f t="shared" si="28"/>
        <v>0</v>
      </c>
      <c r="L218" s="116">
        <f t="shared" si="29"/>
        <v>0</v>
      </c>
      <c r="M218" s="118"/>
    </row>
    <row r="219" spans="1:13" ht="14.6">
      <c r="A219" s="17"/>
      <c r="B219" s="17"/>
      <c r="C219" s="116">
        <v>2</v>
      </c>
      <c r="D219" s="116">
        <v>3</v>
      </c>
      <c r="E219" s="10">
        <f t="shared" si="26"/>
        <v>2</v>
      </c>
      <c r="F219" s="10" t="str">
        <f t="shared" si="27"/>
        <v>2'h0</v>
      </c>
      <c r="G219" s="10" t="s">
        <v>4093</v>
      </c>
      <c r="H219" s="154" t="s">
        <v>4094</v>
      </c>
      <c r="I219" s="34"/>
      <c r="J219" s="116">
        <v>0</v>
      </c>
      <c r="K219" s="116" t="str">
        <f t="shared" si="28"/>
        <v>0</v>
      </c>
      <c r="L219" s="116">
        <f t="shared" si="29"/>
        <v>0</v>
      </c>
      <c r="M219" s="118"/>
    </row>
    <row r="220" spans="1:13" ht="14.6">
      <c r="A220" s="17"/>
      <c r="B220" s="17"/>
      <c r="C220" s="116">
        <v>1</v>
      </c>
      <c r="D220" s="116">
        <v>1</v>
      </c>
      <c r="E220" s="10">
        <f t="shared" si="26"/>
        <v>1</v>
      </c>
      <c r="F220" s="10" t="str">
        <f t="shared" si="27"/>
        <v>1'h0</v>
      </c>
      <c r="G220" s="10" t="s">
        <v>123</v>
      </c>
      <c r="H220" s="154" t="s">
        <v>2375</v>
      </c>
      <c r="I220" s="34"/>
      <c r="J220" s="116">
        <v>0</v>
      </c>
      <c r="K220" s="116" t="str">
        <f t="shared" si="28"/>
        <v>0</v>
      </c>
      <c r="L220" s="116">
        <f t="shared" si="29"/>
        <v>0</v>
      </c>
      <c r="M220" s="118"/>
    </row>
    <row r="221" spans="1:13" ht="14.6">
      <c r="A221" s="17"/>
      <c r="B221" s="17"/>
      <c r="C221" s="116">
        <v>0</v>
      </c>
      <c r="D221" s="116">
        <v>0</v>
      </c>
      <c r="E221" s="10">
        <f t="shared" si="26"/>
        <v>1</v>
      </c>
      <c r="F221" s="10" t="str">
        <f t="shared" si="27"/>
        <v>1'h0</v>
      </c>
      <c r="G221" s="10" t="s">
        <v>123</v>
      </c>
      <c r="H221" s="154" t="s">
        <v>2376</v>
      </c>
      <c r="I221" s="34"/>
      <c r="J221" s="116">
        <v>0</v>
      </c>
      <c r="K221" s="116" t="str">
        <f t="shared" si="28"/>
        <v>0</v>
      </c>
      <c r="L221" s="116">
        <f t="shared" si="29"/>
        <v>0</v>
      </c>
      <c r="M221" s="118"/>
    </row>
    <row r="222" spans="1:13" ht="14.6">
      <c r="A222" s="6"/>
      <c r="B222" s="5" t="s">
        <v>196</v>
      </c>
      <c r="C222" s="6"/>
      <c r="D222" s="6"/>
      <c r="E222" s="6">
        <f>SUM(E223:E224)</f>
        <v>32</v>
      </c>
      <c r="F222" s="79" t="str">
        <f>CONCATENATE("32'h",K222)</f>
        <v>32'h0032044c</v>
      </c>
      <c r="G222" s="79"/>
      <c r="H222" s="153" t="s">
        <v>2377</v>
      </c>
      <c r="I222" s="8"/>
      <c r="J222" s="6"/>
      <c r="K222" s="6" t="str">
        <f>LOWER(DEC2HEX(L222,8))</f>
        <v>0032044c</v>
      </c>
      <c r="L222" s="6">
        <f>SUM(L223:L224)</f>
        <v>3277900</v>
      </c>
      <c r="M222" s="6"/>
    </row>
    <row r="223" spans="1:13" ht="14.6">
      <c r="A223" s="17"/>
      <c r="B223" s="17"/>
      <c r="C223" s="116">
        <v>16</v>
      </c>
      <c r="D223" s="116">
        <v>31</v>
      </c>
      <c r="E223" s="10">
        <f t="shared" si="26"/>
        <v>16</v>
      </c>
      <c r="F223" s="10" t="str">
        <f t="shared" si="27"/>
        <v>16'h32</v>
      </c>
      <c r="G223" s="10" t="s">
        <v>123</v>
      </c>
      <c r="H223" s="154" t="s">
        <v>3756</v>
      </c>
      <c r="I223" s="34"/>
      <c r="J223" s="116">
        <v>50</v>
      </c>
      <c r="K223" s="116" t="str">
        <f t="shared" si="28"/>
        <v>32</v>
      </c>
      <c r="L223" s="116">
        <f t="shared" si="29"/>
        <v>3276800</v>
      </c>
      <c r="M223" s="118"/>
    </row>
    <row r="224" spans="1:13" ht="14.6">
      <c r="A224" s="17"/>
      <c r="B224" s="17"/>
      <c r="C224" s="116">
        <v>0</v>
      </c>
      <c r="D224" s="116">
        <v>15</v>
      </c>
      <c r="E224" s="10">
        <f t="shared" si="26"/>
        <v>16</v>
      </c>
      <c r="F224" s="10" t="str">
        <f t="shared" si="27"/>
        <v>16'h44c</v>
      </c>
      <c r="G224" s="10" t="s">
        <v>123</v>
      </c>
      <c r="H224" s="154" t="s">
        <v>3757</v>
      </c>
      <c r="I224" s="34"/>
      <c r="J224" s="116">
        <v>1100</v>
      </c>
      <c r="K224" s="116" t="str">
        <f t="shared" si="28"/>
        <v>44c</v>
      </c>
      <c r="L224" s="116">
        <f t="shared" si="29"/>
        <v>1100</v>
      </c>
      <c r="M224" s="118"/>
    </row>
    <row r="225" spans="1:13" ht="14.6">
      <c r="A225" s="6"/>
      <c r="B225" s="5" t="s">
        <v>198</v>
      </c>
      <c r="C225" s="6"/>
      <c r="D225" s="6"/>
      <c r="E225" s="6">
        <f>SUM(E226:E227)</f>
        <v>32</v>
      </c>
      <c r="F225" s="79" t="str">
        <f>CONCATENATE("32'h",K225)</f>
        <v>32'h007804be</v>
      </c>
      <c r="G225" s="79"/>
      <c r="H225" s="153" t="s">
        <v>2378</v>
      </c>
      <c r="I225" s="8"/>
      <c r="J225" s="6"/>
      <c r="K225" s="6" t="str">
        <f>LOWER(DEC2HEX(L225,8))</f>
        <v>007804be</v>
      </c>
      <c r="L225" s="6">
        <f>SUM(L226:L227)</f>
        <v>7865534</v>
      </c>
      <c r="M225" s="6"/>
    </row>
    <row r="226" spans="1:13" ht="14.6">
      <c r="A226" s="17"/>
      <c r="B226" s="17"/>
      <c r="C226" s="116">
        <v>16</v>
      </c>
      <c r="D226" s="116">
        <v>31</v>
      </c>
      <c r="E226" s="10">
        <f t="shared" si="26"/>
        <v>16</v>
      </c>
      <c r="F226" s="10" t="str">
        <f t="shared" si="27"/>
        <v>16'h78</v>
      </c>
      <c r="G226" s="10" t="s">
        <v>123</v>
      </c>
      <c r="H226" s="154" t="s">
        <v>3667</v>
      </c>
      <c r="I226" s="34"/>
      <c r="J226" s="116">
        <v>120</v>
      </c>
      <c r="K226" s="116" t="str">
        <f t="shared" si="28"/>
        <v>78</v>
      </c>
      <c r="L226" s="116">
        <f t="shared" si="29"/>
        <v>7864320</v>
      </c>
      <c r="M226" s="118"/>
    </row>
    <row r="227" spans="1:13" ht="14.6">
      <c r="A227" s="17"/>
      <c r="B227" s="17"/>
      <c r="C227" s="116">
        <v>0</v>
      </c>
      <c r="D227" s="116">
        <v>15</v>
      </c>
      <c r="E227" s="10">
        <f t="shared" si="26"/>
        <v>16</v>
      </c>
      <c r="F227" s="10" t="str">
        <f t="shared" si="27"/>
        <v>16'h4be</v>
      </c>
      <c r="G227" s="10" t="s">
        <v>123</v>
      </c>
      <c r="H227" s="154" t="s">
        <v>3758</v>
      </c>
      <c r="I227" s="34"/>
      <c r="J227" s="116">
        <v>1214</v>
      </c>
      <c r="K227" s="116" t="str">
        <f t="shared" si="28"/>
        <v>4be</v>
      </c>
      <c r="L227" s="116">
        <f t="shared" si="29"/>
        <v>1214</v>
      </c>
      <c r="M227" s="118"/>
    </row>
    <row r="228" spans="1:13" ht="14.6">
      <c r="A228" s="6"/>
      <c r="B228" s="5" t="s">
        <v>3759</v>
      </c>
      <c r="C228" s="6"/>
      <c r="D228" s="6"/>
      <c r="E228" s="6">
        <f>SUM(E229:E230)</f>
        <v>32</v>
      </c>
      <c r="F228" s="79" t="str">
        <f>CONCATENATE("32'h",K228)</f>
        <v>32'h003203e8</v>
      </c>
      <c r="G228" s="79"/>
      <c r="H228" s="153" t="s">
        <v>3668</v>
      </c>
      <c r="I228" s="8"/>
      <c r="J228" s="6"/>
      <c r="K228" s="6" t="str">
        <f>LOWER(DEC2HEX(L228,8))</f>
        <v>003203e8</v>
      </c>
      <c r="L228" s="6">
        <f>SUM(L229:L230)</f>
        <v>3277800</v>
      </c>
      <c r="M228" s="6"/>
    </row>
    <row r="229" spans="1:13" ht="14.6">
      <c r="A229" s="17"/>
      <c r="B229" s="17"/>
      <c r="C229" s="116">
        <v>16</v>
      </c>
      <c r="D229" s="116">
        <v>31</v>
      </c>
      <c r="E229" s="10">
        <f>D229+1-C229</f>
        <v>16</v>
      </c>
      <c r="F229" s="10" t="str">
        <f>CONCATENATE(E229,"'h",K229)</f>
        <v>16'h32</v>
      </c>
      <c r="G229" s="10" t="s">
        <v>123</v>
      </c>
      <c r="H229" s="154" t="s">
        <v>3760</v>
      </c>
      <c r="I229" s="34"/>
      <c r="J229" s="116">
        <v>50</v>
      </c>
      <c r="K229" s="116" t="str">
        <f>LOWER(DEC2HEX((J229)))</f>
        <v>32</v>
      </c>
      <c r="L229" s="116">
        <f>J229*(2^C229)</f>
        <v>3276800</v>
      </c>
      <c r="M229" s="118"/>
    </row>
    <row r="230" spans="1:13" ht="14.6">
      <c r="A230" s="17"/>
      <c r="B230" s="17"/>
      <c r="C230" s="116">
        <v>0</v>
      </c>
      <c r="D230" s="116">
        <v>15</v>
      </c>
      <c r="E230" s="10">
        <f>D230+1-C230</f>
        <v>16</v>
      </c>
      <c r="F230" s="10" t="str">
        <f>CONCATENATE(E230,"'h",K230)</f>
        <v>16'h3e8</v>
      </c>
      <c r="G230" s="10" t="s">
        <v>123</v>
      </c>
      <c r="H230" s="154" t="s">
        <v>3761</v>
      </c>
      <c r="I230" s="34"/>
      <c r="J230" s="116">
        <v>1000</v>
      </c>
      <c r="K230" s="116" t="str">
        <f>LOWER(DEC2HEX((J230)))</f>
        <v>3e8</v>
      </c>
      <c r="L230" s="116">
        <f>J230*(2^C230)</f>
        <v>1000</v>
      </c>
      <c r="M230" s="118"/>
    </row>
    <row r="231" spans="1:13" ht="14.6">
      <c r="A231" s="6"/>
      <c r="B231" s="5" t="s">
        <v>3669</v>
      </c>
      <c r="C231" s="6"/>
      <c r="D231" s="6"/>
      <c r="E231" s="6">
        <f>SUM(E232:E233)</f>
        <v>32</v>
      </c>
      <c r="F231" s="79" t="str">
        <f>CONCATENATE("32'h",K231)</f>
        <v>32'h0078044c</v>
      </c>
      <c r="G231" s="79"/>
      <c r="H231" s="153" t="s">
        <v>3762</v>
      </c>
      <c r="I231" s="8"/>
      <c r="J231" s="6"/>
      <c r="K231" s="6" t="str">
        <f>LOWER(DEC2HEX(L231,8))</f>
        <v>0078044c</v>
      </c>
      <c r="L231" s="6">
        <f>SUM(L232:L233)</f>
        <v>7865420</v>
      </c>
      <c r="M231" s="6"/>
    </row>
    <row r="232" spans="1:13" ht="14.6">
      <c r="A232" s="17"/>
      <c r="B232" s="17"/>
      <c r="C232" s="116">
        <v>16</v>
      </c>
      <c r="D232" s="116">
        <v>31</v>
      </c>
      <c r="E232" s="10">
        <f>D232+1-C232</f>
        <v>16</v>
      </c>
      <c r="F232" s="10" t="str">
        <f>CONCATENATE(E232,"'h",K232)</f>
        <v>16'h78</v>
      </c>
      <c r="G232" s="10" t="s">
        <v>123</v>
      </c>
      <c r="H232" s="154" t="s">
        <v>3670</v>
      </c>
      <c r="I232" s="34"/>
      <c r="J232" s="116">
        <v>120</v>
      </c>
      <c r="K232" s="116" t="str">
        <f>LOWER(DEC2HEX((J232)))</f>
        <v>78</v>
      </c>
      <c r="L232" s="116">
        <f>J232*(2^C232)</f>
        <v>7864320</v>
      </c>
      <c r="M232" s="118"/>
    </row>
    <row r="233" spans="1:13" ht="14.6">
      <c r="A233" s="17"/>
      <c r="B233" s="17"/>
      <c r="C233" s="116">
        <v>0</v>
      </c>
      <c r="D233" s="116">
        <v>15</v>
      </c>
      <c r="E233" s="10">
        <f>D233+1-C233</f>
        <v>16</v>
      </c>
      <c r="F233" s="10" t="str">
        <f>CONCATENATE(E233,"'h",K233)</f>
        <v>16'h44c</v>
      </c>
      <c r="G233" s="10" t="s">
        <v>123</v>
      </c>
      <c r="H233" s="154" t="s">
        <v>3763</v>
      </c>
      <c r="I233" s="34"/>
      <c r="J233" s="116">
        <v>1100</v>
      </c>
      <c r="K233" s="116" t="str">
        <f>LOWER(DEC2HEX((J233)))</f>
        <v>44c</v>
      </c>
      <c r="L233" s="116">
        <f>J233*(2^C233)</f>
        <v>1100</v>
      </c>
      <c r="M233" s="118"/>
    </row>
    <row r="234" spans="1:13" ht="14.6">
      <c r="A234" s="6"/>
      <c r="B234" s="5" t="s">
        <v>3764</v>
      </c>
      <c r="C234" s="6"/>
      <c r="D234" s="6"/>
      <c r="E234" s="6">
        <f>SUM(E235:E236)</f>
        <v>32</v>
      </c>
      <c r="F234" s="79" t="str">
        <f>CONCATENATE("32'h",K234)</f>
        <v>32'h009607d0</v>
      </c>
      <c r="G234" s="79"/>
      <c r="H234" s="153" t="s">
        <v>3765</v>
      </c>
      <c r="I234" s="8"/>
      <c r="J234" s="6"/>
      <c r="K234" s="6" t="str">
        <f>LOWER(DEC2HEX(L234,8))</f>
        <v>009607d0</v>
      </c>
      <c r="L234" s="6">
        <f>SUM(L235:L236)</f>
        <v>9832400</v>
      </c>
      <c r="M234" s="6"/>
    </row>
    <row r="235" spans="1:13" ht="14.6">
      <c r="A235" s="17"/>
      <c r="B235" s="17"/>
      <c r="C235" s="116">
        <v>16</v>
      </c>
      <c r="D235" s="116">
        <v>31</v>
      </c>
      <c r="E235" s="10">
        <f>D235+1-C235</f>
        <v>16</v>
      </c>
      <c r="F235" s="10" t="str">
        <f>CONCATENATE(E235,"'h",K235)</f>
        <v>16'h96</v>
      </c>
      <c r="G235" s="10" t="s">
        <v>3766</v>
      </c>
      <c r="H235" s="154" t="s">
        <v>3671</v>
      </c>
      <c r="I235" s="34"/>
      <c r="J235" s="116">
        <v>150</v>
      </c>
      <c r="K235" s="116" t="str">
        <f>LOWER(DEC2HEX((J235)))</f>
        <v>96</v>
      </c>
      <c r="L235" s="116">
        <f>J235*(2^C235)</f>
        <v>9830400</v>
      </c>
      <c r="M235" s="118"/>
    </row>
    <row r="236" spans="1:13" ht="14.6">
      <c r="A236" s="17"/>
      <c r="B236" s="17"/>
      <c r="C236" s="116">
        <v>0</v>
      </c>
      <c r="D236" s="116">
        <v>15</v>
      </c>
      <c r="E236" s="10">
        <f>D236+1-C236</f>
        <v>16</v>
      </c>
      <c r="F236" s="10" t="str">
        <f>CONCATENATE(E236,"'h",K236)</f>
        <v>16'h7d0</v>
      </c>
      <c r="G236" s="10" t="s">
        <v>123</v>
      </c>
      <c r="H236" s="154" t="s">
        <v>2379</v>
      </c>
      <c r="I236" s="34"/>
      <c r="J236" s="116">
        <v>2000</v>
      </c>
      <c r="K236" s="116" t="str">
        <f>LOWER(DEC2HEX((J236)))</f>
        <v>7d0</v>
      </c>
      <c r="L236" s="116">
        <f>J236*(2^C236)</f>
        <v>2000</v>
      </c>
      <c r="M236" s="118"/>
    </row>
    <row r="237" spans="1:13" ht="14.6">
      <c r="A237" s="6"/>
      <c r="B237" s="5" t="s">
        <v>3767</v>
      </c>
      <c r="C237" s="6"/>
      <c r="D237" s="6"/>
      <c r="E237" s="6">
        <f>SUM(E238:E243)</f>
        <v>32</v>
      </c>
      <c r="F237" s="79" t="str">
        <f>CONCATENATE("32'h",K237)</f>
        <v>32'h00000004</v>
      </c>
      <c r="G237" s="79"/>
      <c r="H237" s="153" t="s">
        <v>3672</v>
      </c>
      <c r="I237" s="8"/>
      <c r="J237" s="6"/>
      <c r="K237" s="6" t="str">
        <f>LOWER(DEC2HEX(L237,8))</f>
        <v>00000004</v>
      </c>
      <c r="L237" s="6">
        <f>SUM(L238:L243)</f>
        <v>4</v>
      </c>
      <c r="M237" s="6"/>
    </row>
    <row r="238" spans="1:13" ht="14.6">
      <c r="A238" s="17"/>
      <c r="B238" s="17"/>
      <c r="C238" s="116">
        <v>15</v>
      </c>
      <c r="D238" s="116">
        <v>31</v>
      </c>
      <c r="E238" s="10">
        <f t="shared" ref="E238:E243" si="30">D238+1-C238</f>
        <v>17</v>
      </c>
      <c r="F238" s="10" t="str">
        <f t="shared" ref="F238:F243" si="31">CONCATENATE(E238,"'h",K238)</f>
        <v>17'h0</v>
      </c>
      <c r="G238" s="10" t="s">
        <v>4026</v>
      </c>
      <c r="H238" s="154" t="s">
        <v>106</v>
      </c>
      <c r="I238" s="34"/>
      <c r="J238" s="116">
        <v>0</v>
      </c>
      <c r="K238" s="116" t="str">
        <f t="shared" ref="K238:K243" si="32">LOWER(DEC2HEX((J238)))</f>
        <v>0</v>
      </c>
      <c r="L238" s="116">
        <f t="shared" ref="L238:L243" si="33">J238*(2^C238)</f>
        <v>0</v>
      </c>
      <c r="M238" s="118"/>
    </row>
    <row r="239" spans="1:13" ht="14.6">
      <c r="A239" s="17"/>
      <c r="B239" s="17"/>
      <c r="C239" s="116">
        <v>12</v>
      </c>
      <c r="D239" s="116">
        <v>14</v>
      </c>
      <c r="E239" s="10">
        <f t="shared" si="30"/>
        <v>3</v>
      </c>
      <c r="F239" s="10" t="str">
        <f t="shared" si="31"/>
        <v>3'h0</v>
      </c>
      <c r="G239" s="10" t="s">
        <v>121</v>
      </c>
      <c r="H239" s="154" t="s">
        <v>106</v>
      </c>
      <c r="I239" s="34"/>
      <c r="J239" s="116">
        <v>0</v>
      </c>
      <c r="K239" s="116" t="str">
        <f t="shared" si="32"/>
        <v>0</v>
      </c>
      <c r="L239" s="116">
        <f t="shared" si="33"/>
        <v>0</v>
      </c>
      <c r="M239" s="118"/>
    </row>
    <row r="240" spans="1:13" ht="14.6">
      <c r="A240" s="17"/>
      <c r="B240" s="17"/>
      <c r="C240" s="116">
        <v>9</v>
      </c>
      <c r="D240" s="116">
        <v>11</v>
      </c>
      <c r="E240" s="10">
        <f t="shared" si="30"/>
        <v>3</v>
      </c>
      <c r="F240" s="10" t="str">
        <f t="shared" si="31"/>
        <v>3'h0</v>
      </c>
      <c r="G240" s="10" t="s">
        <v>123</v>
      </c>
      <c r="H240" s="154" t="s">
        <v>3673</v>
      </c>
      <c r="I240" s="34"/>
      <c r="J240" s="116">
        <v>0</v>
      </c>
      <c r="K240" s="116" t="str">
        <f t="shared" si="32"/>
        <v>0</v>
      </c>
      <c r="L240" s="116">
        <f t="shared" si="33"/>
        <v>0</v>
      </c>
      <c r="M240" s="118"/>
    </row>
    <row r="241" spans="1:13" ht="14.6">
      <c r="A241" s="17"/>
      <c r="B241" s="17"/>
      <c r="C241" s="116">
        <v>2</v>
      </c>
      <c r="D241" s="116">
        <v>8</v>
      </c>
      <c r="E241" s="10">
        <f t="shared" si="30"/>
        <v>7</v>
      </c>
      <c r="F241" s="10" t="str">
        <f t="shared" si="31"/>
        <v>7'h1</v>
      </c>
      <c r="G241" s="10" t="s">
        <v>123</v>
      </c>
      <c r="H241" s="154" t="s">
        <v>3674</v>
      </c>
      <c r="I241" s="34"/>
      <c r="J241" s="116">
        <v>1</v>
      </c>
      <c r="K241" s="116" t="str">
        <f t="shared" si="32"/>
        <v>1</v>
      </c>
      <c r="L241" s="116">
        <f t="shared" si="33"/>
        <v>4</v>
      </c>
      <c r="M241" s="118"/>
    </row>
    <row r="242" spans="1:13" ht="14.6">
      <c r="A242" s="17"/>
      <c r="B242" s="17"/>
      <c r="C242" s="116">
        <v>1</v>
      </c>
      <c r="D242" s="116">
        <v>1</v>
      </c>
      <c r="E242" s="10">
        <f t="shared" si="30"/>
        <v>1</v>
      </c>
      <c r="F242" s="10" t="str">
        <f t="shared" si="31"/>
        <v>1'h0</v>
      </c>
      <c r="G242" s="10" t="s">
        <v>121</v>
      </c>
      <c r="H242" s="154" t="s">
        <v>3826</v>
      </c>
      <c r="I242" s="34"/>
      <c r="J242" s="116">
        <v>0</v>
      </c>
      <c r="K242" s="116" t="str">
        <f t="shared" si="32"/>
        <v>0</v>
      </c>
      <c r="L242" s="116">
        <f t="shared" si="33"/>
        <v>0</v>
      </c>
      <c r="M242" s="118"/>
    </row>
    <row r="243" spans="1:13" ht="14.6">
      <c r="A243" s="17"/>
      <c r="B243" s="17"/>
      <c r="C243" s="116">
        <v>0</v>
      </c>
      <c r="D243" s="116">
        <v>0</v>
      </c>
      <c r="E243" s="10">
        <f t="shared" si="30"/>
        <v>1</v>
      </c>
      <c r="F243" s="10" t="str">
        <f t="shared" si="31"/>
        <v>1'h0</v>
      </c>
      <c r="G243" s="10" t="s">
        <v>121</v>
      </c>
      <c r="H243" s="154" t="s">
        <v>3827</v>
      </c>
      <c r="I243" s="34"/>
      <c r="J243" s="116">
        <v>0</v>
      </c>
      <c r="K243" s="116" t="str">
        <f t="shared" si="32"/>
        <v>0</v>
      </c>
      <c r="L243" s="116">
        <f t="shared" si="33"/>
        <v>0</v>
      </c>
      <c r="M243" s="118"/>
    </row>
    <row r="244" spans="1:13" ht="14.6">
      <c r="A244" s="6"/>
      <c r="B244" s="5" t="s">
        <v>3829</v>
      </c>
      <c r="C244" s="6"/>
      <c r="D244" s="6"/>
      <c r="E244" s="6">
        <f>SUM(E245:E246)</f>
        <v>32</v>
      </c>
      <c r="F244" s="79" t="str">
        <f>CONCATENATE("32'h",K244)</f>
        <v>32'h05000300</v>
      </c>
      <c r="G244" s="79"/>
      <c r="H244" s="153" t="s">
        <v>3769</v>
      </c>
      <c r="I244" s="8"/>
      <c r="J244" s="6"/>
      <c r="K244" s="6" t="str">
        <f>LOWER(DEC2HEX(L244,8))</f>
        <v>05000300</v>
      </c>
      <c r="L244" s="6">
        <f>SUM(L245:L246)</f>
        <v>83886848</v>
      </c>
      <c r="M244" s="6"/>
    </row>
    <row r="245" spans="1:13" ht="14.6">
      <c r="A245" s="17"/>
      <c r="B245" s="17"/>
      <c r="C245" s="116">
        <v>16</v>
      </c>
      <c r="D245" s="116">
        <v>31</v>
      </c>
      <c r="E245" s="10">
        <f>D245+1-C245</f>
        <v>16</v>
      </c>
      <c r="F245" s="10" t="str">
        <f>CONCATENATE(E245,"'h",K245)</f>
        <v>16'h500</v>
      </c>
      <c r="G245" s="10" t="s">
        <v>123</v>
      </c>
      <c r="H245" s="154" t="s">
        <v>3770</v>
      </c>
      <c r="I245" s="34"/>
      <c r="J245" s="116">
        <v>1280</v>
      </c>
      <c r="K245" s="116">
        <v>500</v>
      </c>
      <c r="L245" s="116">
        <f>J245*(2^C245)</f>
        <v>83886080</v>
      </c>
      <c r="M245" s="118"/>
    </row>
    <row r="246" spans="1:13" ht="14.6">
      <c r="A246" s="17"/>
      <c r="B246" s="17"/>
      <c r="C246" s="116">
        <v>0</v>
      </c>
      <c r="D246" s="116">
        <v>15</v>
      </c>
      <c r="E246" s="10">
        <f>D246+1-C246</f>
        <v>16</v>
      </c>
      <c r="F246" s="10" t="str">
        <f>CONCATENATE(E246,"'h",K246)</f>
        <v>16'h300</v>
      </c>
      <c r="G246" s="10" t="s">
        <v>123</v>
      </c>
      <c r="H246" s="154" t="s">
        <v>3771</v>
      </c>
      <c r="I246" s="34"/>
      <c r="J246" s="116">
        <v>768</v>
      </c>
      <c r="K246" s="116">
        <v>300</v>
      </c>
      <c r="L246" s="116">
        <f>J246*(2^C246)</f>
        <v>768</v>
      </c>
      <c r="M246" s="118"/>
    </row>
    <row r="247" spans="1:13" ht="14.6">
      <c r="A247" s="6"/>
      <c r="B247" s="5" t="s">
        <v>3830</v>
      </c>
      <c r="C247" s="6"/>
      <c r="D247" s="6"/>
      <c r="E247" s="6">
        <f>SUM(E248:E250)</f>
        <v>32</v>
      </c>
      <c r="F247" s="79" t="str">
        <f>CONCATENATE("32'h",K247)</f>
        <v>32'h00004000</v>
      </c>
      <c r="G247" s="79"/>
      <c r="H247" s="153" t="s">
        <v>2380</v>
      </c>
      <c r="I247" s="8"/>
      <c r="J247" s="6"/>
      <c r="K247" s="6" t="str">
        <f>LOWER(DEC2HEX(L247,8))</f>
        <v>00004000</v>
      </c>
      <c r="L247" s="6">
        <f>SUM(L248:L250)</f>
        <v>16384</v>
      </c>
      <c r="M247" s="6"/>
    </row>
    <row r="248" spans="1:13" ht="14.6">
      <c r="A248" s="17"/>
      <c r="B248" s="17"/>
      <c r="C248" s="116">
        <v>27</v>
      </c>
      <c r="D248" s="116">
        <v>31</v>
      </c>
      <c r="E248" s="10">
        <f>D248+1-C248</f>
        <v>5</v>
      </c>
      <c r="F248" s="10" t="str">
        <f>CONCATENATE(E248,"'h",K248)</f>
        <v>5'h0</v>
      </c>
      <c r="G248" s="10" t="s">
        <v>3772</v>
      </c>
      <c r="H248" s="154" t="s">
        <v>3773</v>
      </c>
      <c r="I248" s="34"/>
      <c r="J248" s="116">
        <v>0</v>
      </c>
      <c r="K248" s="116" t="str">
        <f>LOWER(DEC2HEX((J248)))</f>
        <v>0</v>
      </c>
      <c r="L248" s="116">
        <f>J248*(2^C248)</f>
        <v>0</v>
      </c>
      <c r="M248" s="118"/>
    </row>
    <row r="249" spans="1:13" ht="14.6">
      <c r="A249" s="17"/>
      <c r="B249" s="17"/>
      <c r="C249" s="116">
        <v>16</v>
      </c>
      <c r="D249" s="116">
        <v>26</v>
      </c>
      <c r="E249" s="10">
        <f>D249+1-C249</f>
        <v>11</v>
      </c>
      <c r="F249" s="10" t="str">
        <f>CONCATENATE(E249,"'h",K249)</f>
        <v>11'h0</v>
      </c>
      <c r="G249" s="10" t="s">
        <v>123</v>
      </c>
      <c r="H249" s="162" t="s">
        <v>3775</v>
      </c>
      <c r="I249" s="34"/>
      <c r="J249" s="116">
        <v>0</v>
      </c>
      <c r="K249" s="116" t="str">
        <f>LOWER(DEC2HEX((J249)))</f>
        <v>0</v>
      </c>
      <c r="L249" s="116">
        <f>J249*(2^C249)</f>
        <v>0</v>
      </c>
      <c r="M249" s="118"/>
    </row>
    <row r="250" spans="1:13" ht="14.6">
      <c r="A250" s="17"/>
      <c r="B250" s="17"/>
      <c r="C250" s="116">
        <v>0</v>
      </c>
      <c r="D250" s="116">
        <v>15</v>
      </c>
      <c r="E250" s="10">
        <f>D250+1-C250</f>
        <v>16</v>
      </c>
      <c r="F250" s="10" t="str">
        <f>CONCATENATE(E250,"'h",K250)</f>
        <v>16'h4000</v>
      </c>
      <c r="G250" s="10" t="s">
        <v>123</v>
      </c>
      <c r="H250" s="154" t="s">
        <v>2381</v>
      </c>
      <c r="I250" s="34"/>
      <c r="J250" s="116">
        <v>16384</v>
      </c>
      <c r="K250" s="116" t="str">
        <f>LOWER(DEC2HEX((J250)))</f>
        <v>4000</v>
      </c>
      <c r="L250" s="116">
        <f>J250*(2^C250)</f>
        <v>16384</v>
      </c>
      <c r="M250" s="118"/>
    </row>
    <row r="251" spans="1:13" ht="14.6">
      <c r="A251" s="6"/>
      <c r="B251" s="5" t="s">
        <v>3831</v>
      </c>
      <c r="C251" s="6"/>
      <c r="D251" s="6"/>
      <c r="E251" s="6">
        <f>SUM(E252:E256)</f>
        <v>32</v>
      </c>
      <c r="F251" s="79" t="str">
        <f>CONCATENATE("32'h",K251)</f>
        <v>32'h00000000</v>
      </c>
      <c r="G251" s="79"/>
      <c r="H251" s="153" t="s">
        <v>3675</v>
      </c>
      <c r="I251" s="8"/>
      <c r="J251" s="6"/>
      <c r="K251" s="6" t="str">
        <f>LOWER(DEC2HEX(L251,8))</f>
        <v>00000000</v>
      </c>
      <c r="L251" s="6">
        <f>SUM(L252:L256)</f>
        <v>0</v>
      </c>
      <c r="M251" s="6"/>
    </row>
    <row r="252" spans="1:13" ht="14.6">
      <c r="A252" s="17"/>
      <c r="B252" s="17"/>
      <c r="C252" s="116">
        <v>26</v>
      </c>
      <c r="D252" s="116">
        <v>31</v>
      </c>
      <c r="E252" s="10">
        <f>D252+1-C252</f>
        <v>6</v>
      </c>
      <c r="F252" s="10" t="str">
        <f>CONCATENATE(E252,"'h",K252)</f>
        <v>6'h0</v>
      </c>
      <c r="G252" s="10" t="s">
        <v>121</v>
      </c>
      <c r="H252" s="154" t="s">
        <v>106</v>
      </c>
      <c r="I252" s="34"/>
      <c r="J252" s="116">
        <v>0</v>
      </c>
      <c r="K252" s="116" t="str">
        <f>LOWER(DEC2HEX((J252)))</f>
        <v>0</v>
      </c>
      <c r="L252" s="116">
        <f>J252*(2^C252)</f>
        <v>0</v>
      </c>
      <c r="M252" s="118"/>
    </row>
    <row r="253" spans="1:13" ht="14.6">
      <c r="A253" s="17"/>
      <c r="B253" s="17"/>
      <c r="C253" s="116">
        <v>25</v>
      </c>
      <c r="D253" s="116">
        <v>25</v>
      </c>
      <c r="E253" s="10">
        <f>D253+1-C253</f>
        <v>1</v>
      </c>
      <c r="F253" s="10" t="str">
        <f>CONCATENATE(E253,"'h",K253)</f>
        <v>1'h0</v>
      </c>
      <c r="G253" s="10" t="s">
        <v>3776</v>
      </c>
      <c r="H253" s="154" t="s">
        <v>3777</v>
      </c>
      <c r="I253" s="34"/>
      <c r="J253" s="116">
        <v>0</v>
      </c>
      <c r="K253" s="116" t="str">
        <f>LOWER(DEC2HEX((J253)))</f>
        <v>0</v>
      </c>
      <c r="L253" s="116">
        <f>J253*(2^C253)</f>
        <v>0</v>
      </c>
      <c r="M253" s="118"/>
    </row>
    <row r="254" spans="1:13" ht="14.6">
      <c r="A254" s="17"/>
      <c r="B254" s="17"/>
      <c r="C254" s="116">
        <v>24</v>
      </c>
      <c r="D254" s="116">
        <v>24</v>
      </c>
      <c r="E254" s="10">
        <f>D254+1-C254</f>
        <v>1</v>
      </c>
      <c r="F254" s="10" t="str">
        <f>CONCATENATE(E254,"'h",K254)</f>
        <v>1'h0</v>
      </c>
      <c r="G254" s="10" t="s">
        <v>3661</v>
      </c>
      <c r="H254" s="154" t="s">
        <v>3778</v>
      </c>
      <c r="I254" s="34"/>
      <c r="J254" s="116">
        <v>0</v>
      </c>
      <c r="K254" s="116" t="str">
        <f>LOWER(DEC2HEX((J254)))</f>
        <v>0</v>
      </c>
      <c r="L254" s="116">
        <f>J254*(2^C254)</f>
        <v>0</v>
      </c>
      <c r="M254" s="118"/>
    </row>
    <row r="255" spans="1:13" ht="14.6">
      <c r="A255" s="17"/>
      <c r="B255" s="17"/>
      <c r="C255" s="116">
        <v>12</v>
      </c>
      <c r="D255" s="116">
        <v>23</v>
      </c>
      <c r="E255" s="10">
        <f>D255+1-C255</f>
        <v>12</v>
      </c>
      <c r="F255" s="10" t="str">
        <f>CONCATENATE(E255,"'h",K255)</f>
        <v>12'h0</v>
      </c>
      <c r="G255" s="10" t="s">
        <v>3661</v>
      </c>
      <c r="H255" s="154" t="s">
        <v>3779</v>
      </c>
      <c r="I255" s="34"/>
      <c r="J255" s="116">
        <v>0</v>
      </c>
      <c r="K255" s="116" t="str">
        <f>LOWER(DEC2HEX((J255)))</f>
        <v>0</v>
      </c>
      <c r="L255" s="116">
        <f>J255*(2^C255)</f>
        <v>0</v>
      </c>
      <c r="M255" s="118"/>
    </row>
    <row r="256" spans="1:13" ht="14.6">
      <c r="A256" s="17"/>
      <c r="B256" s="17"/>
      <c r="C256" s="116">
        <v>0</v>
      </c>
      <c r="D256" s="116">
        <v>11</v>
      </c>
      <c r="E256" s="10">
        <f>D256+1-C256</f>
        <v>12</v>
      </c>
      <c r="F256" s="10" t="str">
        <f>CONCATENATE(E256,"'h",K256)</f>
        <v>12'h0</v>
      </c>
      <c r="G256" s="10" t="s">
        <v>3776</v>
      </c>
      <c r="H256" s="154" t="s">
        <v>3676</v>
      </c>
      <c r="I256" s="34"/>
      <c r="J256" s="116">
        <v>0</v>
      </c>
      <c r="K256" s="116" t="str">
        <f>LOWER(DEC2HEX((J256)))</f>
        <v>0</v>
      </c>
      <c r="L256" s="116">
        <f>J256*(2^C256)</f>
        <v>0</v>
      </c>
      <c r="M256" s="118"/>
    </row>
    <row r="257" spans="1:13" ht="14.6">
      <c r="A257" s="6"/>
      <c r="B257" s="5" t="s">
        <v>3832</v>
      </c>
      <c r="C257" s="6"/>
      <c r="D257" s="6"/>
      <c r="E257" s="6">
        <f>SUM(E258:E260)</f>
        <v>32</v>
      </c>
      <c r="F257" s="79" t="str">
        <f>CONCATENATE("32'h",K257)</f>
        <v>32'h00000000</v>
      </c>
      <c r="G257" s="79"/>
      <c r="H257" s="153" t="s">
        <v>3781</v>
      </c>
      <c r="I257" s="8"/>
      <c r="J257" s="6"/>
      <c r="K257" s="6" t="str">
        <f>LOWER(DEC2HEX(L257,8))</f>
        <v>00000000</v>
      </c>
      <c r="L257" s="6">
        <f>SUM(L258:L260)</f>
        <v>0</v>
      </c>
      <c r="M257" s="6"/>
    </row>
    <row r="258" spans="1:13" ht="14.6">
      <c r="A258" s="17"/>
      <c r="B258" s="17"/>
      <c r="C258" s="116">
        <v>11</v>
      </c>
      <c r="D258" s="116">
        <v>31</v>
      </c>
      <c r="E258" s="10">
        <f>D258+1-C258</f>
        <v>21</v>
      </c>
      <c r="F258" s="10" t="str">
        <f>CONCATENATE(E258,"'h",K258)</f>
        <v>21'h0</v>
      </c>
      <c r="G258" s="10" t="s">
        <v>121</v>
      </c>
      <c r="H258" s="154" t="s">
        <v>106</v>
      </c>
      <c r="I258" s="34"/>
      <c r="J258" s="116">
        <v>0</v>
      </c>
      <c r="K258" s="116" t="str">
        <f>LOWER(DEC2HEX((J258)))</f>
        <v>0</v>
      </c>
      <c r="L258" s="116">
        <f>J258*(2^C258)</f>
        <v>0</v>
      </c>
      <c r="M258" s="118"/>
    </row>
    <row r="259" spans="1:13" ht="14.6">
      <c r="A259" s="17"/>
      <c r="B259" s="17"/>
      <c r="C259" s="116">
        <v>10</v>
      </c>
      <c r="D259" s="116">
        <v>10</v>
      </c>
      <c r="E259" s="10">
        <f>D259+1-C259</f>
        <v>1</v>
      </c>
      <c r="F259" s="10" t="str">
        <f>CONCATENATE(E259,"'h",K259)</f>
        <v>1'h0</v>
      </c>
      <c r="G259" s="10" t="s">
        <v>3782</v>
      </c>
      <c r="H259" s="154" t="s">
        <v>3783</v>
      </c>
      <c r="I259" s="34"/>
      <c r="J259" s="116">
        <v>0</v>
      </c>
      <c r="K259" s="116" t="str">
        <f>LOWER(DEC2HEX((J259)))</f>
        <v>0</v>
      </c>
      <c r="L259" s="116">
        <f>J259*(2^C259)</f>
        <v>0</v>
      </c>
      <c r="M259" s="118"/>
    </row>
    <row r="260" spans="1:13" ht="14.6">
      <c r="A260" s="17"/>
      <c r="B260" s="17"/>
      <c r="C260" s="116">
        <v>0</v>
      </c>
      <c r="D260" s="116">
        <v>9</v>
      </c>
      <c r="E260" s="10">
        <f>D260+1-C260</f>
        <v>10</v>
      </c>
      <c r="F260" s="10" t="str">
        <f>CONCATENATE(E260,"'h",K260)</f>
        <v>10'h0</v>
      </c>
      <c r="G260" s="10" t="s">
        <v>3661</v>
      </c>
      <c r="H260" s="154" t="s">
        <v>3784</v>
      </c>
      <c r="I260" s="34"/>
      <c r="J260" s="116">
        <v>0</v>
      </c>
      <c r="K260" s="116" t="str">
        <f>LOWER(DEC2HEX((J260)))</f>
        <v>0</v>
      </c>
      <c r="L260" s="116">
        <f>J260*(2^C260)</f>
        <v>0</v>
      </c>
      <c r="M260" s="118"/>
    </row>
    <row r="261" spans="1:13" ht="14.6">
      <c r="A261" s="6"/>
      <c r="B261" s="5" t="s">
        <v>3833</v>
      </c>
      <c r="C261" s="6"/>
      <c r="D261" s="6"/>
      <c r="E261" s="6">
        <f>SUM(E262:E262)</f>
        <v>32</v>
      </c>
      <c r="F261" s="79" t="str">
        <f>CONCATENATE("32'h",K261)</f>
        <v>32'h00000000</v>
      </c>
      <c r="G261" s="79"/>
      <c r="H261" s="153" t="s">
        <v>3786</v>
      </c>
      <c r="I261" s="8"/>
      <c r="J261" s="6"/>
      <c r="K261" s="6" t="str">
        <f>LOWER(DEC2HEX(L261,8))</f>
        <v>00000000</v>
      </c>
      <c r="L261" s="6">
        <f>SUM(L262:L262)</f>
        <v>0</v>
      </c>
      <c r="M261" s="6"/>
    </row>
    <row r="262" spans="1:13" ht="14.6">
      <c r="A262" s="17"/>
      <c r="B262" s="17"/>
      <c r="C262" s="116">
        <v>0</v>
      </c>
      <c r="D262" s="116">
        <v>31</v>
      </c>
      <c r="E262" s="10">
        <f>D262+1-C262</f>
        <v>32</v>
      </c>
      <c r="F262" s="10" t="str">
        <f>CONCATENATE(E262,"'h",K262)</f>
        <v>32'h0</v>
      </c>
      <c r="G262" s="10" t="s">
        <v>3782</v>
      </c>
      <c r="H262" s="154" t="s">
        <v>3787</v>
      </c>
      <c r="I262" s="34"/>
      <c r="J262" s="116">
        <v>0</v>
      </c>
      <c r="K262" s="116" t="str">
        <f>LOWER(DEC2HEX((J262)))</f>
        <v>0</v>
      </c>
      <c r="L262" s="116">
        <f>J262*(2^C262)</f>
        <v>0</v>
      </c>
      <c r="M262" s="118"/>
    </row>
    <row r="263" spans="1:13" ht="15.9">
      <c r="A263" s="111"/>
      <c r="B263" s="112" t="s">
        <v>3768</v>
      </c>
      <c r="C263" s="111"/>
      <c r="D263" s="111"/>
      <c r="E263" s="111">
        <f>SUM(E264:E266)</f>
        <v>32</v>
      </c>
      <c r="F263" s="161" t="str">
        <f>CONCATENATE("32'h",K263)</f>
        <v>32'h801aa800</v>
      </c>
      <c r="G263" s="161"/>
      <c r="H263" s="153" t="s">
        <v>3788</v>
      </c>
      <c r="I263" s="113"/>
      <c r="J263" s="111"/>
      <c r="K263" s="111" t="str">
        <f>LOWER(DEC2HEX(L263,8))</f>
        <v>801aa800</v>
      </c>
      <c r="L263" s="111">
        <f>SUM(L264:L266)</f>
        <v>2149230592</v>
      </c>
      <c r="M263" s="111"/>
    </row>
    <row r="264" spans="1:13" ht="14.6">
      <c r="A264" s="17"/>
      <c r="B264" s="17"/>
      <c r="C264" s="116">
        <v>23</v>
      </c>
      <c r="D264" s="116">
        <v>31</v>
      </c>
      <c r="E264" s="10">
        <f>D264+1-C264</f>
        <v>9</v>
      </c>
      <c r="F264" s="10" t="str">
        <f>CONCATENATE(E264,"'h",K264)</f>
        <v>9'h100</v>
      </c>
      <c r="G264" s="10" t="s">
        <v>123</v>
      </c>
      <c r="H264" s="154" t="s">
        <v>3677</v>
      </c>
      <c r="I264" s="34"/>
      <c r="J264" s="116">
        <v>256</v>
      </c>
      <c r="K264" s="116" t="str">
        <f>LOWER(DEC2HEX((J264)))</f>
        <v>100</v>
      </c>
      <c r="L264" s="116">
        <f>J264*(2^C264)</f>
        <v>2147483648</v>
      </c>
      <c r="M264" s="118"/>
    </row>
    <row r="265" spans="1:13" ht="14.6">
      <c r="A265" s="17"/>
      <c r="B265" s="17"/>
      <c r="C265" s="116">
        <v>10</v>
      </c>
      <c r="D265" s="116">
        <v>22</v>
      </c>
      <c r="E265" s="10">
        <f>D265+1-C265</f>
        <v>13</v>
      </c>
      <c r="F265" s="10" t="str">
        <f>CONCATENATE(E265,"'h",K265)</f>
        <v>13'h6aa</v>
      </c>
      <c r="G265" s="10" t="s">
        <v>123</v>
      </c>
      <c r="H265" s="154" t="s">
        <v>3678</v>
      </c>
      <c r="I265" s="34"/>
      <c r="J265" s="116">
        <v>1706</v>
      </c>
      <c r="K265" s="116" t="str">
        <f>LOWER(DEC2HEX((J265)))</f>
        <v>6aa</v>
      </c>
      <c r="L265" s="116">
        <f>J265*(2^C265)</f>
        <v>1746944</v>
      </c>
      <c r="M265" s="118"/>
    </row>
    <row r="266" spans="1:13" ht="14.6">
      <c r="A266" s="17"/>
      <c r="B266" s="17"/>
      <c r="C266" s="116">
        <v>0</v>
      </c>
      <c r="D266" s="116">
        <v>9</v>
      </c>
      <c r="E266" s="10">
        <f>D266+1-C266</f>
        <v>10</v>
      </c>
      <c r="F266" s="10" t="str">
        <f>CONCATENATE(E266,"'h",K266)</f>
        <v>10'h0</v>
      </c>
      <c r="G266" s="10" t="s">
        <v>123</v>
      </c>
      <c r="H266" s="154" t="s">
        <v>3679</v>
      </c>
      <c r="I266" s="34"/>
      <c r="J266" s="116">
        <v>0</v>
      </c>
      <c r="K266" s="116" t="str">
        <f>LOWER(DEC2HEX((J266)))</f>
        <v>0</v>
      </c>
      <c r="L266" s="116">
        <f>J266*(2^C266)</f>
        <v>0</v>
      </c>
      <c r="M266" s="118"/>
    </row>
    <row r="267" spans="1:13" ht="14.6">
      <c r="A267" s="6"/>
      <c r="B267" s="5" t="s">
        <v>3834</v>
      </c>
      <c r="C267" s="6"/>
      <c r="D267" s="6"/>
      <c r="E267" s="6">
        <f>SUM(E268:E277)</f>
        <v>32</v>
      </c>
      <c r="F267" s="79" t="str">
        <f>CONCATENATE("32'h",K267)</f>
        <v>32'h00020000</v>
      </c>
      <c r="G267" s="79"/>
      <c r="H267" s="153" t="s">
        <v>3680</v>
      </c>
      <c r="I267" s="8"/>
      <c r="J267" s="6"/>
      <c r="K267" s="6" t="str">
        <f>LOWER(DEC2HEX(L267,8))</f>
        <v>00020000</v>
      </c>
      <c r="L267" s="6">
        <f>SUM(L268:L277)</f>
        <v>131072</v>
      </c>
      <c r="M267" s="6"/>
    </row>
    <row r="268" spans="1:13" ht="14.6">
      <c r="A268" s="17"/>
      <c r="B268" s="17"/>
      <c r="C268" s="116">
        <v>18</v>
      </c>
      <c r="D268" s="116">
        <v>31</v>
      </c>
      <c r="E268" s="10">
        <f t="shared" ref="E268:E277" si="34">D268+1-C268</f>
        <v>14</v>
      </c>
      <c r="F268" s="10" t="str">
        <f t="shared" ref="F268:F277" si="35">CONCATENATE(E268,"'h",K268)</f>
        <v>14'h0</v>
      </c>
      <c r="G268" s="10" t="s">
        <v>3789</v>
      </c>
      <c r="H268" s="154" t="s">
        <v>3790</v>
      </c>
      <c r="I268" s="34"/>
      <c r="J268" s="116">
        <v>0</v>
      </c>
      <c r="K268" s="116" t="str">
        <f t="shared" ref="K268:K277" si="36">LOWER(DEC2HEX((J268)))</f>
        <v>0</v>
      </c>
      <c r="L268" s="116">
        <f t="shared" ref="L268:L277" si="37">J268*(2^C268)</f>
        <v>0</v>
      </c>
      <c r="M268" s="118"/>
    </row>
    <row r="269" spans="1:13" ht="14.6">
      <c r="A269" s="17"/>
      <c r="B269" s="17"/>
      <c r="C269" s="116">
        <v>17</v>
      </c>
      <c r="D269" s="116">
        <v>17</v>
      </c>
      <c r="E269" s="10">
        <f>D269+1-C269</f>
        <v>1</v>
      </c>
      <c r="F269" s="10" t="str">
        <f>CONCATENATE(E269,"'h",K269)</f>
        <v>1'h1</v>
      </c>
      <c r="G269" s="10" t="s">
        <v>123</v>
      </c>
      <c r="H269" s="154" t="s">
        <v>3791</v>
      </c>
      <c r="I269" s="34"/>
      <c r="J269" s="116">
        <v>1</v>
      </c>
      <c r="K269" s="116" t="str">
        <f>LOWER(DEC2HEX((J269)))</f>
        <v>1</v>
      </c>
      <c r="L269" s="116">
        <f>J269*(2^C269)</f>
        <v>131072</v>
      </c>
      <c r="M269" s="118"/>
    </row>
    <row r="270" spans="1:13" ht="14.6">
      <c r="A270" s="17"/>
      <c r="B270" s="17"/>
      <c r="C270" s="116">
        <v>16</v>
      </c>
      <c r="D270" s="116">
        <v>16</v>
      </c>
      <c r="E270" s="10">
        <f>D270+1-C270</f>
        <v>1</v>
      </c>
      <c r="F270" s="10" t="str">
        <f>CONCATENATE(E270,"'h",K270)</f>
        <v>1'h0</v>
      </c>
      <c r="G270" s="10" t="s">
        <v>4026</v>
      </c>
      <c r="H270" s="154" t="s">
        <v>3773</v>
      </c>
      <c r="I270" s="34"/>
      <c r="J270" s="116">
        <v>0</v>
      </c>
      <c r="K270" s="116" t="str">
        <f>LOWER(DEC2HEX((J270)))</f>
        <v>0</v>
      </c>
      <c r="L270" s="116">
        <f>J270*(2^C270)</f>
        <v>0</v>
      </c>
      <c r="M270" s="118"/>
    </row>
    <row r="271" spans="1:13" ht="14.6">
      <c r="A271" s="17"/>
      <c r="B271" s="17"/>
      <c r="C271" s="116">
        <v>15</v>
      </c>
      <c r="D271" s="116">
        <v>15</v>
      </c>
      <c r="E271" s="10">
        <f>D271+1-C271</f>
        <v>1</v>
      </c>
      <c r="F271" s="10" t="str">
        <f>CONCATENATE(E271,"'h",K271)</f>
        <v>1'h0</v>
      </c>
      <c r="G271" s="10" t="s">
        <v>4027</v>
      </c>
      <c r="H271" s="154" t="s">
        <v>3773</v>
      </c>
      <c r="I271" s="34"/>
      <c r="J271" s="116">
        <v>0</v>
      </c>
      <c r="K271" s="116" t="str">
        <f>LOWER(DEC2HEX((J271)))</f>
        <v>0</v>
      </c>
      <c r="L271" s="116">
        <f>J271*(2^C271)</f>
        <v>0</v>
      </c>
      <c r="M271" s="118"/>
    </row>
    <row r="272" spans="1:13" ht="14.6">
      <c r="A272" s="17"/>
      <c r="B272" s="17"/>
      <c r="C272" s="116">
        <v>14</v>
      </c>
      <c r="D272" s="116">
        <v>14</v>
      </c>
      <c r="E272" s="10">
        <f>D272+1-C272</f>
        <v>1</v>
      </c>
      <c r="F272" s="10" t="str">
        <f>CONCATENATE(E272,"'h",K272)</f>
        <v>1'h0</v>
      </c>
      <c r="G272" s="10" t="s">
        <v>123</v>
      </c>
      <c r="H272" s="154" t="s">
        <v>3792</v>
      </c>
      <c r="I272" s="34"/>
      <c r="J272" s="116">
        <v>0</v>
      </c>
      <c r="K272" s="116" t="str">
        <f>LOWER(DEC2HEX((J272)))</f>
        <v>0</v>
      </c>
      <c r="L272" s="116">
        <f>J272*(2^C272)</f>
        <v>0</v>
      </c>
      <c r="M272" s="118"/>
    </row>
    <row r="273" spans="1:13" ht="14.6">
      <c r="A273" s="17"/>
      <c r="B273" s="17"/>
      <c r="C273" s="116">
        <v>13</v>
      </c>
      <c r="D273" s="116">
        <v>13</v>
      </c>
      <c r="E273" s="10">
        <f t="shared" si="34"/>
        <v>1</v>
      </c>
      <c r="F273" s="10" t="str">
        <f t="shared" si="35"/>
        <v>1'h0</v>
      </c>
      <c r="G273" s="10" t="s">
        <v>123</v>
      </c>
      <c r="H273" s="154" t="s">
        <v>3793</v>
      </c>
      <c r="I273" s="34"/>
      <c r="J273" s="116">
        <v>0</v>
      </c>
      <c r="K273" s="116" t="str">
        <f t="shared" si="36"/>
        <v>0</v>
      </c>
      <c r="L273" s="116">
        <f t="shared" si="37"/>
        <v>0</v>
      </c>
      <c r="M273" s="118"/>
    </row>
    <row r="274" spans="1:13" ht="14.6">
      <c r="A274" s="17"/>
      <c r="B274" s="17"/>
      <c r="C274" s="116">
        <v>12</v>
      </c>
      <c r="D274" s="116">
        <v>12</v>
      </c>
      <c r="E274" s="10">
        <f t="shared" si="34"/>
        <v>1</v>
      </c>
      <c r="F274" s="10" t="str">
        <f t="shared" si="35"/>
        <v>1'h0</v>
      </c>
      <c r="G274" s="10" t="s">
        <v>123</v>
      </c>
      <c r="H274" s="154" t="s">
        <v>3794</v>
      </c>
      <c r="I274" s="34"/>
      <c r="J274" s="116">
        <v>0</v>
      </c>
      <c r="K274" s="116" t="str">
        <f t="shared" si="36"/>
        <v>0</v>
      </c>
      <c r="L274" s="116">
        <f t="shared" si="37"/>
        <v>0</v>
      </c>
      <c r="M274" s="118"/>
    </row>
    <row r="275" spans="1:13" ht="14.6">
      <c r="A275" s="17"/>
      <c r="B275" s="17"/>
      <c r="C275" s="116">
        <v>8</v>
      </c>
      <c r="D275" s="116">
        <v>11</v>
      </c>
      <c r="E275" s="10">
        <f t="shared" si="34"/>
        <v>4</v>
      </c>
      <c r="F275" s="10" t="str">
        <f t="shared" si="35"/>
        <v>4'h0</v>
      </c>
      <c r="G275" s="10" t="s">
        <v>123</v>
      </c>
      <c r="H275" s="154" t="s">
        <v>3681</v>
      </c>
      <c r="I275" s="34"/>
      <c r="J275" s="116">
        <v>0</v>
      </c>
      <c r="K275" s="116" t="str">
        <f t="shared" si="36"/>
        <v>0</v>
      </c>
      <c r="L275" s="116">
        <f t="shared" si="37"/>
        <v>0</v>
      </c>
      <c r="M275" s="118"/>
    </row>
    <row r="276" spans="1:13" ht="14.6">
      <c r="A276" s="17"/>
      <c r="B276" s="17"/>
      <c r="C276" s="116">
        <v>4</v>
      </c>
      <c r="D276" s="116">
        <v>7</v>
      </c>
      <c r="E276" s="10">
        <f t="shared" si="34"/>
        <v>4</v>
      </c>
      <c r="F276" s="10" t="str">
        <f t="shared" si="35"/>
        <v>4'h0</v>
      </c>
      <c r="G276" s="10" t="s">
        <v>123</v>
      </c>
      <c r="H276" s="154" t="s">
        <v>3795</v>
      </c>
      <c r="I276" s="34"/>
      <c r="J276" s="116">
        <v>0</v>
      </c>
      <c r="K276" s="116" t="str">
        <f t="shared" si="36"/>
        <v>0</v>
      </c>
      <c r="L276" s="116">
        <f t="shared" si="37"/>
        <v>0</v>
      </c>
      <c r="M276" s="118"/>
    </row>
    <row r="277" spans="1:13" ht="14.6">
      <c r="A277" s="17"/>
      <c r="B277" s="17"/>
      <c r="C277" s="116">
        <v>0</v>
      </c>
      <c r="D277" s="116">
        <v>3</v>
      </c>
      <c r="E277" s="10">
        <f t="shared" si="34"/>
        <v>4</v>
      </c>
      <c r="F277" s="10" t="str">
        <f t="shared" si="35"/>
        <v>4'h0</v>
      </c>
      <c r="G277" s="10" t="s">
        <v>123</v>
      </c>
      <c r="H277" s="154" t="s">
        <v>3796</v>
      </c>
      <c r="I277" s="34"/>
      <c r="J277" s="116">
        <v>0</v>
      </c>
      <c r="K277" s="116" t="str">
        <f t="shared" si="36"/>
        <v>0</v>
      </c>
      <c r="L277" s="116">
        <f t="shared" si="37"/>
        <v>0</v>
      </c>
      <c r="M277" s="118"/>
    </row>
    <row r="278" spans="1:13" s="114" customFormat="1" ht="15">
      <c r="A278" s="6"/>
      <c r="B278" s="5" t="s">
        <v>3835</v>
      </c>
      <c r="C278" s="6"/>
      <c r="D278" s="6"/>
      <c r="E278" s="6">
        <f>SUM(E279:E284)</f>
        <v>32</v>
      </c>
      <c r="F278" s="79" t="str">
        <f>CONCATENATE("32'h",K278)</f>
        <v>32'h00000130</v>
      </c>
      <c r="G278" s="79"/>
      <c r="H278" s="153" t="s">
        <v>3836</v>
      </c>
      <c r="I278" s="8"/>
      <c r="J278" s="6"/>
      <c r="K278" s="6" t="str">
        <f>LOWER(DEC2HEX(L278,8))</f>
        <v>00000130</v>
      </c>
      <c r="L278" s="6">
        <f>SUM(L279:L284)</f>
        <v>304</v>
      </c>
      <c r="M278" s="6"/>
    </row>
    <row r="279" spans="1:13" ht="14.6">
      <c r="A279" s="17"/>
      <c r="B279" s="17"/>
      <c r="C279" s="116">
        <v>31</v>
      </c>
      <c r="D279" s="116">
        <v>31</v>
      </c>
      <c r="E279" s="10">
        <f t="shared" ref="E279:E284" si="38">D279+1-C279</f>
        <v>1</v>
      </c>
      <c r="F279" s="10" t="str">
        <f t="shared" ref="F279:F284" si="39">CONCATENATE(E279,"'h",K279)</f>
        <v>1'h0</v>
      </c>
      <c r="G279" s="10" t="s">
        <v>3797</v>
      </c>
      <c r="H279" s="154" t="s">
        <v>106</v>
      </c>
      <c r="I279" s="34"/>
      <c r="J279" s="116">
        <v>0</v>
      </c>
      <c r="K279" s="116" t="str">
        <f t="shared" ref="K279:K284" si="40">LOWER(DEC2HEX((J279)))</f>
        <v>0</v>
      </c>
      <c r="L279" s="116">
        <f t="shared" ref="L279:L284" si="41">J279*(2^C279)</f>
        <v>0</v>
      </c>
      <c r="M279" s="118"/>
    </row>
    <row r="280" spans="1:13" ht="14.6">
      <c r="A280" s="17"/>
      <c r="B280" s="17"/>
      <c r="C280" s="116">
        <v>30</v>
      </c>
      <c r="D280" s="116">
        <v>30</v>
      </c>
      <c r="E280" s="10">
        <f t="shared" si="38"/>
        <v>1</v>
      </c>
      <c r="F280" s="10" t="str">
        <f t="shared" si="39"/>
        <v>1'h0</v>
      </c>
      <c r="G280" s="10" t="s">
        <v>123</v>
      </c>
      <c r="H280" s="154" t="s">
        <v>3798</v>
      </c>
      <c r="I280" s="34"/>
      <c r="J280" s="116">
        <v>0</v>
      </c>
      <c r="K280" s="116" t="str">
        <f t="shared" si="40"/>
        <v>0</v>
      </c>
      <c r="L280" s="116">
        <f t="shared" si="41"/>
        <v>0</v>
      </c>
      <c r="M280" s="118"/>
    </row>
    <row r="281" spans="1:13" ht="14.6">
      <c r="A281" s="17"/>
      <c r="B281" s="17"/>
      <c r="C281" s="116">
        <v>20</v>
      </c>
      <c r="D281" s="116">
        <v>29</v>
      </c>
      <c r="E281" s="10">
        <f t="shared" si="38"/>
        <v>10</v>
      </c>
      <c r="F281" s="10" t="str">
        <f t="shared" si="39"/>
        <v>10'h0</v>
      </c>
      <c r="G281" s="10" t="s">
        <v>123</v>
      </c>
      <c r="H281" s="154" t="s">
        <v>3799</v>
      </c>
      <c r="I281" s="34"/>
      <c r="J281" s="116">
        <v>0</v>
      </c>
      <c r="K281" s="116" t="str">
        <f t="shared" si="40"/>
        <v>0</v>
      </c>
      <c r="L281" s="116">
        <f t="shared" si="41"/>
        <v>0</v>
      </c>
      <c r="M281" s="118"/>
    </row>
    <row r="282" spans="1:13" ht="14.6">
      <c r="A282" s="17"/>
      <c r="B282" s="17"/>
      <c r="C282" s="116">
        <v>10</v>
      </c>
      <c r="D282" s="116">
        <v>19</v>
      </c>
      <c r="E282" s="10">
        <f t="shared" si="38"/>
        <v>10</v>
      </c>
      <c r="F282" s="10" t="str">
        <f t="shared" si="39"/>
        <v>10'h0</v>
      </c>
      <c r="G282" s="10" t="s">
        <v>123</v>
      </c>
      <c r="H282" s="154" t="s">
        <v>3682</v>
      </c>
      <c r="I282" s="34"/>
      <c r="J282" s="116">
        <v>0</v>
      </c>
      <c r="K282" s="116" t="str">
        <f t="shared" si="40"/>
        <v>0</v>
      </c>
      <c r="L282" s="116">
        <f t="shared" si="41"/>
        <v>0</v>
      </c>
      <c r="M282" s="118"/>
    </row>
    <row r="283" spans="1:13" ht="14.6">
      <c r="A283" s="17"/>
      <c r="B283" s="17"/>
      <c r="C283" s="116">
        <v>4</v>
      </c>
      <c r="D283" s="116">
        <v>9</v>
      </c>
      <c r="E283" s="10">
        <f t="shared" si="38"/>
        <v>6</v>
      </c>
      <c r="F283" s="10" t="str">
        <f t="shared" si="39"/>
        <v>6'h13</v>
      </c>
      <c r="G283" s="10" t="s">
        <v>123</v>
      </c>
      <c r="H283" s="154" t="s">
        <v>3800</v>
      </c>
      <c r="I283" s="34"/>
      <c r="J283" s="116">
        <v>19</v>
      </c>
      <c r="K283" s="116" t="str">
        <f t="shared" si="40"/>
        <v>13</v>
      </c>
      <c r="L283" s="116">
        <f t="shared" si="41"/>
        <v>304</v>
      </c>
      <c r="M283" s="118"/>
    </row>
    <row r="284" spans="1:13" ht="14.6">
      <c r="A284" s="17"/>
      <c r="B284" s="17"/>
      <c r="C284" s="116">
        <v>0</v>
      </c>
      <c r="D284" s="116">
        <v>3</v>
      </c>
      <c r="E284" s="10">
        <f t="shared" si="38"/>
        <v>4</v>
      </c>
      <c r="F284" s="10" t="str">
        <f t="shared" si="39"/>
        <v>4'h0</v>
      </c>
      <c r="G284" s="10" t="s">
        <v>121</v>
      </c>
      <c r="H284" s="154" t="s">
        <v>3827</v>
      </c>
      <c r="I284" s="34"/>
      <c r="J284" s="116">
        <v>0</v>
      </c>
      <c r="K284" s="116" t="str">
        <f t="shared" si="40"/>
        <v>0</v>
      </c>
      <c r="L284" s="116">
        <f t="shared" si="41"/>
        <v>0</v>
      </c>
      <c r="M284" s="118"/>
    </row>
    <row r="285" spans="1:13" ht="14.6">
      <c r="A285" s="6"/>
      <c r="B285" s="5" t="s">
        <v>3837</v>
      </c>
      <c r="C285" s="6"/>
      <c r="D285" s="6"/>
      <c r="E285" s="6">
        <f>SUM(E286:E288)</f>
        <v>32</v>
      </c>
      <c r="F285" s="79" t="str">
        <f>CONCATENATE("32'h",K285)</f>
        <v>32'h00004c00</v>
      </c>
      <c r="G285" s="79"/>
      <c r="H285" s="153" t="s">
        <v>3838</v>
      </c>
      <c r="I285" s="8"/>
      <c r="J285" s="6"/>
      <c r="K285" s="6" t="str">
        <f>LOWER(DEC2HEX(L285,8))</f>
        <v>00004c00</v>
      </c>
      <c r="L285" s="6">
        <f>SUM(L286:L288)</f>
        <v>19456</v>
      </c>
      <c r="M285" s="6"/>
    </row>
    <row r="286" spans="1:13" ht="14.6">
      <c r="A286" s="17"/>
      <c r="B286" s="17"/>
      <c r="C286" s="116">
        <v>20</v>
      </c>
      <c r="D286" s="116">
        <v>31</v>
      </c>
      <c r="E286" s="10">
        <f>D286+1-C286</f>
        <v>12</v>
      </c>
      <c r="F286" s="10" t="str">
        <f>CONCATENATE(E286,"'h",K286)</f>
        <v>12'h0</v>
      </c>
      <c r="G286" s="10" t="s">
        <v>3801</v>
      </c>
      <c r="H286" s="154" t="s">
        <v>106</v>
      </c>
      <c r="I286" s="34"/>
      <c r="J286" s="116">
        <v>0</v>
      </c>
      <c r="K286" s="116" t="str">
        <f>LOWER(DEC2HEX((J286)))</f>
        <v>0</v>
      </c>
      <c r="L286" s="116">
        <f>J286*(2^C286)</f>
        <v>0</v>
      </c>
      <c r="M286" s="118"/>
    </row>
    <row r="287" spans="1:13" ht="14.6">
      <c r="A287" s="17"/>
      <c r="B287" s="17"/>
      <c r="C287" s="116">
        <v>10</v>
      </c>
      <c r="D287" s="116">
        <v>19</v>
      </c>
      <c r="E287" s="10">
        <f>D287+1-C287</f>
        <v>10</v>
      </c>
      <c r="F287" s="10" t="str">
        <f>CONCATENATE(E287,"'h",K287)</f>
        <v>10'h13</v>
      </c>
      <c r="G287" s="10" t="s">
        <v>123</v>
      </c>
      <c r="H287" s="154" t="s">
        <v>3802</v>
      </c>
      <c r="I287" s="34"/>
      <c r="J287" s="116">
        <v>19</v>
      </c>
      <c r="K287" s="116" t="str">
        <f>LOWER(DEC2HEX((J287)))</f>
        <v>13</v>
      </c>
      <c r="L287" s="116">
        <f>J287*(2^C287)</f>
        <v>19456</v>
      </c>
      <c r="M287" s="118"/>
    </row>
    <row r="288" spans="1:13" ht="14.6">
      <c r="A288" s="17"/>
      <c r="B288" s="17"/>
      <c r="C288" s="116">
        <v>0</v>
      </c>
      <c r="D288" s="116">
        <v>9</v>
      </c>
      <c r="E288" s="10">
        <f>D288+1-C288</f>
        <v>10</v>
      </c>
      <c r="F288" s="10" t="str">
        <f>CONCATENATE(E288,"'h",K288)</f>
        <v>10'h0</v>
      </c>
      <c r="G288" s="10" t="s">
        <v>123</v>
      </c>
      <c r="H288" s="154" t="s">
        <v>3803</v>
      </c>
      <c r="I288" s="34"/>
      <c r="J288" s="116">
        <v>0</v>
      </c>
      <c r="K288" s="116" t="str">
        <f>LOWER(DEC2HEX((J288)))</f>
        <v>0</v>
      </c>
      <c r="L288" s="116">
        <f>J288*(2^C288)</f>
        <v>0</v>
      </c>
      <c r="M288" s="118"/>
    </row>
    <row r="289" spans="1:13" ht="14.6">
      <c r="A289" s="6"/>
      <c r="B289" s="5" t="s">
        <v>3839</v>
      </c>
      <c r="C289" s="6"/>
      <c r="D289" s="6"/>
      <c r="E289" s="6">
        <f>SUM(E290:E292)</f>
        <v>32</v>
      </c>
      <c r="F289" s="79" t="str">
        <f>CONCATENATE("32'h",K289)</f>
        <v>32'h00000000</v>
      </c>
      <c r="G289" s="79"/>
      <c r="H289" s="153" t="s">
        <v>3804</v>
      </c>
      <c r="I289" s="8"/>
      <c r="J289" s="6"/>
      <c r="K289" s="6" t="str">
        <f>LOWER(DEC2HEX(L289,8))</f>
        <v>00000000</v>
      </c>
      <c r="L289" s="6">
        <f>SUM(L290:L290)</f>
        <v>0</v>
      </c>
      <c r="M289" s="6"/>
    </row>
    <row r="290" spans="1:13" ht="14.6">
      <c r="A290" s="17"/>
      <c r="B290" s="17"/>
      <c r="C290" s="116">
        <v>2</v>
      </c>
      <c r="D290" s="116">
        <v>31</v>
      </c>
      <c r="E290" s="10">
        <f>D290+1-C290</f>
        <v>30</v>
      </c>
      <c r="F290" s="10" t="str">
        <f>CONCATENATE(E290,"'h",K290)</f>
        <v>30'h0</v>
      </c>
      <c r="G290" s="10" t="s">
        <v>3655</v>
      </c>
      <c r="H290" s="154" t="s">
        <v>106</v>
      </c>
      <c r="I290" s="34"/>
      <c r="J290" s="116">
        <v>0</v>
      </c>
      <c r="K290" s="116" t="str">
        <f>LOWER(DEC2HEX((J290)))</f>
        <v>0</v>
      </c>
      <c r="L290" s="116">
        <f>J290*(2^C290)</f>
        <v>0</v>
      </c>
      <c r="M290" s="118"/>
    </row>
    <row r="291" spans="1:13" ht="14.6">
      <c r="A291" s="17"/>
      <c r="B291" s="17"/>
      <c r="C291" s="116">
        <v>1</v>
      </c>
      <c r="D291" s="116">
        <v>1</v>
      </c>
      <c r="E291" s="10">
        <f>D291+1-C291</f>
        <v>1</v>
      </c>
      <c r="F291" s="10" t="str">
        <f>CONCATENATE(E291,"'h",K291)</f>
        <v>1'h0</v>
      </c>
      <c r="G291" s="10" t="s">
        <v>3655</v>
      </c>
      <c r="H291" s="154" t="s">
        <v>3683</v>
      </c>
      <c r="I291" s="34"/>
      <c r="J291" s="116">
        <v>0</v>
      </c>
      <c r="K291" s="116" t="str">
        <f>LOWER(DEC2HEX((J291)))</f>
        <v>0</v>
      </c>
      <c r="L291" s="116">
        <f>J291*(2^C291)</f>
        <v>0</v>
      </c>
      <c r="M291" s="118"/>
    </row>
    <row r="292" spans="1:13" ht="14.6">
      <c r="A292" s="17"/>
      <c r="B292" s="17"/>
      <c r="C292" s="116">
        <v>0</v>
      </c>
      <c r="D292" s="116">
        <v>0</v>
      </c>
      <c r="E292" s="10">
        <f>D292+1-C292</f>
        <v>1</v>
      </c>
      <c r="F292" s="10" t="str">
        <f>CONCATENATE(E292,"'h",K292)</f>
        <v>1'h0</v>
      </c>
      <c r="G292" s="10" t="s">
        <v>3828</v>
      </c>
      <c r="H292" s="154" t="s">
        <v>3805</v>
      </c>
      <c r="I292" s="34"/>
      <c r="J292" s="116">
        <v>0</v>
      </c>
      <c r="K292" s="116" t="str">
        <f>LOWER(DEC2HEX((J292)))</f>
        <v>0</v>
      </c>
      <c r="L292" s="116">
        <f>J292*(2^C292)</f>
        <v>0</v>
      </c>
      <c r="M292" s="118"/>
    </row>
    <row r="293" spans="1:13" ht="14.6">
      <c r="A293" s="6"/>
      <c r="B293" s="5" t="s">
        <v>3840</v>
      </c>
      <c r="C293" s="6"/>
      <c r="D293" s="6"/>
      <c r="E293" s="6">
        <f>SUM(E294:E297)</f>
        <v>32</v>
      </c>
      <c r="F293" s="79" t="str">
        <f>CONCATENATE("32'h",K293)</f>
        <v>32'h00004001</v>
      </c>
      <c r="G293" s="79"/>
      <c r="H293" s="153" t="s">
        <v>3684</v>
      </c>
      <c r="I293" s="8"/>
      <c r="J293" s="6"/>
      <c r="K293" s="6" t="str">
        <f>LOWER(DEC2HEX(L293,8))</f>
        <v>00004001</v>
      </c>
      <c r="L293" s="6">
        <f>SUM(L294:L297)</f>
        <v>16385</v>
      </c>
      <c r="M293" s="6"/>
    </row>
    <row r="294" spans="1:13" ht="14.6">
      <c r="A294" s="17"/>
      <c r="B294" s="17"/>
      <c r="C294" s="116">
        <v>16</v>
      </c>
      <c r="D294" s="116">
        <v>31</v>
      </c>
      <c r="E294" s="10">
        <f>D294+1-C294</f>
        <v>16</v>
      </c>
      <c r="F294" s="10" t="str">
        <f>CONCATENATE(E294,"'h",K294)</f>
        <v>16'h0</v>
      </c>
      <c r="G294" s="10" t="s">
        <v>3806</v>
      </c>
      <c r="H294" s="154" t="s">
        <v>106</v>
      </c>
      <c r="I294" s="34"/>
      <c r="J294" s="116">
        <v>0</v>
      </c>
      <c r="K294" s="116" t="str">
        <f>LOWER(DEC2HEX((J294)))</f>
        <v>0</v>
      </c>
      <c r="L294" s="116">
        <f>J294*(2^C294)</f>
        <v>0</v>
      </c>
      <c r="M294" s="118"/>
    </row>
    <row r="295" spans="1:13" ht="14.6">
      <c r="A295" s="17"/>
      <c r="B295" s="17"/>
      <c r="C295" s="116">
        <v>14</v>
      </c>
      <c r="D295" s="116">
        <v>15</v>
      </c>
      <c r="E295" s="10">
        <f>D295+1-C295</f>
        <v>2</v>
      </c>
      <c r="F295" s="10" t="str">
        <f>CONCATENATE(E295,"'h",K295)</f>
        <v>2'h1</v>
      </c>
      <c r="G295" s="10" t="s">
        <v>123</v>
      </c>
      <c r="H295" s="154" t="s">
        <v>3685</v>
      </c>
      <c r="I295" s="34"/>
      <c r="J295" s="116">
        <v>1</v>
      </c>
      <c r="K295" s="116" t="str">
        <f>LOWER(DEC2HEX((J295)))</f>
        <v>1</v>
      </c>
      <c r="L295" s="116">
        <f>J295*(2^C295)</f>
        <v>16384</v>
      </c>
      <c r="M295" s="118"/>
    </row>
    <row r="296" spans="1:13" ht="14.6">
      <c r="A296" s="17"/>
      <c r="B296" s="17"/>
      <c r="C296" s="116">
        <v>7</v>
      </c>
      <c r="D296" s="116">
        <v>13</v>
      </c>
      <c r="E296" s="10">
        <f>D296+1-C296</f>
        <v>7</v>
      </c>
      <c r="F296" s="10" t="str">
        <f>CONCATENATE(E296,"'h",K296)</f>
        <v>7'h0</v>
      </c>
      <c r="G296" s="10" t="s">
        <v>123</v>
      </c>
      <c r="H296" s="154" t="s">
        <v>3686</v>
      </c>
      <c r="I296" s="34"/>
      <c r="J296" s="116">
        <v>0</v>
      </c>
      <c r="K296" s="116" t="str">
        <f>LOWER(DEC2HEX((J296)))</f>
        <v>0</v>
      </c>
      <c r="L296" s="116">
        <f>J296*(2^C296)</f>
        <v>0</v>
      </c>
      <c r="M296" s="118"/>
    </row>
    <row r="297" spans="1:13" ht="14.6">
      <c r="A297" s="17"/>
      <c r="B297" s="17"/>
      <c r="C297" s="116">
        <v>0</v>
      </c>
      <c r="D297" s="116">
        <v>6</v>
      </c>
      <c r="E297" s="10">
        <f>D297+1-C297</f>
        <v>7</v>
      </c>
      <c r="F297" s="10" t="str">
        <f>CONCATENATE(E297,"'h",K297)</f>
        <v>7'h1</v>
      </c>
      <c r="G297" s="10" t="s">
        <v>3807</v>
      </c>
      <c r="H297" s="154" t="s">
        <v>3687</v>
      </c>
      <c r="I297" s="34"/>
      <c r="J297" s="116">
        <v>1</v>
      </c>
      <c r="K297" s="116" t="str">
        <f>LOWER(DEC2HEX((J297)))</f>
        <v>1</v>
      </c>
      <c r="L297" s="116">
        <f>J297*(2^C297)</f>
        <v>1</v>
      </c>
      <c r="M297" s="118"/>
    </row>
    <row r="298" spans="1:13" ht="14.6">
      <c r="A298" s="6"/>
      <c r="B298" s="5" t="s">
        <v>3841</v>
      </c>
      <c r="C298" s="6"/>
      <c r="D298" s="6"/>
      <c r="E298" s="6">
        <f>SUM(E299:E302)</f>
        <v>32</v>
      </c>
      <c r="F298" s="79" t="str">
        <f>CONCATENATE("32'h",K298)</f>
        <v>32'h13b3701e</v>
      </c>
      <c r="G298" s="79"/>
      <c r="H298" s="153" t="s">
        <v>3808</v>
      </c>
      <c r="I298" s="8"/>
      <c r="J298" s="6"/>
      <c r="K298" s="6" t="str">
        <f>LOWER(DEC2HEX(L298,8))</f>
        <v>13b3701e</v>
      </c>
      <c r="L298" s="6">
        <f>SUM(L299:L302)</f>
        <v>330526750</v>
      </c>
      <c r="M298" s="6"/>
    </row>
    <row r="299" spans="1:13" ht="14.6">
      <c r="A299" s="17"/>
      <c r="B299" s="17"/>
      <c r="C299" s="116">
        <v>30</v>
      </c>
      <c r="D299" s="116">
        <v>31</v>
      </c>
      <c r="E299" s="10">
        <f>D299+1-C299</f>
        <v>2</v>
      </c>
      <c r="F299" s="10" t="str">
        <f>CONCATENATE(E299,"'h",K299)</f>
        <v>2'h0</v>
      </c>
      <c r="G299" s="10" t="s">
        <v>3809</v>
      </c>
      <c r="H299" s="154" t="s">
        <v>106</v>
      </c>
      <c r="I299" s="34"/>
      <c r="J299" s="116">
        <v>0</v>
      </c>
      <c r="K299" s="116" t="str">
        <f>LOWER(DEC2HEX((J299)))</f>
        <v>0</v>
      </c>
      <c r="L299" s="116">
        <f>J299*(2^C299)</f>
        <v>0</v>
      </c>
      <c r="M299" s="118"/>
    </row>
    <row r="300" spans="1:13" ht="14.6">
      <c r="A300" s="17"/>
      <c r="B300" s="17"/>
      <c r="C300" s="116">
        <v>20</v>
      </c>
      <c r="D300" s="116">
        <v>29</v>
      </c>
      <c r="E300" s="10">
        <f>D300+1-C300</f>
        <v>10</v>
      </c>
      <c r="F300" s="10" t="str">
        <f>CONCATENATE(E300,"'h",K300)</f>
        <v>10'h13b</v>
      </c>
      <c r="G300" s="10" t="s">
        <v>123</v>
      </c>
      <c r="H300" s="154" t="s">
        <v>3688</v>
      </c>
      <c r="I300" s="34"/>
      <c r="J300" s="116">
        <v>315</v>
      </c>
      <c r="K300" s="116" t="str">
        <f>LOWER(DEC2HEX((J300)))</f>
        <v>13b</v>
      </c>
      <c r="L300" s="116">
        <f>J300*(2^C300)</f>
        <v>330301440</v>
      </c>
      <c r="M300" s="118"/>
    </row>
    <row r="301" spans="1:13" ht="14.6">
      <c r="A301" s="17"/>
      <c r="B301" s="17"/>
      <c r="C301" s="116">
        <v>10</v>
      </c>
      <c r="D301" s="116">
        <v>19</v>
      </c>
      <c r="E301" s="10">
        <f>D301+1-C301</f>
        <v>10</v>
      </c>
      <c r="F301" s="10" t="str">
        <f>CONCATENATE(E301,"'h",K301)</f>
        <v>10'hdc</v>
      </c>
      <c r="G301" s="10" t="s">
        <v>123</v>
      </c>
      <c r="H301" s="154" t="s">
        <v>3810</v>
      </c>
      <c r="I301" s="34"/>
      <c r="J301" s="116">
        <v>220</v>
      </c>
      <c r="K301" s="116" t="str">
        <f>LOWER(DEC2HEX((J301)))</f>
        <v>dc</v>
      </c>
      <c r="L301" s="116">
        <f>J301*(2^C301)</f>
        <v>225280</v>
      </c>
      <c r="M301" s="118"/>
    </row>
    <row r="302" spans="1:13" ht="14.6">
      <c r="A302" s="17"/>
      <c r="B302" s="17"/>
      <c r="C302" s="116">
        <v>0</v>
      </c>
      <c r="D302" s="116">
        <v>9</v>
      </c>
      <c r="E302" s="10">
        <f>D302+1-C302</f>
        <v>10</v>
      </c>
      <c r="F302" s="10" t="str">
        <f>CONCATENATE(E302,"'h",K302)</f>
        <v>10'h1e</v>
      </c>
      <c r="G302" s="10" t="s">
        <v>123</v>
      </c>
      <c r="H302" s="154" t="s">
        <v>3689</v>
      </c>
      <c r="I302" s="34"/>
      <c r="J302" s="116">
        <v>30</v>
      </c>
      <c r="K302" s="116" t="str">
        <f>LOWER(DEC2HEX((J302)))</f>
        <v>1e</v>
      </c>
      <c r="L302" s="116">
        <f>J302*(2^C302)</f>
        <v>30</v>
      </c>
      <c r="M302" s="118"/>
    </row>
    <row r="303" spans="1:13" ht="14.6">
      <c r="A303" s="6"/>
      <c r="B303" s="5" t="s">
        <v>3842</v>
      </c>
      <c r="C303" s="6"/>
      <c r="D303" s="6"/>
      <c r="E303" s="6">
        <f>SUM(E304:E307)</f>
        <v>32</v>
      </c>
      <c r="F303" s="79" t="str">
        <f>CONCATENATE("32'h",K303)</f>
        <v>32'h2567cd99</v>
      </c>
      <c r="G303" s="79"/>
      <c r="H303" s="153" t="s">
        <v>3690</v>
      </c>
      <c r="I303" s="8"/>
      <c r="J303" s="6"/>
      <c r="K303" s="6" t="str">
        <f>LOWER(DEC2HEX(L303,8))</f>
        <v>2567cd99</v>
      </c>
      <c r="L303" s="6">
        <f>SUM(L304:L307)</f>
        <v>627559833</v>
      </c>
      <c r="M303" s="6"/>
    </row>
    <row r="304" spans="1:13" ht="14.6">
      <c r="A304" s="17"/>
      <c r="B304" s="17"/>
      <c r="C304" s="116">
        <v>30</v>
      </c>
      <c r="D304" s="116">
        <v>31</v>
      </c>
      <c r="E304" s="10">
        <f>D304+1-C304</f>
        <v>2</v>
      </c>
      <c r="F304" s="10" t="str">
        <f>CONCATENATE(E304,"'h",K304)</f>
        <v>2'h0</v>
      </c>
      <c r="G304" s="10" t="s">
        <v>3655</v>
      </c>
      <c r="H304" s="154" t="s">
        <v>106</v>
      </c>
      <c r="I304" s="34"/>
      <c r="J304" s="116">
        <v>0</v>
      </c>
      <c r="K304" s="116" t="str">
        <f>LOWER(DEC2HEX((J304)))</f>
        <v>0</v>
      </c>
      <c r="L304" s="116">
        <f>J304*(2^C304)</f>
        <v>0</v>
      </c>
      <c r="M304" s="118"/>
    </row>
    <row r="305" spans="1:13" ht="14.6">
      <c r="A305" s="17"/>
      <c r="B305" s="17"/>
      <c r="C305" s="116">
        <v>20</v>
      </c>
      <c r="D305" s="116">
        <v>29</v>
      </c>
      <c r="E305" s="10">
        <f>D305+1-C305</f>
        <v>10</v>
      </c>
      <c r="F305" s="10" t="str">
        <f>CONCATENATE(E305,"'h",K305)</f>
        <v>10'h256</v>
      </c>
      <c r="G305" s="10" t="s">
        <v>123</v>
      </c>
      <c r="H305" s="154" t="s">
        <v>3811</v>
      </c>
      <c r="I305" s="34"/>
      <c r="J305" s="116">
        <v>598</v>
      </c>
      <c r="K305" s="116" t="str">
        <f>LOWER(DEC2HEX((J305)))</f>
        <v>256</v>
      </c>
      <c r="L305" s="116">
        <f>J305*(2^C305)</f>
        <v>627048448</v>
      </c>
      <c r="M305" s="118"/>
    </row>
    <row r="306" spans="1:13" ht="14.6">
      <c r="A306" s="17"/>
      <c r="B306" s="17"/>
      <c r="C306" s="116">
        <v>10</v>
      </c>
      <c r="D306" s="116">
        <v>19</v>
      </c>
      <c r="E306" s="10">
        <f>D306+1-C306</f>
        <v>10</v>
      </c>
      <c r="F306" s="10" t="str">
        <f>CONCATENATE(E306,"'h",K306)</f>
        <v>10'h1f3</v>
      </c>
      <c r="G306" s="10" t="s">
        <v>123</v>
      </c>
      <c r="H306" s="154" t="s">
        <v>3691</v>
      </c>
      <c r="I306" s="34"/>
      <c r="J306" s="116">
        <v>499</v>
      </c>
      <c r="K306" s="116" t="str">
        <f>LOWER(DEC2HEX((J306)))</f>
        <v>1f3</v>
      </c>
      <c r="L306" s="116">
        <f>J306*(2^C306)</f>
        <v>510976</v>
      </c>
      <c r="M306" s="118"/>
    </row>
    <row r="307" spans="1:13" ht="14.6">
      <c r="A307" s="17"/>
      <c r="B307" s="17"/>
      <c r="C307" s="116">
        <v>0</v>
      </c>
      <c r="D307" s="116">
        <v>9</v>
      </c>
      <c r="E307" s="10">
        <f>D307+1-C307</f>
        <v>10</v>
      </c>
      <c r="F307" s="10" t="str">
        <f>CONCATENATE(E307,"'h",K307)</f>
        <v>10'h199</v>
      </c>
      <c r="G307" s="10" t="s">
        <v>123</v>
      </c>
      <c r="H307" s="154" t="s">
        <v>3692</v>
      </c>
      <c r="I307" s="34"/>
      <c r="J307" s="116">
        <v>409</v>
      </c>
      <c r="K307" s="116" t="str">
        <f>LOWER(DEC2HEX((J307)))</f>
        <v>199</v>
      </c>
      <c r="L307" s="116">
        <f>J307*(2^C307)</f>
        <v>409</v>
      </c>
      <c r="M307" s="118"/>
    </row>
    <row r="308" spans="1:13" ht="14.6">
      <c r="A308" s="6"/>
      <c r="B308" s="5" t="s">
        <v>3774</v>
      </c>
      <c r="C308" s="6"/>
      <c r="D308" s="6"/>
      <c r="E308" s="6">
        <f>SUM(E309:E312)</f>
        <v>32</v>
      </c>
      <c r="F308" s="79" t="str">
        <f>CONCATENATE("32'h",K308)</f>
        <v>32'h000c32b3</v>
      </c>
      <c r="G308" s="79"/>
      <c r="H308" s="153" t="s">
        <v>3812</v>
      </c>
      <c r="I308" s="8"/>
      <c r="J308" s="6"/>
      <c r="K308" s="6" t="str">
        <f>LOWER(DEC2HEX(L308,8))</f>
        <v>000c32b3</v>
      </c>
      <c r="L308" s="6">
        <f>SUM(L309:L312)</f>
        <v>799411</v>
      </c>
      <c r="M308" s="6"/>
    </row>
    <row r="309" spans="1:13" ht="14.6">
      <c r="A309" s="17"/>
      <c r="B309" s="17"/>
      <c r="C309" s="116">
        <v>30</v>
      </c>
      <c r="D309" s="116">
        <v>31</v>
      </c>
      <c r="E309" s="10">
        <f>D309+1-C309</f>
        <v>2</v>
      </c>
      <c r="F309" s="10" t="str">
        <f>CONCATENATE(E309,"'h",K309)</f>
        <v>2'h0</v>
      </c>
      <c r="G309" s="10" t="s">
        <v>3813</v>
      </c>
      <c r="H309" s="154" t="s">
        <v>106</v>
      </c>
      <c r="I309" s="34"/>
      <c r="J309" s="116">
        <v>0</v>
      </c>
      <c r="K309" s="116" t="str">
        <f>LOWER(DEC2HEX((J309)))</f>
        <v>0</v>
      </c>
      <c r="L309" s="116">
        <f>J309*(2^C309)</f>
        <v>0</v>
      </c>
      <c r="M309" s="118"/>
    </row>
    <row r="310" spans="1:13" ht="14.6">
      <c r="A310" s="17"/>
      <c r="B310" s="17"/>
      <c r="C310" s="116">
        <v>20</v>
      </c>
      <c r="D310" s="116">
        <v>29</v>
      </c>
      <c r="E310" s="10">
        <f>D310+1-C310</f>
        <v>10</v>
      </c>
      <c r="F310" s="10" t="str">
        <f>CONCATENATE(E310,"'h",K310)</f>
        <v>10'h0</v>
      </c>
      <c r="G310" s="10" t="s">
        <v>123</v>
      </c>
      <c r="H310" s="154" t="s">
        <v>3814</v>
      </c>
      <c r="I310" s="34"/>
      <c r="J310" s="116">
        <v>0</v>
      </c>
      <c r="K310" s="116" t="str">
        <f>LOWER(DEC2HEX((J310)))</f>
        <v>0</v>
      </c>
      <c r="L310" s="116">
        <f>J310*(2^C310)</f>
        <v>0</v>
      </c>
      <c r="M310" s="118"/>
    </row>
    <row r="311" spans="1:13" ht="14.6">
      <c r="A311" s="17"/>
      <c r="B311" s="17"/>
      <c r="C311" s="116">
        <v>10</v>
      </c>
      <c r="D311" s="116">
        <v>19</v>
      </c>
      <c r="E311" s="10">
        <f>D311+1-C311</f>
        <v>10</v>
      </c>
      <c r="F311" s="10" t="str">
        <f>CONCATENATE(E311,"'h",K311)</f>
        <v>10'h30c</v>
      </c>
      <c r="G311" s="10" t="s">
        <v>123</v>
      </c>
      <c r="H311" s="154" t="s">
        <v>3815</v>
      </c>
      <c r="I311" s="34"/>
      <c r="J311" s="116">
        <v>780</v>
      </c>
      <c r="K311" s="116" t="str">
        <f>LOWER(DEC2HEX((J311)))</f>
        <v>30c</v>
      </c>
      <c r="L311" s="116">
        <f>J311*(2^C311)</f>
        <v>798720</v>
      </c>
      <c r="M311" s="118"/>
    </row>
    <row r="312" spans="1:13" ht="14.6">
      <c r="A312" s="17"/>
      <c r="B312" s="17"/>
      <c r="C312" s="116">
        <v>0</v>
      </c>
      <c r="D312" s="116">
        <v>9</v>
      </c>
      <c r="E312" s="10">
        <f>D312+1-C312</f>
        <v>10</v>
      </c>
      <c r="F312" s="10" t="str">
        <f>CONCATENATE(E312,"'h",K312)</f>
        <v>10'h2b3</v>
      </c>
      <c r="G312" s="10" t="s">
        <v>123</v>
      </c>
      <c r="H312" s="154" t="s">
        <v>3816</v>
      </c>
      <c r="I312" s="34"/>
      <c r="J312" s="116">
        <v>691</v>
      </c>
      <c r="K312" s="116" t="str">
        <f>LOWER(DEC2HEX((J312)))</f>
        <v>2b3</v>
      </c>
      <c r="L312" s="116">
        <f>J312*(2^C312)</f>
        <v>691</v>
      </c>
      <c r="M312" s="118"/>
    </row>
    <row r="313" spans="1:13" ht="14.6">
      <c r="A313" s="6"/>
      <c r="B313" s="5" t="s">
        <v>3843</v>
      </c>
      <c r="C313" s="6"/>
      <c r="D313" s="6"/>
      <c r="E313" s="6">
        <f>SUM(E314:E317)</f>
        <v>32</v>
      </c>
      <c r="F313" s="79" t="str">
        <f>CONCATENATE("32'h",K313)</f>
        <v>32'h06010020</v>
      </c>
      <c r="G313" s="79"/>
      <c r="H313" s="153" t="s">
        <v>3817</v>
      </c>
      <c r="I313" s="8"/>
      <c r="J313" s="6"/>
      <c r="K313" s="6" t="str">
        <f>LOWER(DEC2HEX(L313,8))</f>
        <v>06010020</v>
      </c>
      <c r="L313" s="6">
        <f>SUM(L314:L317)</f>
        <v>100728864</v>
      </c>
      <c r="M313" s="6"/>
    </row>
    <row r="314" spans="1:13" ht="14.6">
      <c r="A314" s="17"/>
      <c r="B314" s="17"/>
      <c r="C314" s="116">
        <v>30</v>
      </c>
      <c r="D314" s="116">
        <v>31</v>
      </c>
      <c r="E314" s="10">
        <f>D314+1-C314</f>
        <v>2</v>
      </c>
      <c r="F314" s="10" t="str">
        <f>CONCATENATE(E314,"'h",K314)</f>
        <v>2'h0</v>
      </c>
      <c r="G314" s="10" t="s">
        <v>3655</v>
      </c>
      <c r="H314" s="154" t="s">
        <v>106</v>
      </c>
      <c r="I314" s="34"/>
      <c r="J314" s="116">
        <v>0</v>
      </c>
      <c r="K314" s="116" t="str">
        <f>LOWER(DEC2HEX((J314)))</f>
        <v>0</v>
      </c>
      <c r="L314" s="116">
        <f>J314*(2^C314)</f>
        <v>0</v>
      </c>
      <c r="M314" s="118"/>
    </row>
    <row r="315" spans="1:13" ht="14.6">
      <c r="A315" s="17"/>
      <c r="B315" s="17"/>
      <c r="C315" s="116">
        <v>20</v>
      </c>
      <c r="D315" s="116">
        <v>29</v>
      </c>
      <c r="E315" s="10">
        <f>D315+1-C315</f>
        <v>10</v>
      </c>
      <c r="F315" s="10" t="str">
        <f>CONCATENATE(E315,"'h",K315)</f>
        <v>10'h60</v>
      </c>
      <c r="G315" s="10" t="s">
        <v>123</v>
      </c>
      <c r="H315" s="154" t="s">
        <v>3693</v>
      </c>
      <c r="I315" s="34"/>
      <c r="J315" s="116">
        <v>96</v>
      </c>
      <c r="K315" s="116" t="str">
        <f>LOWER(DEC2HEX((J315)))</f>
        <v>60</v>
      </c>
      <c r="L315" s="116">
        <f>J315*(2^C315)</f>
        <v>100663296</v>
      </c>
      <c r="M315" s="118"/>
    </row>
    <row r="316" spans="1:13" ht="14.6">
      <c r="A316" s="17"/>
      <c r="B316" s="17"/>
      <c r="C316" s="116">
        <v>10</v>
      </c>
      <c r="D316" s="116">
        <v>19</v>
      </c>
      <c r="E316" s="10">
        <f>D316+1-C316</f>
        <v>10</v>
      </c>
      <c r="F316" s="10" t="str">
        <f>CONCATENATE(E316,"'h",K316)</f>
        <v>10'h40</v>
      </c>
      <c r="G316" s="10" t="s">
        <v>123</v>
      </c>
      <c r="H316" s="154" t="s">
        <v>3694</v>
      </c>
      <c r="I316" s="34"/>
      <c r="J316" s="116">
        <v>64</v>
      </c>
      <c r="K316" s="116" t="str">
        <f>LOWER(DEC2HEX((J316)))</f>
        <v>40</v>
      </c>
      <c r="L316" s="116">
        <f>J316*(2^C316)</f>
        <v>65536</v>
      </c>
      <c r="M316" s="118"/>
    </row>
    <row r="317" spans="1:13" ht="14.6">
      <c r="A317" s="17"/>
      <c r="B317" s="17"/>
      <c r="C317" s="116">
        <v>0</v>
      </c>
      <c r="D317" s="116">
        <v>9</v>
      </c>
      <c r="E317" s="10">
        <f>D317+1-C317</f>
        <v>10</v>
      </c>
      <c r="F317" s="10" t="str">
        <f>CONCATENATE(E317,"'h",K317)</f>
        <v>10'h20</v>
      </c>
      <c r="G317" s="10" t="s">
        <v>123</v>
      </c>
      <c r="H317" s="154" t="s">
        <v>3695</v>
      </c>
      <c r="I317" s="34"/>
      <c r="J317" s="116">
        <v>32</v>
      </c>
      <c r="K317" s="116" t="str">
        <f>LOWER(DEC2HEX((J317)))</f>
        <v>20</v>
      </c>
      <c r="L317" s="116">
        <f>J317*(2^C317)</f>
        <v>32</v>
      </c>
      <c r="M317" s="118"/>
    </row>
    <row r="318" spans="1:13" ht="14.6">
      <c r="A318" s="6"/>
      <c r="B318" s="5" t="s">
        <v>3780</v>
      </c>
      <c r="C318" s="6"/>
      <c r="D318" s="6"/>
      <c r="E318" s="6">
        <f>SUM(E319:E322)</f>
        <v>32</v>
      </c>
      <c r="F318" s="79" t="str">
        <f>CONCATENATE("32'h",K318)</f>
        <v>32'h0c028080</v>
      </c>
      <c r="G318" s="79"/>
      <c r="H318" s="153" t="s">
        <v>3818</v>
      </c>
      <c r="I318" s="8"/>
      <c r="J318" s="6"/>
      <c r="K318" s="6" t="str">
        <f>LOWER(DEC2HEX(L318,8))</f>
        <v>0c028080</v>
      </c>
      <c r="L318" s="6">
        <f>SUM(L319:L322)</f>
        <v>201490560</v>
      </c>
      <c r="M318" s="6"/>
    </row>
    <row r="319" spans="1:13" ht="14.6">
      <c r="A319" s="17"/>
      <c r="B319" s="17"/>
      <c r="C319" s="116">
        <v>30</v>
      </c>
      <c r="D319" s="116">
        <v>31</v>
      </c>
      <c r="E319" s="10">
        <f>D319+1-C319</f>
        <v>2</v>
      </c>
      <c r="F319" s="10" t="str">
        <f>CONCATENATE(E319,"'h",K319)</f>
        <v>2'h0</v>
      </c>
      <c r="G319" s="10" t="s">
        <v>3819</v>
      </c>
      <c r="H319" s="154" t="s">
        <v>106</v>
      </c>
      <c r="I319" s="34"/>
      <c r="J319" s="116">
        <v>0</v>
      </c>
      <c r="K319" s="116" t="str">
        <f>LOWER(DEC2HEX((J319)))</f>
        <v>0</v>
      </c>
      <c r="L319" s="116">
        <f>J319*(2^C319)</f>
        <v>0</v>
      </c>
      <c r="M319" s="118"/>
    </row>
    <row r="320" spans="1:13" ht="14.6">
      <c r="A320" s="17"/>
      <c r="B320" s="17"/>
      <c r="C320" s="116">
        <v>20</v>
      </c>
      <c r="D320" s="116">
        <v>29</v>
      </c>
      <c r="E320" s="10">
        <f>D320+1-C320</f>
        <v>10</v>
      </c>
      <c r="F320" s="10" t="str">
        <f>CONCATENATE(E320,"'h",K320)</f>
        <v>10'hc0</v>
      </c>
      <c r="G320" s="10" t="s">
        <v>123</v>
      </c>
      <c r="H320" s="154" t="s">
        <v>3696</v>
      </c>
      <c r="I320" s="34"/>
      <c r="J320" s="116">
        <v>192</v>
      </c>
      <c r="K320" s="116" t="str">
        <f>LOWER(DEC2HEX((J320)))</f>
        <v>c0</v>
      </c>
      <c r="L320" s="116">
        <f>J320*(2^C320)</f>
        <v>201326592</v>
      </c>
      <c r="M320" s="118"/>
    </row>
    <row r="321" spans="1:13" ht="14.6">
      <c r="A321" s="17"/>
      <c r="B321" s="17"/>
      <c r="C321" s="116">
        <v>10</v>
      </c>
      <c r="D321" s="116">
        <v>19</v>
      </c>
      <c r="E321" s="10">
        <f>D321+1-C321</f>
        <v>10</v>
      </c>
      <c r="F321" s="10" t="str">
        <f>CONCATENATE(E321,"'h",K321)</f>
        <v>10'ha0</v>
      </c>
      <c r="G321" s="10" t="s">
        <v>123</v>
      </c>
      <c r="H321" s="154" t="s">
        <v>3697</v>
      </c>
      <c r="I321" s="34"/>
      <c r="J321" s="116">
        <v>160</v>
      </c>
      <c r="K321" s="116" t="str">
        <f>LOWER(DEC2HEX((J321)))</f>
        <v>a0</v>
      </c>
      <c r="L321" s="116">
        <f>J321*(2^C321)</f>
        <v>163840</v>
      </c>
      <c r="M321" s="118"/>
    </row>
    <row r="322" spans="1:13" ht="14.6">
      <c r="A322" s="17"/>
      <c r="B322" s="17"/>
      <c r="C322" s="116">
        <v>0</v>
      </c>
      <c r="D322" s="116">
        <v>9</v>
      </c>
      <c r="E322" s="10">
        <f>D322+1-C322</f>
        <v>10</v>
      </c>
      <c r="F322" s="10" t="str">
        <f>CONCATENATE(E322,"'h",K322)</f>
        <v>10'h80</v>
      </c>
      <c r="G322" s="10" t="s">
        <v>123</v>
      </c>
      <c r="H322" s="154" t="s">
        <v>3820</v>
      </c>
      <c r="I322" s="34"/>
      <c r="J322" s="116">
        <v>128</v>
      </c>
      <c r="K322" s="116" t="str">
        <f>LOWER(DEC2HEX((J322)))</f>
        <v>80</v>
      </c>
      <c r="L322" s="116">
        <f>J322*(2^C322)</f>
        <v>128</v>
      </c>
      <c r="M322" s="118"/>
    </row>
    <row r="323" spans="1:13" ht="14.6">
      <c r="A323" s="6"/>
      <c r="B323" s="5" t="s">
        <v>3785</v>
      </c>
      <c r="C323" s="6"/>
      <c r="D323" s="6"/>
      <c r="E323" s="6">
        <f>SUM(E324:E327)</f>
        <v>32</v>
      </c>
      <c r="F323" s="79" t="str">
        <f>CONCATENATE("32'h",K323)</f>
        <v>32'h120400e0</v>
      </c>
      <c r="G323" s="79"/>
      <c r="H323" s="153" t="s">
        <v>3821</v>
      </c>
      <c r="I323" s="8"/>
      <c r="J323" s="6"/>
      <c r="K323" s="6" t="str">
        <f>LOWER(DEC2HEX(L323,8))</f>
        <v>120400e0</v>
      </c>
      <c r="L323" s="6">
        <f>SUM(L324:L327)</f>
        <v>302252256</v>
      </c>
      <c r="M323" s="6"/>
    </row>
    <row r="324" spans="1:13" ht="14.6">
      <c r="A324" s="17"/>
      <c r="B324" s="17"/>
      <c r="C324" s="116">
        <v>30</v>
      </c>
      <c r="D324" s="116">
        <v>31</v>
      </c>
      <c r="E324" s="10">
        <f>D324+1-C324</f>
        <v>2</v>
      </c>
      <c r="F324" s="10" t="str">
        <f>CONCATENATE(E324,"'h",K324)</f>
        <v>2'h0</v>
      </c>
      <c r="G324" s="10" t="s">
        <v>3655</v>
      </c>
      <c r="H324" s="154" t="s">
        <v>106</v>
      </c>
      <c r="I324" s="34"/>
      <c r="J324" s="116">
        <v>0</v>
      </c>
      <c r="K324" s="116" t="str">
        <f>LOWER(DEC2HEX((J324)))</f>
        <v>0</v>
      </c>
      <c r="L324" s="116">
        <f>J324*(2^C324)</f>
        <v>0</v>
      </c>
      <c r="M324" s="118"/>
    </row>
    <row r="325" spans="1:13" ht="14.6">
      <c r="A325" s="17"/>
      <c r="B325" s="17"/>
      <c r="C325" s="116">
        <v>20</v>
      </c>
      <c r="D325" s="116">
        <v>29</v>
      </c>
      <c r="E325" s="10">
        <f>D325+1-C325</f>
        <v>10</v>
      </c>
      <c r="F325" s="10" t="str">
        <f>CONCATENATE(E325,"'h",K325)</f>
        <v>10'h120</v>
      </c>
      <c r="G325" s="10" t="s">
        <v>123</v>
      </c>
      <c r="H325" s="154" t="s">
        <v>3822</v>
      </c>
      <c r="I325" s="34"/>
      <c r="J325" s="116">
        <v>288</v>
      </c>
      <c r="K325" s="116" t="str">
        <f>LOWER(DEC2HEX((J325)))</f>
        <v>120</v>
      </c>
      <c r="L325" s="116">
        <f>J325*(2^C325)</f>
        <v>301989888</v>
      </c>
      <c r="M325" s="118"/>
    </row>
    <row r="326" spans="1:13" ht="14.6">
      <c r="A326" s="17"/>
      <c r="B326" s="17"/>
      <c r="C326" s="116">
        <v>10</v>
      </c>
      <c r="D326" s="116">
        <v>19</v>
      </c>
      <c r="E326" s="10">
        <f>D326+1-C326</f>
        <v>10</v>
      </c>
      <c r="F326" s="10" t="str">
        <f>CONCATENATE(E326,"'h",K326)</f>
        <v>10'h100</v>
      </c>
      <c r="G326" s="10" t="s">
        <v>123</v>
      </c>
      <c r="H326" s="154" t="s">
        <v>3698</v>
      </c>
      <c r="I326" s="34"/>
      <c r="J326" s="116">
        <v>256</v>
      </c>
      <c r="K326" s="116" t="str">
        <f>LOWER(DEC2HEX((J326)))</f>
        <v>100</v>
      </c>
      <c r="L326" s="116">
        <f>J326*(2^C326)</f>
        <v>262144</v>
      </c>
      <c r="M326" s="118"/>
    </row>
    <row r="327" spans="1:13" ht="14.6">
      <c r="A327" s="17"/>
      <c r="B327" s="17"/>
      <c r="C327" s="116">
        <v>0</v>
      </c>
      <c r="D327" s="116">
        <v>9</v>
      </c>
      <c r="E327" s="10">
        <f>D327+1-C327</f>
        <v>10</v>
      </c>
      <c r="F327" s="10" t="str">
        <f>CONCATENATE(E327,"'h",K327)</f>
        <v>10'he0</v>
      </c>
      <c r="G327" s="10" t="s">
        <v>123</v>
      </c>
      <c r="H327" s="154" t="s">
        <v>3823</v>
      </c>
      <c r="I327" s="34"/>
      <c r="J327" s="116">
        <v>224</v>
      </c>
      <c r="K327" s="116" t="str">
        <f>LOWER(DEC2HEX((J327)))</f>
        <v>e0</v>
      </c>
      <c r="L327" s="116">
        <f>J327*(2^C327)</f>
        <v>224</v>
      </c>
      <c r="M327" s="118"/>
    </row>
    <row r="328" spans="1:13" ht="14.6">
      <c r="A328" s="6"/>
      <c r="B328" s="5" t="s">
        <v>3844</v>
      </c>
      <c r="C328" s="6"/>
      <c r="D328" s="6"/>
      <c r="E328" s="6">
        <f>SUM(E329:E331)</f>
        <v>32</v>
      </c>
      <c r="F328" s="79" t="str">
        <f>CONCATENATE("32'h",K328)</f>
        <v>32'h00058140</v>
      </c>
      <c r="G328" s="79"/>
      <c r="H328" s="153" t="s">
        <v>3699</v>
      </c>
      <c r="I328" s="8"/>
      <c r="J328" s="6"/>
      <c r="K328" s="6" t="str">
        <f>LOWER(DEC2HEX(L328,8))</f>
        <v>00058140</v>
      </c>
      <c r="L328" s="6">
        <f>SUM(L329:L331)</f>
        <v>360768</v>
      </c>
      <c r="M328" s="6"/>
    </row>
    <row r="329" spans="1:13" ht="14.6">
      <c r="A329" s="17"/>
      <c r="B329" s="17"/>
      <c r="C329" s="116">
        <v>20</v>
      </c>
      <c r="D329" s="116">
        <v>31</v>
      </c>
      <c r="E329" s="10">
        <f>D329+1-C329</f>
        <v>12</v>
      </c>
      <c r="F329" s="10" t="str">
        <f>CONCATENATE(E329,"'h",K329)</f>
        <v>12'h0</v>
      </c>
      <c r="G329" s="10" t="s">
        <v>3806</v>
      </c>
      <c r="H329" s="154" t="s">
        <v>106</v>
      </c>
      <c r="I329" s="34"/>
      <c r="J329" s="116">
        <v>0</v>
      </c>
      <c r="K329" s="116" t="str">
        <f>LOWER(DEC2HEX((J329)))</f>
        <v>0</v>
      </c>
      <c r="L329" s="116">
        <f>J329*(2^C329)</f>
        <v>0</v>
      </c>
      <c r="M329" s="118"/>
    </row>
    <row r="330" spans="1:13" ht="14.6">
      <c r="A330" s="17"/>
      <c r="B330" s="17"/>
      <c r="C330" s="116">
        <v>10</v>
      </c>
      <c r="D330" s="116">
        <v>19</v>
      </c>
      <c r="E330" s="10">
        <f>D330+1-C330</f>
        <v>10</v>
      </c>
      <c r="F330" s="10" t="str">
        <f>CONCATENATE(E330,"'h",K330)</f>
        <v>10'h160</v>
      </c>
      <c r="G330" s="10" t="s">
        <v>123</v>
      </c>
      <c r="H330" s="154" t="s">
        <v>3700</v>
      </c>
      <c r="I330" s="34"/>
      <c r="J330" s="116">
        <v>352</v>
      </c>
      <c r="K330" s="116" t="str">
        <f>LOWER(DEC2HEX((J330)))</f>
        <v>160</v>
      </c>
      <c r="L330" s="116">
        <f>J330*(2^C330)</f>
        <v>360448</v>
      </c>
      <c r="M330" s="118"/>
    </row>
    <row r="331" spans="1:13" ht="14.6">
      <c r="A331" s="17"/>
      <c r="B331" s="17"/>
      <c r="C331" s="116">
        <v>0</v>
      </c>
      <c r="D331" s="116">
        <v>9</v>
      </c>
      <c r="E331" s="10">
        <f>D331+1-C331</f>
        <v>10</v>
      </c>
      <c r="F331" s="10" t="str">
        <f>CONCATENATE(E331,"'h",K331)</f>
        <v>10'h140</v>
      </c>
      <c r="G331" s="10" t="s">
        <v>123</v>
      </c>
      <c r="H331" s="154" t="s">
        <v>3824</v>
      </c>
      <c r="I331" s="34"/>
      <c r="J331" s="116">
        <v>320</v>
      </c>
      <c r="K331" s="116" t="str">
        <f>LOWER(DEC2HEX((J331)))</f>
        <v>140</v>
      </c>
      <c r="L331" s="116">
        <f>J331*(2^C331)</f>
        <v>320</v>
      </c>
      <c r="M331" s="118"/>
    </row>
    <row r="332" spans="1:13" ht="14.6">
      <c r="A332" s="6"/>
      <c r="B332" s="5" t="s">
        <v>3845</v>
      </c>
      <c r="C332" s="6"/>
      <c r="D332" s="6"/>
      <c r="E332" s="6">
        <f>SUM(E333:E333)</f>
        <v>32</v>
      </c>
      <c r="F332" s="79" t="str">
        <f>CONCATENATE("32'h",K332)</f>
        <v>32'h00000000</v>
      </c>
      <c r="G332" s="79"/>
      <c r="H332" s="153" t="s">
        <v>3701</v>
      </c>
      <c r="I332" s="8"/>
      <c r="J332" s="6"/>
      <c r="K332" s="6" t="str">
        <f>LOWER(DEC2HEX(L332,8))</f>
        <v>00000000</v>
      </c>
      <c r="L332" s="6">
        <f>SUM(L333:L333)</f>
        <v>0</v>
      </c>
      <c r="M332" s="6"/>
    </row>
    <row r="333" spans="1:13" ht="14.6">
      <c r="A333" s="17"/>
      <c r="B333" s="17"/>
      <c r="C333" s="116">
        <v>0</v>
      </c>
      <c r="D333" s="116">
        <v>31</v>
      </c>
      <c r="E333" s="10">
        <f>D333+1-C333</f>
        <v>32</v>
      </c>
      <c r="F333" s="10" t="str">
        <f>CONCATENATE(E333,"'h",K333)</f>
        <v>32'h0</v>
      </c>
      <c r="G333" s="10" t="s">
        <v>3655</v>
      </c>
      <c r="H333" s="154" t="s">
        <v>3702</v>
      </c>
      <c r="I333" s="34"/>
      <c r="J333" s="116">
        <v>0</v>
      </c>
      <c r="K333" s="116" t="str">
        <f>LOWER(DEC2HEX((J333)))</f>
        <v>0</v>
      </c>
      <c r="L333" s="116">
        <f>J333*(2^C333)</f>
        <v>0</v>
      </c>
      <c r="M333" s="118"/>
    </row>
    <row r="334" spans="1:13" ht="14.6">
      <c r="A334" s="6"/>
      <c r="B334" s="5" t="s">
        <v>3846</v>
      </c>
      <c r="C334" s="6"/>
      <c r="D334" s="6"/>
      <c r="E334" s="6">
        <f>SUM(E335:E336)</f>
        <v>32</v>
      </c>
      <c r="F334" s="79" t="str">
        <f>CONCATENATE("32'h",K334)</f>
        <v>32'h00000000</v>
      </c>
      <c r="G334" s="79"/>
      <c r="H334" s="153" t="s">
        <v>3703</v>
      </c>
      <c r="I334" s="8"/>
      <c r="J334" s="6"/>
      <c r="K334" s="6" t="str">
        <f>LOWER(DEC2HEX(L334,8))</f>
        <v>00000000</v>
      </c>
      <c r="L334" s="6">
        <f>SUM(L335:L335)</f>
        <v>0</v>
      </c>
      <c r="M334" s="6"/>
    </row>
    <row r="335" spans="1:13" ht="14.6">
      <c r="A335" s="17"/>
      <c r="B335" s="17"/>
      <c r="C335" s="116">
        <v>21</v>
      </c>
      <c r="D335" s="116">
        <v>31</v>
      </c>
      <c r="E335" s="10">
        <f>D335+1-C335</f>
        <v>11</v>
      </c>
      <c r="F335" s="10" t="str">
        <f>CONCATENATE(E335,"'h",K335)</f>
        <v>11'h0</v>
      </c>
      <c r="G335" s="10" t="s">
        <v>3809</v>
      </c>
      <c r="H335" s="154" t="s">
        <v>106</v>
      </c>
      <c r="I335" s="34"/>
      <c r="J335" s="116">
        <v>0</v>
      </c>
      <c r="K335" s="116" t="str">
        <f>LOWER(DEC2HEX((J335)))</f>
        <v>0</v>
      </c>
      <c r="L335" s="116">
        <f>J335*(2^C335)</f>
        <v>0</v>
      </c>
      <c r="M335" s="118"/>
    </row>
    <row r="336" spans="1:13" ht="14.6">
      <c r="A336" s="17"/>
      <c r="B336" s="17"/>
      <c r="C336" s="116">
        <v>0</v>
      </c>
      <c r="D336" s="116">
        <v>20</v>
      </c>
      <c r="E336" s="10">
        <f>D336+1-C336</f>
        <v>21</v>
      </c>
      <c r="F336" s="10" t="str">
        <f>CONCATENATE(E336,"'h",K336)</f>
        <v>21'h0</v>
      </c>
      <c r="G336" s="10" t="s">
        <v>3809</v>
      </c>
      <c r="H336" s="154" t="s">
        <v>3704</v>
      </c>
      <c r="I336" s="34"/>
      <c r="J336" s="116">
        <v>0</v>
      </c>
      <c r="K336" s="116" t="str">
        <f>LOWER(DEC2HEX((J336)))</f>
        <v>0</v>
      </c>
      <c r="L336" s="116">
        <f>J336*(2^C336)</f>
        <v>0</v>
      </c>
      <c r="M336" s="118"/>
    </row>
    <row r="337" spans="1:13" ht="14.6">
      <c r="A337" s="6"/>
      <c r="B337" s="5" t="s">
        <v>3847</v>
      </c>
      <c r="C337" s="6"/>
      <c r="D337" s="6"/>
      <c r="E337" s="6">
        <f>SUM(E338:E338)</f>
        <v>32</v>
      </c>
      <c r="F337" s="79" t="str">
        <f>CONCATENATE("32'h",K337)</f>
        <v>32'h00000000</v>
      </c>
      <c r="G337" s="79"/>
      <c r="H337" s="153" t="s">
        <v>3705</v>
      </c>
      <c r="I337" s="8"/>
      <c r="J337" s="6"/>
      <c r="K337" s="6" t="str">
        <f>LOWER(DEC2HEX(L338,8))</f>
        <v>00000000</v>
      </c>
      <c r="L337" s="6">
        <f>SUM(L338)</f>
        <v>0</v>
      </c>
      <c r="M337" s="6"/>
    </row>
    <row r="338" spans="1:13" ht="14.6">
      <c r="A338" s="17"/>
      <c r="B338" s="17"/>
      <c r="C338" s="116">
        <v>0</v>
      </c>
      <c r="D338" s="116">
        <v>31</v>
      </c>
      <c r="E338" s="10">
        <f>D338+1-C338</f>
        <v>32</v>
      </c>
      <c r="F338" s="10" t="str">
        <f>CONCATENATE(E338,"'h",K338)</f>
        <v>32'h0</v>
      </c>
      <c r="G338" s="10" t="s">
        <v>3655</v>
      </c>
      <c r="H338" s="154" t="s">
        <v>3706</v>
      </c>
      <c r="I338" s="34"/>
      <c r="J338" s="116">
        <v>0</v>
      </c>
      <c r="K338" s="116" t="str">
        <f>LOWER(DEC2HEX((J338)))</f>
        <v>0</v>
      </c>
      <c r="L338" s="116">
        <f>J338*(2^C338)</f>
        <v>0</v>
      </c>
      <c r="M338" s="118"/>
    </row>
    <row r="339" spans="1:13" ht="14.6">
      <c r="A339" s="6"/>
      <c r="B339" s="5" t="s">
        <v>3848</v>
      </c>
      <c r="C339" s="6"/>
      <c r="D339" s="6"/>
      <c r="E339" s="6">
        <f>SUM(E340:E341)</f>
        <v>32</v>
      </c>
      <c r="F339" s="79" t="str">
        <f>CONCATENATE("32'h",K339)</f>
        <v>32'h00000000</v>
      </c>
      <c r="G339" s="79"/>
      <c r="H339" s="153" t="s">
        <v>3707</v>
      </c>
      <c r="I339" s="8"/>
      <c r="J339" s="6"/>
      <c r="K339" s="6" t="str">
        <f>LOWER(DEC2HEX(L339,8))</f>
        <v>00000000</v>
      </c>
      <c r="L339" s="6">
        <f>SUM(L340:L340)</f>
        <v>0</v>
      </c>
      <c r="M339" s="6"/>
    </row>
    <row r="340" spans="1:13" ht="14.6">
      <c r="A340" s="17"/>
      <c r="B340" s="17"/>
      <c r="C340" s="116">
        <v>16</v>
      </c>
      <c r="D340" s="116">
        <v>31</v>
      </c>
      <c r="E340" s="10">
        <f>D340+1-C340</f>
        <v>16</v>
      </c>
      <c r="F340" s="10" t="str">
        <f>CONCATENATE(E340,"'h",K340)</f>
        <v>16'h0</v>
      </c>
      <c r="G340" s="10" t="s">
        <v>3825</v>
      </c>
      <c r="H340" s="154" t="s">
        <v>4096</v>
      </c>
      <c r="I340" s="34"/>
      <c r="J340" s="116">
        <v>0</v>
      </c>
      <c r="K340" s="116" t="str">
        <f>LOWER(DEC2HEX((J340)))</f>
        <v>0</v>
      </c>
      <c r="L340" s="116">
        <f>J340*(2^C340)</f>
        <v>0</v>
      </c>
      <c r="M340" s="118"/>
    </row>
    <row r="341" spans="1:13" ht="14.6">
      <c r="A341" s="17"/>
      <c r="B341" s="17"/>
      <c r="C341" s="116">
        <v>0</v>
      </c>
      <c r="D341" s="116">
        <v>15</v>
      </c>
      <c r="E341" s="10">
        <f>D341+1-C341</f>
        <v>16</v>
      </c>
      <c r="F341" s="10" t="str">
        <f>CONCATENATE(E341,"'h",K341)</f>
        <v>16'h0</v>
      </c>
      <c r="G341" s="10" t="s">
        <v>3655</v>
      </c>
      <c r="H341" s="154" t="s">
        <v>3708</v>
      </c>
      <c r="I341" s="34"/>
      <c r="J341" s="116">
        <v>0</v>
      </c>
      <c r="K341" s="116" t="str">
        <f>LOWER(DEC2HEX((J341)))</f>
        <v>0</v>
      </c>
      <c r="L341" s="116">
        <f>J341*(2^C341)</f>
        <v>0</v>
      </c>
      <c r="M341" s="118"/>
    </row>
    <row r="342" spans="1:13" ht="14.6">
      <c r="A342" s="6"/>
      <c r="B342" s="5" t="s">
        <v>4362</v>
      </c>
      <c r="C342" s="6"/>
      <c r="D342" s="6"/>
      <c r="E342" s="6">
        <f>SUM(E343:E345)</f>
        <v>32</v>
      </c>
      <c r="F342" s="79" t="str">
        <f>CONCATENATE("32'h",K342)</f>
        <v>32'hfc000000</v>
      </c>
      <c r="G342" s="79"/>
      <c r="H342" s="153" t="s">
        <v>4363</v>
      </c>
      <c r="I342" s="8"/>
      <c r="J342" s="6"/>
      <c r="K342" s="6" t="str">
        <f>LOWER(DEC2HEX(L342,8))</f>
        <v>fc000000</v>
      </c>
      <c r="L342" s="6">
        <f>SUM(L343:L343)</f>
        <v>4227858432</v>
      </c>
      <c r="M342" s="6"/>
    </row>
    <row r="343" spans="1:13" ht="14.6">
      <c r="A343" s="17"/>
      <c r="B343" s="17"/>
      <c r="C343" s="116">
        <v>26</v>
      </c>
      <c r="D343" s="116">
        <v>31</v>
      </c>
      <c r="E343" s="10">
        <f>D343+1-C343</f>
        <v>6</v>
      </c>
      <c r="F343" s="10" t="str">
        <f>CONCATENATE(E343,"'h",K343)</f>
        <v>6'h3f</v>
      </c>
      <c r="G343" s="10" t="s">
        <v>4364</v>
      </c>
      <c r="H343" s="154" t="s">
        <v>4365</v>
      </c>
      <c r="I343" s="34"/>
      <c r="J343" s="116">
        <v>63</v>
      </c>
      <c r="K343" s="116" t="str">
        <f>LOWER(DEC2HEX((J343)))</f>
        <v>3f</v>
      </c>
      <c r="L343" s="116">
        <f>J343*(2^C343)</f>
        <v>4227858432</v>
      </c>
      <c r="M343" s="118"/>
    </row>
    <row r="344" spans="1:13" ht="14.6">
      <c r="A344" s="17"/>
      <c r="B344" s="17"/>
      <c r="C344" s="116">
        <v>13</v>
      </c>
      <c r="D344" s="116">
        <v>25</v>
      </c>
      <c r="E344" s="10">
        <f>D344+1-C344</f>
        <v>13</v>
      </c>
      <c r="F344" s="10" t="str">
        <f>CONCATENATE(E344,"'h",K344)</f>
        <v>13'h0</v>
      </c>
      <c r="G344" s="10" t="s">
        <v>4364</v>
      </c>
      <c r="H344" s="154" t="s">
        <v>4369</v>
      </c>
      <c r="I344" s="34"/>
      <c r="J344" s="116">
        <v>0</v>
      </c>
      <c r="K344" s="116" t="str">
        <f>LOWER(DEC2HEX((J344)))</f>
        <v>0</v>
      </c>
      <c r="L344" s="116">
        <f>J344*(2^C344)</f>
        <v>0</v>
      </c>
      <c r="M344" s="118"/>
    </row>
    <row r="345" spans="1:13" ht="14.6">
      <c r="A345" s="17"/>
      <c r="B345" s="17"/>
      <c r="C345" s="116">
        <v>0</v>
      </c>
      <c r="D345" s="116">
        <v>12</v>
      </c>
      <c r="E345" s="10">
        <f>D345+1-C345</f>
        <v>13</v>
      </c>
      <c r="F345" s="10" t="str">
        <f>CONCATENATE(E345,"'h",K345)</f>
        <v>13'h0</v>
      </c>
      <c r="G345" s="10" t="s">
        <v>4364</v>
      </c>
      <c r="H345" s="154" t="s">
        <v>4370</v>
      </c>
      <c r="I345" s="34"/>
      <c r="J345" s="116">
        <v>0</v>
      </c>
      <c r="K345" s="116" t="str">
        <f>LOWER(DEC2HEX((J345)))</f>
        <v>0</v>
      </c>
      <c r="L345" s="116">
        <f>J345*(2^C345)</f>
        <v>0</v>
      </c>
      <c r="M345" s="118"/>
    </row>
    <row r="346" spans="1:13" ht="14.6">
      <c r="A346" s="6"/>
      <c r="B346" s="5" t="s">
        <v>4366</v>
      </c>
      <c r="C346" s="6"/>
      <c r="D346" s="6"/>
      <c r="E346" s="6">
        <f>SUM(E347:E349)</f>
        <v>32</v>
      </c>
      <c r="F346" s="79" t="str">
        <f>CONCATENATE("32'h",K346)</f>
        <v>32'hfc000000</v>
      </c>
      <c r="G346" s="79"/>
      <c r="H346" s="153" t="s">
        <v>4367</v>
      </c>
      <c r="I346" s="8"/>
      <c r="J346" s="6"/>
      <c r="K346" s="6" t="str">
        <f>LOWER(DEC2HEX(L346,8))</f>
        <v>fc000000</v>
      </c>
      <c r="L346" s="6">
        <f>SUM(L347:L347)</f>
        <v>4227858432</v>
      </c>
      <c r="M346" s="6"/>
    </row>
    <row r="347" spans="1:13" ht="14.6">
      <c r="A347" s="17"/>
      <c r="B347" s="17"/>
      <c r="C347" s="116">
        <v>26</v>
      </c>
      <c r="D347" s="116">
        <v>31</v>
      </c>
      <c r="E347" s="10">
        <f>D347+1-C347</f>
        <v>6</v>
      </c>
      <c r="F347" s="10" t="str">
        <f>CONCATENATE(E347,"'h",K347)</f>
        <v>6'h3f</v>
      </c>
      <c r="G347" s="10" t="s">
        <v>4364</v>
      </c>
      <c r="H347" s="154" t="s">
        <v>4368</v>
      </c>
      <c r="I347" s="34"/>
      <c r="J347" s="116">
        <v>63</v>
      </c>
      <c r="K347" s="116" t="str">
        <f>LOWER(DEC2HEX((J347)))</f>
        <v>3f</v>
      </c>
      <c r="L347" s="116">
        <f>J347*(2^C347)</f>
        <v>4227858432</v>
      </c>
      <c r="M347" s="118"/>
    </row>
    <row r="348" spans="1:13" ht="14.6">
      <c r="A348" s="17"/>
      <c r="B348" s="17"/>
      <c r="C348" s="116">
        <v>13</v>
      </c>
      <c r="D348" s="116">
        <v>25</v>
      </c>
      <c r="E348" s="10">
        <f>D348+1-C348</f>
        <v>13</v>
      </c>
      <c r="F348" s="10" t="str">
        <f>CONCATENATE(E348,"'h",K348)</f>
        <v>13'h0</v>
      </c>
      <c r="G348" s="10" t="s">
        <v>4364</v>
      </c>
      <c r="H348" s="154" t="s">
        <v>4371</v>
      </c>
      <c r="I348" s="34"/>
      <c r="J348" s="116">
        <v>0</v>
      </c>
      <c r="K348" s="116" t="str">
        <f>LOWER(DEC2HEX((J348)))</f>
        <v>0</v>
      </c>
      <c r="L348" s="116">
        <f>J348*(2^C348)</f>
        <v>0</v>
      </c>
      <c r="M348" s="118"/>
    </row>
    <row r="349" spans="1:13" ht="14.6">
      <c r="A349" s="17"/>
      <c r="B349" s="17"/>
      <c r="C349" s="116">
        <v>0</v>
      </c>
      <c r="D349" s="116">
        <v>12</v>
      </c>
      <c r="E349" s="10">
        <f>D349+1-C349</f>
        <v>13</v>
      </c>
      <c r="F349" s="10" t="str">
        <f>CONCATENATE(E349,"'h",K349)</f>
        <v>13'h0</v>
      </c>
      <c r="G349" s="10" t="s">
        <v>4364</v>
      </c>
      <c r="H349" s="154" t="s">
        <v>4372</v>
      </c>
      <c r="I349" s="34"/>
      <c r="J349" s="116">
        <v>0</v>
      </c>
      <c r="K349" s="116" t="str">
        <f>LOWER(DEC2HEX((J349)))</f>
        <v>0</v>
      </c>
      <c r="L349" s="116">
        <f>J349*(2^C349)</f>
        <v>0</v>
      </c>
      <c r="M349" s="118"/>
    </row>
    <row r="350" spans="1:13" ht="14.6">
      <c r="A350" s="6"/>
      <c r="B350" s="5" t="s">
        <v>4373</v>
      </c>
      <c r="C350" s="6"/>
      <c r="D350" s="6"/>
      <c r="E350" s="6">
        <f>SUM(E351:E353)</f>
        <v>32</v>
      </c>
      <c r="F350" s="79" t="str">
        <f>CONCATENATE("32'h",K350)</f>
        <v>32'hfc000000</v>
      </c>
      <c r="G350" s="79"/>
      <c r="H350" s="153" t="s">
        <v>4374</v>
      </c>
      <c r="I350" s="8"/>
      <c r="J350" s="6"/>
      <c r="K350" s="6" t="str">
        <f>LOWER(DEC2HEX(L350,8))</f>
        <v>fc000000</v>
      </c>
      <c r="L350" s="6">
        <f>SUM(L351:L351)</f>
        <v>4227858432</v>
      </c>
      <c r="M350" s="6"/>
    </row>
    <row r="351" spans="1:13" ht="14.6">
      <c r="A351" s="17"/>
      <c r="B351" s="17"/>
      <c r="C351" s="116">
        <v>26</v>
      </c>
      <c r="D351" s="116">
        <v>31</v>
      </c>
      <c r="E351" s="10">
        <f>D351+1-C351</f>
        <v>6</v>
      </c>
      <c r="F351" s="10" t="str">
        <f>CONCATENATE(E351,"'h",K351)</f>
        <v>6'h3f</v>
      </c>
      <c r="G351" s="10" t="s">
        <v>4364</v>
      </c>
      <c r="H351" s="154" t="s">
        <v>4375</v>
      </c>
      <c r="I351" s="34"/>
      <c r="J351" s="116">
        <v>63</v>
      </c>
      <c r="K351" s="116" t="str">
        <f>LOWER(DEC2HEX((J351)))</f>
        <v>3f</v>
      </c>
      <c r="L351" s="116">
        <f>J351*(2^C351)</f>
        <v>4227858432</v>
      </c>
      <c r="M351" s="118"/>
    </row>
    <row r="352" spans="1:13" ht="14.6">
      <c r="A352" s="17"/>
      <c r="B352" s="17"/>
      <c r="C352" s="116">
        <v>13</v>
      </c>
      <c r="D352" s="116">
        <v>25</v>
      </c>
      <c r="E352" s="10">
        <f>D352+1-C352</f>
        <v>13</v>
      </c>
      <c r="F352" s="10" t="str">
        <f>CONCATENATE(E352,"'h",K352)</f>
        <v>13'h0</v>
      </c>
      <c r="G352" s="10" t="s">
        <v>4364</v>
      </c>
      <c r="H352" s="154" t="s">
        <v>4376</v>
      </c>
      <c r="I352" s="34"/>
      <c r="J352" s="116">
        <v>0</v>
      </c>
      <c r="K352" s="116" t="str">
        <f>LOWER(DEC2HEX((J352)))</f>
        <v>0</v>
      </c>
      <c r="L352" s="116">
        <f>J352*(2^C352)</f>
        <v>0</v>
      </c>
      <c r="M352" s="118"/>
    </row>
    <row r="353" spans="1:13" ht="14.6">
      <c r="A353" s="17"/>
      <c r="B353" s="17"/>
      <c r="C353" s="116">
        <v>0</v>
      </c>
      <c r="D353" s="116">
        <v>12</v>
      </c>
      <c r="E353" s="10">
        <f>D353+1-C353</f>
        <v>13</v>
      </c>
      <c r="F353" s="10" t="str">
        <f>CONCATENATE(E353,"'h",K353)</f>
        <v>13'h0</v>
      </c>
      <c r="G353" s="10" t="s">
        <v>4364</v>
      </c>
      <c r="H353" s="154" t="s">
        <v>4377</v>
      </c>
      <c r="I353" s="34"/>
      <c r="J353" s="116">
        <v>0</v>
      </c>
      <c r="K353" s="116" t="str">
        <f>LOWER(DEC2HEX((J353)))</f>
        <v>0</v>
      </c>
      <c r="L353" s="116">
        <f>J353*(2^C353)</f>
        <v>0</v>
      </c>
      <c r="M353" s="118"/>
    </row>
    <row r="354" spans="1:13" ht="14.6">
      <c r="A354" s="6"/>
      <c r="B354" s="5" t="s">
        <v>4378</v>
      </c>
      <c r="C354" s="6"/>
      <c r="D354" s="6"/>
      <c r="E354" s="6">
        <f>SUM(E355:E357)</f>
        <v>32</v>
      </c>
      <c r="F354" s="79" t="str">
        <f>CONCATENATE("32'h",K354)</f>
        <v>32'hfc000000</v>
      </c>
      <c r="G354" s="79"/>
      <c r="H354" s="153" t="s">
        <v>4379</v>
      </c>
      <c r="I354" s="8"/>
      <c r="J354" s="6"/>
      <c r="K354" s="6" t="str">
        <f>LOWER(DEC2HEX(L354,8))</f>
        <v>fc000000</v>
      </c>
      <c r="L354" s="6">
        <f>SUM(L355:L355)</f>
        <v>4227858432</v>
      </c>
      <c r="M354" s="6"/>
    </row>
    <row r="355" spans="1:13" ht="14.6">
      <c r="A355" s="17"/>
      <c r="B355" s="17"/>
      <c r="C355" s="116">
        <v>26</v>
      </c>
      <c r="D355" s="116">
        <v>31</v>
      </c>
      <c r="E355" s="10">
        <f>D355+1-C355</f>
        <v>6</v>
      </c>
      <c r="F355" s="10" t="str">
        <f>CONCATENATE(E355,"'h",K355)</f>
        <v>6'h3f</v>
      </c>
      <c r="G355" s="10" t="s">
        <v>4364</v>
      </c>
      <c r="H355" s="154" t="s">
        <v>4380</v>
      </c>
      <c r="I355" s="34"/>
      <c r="J355" s="116">
        <v>63</v>
      </c>
      <c r="K355" s="116" t="str">
        <f>LOWER(DEC2HEX((J355)))</f>
        <v>3f</v>
      </c>
      <c r="L355" s="116">
        <f>J355*(2^C355)</f>
        <v>4227858432</v>
      </c>
      <c r="M355" s="118"/>
    </row>
    <row r="356" spans="1:13" ht="14.6">
      <c r="A356" s="17"/>
      <c r="B356" s="17"/>
      <c r="C356" s="116">
        <v>13</v>
      </c>
      <c r="D356" s="116">
        <v>25</v>
      </c>
      <c r="E356" s="10">
        <f>D356+1-C356</f>
        <v>13</v>
      </c>
      <c r="F356" s="10" t="str">
        <f>CONCATENATE(E356,"'h",K356)</f>
        <v>13'h0</v>
      </c>
      <c r="G356" s="10" t="s">
        <v>4364</v>
      </c>
      <c r="H356" s="154" t="s">
        <v>4381</v>
      </c>
      <c r="I356" s="34"/>
      <c r="J356" s="116">
        <v>0</v>
      </c>
      <c r="K356" s="116" t="str">
        <f>LOWER(DEC2HEX((J356)))</f>
        <v>0</v>
      </c>
      <c r="L356" s="116">
        <f>J356*(2^C356)</f>
        <v>0</v>
      </c>
      <c r="M356" s="118"/>
    </row>
    <row r="357" spans="1:13" ht="14.6">
      <c r="A357" s="17"/>
      <c r="B357" s="17"/>
      <c r="C357" s="116">
        <v>0</v>
      </c>
      <c r="D357" s="116">
        <v>12</v>
      </c>
      <c r="E357" s="10">
        <f>D357+1-C357</f>
        <v>13</v>
      </c>
      <c r="F357" s="10" t="str">
        <f>CONCATENATE(E357,"'h",K357)</f>
        <v>13'h0</v>
      </c>
      <c r="G357" s="10" t="s">
        <v>4364</v>
      </c>
      <c r="H357" s="154" t="s">
        <v>4382</v>
      </c>
      <c r="I357" s="34"/>
      <c r="J357" s="116">
        <v>0</v>
      </c>
      <c r="K357" s="116" t="str">
        <f>LOWER(DEC2HEX((J357)))</f>
        <v>0</v>
      </c>
      <c r="L357" s="116">
        <f>J357*(2^C357)</f>
        <v>0</v>
      </c>
      <c r="M357" s="118"/>
    </row>
    <row r="358" spans="1:13" ht="14.6">
      <c r="A358" s="6"/>
      <c r="B358" s="5" t="s">
        <v>4383</v>
      </c>
      <c r="C358" s="6"/>
      <c r="D358" s="6"/>
      <c r="E358" s="6">
        <f>SUM(E359:E361)</f>
        <v>32</v>
      </c>
      <c r="F358" s="79" t="str">
        <f>CONCATENATE("32'h",K358)</f>
        <v>32'hfc000000</v>
      </c>
      <c r="G358" s="79"/>
      <c r="H358" s="153" t="s">
        <v>4387</v>
      </c>
      <c r="I358" s="8"/>
      <c r="J358" s="6"/>
      <c r="K358" s="6" t="str">
        <f>LOWER(DEC2HEX(L358,8))</f>
        <v>fc000000</v>
      </c>
      <c r="L358" s="6">
        <f>SUM(L359:L359)</f>
        <v>4227858432</v>
      </c>
      <c r="M358" s="6"/>
    </row>
    <row r="359" spans="1:13" ht="14.6">
      <c r="A359" s="17"/>
      <c r="B359" s="17"/>
      <c r="C359" s="116">
        <v>26</v>
      </c>
      <c r="D359" s="116">
        <v>31</v>
      </c>
      <c r="E359" s="10">
        <f>D359+1-C359</f>
        <v>6</v>
      </c>
      <c r="F359" s="10" t="str">
        <f>CONCATENATE(E359,"'h",K359)</f>
        <v>6'h3f</v>
      </c>
      <c r="G359" s="10" t="s">
        <v>4364</v>
      </c>
      <c r="H359" s="154" t="s">
        <v>4388</v>
      </c>
      <c r="I359" s="34"/>
      <c r="J359" s="116">
        <v>63</v>
      </c>
      <c r="K359" s="116" t="str">
        <f>LOWER(DEC2HEX((J359)))</f>
        <v>3f</v>
      </c>
      <c r="L359" s="116">
        <f>J359*(2^C359)</f>
        <v>4227858432</v>
      </c>
      <c r="M359" s="118"/>
    </row>
    <row r="360" spans="1:13" ht="14.6">
      <c r="A360" s="17"/>
      <c r="B360" s="17"/>
      <c r="C360" s="116">
        <v>13</v>
      </c>
      <c r="D360" s="116">
        <v>25</v>
      </c>
      <c r="E360" s="10">
        <f>D360+1-C360</f>
        <v>13</v>
      </c>
      <c r="F360" s="10" t="str">
        <f>CONCATENATE(E360,"'h",K360)</f>
        <v>13'h0</v>
      </c>
      <c r="G360" s="10" t="s">
        <v>4364</v>
      </c>
      <c r="H360" s="154" t="s">
        <v>4389</v>
      </c>
      <c r="I360" s="34"/>
      <c r="J360" s="116">
        <v>0</v>
      </c>
      <c r="K360" s="116" t="str">
        <f>LOWER(DEC2HEX((J360)))</f>
        <v>0</v>
      </c>
      <c r="L360" s="116">
        <f>J360*(2^C360)</f>
        <v>0</v>
      </c>
      <c r="M360" s="118"/>
    </row>
    <row r="361" spans="1:13" ht="14.6">
      <c r="A361" s="17"/>
      <c r="B361" s="17"/>
      <c r="C361" s="116">
        <v>0</v>
      </c>
      <c r="D361" s="116">
        <v>12</v>
      </c>
      <c r="E361" s="10">
        <f>D361+1-C361</f>
        <v>13</v>
      </c>
      <c r="F361" s="10" t="str">
        <f>CONCATENATE(E361,"'h",K361)</f>
        <v>13'h0</v>
      </c>
      <c r="G361" s="10" t="s">
        <v>4364</v>
      </c>
      <c r="H361" s="154" t="s">
        <v>4390</v>
      </c>
      <c r="I361" s="34"/>
      <c r="J361" s="116">
        <v>0</v>
      </c>
      <c r="K361" s="116" t="str">
        <f>LOWER(DEC2HEX((J361)))</f>
        <v>0</v>
      </c>
      <c r="L361" s="116">
        <f>J361*(2^C361)</f>
        <v>0</v>
      </c>
      <c r="M361" s="118"/>
    </row>
    <row r="362" spans="1:13" ht="14.6">
      <c r="A362" s="6"/>
      <c r="B362" s="5" t="s">
        <v>4384</v>
      </c>
      <c r="C362" s="6"/>
      <c r="D362" s="6"/>
      <c r="E362" s="6">
        <f>SUM(E363:E365)</f>
        <v>32</v>
      </c>
      <c r="F362" s="79" t="str">
        <f>CONCATENATE("32'h",K362)</f>
        <v>32'hfc000000</v>
      </c>
      <c r="G362" s="79"/>
      <c r="H362" s="153" t="s">
        <v>4391</v>
      </c>
      <c r="I362" s="8"/>
      <c r="J362" s="6"/>
      <c r="K362" s="6" t="str">
        <f>LOWER(DEC2HEX(L362,8))</f>
        <v>fc000000</v>
      </c>
      <c r="L362" s="6">
        <f>SUM(L363:L363)</f>
        <v>4227858432</v>
      </c>
      <c r="M362" s="6"/>
    </row>
    <row r="363" spans="1:13" ht="14.6">
      <c r="A363" s="17"/>
      <c r="B363" s="17"/>
      <c r="C363" s="116">
        <v>26</v>
      </c>
      <c r="D363" s="116">
        <v>31</v>
      </c>
      <c r="E363" s="10">
        <f>D363+1-C363</f>
        <v>6</v>
      </c>
      <c r="F363" s="10" t="str">
        <f>CONCATENATE(E363,"'h",K363)</f>
        <v>6'h3f</v>
      </c>
      <c r="G363" s="10" t="s">
        <v>4364</v>
      </c>
      <c r="H363" s="154" t="s">
        <v>4392</v>
      </c>
      <c r="I363" s="34"/>
      <c r="J363" s="116">
        <v>63</v>
      </c>
      <c r="K363" s="116" t="str">
        <f>LOWER(DEC2HEX((J363)))</f>
        <v>3f</v>
      </c>
      <c r="L363" s="116">
        <f>J363*(2^C363)</f>
        <v>4227858432</v>
      </c>
      <c r="M363" s="118"/>
    </row>
    <row r="364" spans="1:13" ht="14.6">
      <c r="A364" s="17"/>
      <c r="B364" s="17"/>
      <c r="C364" s="116">
        <v>13</v>
      </c>
      <c r="D364" s="116">
        <v>25</v>
      </c>
      <c r="E364" s="10">
        <f>D364+1-C364</f>
        <v>13</v>
      </c>
      <c r="F364" s="10" t="str">
        <f>CONCATENATE(E364,"'h",K364)</f>
        <v>13'h0</v>
      </c>
      <c r="G364" s="10" t="s">
        <v>4364</v>
      </c>
      <c r="H364" s="154" t="s">
        <v>4393</v>
      </c>
      <c r="I364" s="34"/>
      <c r="J364" s="116">
        <v>0</v>
      </c>
      <c r="K364" s="116" t="str">
        <f>LOWER(DEC2HEX((J364)))</f>
        <v>0</v>
      </c>
      <c r="L364" s="116">
        <f>J364*(2^C364)</f>
        <v>0</v>
      </c>
      <c r="M364" s="118"/>
    </row>
    <row r="365" spans="1:13" ht="14.6">
      <c r="A365" s="17"/>
      <c r="B365" s="17"/>
      <c r="C365" s="116">
        <v>0</v>
      </c>
      <c r="D365" s="116">
        <v>12</v>
      </c>
      <c r="E365" s="10">
        <f>D365+1-C365</f>
        <v>13</v>
      </c>
      <c r="F365" s="10" t="str">
        <f>CONCATENATE(E365,"'h",K365)</f>
        <v>13'h0</v>
      </c>
      <c r="G365" s="10" t="s">
        <v>4364</v>
      </c>
      <c r="H365" s="154" t="s">
        <v>4394</v>
      </c>
      <c r="I365" s="34"/>
      <c r="J365" s="116">
        <v>0</v>
      </c>
      <c r="K365" s="116" t="str">
        <f>LOWER(DEC2HEX((J365)))</f>
        <v>0</v>
      </c>
      <c r="L365" s="116">
        <f>J365*(2^C365)</f>
        <v>0</v>
      </c>
      <c r="M365" s="118"/>
    </row>
    <row r="366" spans="1:13" ht="14.6">
      <c r="A366" s="6"/>
      <c r="B366" s="5" t="s">
        <v>4385</v>
      </c>
      <c r="C366" s="6"/>
      <c r="D366" s="6"/>
      <c r="E366" s="6">
        <f>SUM(E367:E369)</f>
        <v>32</v>
      </c>
      <c r="F366" s="79" t="str">
        <f>CONCATENATE("32'h",K366)</f>
        <v>32'hfc000000</v>
      </c>
      <c r="G366" s="79"/>
      <c r="H366" s="153" t="s">
        <v>4395</v>
      </c>
      <c r="I366" s="8"/>
      <c r="J366" s="6"/>
      <c r="K366" s="6" t="str">
        <f>LOWER(DEC2HEX(L366,8))</f>
        <v>fc000000</v>
      </c>
      <c r="L366" s="6">
        <f>SUM(L367:L367)</f>
        <v>4227858432</v>
      </c>
      <c r="M366" s="6"/>
    </row>
    <row r="367" spans="1:13" ht="14.6">
      <c r="A367" s="17"/>
      <c r="B367" s="17"/>
      <c r="C367" s="116">
        <v>26</v>
      </c>
      <c r="D367" s="116">
        <v>31</v>
      </c>
      <c r="E367" s="10">
        <f>D367+1-C367</f>
        <v>6</v>
      </c>
      <c r="F367" s="10" t="str">
        <f>CONCATENATE(E367,"'h",K367)</f>
        <v>6'h3f</v>
      </c>
      <c r="G367" s="10" t="s">
        <v>4364</v>
      </c>
      <c r="H367" s="154" t="s">
        <v>4396</v>
      </c>
      <c r="I367" s="34"/>
      <c r="J367" s="116">
        <v>63</v>
      </c>
      <c r="K367" s="116" t="str">
        <f>LOWER(DEC2HEX((J367)))</f>
        <v>3f</v>
      </c>
      <c r="L367" s="116">
        <f>J367*(2^C367)</f>
        <v>4227858432</v>
      </c>
      <c r="M367" s="118"/>
    </row>
    <row r="368" spans="1:13" ht="14.6">
      <c r="A368" s="17"/>
      <c r="B368" s="17"/>
      <c r="C368" s="116">
        <v>13</v>
      </c>
      <c r="D368" s="116">
        <v>25</v>
      </c>
      <c r="E368" s="10">
        <f>D368+1-C368</f>
        <v>13</v>
      </c>
      <c r="F368" s="10" t="str">
        <f>CONCATENATE(E368,"'h",K368)</f>
        <v>13'h0</v>
      </c>
      <c r="G368" s="10" t="s">
        <v>4364</v>
      </c>
      <c r="H368" s="154" t="s">
        <v>4397</v>
      </c>
      <c r="I368" s="34"/>
      <c r="J368" s="116">
        <v>0</v>
      </c>
      <c r="K368" s="116" t="str">
        <f>LOWER(DEC2HEX((J368)))</f>
        <v>0</v>
      </c>
      <c r="L368" s="116">
        <f>J368*(2^C368)</f>
        <v>0</v>
      </c>
      <c r="M368" s="118"/>
    </row>
    <row r="369" spans="1:13" ht="14.6">
      <c r="A369" s="17"/>
      <c r="B369" s="17"/>
      <c r="C369" s="116">
        <v>0</v>
      </c>
      <c r="D369" s="116">
        <v>12</v>
      </c>
      <c r="E369" s="10">
        <f>D369+1-C369</f>
        <v>13</v>
      </c>
      <c r="F369" s="10" t="str">
        <f>CONCATENATE(E369,"'h",K369)</f>
        <v>13'h0</v>
      </c>
      <c r="G369" s="10" t="s">
        <v>4364</v>
      </c>
      <c r="H369" s="154" t="s">
        <v>4398</v>
      </c>
      <c r="I369" s="34"/>
      <c r="J369" s="116">
        <v>0</v>
      </c>
      <c r="K369" s="116" t="str">
        <f>LOWER(DEC2HEX((J369)))</f>
        <v>0</v>
      </c>
      <c r="L369" s="116">
        <f>J369*(2^C369)</f>
        <v>0</v>
      </c>
      <c r="M369" s="118"/>
    </row>
    <row r="370" spans="1:13" ht="14.6">
      <c r="A370" s="6"/>
      <c r="B370" s="5" t="s">
        <v>4386</v>
      </c>
      <c r="C370" s="6"/>
      <c r="D370" s="6"/>
      <c r="E370" s="6">
        <f>SUM(E371:E373)</f>
        <v>32</v>
      </c>
      <c r="F370" s="79" t="str">
        <f>CONCATENATE("32'h",K370)</f>
        <v>32'hfc000000</v>
      </c>
      <c r="G370" s="79"/>
      <c r="H370" s="153" t="s">
        <v>4399</v>
      </c>
      <c r="I370" s="8"/>
      <c r="J370" s="6"/>
      <c r="K370" s="6" t="str">
        <f>LOWER(DEC2HEX(L370,8))</f>
        <v>fc000000</v>
      </c>
      <c r="L370" s="6">
        <f>SUM(L371:L371)</f>
        <v>4227858432</v>
      </c>
      <c r="M370" s="6"/>
    </row>
    <row r="371" spans="1:13" ht="14.6">
      <c r="A371" s="17"/>
      <c r="B371" s="17"/>
      <c r="C371" s="116">
        <v>26</v>
      </c>
      <c r="D371" s="116">
        <v>31</v>
      </c>
      <c r="E371" s="10">
        <f>D371+1-C371</f>
        <v>6</v>
      </c>
      <c r="F371" s="10" t="str">
        <f>CONCATENATE(E371,"'h",K371)</f>
        <v>6'h3f</v>
      </c>
      <c r="G371" s="10" t="s">
        <v>4364</v>
      </c>
      <c r="H371" s="154" t="s">
        <v>4400</v>
      </c>
      <c r="I371" s="34"/>
      <c r="J371" s="116">
        <v>63</v>
      </c>
      <c r="K371" s="116" t="str">
        <f>LOWER(DEC2HEX((J371)))</f>
        <v>3f</v>
      </c>
      <c r="L371" s="116">
        <f>J371*(2^C371)</f>
        <v>4227858432</v>
      </c>
      <c r="M371" s="118"/>
    </row>
    <row r="372" spans="1:13" ht="14.6">
      <c r="A372" s="17"/>
      <c r="B372" s="17"/>
      <c r="C372" s="116">
        <v>13</v>
      </c>
      <c r="D372" s="116">
        <v>25</v>
      </c>
      <c r="E372" s="10">
        <f>D372+1-C372</f>
        <v>13</v>
      </c>
      <c r="F372" s="10" t="str">
        <f>CONCATENATE(E372,"'h",K372)</f>
        <v>13'h0</v>
      </c>
      <c r="G372" s="10" t="s">
        <v>4364</v>
      </c>
      <c r="H372" s="154" t="s">
        <v>4401</v>
      </c>
      <c r="I372" s="34"/>
      <c r="J372" s="116">
        <v>0</v>
      </c>
      <c r="K372" s="116" t="str">
        <f>LOWER(DEC2HEX((J372)))</f>
        <v>0</v>
      </c>
      <c r="L372" s="116">
        <f>J372*(2^C372)</f>
        <v>0</v>
      </c>
      <c r="M372" s="118"/>
    </row>
    <row r="373" spans="1:13" ht="14.6">
      <c r="A373" s="17"/>
      <c r="B373" s="17"/>
      <c r="C373" s="116">
        <v>0</v>
      </c>
      <c r="D373" s="116">
        <v>12</v>
      </c>
      <c r="E373" s="10">
        <f>D373+1-C373</f>
        <v>13</v>
      </c>
      <c r="F373" s="10" t="str">
        <f>CONCATENATE(E373,"'h",K373)</f>
        <v>13'h0</v>
      </c>
      <c r="G373" s="10" t="s">
        <v>4364</v>
      </c>
      <c r="H373" s="154" t="s">
        <v>4402</v>
      </c>
      <c r="I373" s="34"/>
      <c r="J373" s="116">
        <v>0</v>
      </c>
      <c r="K373" s="116" t="str">
        <f>LOWER(DEC2HEX((J373)))</f>
        <v>0</v>
      </c>
      <c r="L373" s="116">
        <f>J373*(2^C373)</f>
        <v>0</v>
      </c>
      <c r="M373" s="118"/>
    </row>
  </sheetData>
  <phoneticPr fontId="3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4"/>
  <sheetViews>
    <sheetView topLeftCell="A418" workbookViewId="0">
      <selection activeCell="H430" sqref="H430"/>
    </sheetView>
  </sheetViews>
  <sheetFormatPr defaultColWidth="9" defaultRowHeight="14.15"/>
  <cols>
    <col min="1" max="5" width="9" style="43"/>
    <col min="6" max="6" width="11.3828125" style="43" customWidth="1"/>
    <col min="7" max="7" width="9" style="43"/>
    <col min="8" max="8" width="23.07421875" style="43" customWidth="1"/>
    <col min="9" max="9" width="52" style="43" customWidth="1"/>
    <col min="10" max="11" width="9" style="43"/>
    <col min="12" max="12" width="11.4609375" style="43" customWidth="1"/>
    <col min="13" max="13" width="9" style="43"/>
  </cols>
  <sheetData>
    <row r="1" spans="1:13" ht="43.75">
      <c r="A1" s="53" t="s">
        <v>262</v>
      </c>
      <c r="B1" s="54" t="s">
        <v>107</v>
      </c>
      <c r="C1" s="53" t="s">
        <v>108</v>
      </c>
      <c r="D1" s="53" t="s">
        <v>109</v>
      </c>
      <c r="E1" s="53" t="s">
        <v>110</v>
      </c>
      <c r="F1" s="53" t="s">
        <v>111</v>
      </c>
      <c r="G1" s="53" t="s">
        <v>112</v>
      </c>
      <c r="H1" s="53" t="s">
        <v>113</v>
      </c>
      <c r="I1" s="53" t="s">
        <v>114</v>
      </c>
      <c r="J1" s="53" t="s">
        <v>115</v>
      </c>
      <c r="K1" s="53" t="s">
        <v>116</v>
      </c>
      <c r="L1" s="53" t="s">
        <v>117</v>
      </c>
      <c r="M1" s="53" t="s">
        <v>263</v>
      </c>
    </row>
    <row r="2" spans="1:13" ht="14.6">
      <c r="A2" s="6"/>
      <c r="B2" s="5" t="s">
        <v>120</v>
      </c>
      <c r="C2" s="6"/>
      <c r="D2" s="6"/>
      <c r="E2" s="6">
        <f>SUM(E3:E28)</f>
        <v>32</v>
      </c>
      <c r="F2" s="7" t="str">
        <f>CONCATENATE("32'h",K2)</f>
        <v>32'h00000000</v>
      </c>
      <c r="G2" s="7"/>
      <c r="H2" s="8" t="s">
        <v>534</v>
      </c>
      <c r="I2" s="8"/>
      <c r="J2" s="6"/>
      <c r="K2" s="6" t="str">
        <f>LOWER(DEC2HEX(L2,8))</f>
        <v>00000000</v>
      </c>
      <c r="L2" s="6">
        <f>SUM(L3:L28)</f>
        <v>0</v>
      </c>
      <c r="M2" s="6"/>
    </row>
    <row r="3" spans="1:13" ht="72.900000000000006">
      <c r="A3" s="17"/>
      <c r="B3" s="17"/>
      <c r="C3" s="10">
        <v>31</v>
      </c>
      <c r="D3" s="10">
        <v>31</v>
      </c>
      <c r="E3" s="10">
        <f t="shared" ref="E3:E28" si="0">D3+1-C3</f>
        <v>1</v>
      </c>
      <c r="F3" s="10" t="str">
        <f t="shared" ref="F3:F28" si="1">CONCATENATE(E3,"'h",K3)</f>
        <v>1'h0</v>
      </c>
      <c r="G3" s="10" t="s">
        <v>273</v>
      </c>
      <c r="H3" s="18" t="s">
        <v>535</v>
      </c>
      <c r="I3" s="34" t="s">
        <v>536</v>
      </c>
      <c r="J3" s="10">
        <v>0</v>
      </c>
      <c r="K3" s="10" t="str">
        <f t="shared" ref="K3:K28" si="2">LOWER(DEC2HEX((J3)))</f>
        <v>0</v>
      </c>
      <c r="L3" s="10">
        <f t="shared" ref="L3:L28" si="3">J3*(2^C3)</f>
        <v>0</v>
      </c>
      <c r="M3" s="19"/>
    </row>
    <row r="4" spans="1:13" ht="58.3">
      <c r="A4" s="17"/>
      <c r="B4" s="33"/>
      <c r="C4" s="10">
        <v>30</v>
      </c>
      <c r="D4" s="10">
        <v>30</v>
      </c>
      <c r="E4" s="10">
        <f t="shared" si="0"/>
        <v>1</v>
      </c>
      <c r="F4" s="10" t="str">
        <f t="shared" si="1"/>
        <v>1'h0</v>
      </c>
      <c r="G4" s="10" t="s">
        <v>273</v>
      </c>
      <c r="H4" s="22" t="s">
        <v>537</v>
      </c>
      <c r="I4" s="35" t="s">
        <v>538</v>
      </c>
      <c r="J4" s="10">
        <v>0</v>
      </c>
      <c r="K4" s="10" t="str">
        <f t="shared" si="2"/>
        <v>0</v>
      </c>
      <c r="L4" s="10">
        <f t="shared" si="3"/>
        <v>0</v>
      </c>
      <c r="M4" s="19"/>
    </row>
    <row r="5" spans="1:13" ht="43.75">
      <c r="A5" s="17"/>
      <c r="B5" s="33"/>
      <c r="C5" s="10">
        <v>29</v>
      </c>
      <c r="D5" s="10">
        <v>29</v>
      </c>
      <c r="E5" s="10">
        <f t="shared" si="0"/>
        <v>1</v>
      </c>
      <c r="F5" s="10" t="str">
        <f t="shared" si="1"/>
        <v>1'h0</v>
      </c>
      <c r="G5" s="10" t="s">
        <v>123</v>
      </c>
      <c r="H5" s="22" t="s">
        <v>539</v>
      </c>
      <c r="I5" s="35" t="s">
        <v>540</v>
      </c>
      <c r="J5" s="10">
        <v>0</v>
      </c>
      <c r="K5" s="10" t="str">
        <f t="shared" si="2"/>
        <v>0</v>
      </c>
      <c r="L5" s="10">
        <f t="shared" si="3"/>
        <v>0</v>
      </c>
      <c r="M5" s="19"/>
    </row>
    <row r="6" spans="1:13" ht="87.45">
      <c r="A6" s="17"/>
      <c r="B6" s="33"/>
      <c r="C6" s="10">
        <v>28</v>
      </c>
      <c r="D6" s="10">
        <v>28</v>
      </c>
      <c r="E6" s="10">
        <f t="shared" si="0"/>
        <v>1</v>
      </c>
      <c r="F6" s="10" t="str">
        <f t="shared" si="1"/>
        <v>1'h0</v>
      </c>
      <c r="G6" s="10" t="s">
        <v>273</v>
      </c>
      <c r="H6" s="22" t="s">
        <v>541</v>
      </c>
      <c r="I6" s="35" t="s">
        <v>542</v>
      </c>
      <c r="J6" s="10">
        <v>0</v>
      </c>
      <c r="K6" s="10" t="str">
        <f t="shared" si="2"/>
        <v>0</v>
      </c>
      <c r="L6" s="10">
        <f t="shared" si="3"/>
        <v>0</v>
      </c>
      <c r="M6" s="19"/>
    </row>
    <row r="7" spans="1:13" ht="58.3">
      <c r="A7" s="17"/>
      <c r="B7" s="33"/>
      <c r="C7" s="10">
        <v>27</v>
      </c>
      <c r="D7" s="10">
        <v>27</v>
      </c>
      <c r="E7" s="10">
        <f t="shared" si="0"/>
        <v>1</v>
      </c>
      <c r="F7" s="10" t="str">
        <f t="shared" si="1"/>
        <v>1'h0</v>
      </c>
      <c r="G7" s="10" t="s">
        <v>273</v>
      </c>
      <c r="H7" s="22" t="s">
        <v>543</v>
      </c>
      <c r="I7" s="35" t="s">
        <v>544</v>
      </c>
      <c r="J7" s="10">
        <v>0</v>
      </c>
      <c r="K7" s="10" t="str">
        <f t="shared" si="2"/>
        <v>0</v>
      </c>
      <c r="L7" s="10">
        <f t="shared" si="3"/>
        <v>0</v>
      </c>
      <c r="M7" s="19"/>
    </row>
    <row r="8" spans="1:13" ht="160.30000000000001">
      <c r="A8" s="17"/>
      <c r="B8" s="33"/>
      <c r="C8" s="10">
        <v>26</v>
      </c>
      <c r="D8" s="10">
        <v>26</v>
      </c>
      <c r="E8" s="10">
        <f t="shared" si="0"/>
        <v>1</v>
      </c>
      <c r="F8" s="10" t="str">
        <f t="shared" si="1"/>
        <v>1'h0</v>
      </c>
      <c r="G8" s="10" t="s">
        <v>273</v>
      </c>
      <c r="H8" s="22" t="s">
        <v>545</v>
      </c>
      <c r="I8" s="35" t="s">
        <v>546</v>
      </c>
      <c r="J8" s="10">
        <v>0</v>
      </c>
      <c r="K8" s="10" t="str">
        <f t="shared" si="2"/>
        <v>0</v>
      </c>
      <c r="L8" s="10">
        <f t="shared" si="3"/>
        <v>0</v>
      </c>
      <c r="M8" s="19"/>
    </row>
    <row r="9" spans="1:13" ht="43.75">
      <c r="A9" s="17"/>
      <c r="B9" s="33"/>
      <c r="C9" s="10">
        <v>25</v>
      </c>
      <c r="D9" s="10">
        <v>25</v>
      </c>
      <c r="E9" s="10">
        <f t="shared" si="0"/>
        <v>1</v>
      </c>
      <c r="F9" s="10" t="str">
        <f t="shared" si="1"/>
        <v>1'h0</v>
      </c>
      <c r="G9" s="10" t="s">
        <v>273</v>
      </c>
      <c r="H9" s="22" t="s">
        <v>547</v>
      </c>
      <c r="I9" s="35" t="s">
        <v>548</v>
      </c>
      <c r="J9" s="10">
        <v>0</v>
      </c>
      <c r="K9" s="10" t="str">
        <f t="shared" si="2"/>
        <v>0</v>
      </c>
      <c r="L9" s="10">
        <f t="shared" si="3"/>
        <v>0</v>
      </c>
      <c r="M9" s="19"/>
    </row>
    <row r="10" spans="1:13" ht="43.75">
      <c r="A10" s="17"/>
      <c r="B10" s="33"/>
      <c r="C10" s="10">
        <v>24</v>
      </c>
      <c r="D10" s="10">
        <v>24</v>
      </c>
      <c r="E10" s="10">
        <f t="shared" si="0"/>
        <v>1</v>
      </c>
      <c r="F10" s="10" t="str">
        <f t="shared" si="1"/>
        <v>1'h0</v>
      </c>
      <c r="G10" s="10" t="s">
        <v>273</v>
      </c>
      <c r="H10" s="22" t="s">
        <v>549</v>
      </c>
      <c r="I10" s="35" t="s">
        <v>550</v>
      </c>
      <c r="J10" s="10">
        <v>0</v>
      </c>
      <c r="K10" s="10" t="str">
        <f t="shared" si="2"/>
        <v>0</v>
      </c>
      <c r="L10" s="10">
        <f t="shared" si="3"/>
        <v>0</v>
      </c>
      <c r="M10" s="19"/>
    </row>
    <row r="11" spans="1:13" ht="14.6">
      <c r="A11" s="17"/>
      <c r="B11" s="33"/>
      <c r="C11" s="10">
        <v>23</v>
      </c>
      <c r="D11" s="10">
        <v>23</v>
      </c>
      <c r="E11" s="10">
        <f t="shared" si="0"/>
        <v>1</v>
      </c>
      <c r="F11" s="10" t="str">
        <f t="shared" si="1"/>
        <v>1'h0</v>
      </c>
      <c r="G11" s="10" t="s">
        <v>121</v>
      </c>
      <c r="H11" s="18" t="s">
        <v>106</v>
      </c>
      <c r="I11" s="34" t="s">
        <v>334</v>
      </c>
      <c r="J11" s="10">
        <v>0</v>
      </c>
      <c r="K11" s="10" t="str">
        <f t="shared" si="2"/>
        <v>0</v>
      </c>
      <c r="L11" s="10">
        <f t="shared" si="3"/>
        <v>0</v>
      </c>
      <c r="M11" s="19"/>
    </row>
    <row r="12" spans="1:13" ht="58.3">
      <c r="A12" s="17"/>
      <c r="B12" s="33"/>
      <c r="C12" s="10">
        <v>22</v>
      </c>
      <c r="D12" s="10">
        <v>22</v>
      </c>
      <c r="E12" s="10">
        <f t="shared" si="0"/>
        <v>1</v>
      </c>
      <c r="F12" s="10" t="str">
        <f t="shared" si="1"/>
        <v>1'h0</v>
      </c>
      <c r="G12" s="10" t="s">
        <v>123</v>
      </c>
      <c r="H12" s="22" t="s">
        <v>551</v>
      </c>
      <c r="I12" s="35" t="s">
        <v>552</v>
      </c>
      <c r="J12" s="10">
        <v>0</v>
      </c>
      <c r="K12" s="10" t="str">
        <f t="shared" si="2"/>
        <v>0</v>
      </c>
      <c r="L12" s="10">
        <f t="shared" si="3"/>
        <v>0</v>
      </c>
      <c r="M12" s="19"/>
    </row>
    <row r="13" spans="1:13" ht="58.3">
      <c r="A13" s="17"/>
      <c r="B13" s="33"/>
      <c r="C13" s="10">
        <v>21</v>
      </c>
      <c r="D13" s="10">
        <v>21</v>
      </c>
      <c r="E13" s="10">
        <f t="shared" si="0"/>
        <v>1</v>
      </c>
      <c r="F13" s="10" t="str">
        <f t="shared" si="1"/>
        <v>1'h0</v>
      </c>
      <c r="G13" s="10" t="s">
        <v>123</v>
      </c>
      <c r="H13" s="22" t="s">
        <v>553</v>
      </c>
      <c r="I13" s="35" t="s">
        <v>554</v>
      </c>
      <c r="J13" s="10">
        <v>0</v>
      </c>
      <c r="K13" s="10" t="str">
        <f t="shared" si="2"/>
        <v>0</v>
      </c>
      <c r="L13" s="10">
        <f t="shared" si="3"/>
        <v>0</v>
      </c>
      <c r="M13" s="19"/>
    </row>
    <row r="14" spans="1:13" ht="58.3">
      <c r="A14" s="17"/>
      <c r="B14" s="33"/>
      <c r="C14" s="10">
        <v>20</v>
      </c>
      <c r="D14" s="10">
        <v>20</v>
      </c>
      <c r="E14" s="10">
        <f t="shared" si="0"/>
        <v>1</v>
      </c>
      <c r="F14" s="10" t="str">
        <f t="shared" si="1"/>
        <v>1'h0</v>
      </c>
      <c r="G14" s="10" t="s">
        <v>123</v>
      </c>
      <c r="H14" s="22" t="s">
        <v>555</v>
      </c>
      <c r="I14" s="35" t="s">
        <v>556</v>
      </c>
      <c r="J14" s="10">
        <v>0</v>
      </c>
      <c r="K14" s="10" t="str">
        <f t="shared" si="2"/>
        <v>0</v>
      </c>
      <c r="L14" s="10">
        <f t="shared" si="3"/>
        <v>0</v>
      </c>
      <c r="M14" s="19"/>
    </row>
    <row r="15" spans="1:13" ht="58.3">
      <c r="A15" s="17"/>
      <c r="B15" s="33"/>
      <c r="C15" s="10">
        <v>19</v>
      </c>
      <c r="D15" s="10">
        <v>19</v>
      </c>
      <c r="E15" s="10">
        <f t="shared" si="0"/>
        <v>1</v>
      </c>
      <c r="F15" s="10" t="str">
        <f t="shared" si="1"/>
        <v>1'h0</v>
      </c>
      <c r="G15" s="10" t="s">
        <v>123</v>
      </c>
      <c r="H15" s="22" t="s">
        <v>557</v>
      </c>
      <c r="I15" s="35" t="s">
        <v>558</v>
      </c>
      <c r="J15" s="10">
        <v>0</v>
      </c>
      <c r="K15" s="10" t="str">
        <f t="shared" si="2"/>
        <v>0</v>
      </c>
      <c r="L15" s="10">
        <f t="shared" si="3"/>
        <v>0</v>
      </c>
      <c r="M15" s="19"/>
    </row>
    <row r="16" spans="1:13" ht="58.3">
      <c r="A16" s="17"/>
      <c r="B16" s="17"/>
      <c r="C16" s="10">
        <v>18</v>
      </c>
      <c r="D16" s="10">
        <v>18</v>
      </c>
      <c r="E16" s="10">
        <f t="shared" si="0"/>
        <v>1</v>
      </c>
      <c r="F16" s="10" t="str">
        <f t="shared" si="1"/>
        <v>1'h0</v>
      </c>
      <c r="G16" s="10" t="s">
        <v>123</v>
      </c>
      <c r="H16" s="18" t="s">
        <v>559</v>
      </c>
      <c r="I16" s="34" t="s">
        <v>560</v>
      </c>
      <c r="J16" s="10">
        <v>0</v>
      </c>
      <c r="K16" s="10" t="str">
        <f t="shared" si="2"/>
        <v>0</v>
      </c>
      <c r="L16" s="10">
        <f t="shared" si="3"/>
        <v>0</v>
      </c>
      <c r="M16" s="19"/>
    </row>
    <row r="17" spans="1:13" ht="72.900000000000006">
      <c r="A17" s="17"/>
      <c r="B17" s="33"/>
      <c r="C17" s="10">
        <v>17</v>
      </c>
      <c r="D17" s="10">
        <v>17</v>
      </c>
      <c r="E17" s="10">
        <f t="shared" si="0"/>
        <v>1</v>
      </c>
      <c r="F17" s="10" t="str">
        <f t="shared" si="1"/>
        <v>1'h0</v>
      </c>
      <c r="G17" s="10" t="s">
        <v>123</v>
      </c>
      <c r="H17" s="22" t="s">
        <v>561</v>
      </c>
      <c r="I17" s="35" t="s">
        <v>562</v>
      </c>
      <c r="J17" s="10">
        <v>0</v>
      </c>
      <c r="K17" s="10" t="str">
        <f t="shared" si="2"/>
        <v>0</v>
      </c>
      <c r="L17" s="10">
        <f t="shared" si="3"/>
        <v>0</v>
      </c>
      <c r="M17" s="19"/>
    </row>
    <row r="18" spans="1:13" ht="43.75">
      <c r="A18" s="17"/>
      <c r="B18" s="33"/>
      <c r="C18" s="10">
        <v>16</v>
      </c>
      <c r="D18" s="10">
        <v>16</v>
      </c>
      <c r="E18" s="10">
        <f t="shared" si="0"/>
        <v>1</v>
      </c>
      <c r="F18" s="10" t="str">
        <f t="shared" si="1"/>
        <v>1'h0</v>
      </c>
      <c r="G18" s="10" t="s">
        <v>123</v>
      </c>
      <c r="H18" s="22" t="s">
        <v>563</v>
      </c>
      <c r="I18" s="35" t="s">
        <v>564</v>
      </c>
      <c r="J18" s="10">
        <v>0</v>
      </c>
      <c r="K18" s="10" t="str">
        <f t="shared" si="2"/>
        <v>0</v>
      </c>
      <c r="L18" s="10">
        <f t="shared" si="3"/>
        <v>0</v>
      </c>
      <c r="M18" s="19"/>
    </row>
    <row r="19" spans="1:13" ht="43.75">
      <c r="A19" s="17"/>
      <c r="B19" s="33"/>
      <c r="C19" s="10">
        <v>15</v>
      </c>
      <c r="D19" s="10">
        <v>15</v>
      </c>
      <c r="E19" s="10">
        <f t="shared" si="0"/>
        <v>1</v>
      </c>
      <c r="F19" s="10" t="str">
        <f t="shared" si="1"/>
        <v>1'h0</v>
      </c>
      <c r="G19" s="10" t="s">
        <v>123</v>
      </c>
      <c r="H19" s="22" t="s">
        <v>565</v>
      </c>
      <c r="I19" s="35" t="s">
        <v>566</v>
      </c>
      <c r="J19" s="10">
        <v>0</v>
      </c>
      <c r="K19" s="10" t="str">
        <f t="shared" si="2"/>
        <v>0</v>
      </c>
      <c r="L19" s="10">
        <f t="shared" si="3"/>
        <v>0</v>
      </c>
      <c r="M19" s="19"/>
    </row>
    <row r="20" spans="1:13" ht="29.15">
      <c r="A20" s="17"/>
      <c r="B20" s="33"/>
      <c r="C20" s="10">
        <v>14</v>
      </c>
      <c r="D20" s="10">
        <v>14</v>
      </c>
      <c r="E20" s="10">
        <f t="shared" si="0"/>
        <v>1</v>
      </c>
      <c r="F20" s="10" t="str">
        <f t="shared" si="1"/>
        <v>1'h0</v>
      </c>
      <c r="G20" s="10" t="s">
        <v>123</v>
      </c>
      <c r="H20" s="22" t="s">
        <v>567</v>
      </c>
      <c r="I20" s="35" t="s">
        <v>568</v>
      </c>
      <c r="J20" s="10">
        <v>0</v>
      </c>
      <c r="K20" s="10" t="str">
        <f t="shared" si="2"/>
        <v>0</v>
      </c>
      <c r="L20" s="10">
        <f t="shared" si="3"/>
        <v>0</v>
      </c>
      <c r="M20" s="19"/>
    </row>
    <row r="21" spans="1:13" ht="43.75">
      <c r="A21" s="17"/>
      <c r="B21" s="33"/>
      <c r="C21" s="10">
        <v>13</v>
      </c>
      <c r="D21" s="10">
        <v>13</v>
      </c>
      <c r="E21" s="10">
        <f t="shared" si="0"/>
        <v>1</v>
      </c>
      <c r="F21" s="10" t="str">
        <f t="shared" si="1"/>
        <v>1'h0</v>
      </c>
      <c r="G21" s="10" t="s">
        <v>123</v>
      </c>
      <c r="H21" s="22" t="s">
        <v>569</v>
      </c>
      <c r="I21" s="35" t="s">
        <v>570</v>
      </c>
      <c r="J21" s="10">
        <v>0</v>
      </c>
      <c r="K21" s="10" t="str">
        <f t="shared" si="2"/>
        <v>0</v>
      </c>
      <c r="L21" s="10">
        <f t="shared" si="3"/>
        <v>0</v>
      </c>
      <c r="M21" s="19"/>
    </row>
    <row r="22" spans="1:13" ht="43.75">
      <c r="A22" s="17"/>
      <c r="B22" s="33"/>
      <c r="C22" s="10">
        <v>12</v>
      </c>
      <c r="D22" s="10">
        <v>12</v>
      </c>
      <c r="E22" s="10">
        <f t="shared" si="0"/>
        <v>1</v>
      </c>
      <c r="F22" s="10" t="str">
        <f t="shared" si="1"/>
        <v>1'h0</v>
      </c>
      <c r="G22" s="10" t="s">
        <v>123</v>
      </c>
      <c r="H22" s="22" t="s">
        <v>571</v>
      </c>
      <c r="I22" s="35" t="s">
        <v>572</v>
      </c>
      <c r="J22" s="10">
        <v>0</v>
      </c>
      <c r="K22" s="10" t="str">
        <f t="shared" si="2"/>
        <v>0</v>
      </c>
      <c r="L22" s="10">
        <f t="shared" si="3"/>
        <v>0</v>
      </c>
      <c r="M22" s="19"/>
    </row>
    <row r="23" spans="1:13" ht="43.75">
      <c r="A23" s="17"/>
      <c r="B23" s="33"/>
      <c r="C23" s="10">
        <v>11</v>
      </c>
      <c r="D23" s="10">
        <v>11</v>
      </c>
      <c r="E23" s="10">
        <f t="shared" si="0"/>
        <v>1</v>
      </c>
      <c r="F23" s="10" t="str">
        <f t="shared" si="1"/>
        <v>1'h0</v>
      </c>
      <c r="G23" s="10" t="s">
        <v>123</v>
      </c>
      <c r="H23" s="22" t="s">
        <v>573</v>
      </c>
      <c r="I23" s="35" t="s">
        <v>574</v>
      </c>
      <c r="J23" s="10">
        <v>0</v>
      </c>
      <c r="K23" s="10" t="str">
        <f t="shared" si="2"/>
        <v>0</v>
      </c>
      <c r="L23" s="10">
        <f t="shared" si="3"/>
        <v>0</v>
      </c>
      <c r="M23" s="19"/>
    </row>
    <row r="24" spans="1:13" ht="131.15">
      <c r="A24" s="17"/>
      <c r="B24" s="33"/>
      <c r="C24" s="10">
        <v>10</v>
      </c>
      <c r="D24" s="10">
        <v>10</v>
      </c>
      <c r="E24" s="10">
        <f t="shared" si="0"/>
        <v>1</v>
      </c>
      <c r="F24" s="10" t="str">
        <f t="shared" si="1"/>
        <v>1'h0</v>
      </c>
      <c r="G24" s="10" t="s">
        <v>123</v>
      </c>
      <c r="H24" s="22" t="s">
        <v>575</v>
      </c>
      <c r="I24" s="35" t="s">
        <v>576</v>
      </c>
      <c r="J24" s="10">
        <v>0</v>
      </c>
      <c r="K24" s="10" t="str">
        <f t="shared" si="2"/>
        <v>0</v>
      </c>
      <c r="L24" s="10">
        <f t="shared" si="3"/>
        <v>0</v>
      </c>
      <c r="M24" s="19"/>
    </row>
    <row r="25" spans="1:13" ht="58.3">
      <c r="A25" s="17"/>
      <c r="B25" s="33"/>
      <c r="C25" s="10">
        <v>9</v>
      </c>
      <c r="D25" s="10">
        <v>9</v>
      </c>
      <c r="E25" s="10">
        <f t="shared" si="0"/>
        <v>1</v>
      </c>
      <c r="F25" s="10" t="str">
        <f t="shared" si="1"/>
        <v>1'h0</v>
      </c>
      <c r="G25" s="10" t="s">
        <v>123</v>
      </c>
      <c r="H25" s="22" t="s">
        <v>577</v>
      </c>
      <c r="I25" s="35" t="s">
        <v>578</v>
      </c>
      <c r="J25" s="10">
        <v>0</v>
      </c>
      <c r="K25" s="10" t="str">
        <f t="shared" si="2"/>
        <v>0</v>
      </c>
      <c r="L25" s="10">
        <f t="shared" si="3"/>
        <v>0</v>
      </c>
      <c r="M25" s="19"/>
    </row>
    <row r="26" spans="1:13" ht="43.75">
      <c r="A26" s="17"/>
      <c r="B26" s="33"/>
      <c r="C26" s="10">
        <v>8</v>
      </c>
      <c r="D26" s="10">
        <v>8</v>
      </c>
      <c r="E26" s="10">
        <f t="shared" si="0"/>
        <v>1</v>
      </c>
      <c r="F26" s="10" t="str">
        <f t="shared" si="1"/>
        <v>1'h0</v>
      </c>
      <c r="G26" s="10" t="s">
        <v>123</v>
      </c>
      <c r="H26" s="22" t="s">
        <v>579</v>
      </c>
      <c r="I26" s="35" t="s">
        <v>580</v>
      </c>
      <c r="J26" s="10">
        <v>0</v>
      </c>
      <c r="K26" s="10" t="str">
        <f t="shared" si="2"/>
        <v>0</v>
      </c>
      <c r="L26" s="10">
        <f t="shared" si="3"/>
        <v>0</v>
      </c>
      <c r="M26" s="19"/>
    </row>
    <row r="27" spans="1:13" ht="14.6">
      <c r="A27" s="17"/>
      <c r="B27" s="33"/>
      <c r="C27" s="10">
        <v>4</v>
      </c>
      <c r="D27" s="10">
        <v>7</v>
      </c>
      <c r="E27" s="10">
        <f t="shared" si="0"/>
        <v>4</v>
      </c>
      <c r="F27" s="10" t="str">
        <f t="shared" si="1"/>
        <v>4'h0</v>
      </c>
      <c r="G27" s="10" t="s">
        <v>121</v>
      </c>
      <c r="H27" s="18" t="s">
        <v>106</v>
      </c>
      <c r="I27" s="34" t="s">
        <v>334</v>
      </c>
      <c r="J27" s="10">
        <v>0</v>
      </c>
      <c r="K27" s="10" t="str">
        <f t="shared" si="2"/>
        <v>0</v>
      </c>
      <c r="L27" s="10">
        <f t="shared" si="3"/>
        <v>0</v>
      </c>
      <c r="M27" s="19"/>
    </row>
    <row r="28" spans="1:13" ht="131.15">
      <c r="A28" s="17"/>
      <c r="B28" s="33"/>
      <c r="C28" s="10">
        <v>0</v>
      </c>
      <c r="D28" s="10">
        <v>3</v>
      </c>
      <c r="E28" s="10">
        <f t="shared" si="0"/>
        <v>4</v>
      </c>
      <c r="F28" s="10" t="str">
        <f t="shared" si="1"/>
        <v>4'h0</v>
      </c>
      <c r="G28" s="10" t="s">
        <v>123</v>
      </c>
      <c r="H28" s="22" t="s">
        <v>581</v>
      </c>
      <c r="I28" s="35" t="s">
        <v>582</v>
      </c>
      <c r="J28" s="10">
        <v>0</v>
      </c>
      <c r="K28" s="10" t="str">
        <f t="shared" si="2"/>
        <v>0</v>
      </c>
      <c r="L28" s="10">
        <f t="shared" si="3"/>
        <v>0</v>
      </c>
      <c r="M28" s="19"/>
    </row>
    <row r="29" spans="1:13" ht="14.6">
      <c r="A29" s="6"/>
      <c r="B29" s="5" t="s">
        <v>153</v>
      </c>
      <c r="C29" s="6"/>
      <c r="D29" s="6"/>
      <c r="E29" s="6">
        <f>SUM(E30:E33)</f>
        <v>32</v>
      </c>
      <c r="F29" s="7" t="str">
        <f>CONCATENATE("32'h",K29)</f>
        <v>32'h0b001100</v>
      </c>
      <c r="G29" s="7"/>
      <c r="H29" s="8" t="s">
        <v>583</v>
      </c>
      <c r="I29" s="8"/>
      <c r="J29" s="6"/>
      <c r="K29" s="6" t="str">
        <f>LOWER(DEC2HEX(L29,8))</f>
        <v>0b001100</v>
      </c>
      <c r="L29" s="6">
        <f>SUM(L30:L33)</f>
        <v>184553728</v>
      </c>
      <c r="M29" s="6"/>
    </row>
    <row r="30" spans="1:13" ht="29.15">
      <c r="A30" s="17"/>
      <c r="B30" s="17"/>
      <c r="C30" s="10">
        <v>24</v>
      </c>
      <c r="D30" s="10">
        <v>31</v>
      </c>
      <c r="E30" s="10">
        <f>D30+1-C30</f>
        <v>8</v>
      </c>
      <c r="F30" s="10" t="str">
        <f>CONCATENATE(E30,"'h",K30)</f>
        <v>8'hb</v>
      </c>
      <c r="G30" s="10" t="s">
        <v>121</v>
      </c>
      <c r="H30" s="18" t="s">
        <v>584</v>
      </c>
      <c r="I30" s="34" t="s">
        <v>585</v>
      </c>
      <c r="J30" s="10">
        <v>11</v>
      </c>
      <c r="K30" s="10" t="str">
        <f>LOWER(DEC2HEX((J30)))</f>
        <v>b</v>
      </c>
      <c r="L30" s="10">
        <f>J30*(2^C30)</f>
        <v>184549376</v>
      </c>
      <c r="M30" s="19"/>
    </row>
    <row r="31" spans="1:13" ht="29.15">
      <c r="A31" s="17"/>
      <c r="B31" s="33"/>
      <c r="C31" s="10">
        <v>16</v>
      </c>
      <c r="D31" s="10">
        <v>23</v>
      </c>
      <c r="E31" s="10">
        <f>D31+1-C31</f>
        <v>8</v>
      </c>
      <c r="F31" s="10" t="str">
        <f>CONCATENATE(E31,"'h",K31)</f>
        <v>8'h0</v>
      </c>
      <c r="G31" s="10" t="s">
        <v>121</v>
      </c>
      <c r="H31" s="22" t="s">
        <v>586</v>
      </c>
      <c r="I31" s="35" t="s">
        <v>587</v>
      </c>
      <c r="J31" s="10">
        <v>0</v>
      </c>
      <c r="K31" s="10" t="str">
        <f>LOWER(DEC2HEX((J31)))</f>
        <v>0</v>
      </c>
      <c r="L31" s="10">
        <f>J31*(2^C31)</f>
        <v>0</v>
      </c>
      <c r="M31" s="19"/>
    </row>
    <row r="32" spans="1:13" ht="29.15">
      <c r="A32" s="17"/>
      <c r="B32" s="33"/>
      <c r="C32" s="10">
        <v>8</v>
      </c>
      <c r="D32" s="10">
        <v>15</v>
      </c>
      <c r="E32" s="10">
        <f>D32+1-C32</f>
        <v>8</v>
      </c>
      <c r="F32" s="10" t="str">
        <f>CONCATENATE(E32,"'h",K32)</f>
        <v>8'h11</v>
      </c>
      <c r="G32" s="10" t="s">
        <v>121</v>
      </c>
      <c r="H32" s="22" t="s">
        <v>588</v>
      </c>
      <c r="I32" s="35" t="s">
        <v>589</v>
      </c>
      <c r="J32" s="10">
        <v>17</v>
      </c>
      <c r="K32" s="10" t="str">
        <f>LOWER(DEC2HEX((J32)))</f>
        <v>11</v>
      </c>
      <c r="L32" s="10">
        <f>J32*(2^C32)</f>
        <v>4352</v>
      </c>
      <c r="M32" s="19"/>
    </row>
    <row r="33" spans="1:13" ht="14.6">
      <c r="A33" s="17"/>
      <c r="B33" s="33"/>
      <c r="C33" s="10">
        <v>0</v>
      </c>
      <c r="D33" s="10">
        <v>7</v>
      </c>
      <c r="E33" s="10">
        <f>D33+1-C33</f>
        <v>8</v>
      </c>
      <c r="F33" s="10" t="str">
        <f>CONCATENATE(E33,"'h",K33)</f>
        <v>8'h0</v>
      </c>
      <c r="G33" s="10" t="s">
        <v>121</v>
      </c>
      <c r="H33" s="22" t="s">
        <v>590</v>
      </c>
      <c r="I33" s="35" t="s">
        <v>591</v>
      </c>
      <c r="J33" s="10">
        <v>0</v>
      </c>
      <c r="K33" s="10" t="str">
        <f>LOWER(DEC2HEX((J33)))</f>
        <v>0</v>
      </c>
      <c r="L33" s="10">
        <f>J33*(2^C33)</f>
        <v>0</v>
      </c>
      <c r="M33" s="19"/>
    </row>
    <row r="34" spans="1:13" ht="14.6">
      <c r="A34" s="6"/>
      <c r="B34" s="5" t="s">
        <v>167</v>
      </c>
      <c r="C34" s="6"/>
      <c r="D34" s="6"/>
      <c r="E34" s="6">
        <f>SUM(E35:E51)</f>
        <v>32</v>
      </c>
      <c r="F34" s="7" t="str">
        <f>CONCATENATE("32'h",K34)</f>
        <v>32'h0402c88d</v>
      </c>
      <c r="G34" s="7"/>
      <c r="H34" s="8" t="s">
        <v>592</v>
      </c>
      <c r="I34" s="8"/>
      <c r="J34" s="6"/>
      <c r="K34" s="6" t="str">
        <f>LOWER(DEC2HEX(L34,8))</f>
        <v>0402c88d</v>
      </c>
      <c r="L34" s="6">
        <f>SUM(L35:L51)</f>
        <v>67291277</v>
      </c>
      <c r="M34" s="6"/>
    </row>
    <row r="35" spans="1:13" ht="29.15">
      <c r="A35" s="17"/>
      <c r="B35" s="17"/>
      <c r="C35" s="10">
        <v>31</v>
      </c>
      <c r="D35" s="10">
        <v>31</v>
      </c>
      <c r="E35" s="10">
        <f t="shared" ref="E35:E51" si="4">D35+1-C35</f>
        <v>1</v>
      </c>
      <c r="F35" s="10" t="str">
        <f t="shared" ref="F35:F51" si="5">CONCATENATE(E35,"'h",K35)</f>
        <v>1'h0</v>
      </c>
      <c r="G35" s="10" t="s">
        <v>121</v>
      </c>
      <c r="H35" s="18" t="s">
        <v>593</v>
      </c>
      <c r="I35" s="34" t="s">
        <v>594</v>
      </c>
      <c r="J35" s="10">
        <v>0</v>
      </c>
      <c r="K35" s="10" t="str">
        <f t="shared" ref="K35:K51" si="6">LOWER(DEC2HEX((J35)))</f>
        <v>0</v>
      </c>
      <c r="L35" s="10">
        <f t="shared" ref="L35:L51" si="7">J35*(2^C35)</f>
        <v>0</v>
      </c>
      <c r="M35" s="19"/>
    </row>
    <row r="36" spans="1:13" ht="29.15">
      <c r="A36" s="17"/>
      <c r="B36" s="17"/>
      <c r="C36" s="10">
        <v>30</v>
      </c>
      <c r="D36" s="10">
        <v>30</v>
      </c>
      <c r="E36" s="10">
        <f t="shared" si="4"/>
        <v>1</v>
      </c>
      <c r="F36" s="10" t="str">
        <f t="shared" si="5"/>
        <v>1'h0</v>
      </c>
      <c r="G36" s="10" t="s">
        <v>121</v>
      </c>
      <c r="H36" s="18" t="s">
        <v>595</v>
      </c>
      <c r="I36" s="34" t="s">
        <v>596</v>
      </c>
      <c r="J36" s="10">
        <v>0</v>
      </c>
      <c r="K36" s="10" t="str">
        <f t="shared" si="6"/>
        <v>0</v>
      </c>
      <c r="L36" s="10">
        <f t="shared" si="7"/>
        <v>0</v>
      </c>
      <c r="M36" s="19"/>
    </row>
    <row r="37" spans="1:13" ht="29.15">
      <c r="A37" s="17"/>
      <c r="B37" s="17"/>
      <c r="C37" s="10">
        <v>29</v>
      </c>
      <c r="D37" s="10">
        <v>29</v>
      </c>
      <c r="E37" s="10">
        <f t="shared" si="4"/>
        <v>1</v>
      </c>
      <c r="F37" s="10" t="str">
        <f t="shared" si="5"/>
        <v>1'h0</v>
      </c>
      <c r="G37" s="10" t="s">
        <v>121</v>
      </c>
      <c r="H37" s="18" t="s">
        <v>597</v>
      </c>
      <c r="I37" s="34" t="s">
        <v>598</v>
      </c>
      <c r="J37" s="10">
        <v>0</v>
      </c>
      <c r="K37" s="10" t="str">
        <f t="shared" si="6"/>
        <v>0</v>
      </c>
      <c r="L37" s="10">
        <f t="shared" si="7"/>
        <v>0</v>
      </c>
      <c r="M37" s="19"/>
    </row>
    <row r="38" spans="1:13" ht="58.3">
      <c r="A38" s="17"/>
      <c r="B38" s="33"/>
      <c r="C38" s="10">
        <v>28</v>
      </c>
      <c r="D38" s="10">
        <v>28</v>
      </c>
      <c r="E38" s="10">
        <f t="shared" si="4"/>
        <v>1</v>
      </c>
      <c r="F38" s="10" t="str">
        <f t="shared" si="5"/>
        <v>1'h0</v>
      </c>
      <c r="G38" s="10" t="s">
        <v>121</v>
      </c>
      <c r="H38" s="22" t="s">
        <v>599</v>
      </c>
      <c r="I38" s="35" t="s">
        <v>600</v>
      </c>
      <c r="J38" s="10">
        <v>0</v>
      </c>
      <c r="K38" s="10" t="str">
        <f t="shared" si="6"/>
        <v>0</v>
      </c>
      <c r="L38" s="10">
        <f t="shared" si="7"/>
        <v>0</v>
      </c>
      <c r="M38" s="19"/>
    </row>
    <row r="39" spans="1:13" ht="29.15">
      <c r="A39" s="17"/>
      <c r="B39" s="33"/>
      <c r="C39" s="10">
        <v>27</v>
      </c>
      <c r="D39" s="10">
        <v>27</v>
      </c>
      <c r="E39" s="10">
        <f t="shared" si="4"/>
        <v>1</v>
      </c>
      <c r="F39" s="10" t="str">
        <f t="shared" si="5"/>
        <v>1'h0</v>
      </c>
      <c r="G39" s="10" t="s">
        <v>121</v>
      </c>
      <c r="H39" s="22" t="s">
        <v>601</v>
      </c>
      <c r="I39" s="35" t="s">
        <v>602</v>
      </c>
      <c r="J39" s="10">
        <v>0</v>
      </c>
      <c r="K39" s="10" t="str">
        <f t="shared" si="6"/>
        <v>0</v>
      </c>
      <c r="L39" s="10">
        <f t="shared" si="7"/>
        <v>0</v>
      </c>
      <c r="M39" s="19"/>
    </row>
    <row r="40" spans="1:13" ht="29.15">
      <c r="A40" s="17"/>
      <c r="B40" s="17"/>
      <c r="C40" s="10">
        <v>26</v>
      </c>
      <c r="D40" s="10">
        <v>26</v>
      </c>
      <c r="E40" s="10">
        <f t="shared" si="4"/>
        <v>1</v>
      </c>
      <c r="F40" s="10" t="str">
        <f t="shared" si="5"/>
        <v>1'h1</v>
      </c>
      <c r="G40" s="10" t="s">
        <v>121</v>
      </c>
      <c r="H40" s="18" t="s">
        <v>603</v>
      </c>
      <c r="I40" s="34" t="s">
        <v>604</v>
      </c>
      <c r="J40" s="10">
        <v>1</v>
      </c>
      <c r="K40" s="10" t="str">
        <f t="shared" si="6"/>
        <v>1</v>
      </c>
      <c r="L40" s="10">
        <f t="shared" si="7"/>
        <v>67108864</v>
      </c>
      <c r="M40" s="19"/>
    </row>
    <row r="41" spans="1:13" ht="14.6">
      <c r="A41" s="17"/>
      <c r="B41" s="17"/>
      <c r="C41" s="10">
        <v>25</v>
      </c>
      <c r="D41" s="10">
        <v>25</v>
      </c>
      <c r="E41" s="10">
        <f t="shared" si="4"/>
        <v>1</v>
      </c>
      <c r="F41" s="10" t="str">
        <f t="shared" si="5"/>
        <v>1'h0</v>
      </c>
      <c r="G41" s="10" t="s">
        <v>121</v>
      </c>
      <c r="H41" s="18" t="s">
        <v>106</v>
      </c>
      <c r="I41" s="34" t="s">
        <v>334</v>
      </c>
      <c r="J41" s="10">
        <v>0</v>
      </c>
      <c r="K41" s="10" t="str">
        <f t="shared" si="6"/>
        <v>0</v>
      </c>
      <c r="L41" s="10">
        <f t="shared" si="7"/>
        <v>0</v>
      </c>
      <c r="M41" s="19"/>
    </row>
    <row r="42" spans="1:13" ht="29.15">
      <c r="A42" s="17"/>
      <c r="B42" s="33"/>
      <c r="C42" s="10">
        <v>24</v>
      </c>
      <c r="D42" s="10">
        <v>24</v>
      </c>
      <c r="E42" s="10">
        <f t="shared" si="4"/>
        <v>1</v>
      </c>
      <c r="F42" s="10" t="str">
        <f t="shared" si="5"/>
        <v>1'h0</v>
      </c>
      <c r="G42" s="10" t="s">
        <v>121</v>
      </c>
      <c r="H42" s="22" t="s">
        <v>605</v>
      </c>
      <c r="I42" s="35" t="s">
        <v>606</v>
      </c>
      <c r="J42" s="10">
        <v>0</v>
      </c>
      <c r="K42" s="10" t="str">
        <f t="shared" si="6"/>
        <v>0</v>
      </c>
      <c r="L42" s="10">
        <f t="shared" si="7"/>
        <v>0</v>
      </c>
      <c r="M42" s="19"/>
    </row>
    <row r="43" spans="1:13" ht="14.6">
      <c r="A43" s="17"/>
      <c r="B43" s="33"/>
      <c r="C43" s="10">
        <v>23</v>
      </c>
      <c r="D43" s="10">
        <v>23</v>
      </c>
      <c r="E43" s="10">
        <f t="shared" si="4"/>
        <v>1</v>
      </c>
      <c r="F43" s="10" t="str">
        <f t="shared" si="5"/>
        <v>1'h0</v>
      </c>
      <c r="G43" s="10" t="s">
        <v>121</v>
      </c>
      <c r="H43" s="18" t="s">
        <v>106</v>
      </c>
      <c r="I43" s="34" t="s">
        <v>334</v>
      </c>
      <c r="J43" s="10">
        <v>0</v>
      </c>
      <c r="K43" s="10" t="str">
        <f t="shared" si="6"/>
        <v>0</v>
      </c>
      <c r="L43" s="10">
        <f t="shared" si="7"/>
        <v>0</v>
      </c>
      <c r="M43" s="19"/>
    </row>
    <row r="44" spans="1:13" ht="160.30000000000001">
      <c r="A44" s="17"/>
      <c r="B44" s="17"/>
      <c r="C44" s="10">
        <v>16</v>
      </c>
      <c r="D44" s="10">
        <v>22</v>
      </c>
      <c r="E44" s="10">
        <f t="shared" si="4"/>
        <v>7</v>
      </c>
      <c r="F44" s="10" t="str">
        <f t="shared" si="5"/>
        <v>7'h2</v>
      </c>
      <c r="G44" s="10" t="s">
        <v>121</v>
      </c>
      <c r="H44" s="18" t="s">
        <v>607</v>
      </c>
      <c r="I44" s="34" t="s">
        <v>608</v>
      </c>
      <c r="J44" s="10">
        <v>2</v>
      </c>
      <c r="K44" s="10" t="str">
        <f t="shared" si="6"/>
        <v>2</v>
      </c>
      <c r="L44" s="10">
        <f t="shared" si="7"/>
        <v>131072</v>
      </c>
      <c r="M44" s="19"/>
    </row>
    <row r="45" spans="1:13" ht="29.15">
      <c r="A45" s="17"/>
      <c r="B45" s="17"/>
      <c r="C45" s="10">
        <v>15</v>
      </c>
      <c r="D45" s="10">
        <v>15</v>
      </c>
      <c r="E45" s="10">
        <f t="shared" si="4"/>
        <v>1</v>
      </c>
      <c r="F45" s="10" t="str">
        <f t="shared" si="5"/>
        <v>1'h1</v>
      </c>
      <c r="G45" s="10" t="s">
        <v>121</v>
      </c>
      <c r="H45" s="18" t="s">
        <v>609</v>
      </c>
      <c r="I45" s="34" t="s">
        <v>610</v>
      </c>
      <c r="J45" s="10">
        <v>1</v>
      </c>
      <c r="K45" s="10" t="str">
        <f t="shared" si="6"/>
        <v>1</v>
      </c>
      <c r="L45" s="10">
        <f t="shared" si="7"/>
        <v>32768</v>
      </c>
      <c r="M45" s="19"/>
    </row>
    <row r="46" spans="1:13" ht="29.15">
      <c r="A46" s="17"/>
      <c r="B46" s="33"/>
      <c r="C46" s="10">
        <v>14</v>
      </c>
      <c r="D46" s="10">
        <v>14</v>
      </c>
      <c r="E46" s="10">
        <f t="shared" si="4"/>
        <v>1</v>
      </c>
      <c r="F46" s="10" t="str">
        <f t="shared" si="5"/>
        <v>1'h1</v>
      </c>
      <c r="G46" s="10" t="s">
        <v>121</v>
      </c>
      <c r="H46" s="22" t="s">
        <v>611</v>
      </c>
      <c r="I46" s="35" t="s">
        <v>500</v>
      </c>
      <c r="J46" s="10">
        <v>1</v>
      </c>
      <c r="K46" s="10" t="str">
        <f t="shared" si="6"/>
        <v>1</v>
      </c>
      <c r="L46" s="10">
        <f t="shared" si="7"/>
        <v>16384</v>
      </c>
      <c r="M46" s="19"/>
    </row>
    <row r="47" spans="1:13" ht="29.15">
      <c r="A47" s="17"/>
      <c r="B47" s="33"/>
      <c r="C47" s="10">
        <v>8</v>
      </c>
      <c r="D47" s="10">
        <v>13</v>
      </c>
      <c r="E47" s="10">
        <f t="shared" si="4"/>
        <v>6</v>
      </c>
      <c r="F47" s="10" t="str">
        <f t="shared" si="5"/>
        <v>6'h8</v>
      </c>
      <c r="G47" s="10" t="s">
        <v>121</v>
      </c>
      <c r="H47" s="22" t="s">
        <v>612</v>
      </c>
      <c r="I47" s="35" t="s">
        <v>613</v>
      </c>
      <c r="J47" s="10">
        <v>8</v>
      </c>
      <c r="K47" s="10" t="str">
        <f t="shared" si="6"/>
        <v>8</v>
      </c>
      <c r="L47" s="10">
        <f t="shared" si="7"/>
        <v>2048</v>
      </c>
      <c r="M47" s="19"/>
    </row>
    <row r="48" spans="1:13" ht="43.75">
      <c r="A48" s="17"/>
      <c r="B48" s="17"/>
      <c r="C48" s="10">
        <v>7</v>
      </c>
      <c r="D48" s="10">
        <v>7</v>
      </c>
      <c r="E48" s="10">
        <f t="shared" si="4"/>
        <v>1</v>
      </c>
      <c r="F48" s="10" t="str">
        <f t="shared" si="5"/>
        <v>1'h1</v>
      </c>
      <c r="G48" s="10" t="s">
        <v>121</v>
      </c>
      <c r="H48" s="18" t="s">
        <v>614</v>
      </c>
      <c r="I48" s="34" t="s">
        <v>615</v>
      </c>
      <c r="J48" s="10">
        <v>1</v>
      </c>
      <c r="K48" s="10" t="str">
        <f t="shared" si="6"/>
        <v>1</v>
      </c>
      <c r="L48" s="10">
        <f t="shared" si="7"/>
        <v>128</v>
      </c>
      <c r="M48" s="19"/>
    </row>
    <row r="49" spans="1:13" ht="43.75">
      <c r="A49" s="17"/>
      <c r="B49" s="17"/>
      <c r="C49" s="10">
        <v>6</v>
      </c>
      <c r="D49" s="10">
        <v>6</v>
      </c>
      <c r="E49" s="10">
        <f t="shared" si="4"/>
        <v>1</v>
      </c>
      <c r="F49" s="10" t="str">
        <f t="shared" si="5"/>
        <v>1'h0</v>
      </c>
      <c r="G49" s="10" t="s">
        <v>121</v>
      </c>
      <c r="H49" s="18" t="s">
        <v>616</v>
      </c>
      <c r="I49" s="34" t="s">
        <v>617</v>
      </c>
      <c r="J49" s="10">
        <v>0</v>
      </c>
      <c r="K49" s="10" t="str">
        <f t="shared" si="6"/>
        <v>0</v>
      </c>
      <c r="L49" s="10">
        <f t="shared" si="7"/>
        <v>0</v>
      </c>
      <c r="M49" s="19"/>
    </row>
    <row r="50" spans="1:13" ht="14.6">
      <c r="A50" s="17"/>
      <c r="B50" s="33"/>
      <c r="C50" s="10">
        <v>5</v>
      </c>
      <c r="D50" s="10">
        <v>5</v>
      </c>
      <c r="E50" s="10">
        <f t="shared" si="4"/>
        <v>1</v>
      </c>
      <c r="F50" s="10" t="str">
        <f t="shared" si="5"/>
        <v>1'h0</v>
      </c>
      <c r="G50" s="10" t="s">
        <v>121</v>
      </c>
      <c r="H50" s="18" t="s">
        <v>106</v>
      </c>
      <c r="I50" s="34" t="s">
        <v>334</v>
      </c>
      <c r="J50" s="10">
        <v>0</v>
      </c>
      <c r="K50" s="10" t="str">
        <f t="shared" si="6"/>
        <v>0</v>
      </c>
      <c r="L50" s="10">
        <f t="shared" si="7"/>
        <v>0</v>
      </c>
      <c r="M50" s="19"/>
    </row>
    <row r="51" spans="1:13" ht="43.75">
      <c r="A51" s="17"/>
      <c r="B51" s="33"/>
      <c r="C51" s="10">
        <v>0</v>
      </c>
      <c r="D51" s="10">
        <v>4</v>
      </c>
      <c r="E51" s="10">
        <f t="shared" si="4"/>
        <v>5</v>
      </c>
      <c r="F51" s="10" t="str">
        <f t="shared" si="5"/>
        <v>5'hd</v>
      </c>
      <c r="G51" s="10" t="s">
        <v>121</v>
      </c>
      <c r="H51" s="22" t="s">
        <v>618</v>
      </c>
      <c r="I51" s="35" t="s">
        <v>619</v>
      </c>
      <c r="J51" s="10">
        <v>13</v>
      </c>
      <c r="K51" s="10" t="str">
        <f t="shared" si="6"/>
        <v>d</v>
      </c>
      <c r="L51" s="10">
        <f t="shared" si="7"/>
        <v>13</v>
      </c>
      <c r="M51" s="19"/>
    </row>
    <row r="52" spans="1:13" ht="14.6">
      <c r="A52" s="6"/>
      <c r="B52" s="5" t="s">
        <v>310</v>
      </c>
      <c r="C52" s="6"/>
      <c r="D52" s="6"/>
      <c r="E52" s="6">
        <f>SUM(E53:E63)</f>
        <v>32</v>
      </c>
      <c r="F52" s="7" t="str">
        <f>CONCATENATE("32'h",K52)</f>
        <v>32'h00000003</v>
      </c>
      <c r="G52" s="7"/>
      <c r="H52" s="8" t="s">
        <v>620</v>
      </c>
      <c r="I52" s="8"/>
      <c r="J52" s="6"/>
      <c r="K52" s="6" t="str">
        <f>LOWER(DEC2HEX(L52,8))</f>
        <v>00000003</v>
      </c>
      <c r="L52" s="6">
        <f>SUM(L53:L63)</f>
        <v>3</v>
      </c>
      <c r="M52" s="6"/>
    </row>
    <row r="53" spans="1:13" ht="14.6">
      <c r="A53" s="17"/>
      <c r="B53" s="17"/>
      <c r="C53" s="10">
        <v>17</v>
      </c>
      <c r="D53" s="10">
        <v>31</v>
      </c>
      <c r="E53" s="10">
        <f t="shared" ref="E53:E55" si="8">D53+1-C53</f>
        <v>15</v>
      </c>
      <c r="F53" s="10" t="str">
        <f t="shared" ref="F53:F55" si="9">CONCATENATE(E53,"'h",K53)</f>
        <v>15'h0</v>
      </c>
      <c r="G53" s="10" t="s">
        <v>121</v>
      </c>
      <c r="H53" s="18" t="s">
        <v>106</v>
      </c>
      <c r="I53" s="34" t="s">
        <v>334</v>
      </c>
      <c r="J53" s="10">
        <v>0</v>
      </c>
      <c r="K53" s="10" t="str">
        <f t="shared" ref="K53:K55" si="10">LOWER(DEC2HEX((J53)))</f>
        <v>0</v>
      </c>
      <c r="L53" s="10">
        <f t="shared" ref="L53:L55" si="11">J53*(2^C53)</f>
        <v>0</v>
      </c>
      <c r="M53" s="19"/>
    </row>
    <row r="54" spans="1:13" ht="43.75">
      <c r="A54" s="17"/>
      <c r="B54" s="33"/>
      <c r="C54" s="10">
        <v>16</v>
      </c>
      <c r="D54" s="10">
        <v>16</v>
      </c>
      <c r="E54" s="10">
        <f t="shared" si="8"/>
        <v>1</v>
      </c>
      <c r="F54" s="10" t="str">
        <f t="shared" si="9"/>
        <v>1'h0</v>
      </c>
      <c r="G54" s="10" t="s">
        <v>123</v>
      </c>
      <c r="H54" s="22" t="s">
        <v>621</v>
      </c>
      <c r="I54" s="22" t="s">
        <v>622</v>
      </c>
      <c r="J54" s="10">
        <v>0</v>
      </c>
      <c r="K54" s="10" t="str">
        <f t="shared" si="10"/>
        <v>0</v>
      </c>
      <c r="L54" s="10">
        <f t="shared" si="11"/>
        <v>0</v>
      </c>
      <c r="M54" s="19"/>
    </row>
    <row r="55" spans="1:13" ht="14.6">
      <c r="A55" s="17"/>
      <c r="B55" s="17"/>
      <c r="C55" s="10">
        <v>8</v>
      </c>
      <c r="D55" s="10">
        <v>15</v>
      </c>
      <c r="E55" s="10">
        <f t="shared" si="8"/>
        <v>8</v>
      </c>
      <c r="F55" s="10" t="str">
        <f t="shared" si="9"/>
        <v>8'h0</v>
      </c>
      <c r="G55" s="10" t="s">
        <v>121</v>
      </c>
      <c r="H55" s="18" t="s">
        <v>106</v>
      </c>
      <c r="I55" s="34" t="s">
        <v>334</v>
      </c>
      <c r="J55" s="10">
        <v>0</v>
      </c>
      <c r="K55" s="10" t="str">
        <f t="shared" si="10"/>
        <v>0</v>
      </c>
      <c r="L55" s="10">
        <f t="shared" si="11"/>
        <v>0</v>
      </c>
      <c r="M55" s="19"/>
    </row>
    <row r="56" spans="1:13" ht="43.75">
      <c r="A56" s="17"/>
      <c r="B56" s="17"/>
      <c r="C56" s="10">
        <v>7</v>
      </c>
      <c r="D56" s="10">
        <v>7</v>
      </c>
      <c r="E56" s="10">
        <f t="shared" ref="E56:E59" si="12">D56+1-C56</f>
        <v>1</v>
      </c>
      <c r="F56" s="10" t="str">
        <f t="shared" ref="F56:F59" si="13">CONCATENATE(E56,"'h",K56)</f>
        <v>1'h0</v>
      </c>
      <c r="G56" s="10" t="s">
        <v>123</v>
      </c>
      <c r="H56" s="18" t="s">
        <v>623</v>
      </c>
      <c r="I56" s="34" t="s">
        <v>624</v>
      </c>
      <c r="J56" s="10">
        <v>0</v>
      </c>
      <c r="K56" s="10" t="str">
        <f t="shared" ref="K56:K59" si="14">LOWER(DEC2HEX((J56)))</f>
        <v>0</v>
      </c>
      <c r="L56" s="10">
        <f t="shared" ref="L56:L59" si="15">J56*(2^C56)</f>
        <v>0</v>
      </c>
      <c r="M56" s="19"/>
    </row>
    <row r="57" spans="1:13" ht="43.75">
      <c r="A57" s="17"/>
      <c r="B57" s="33"/>
      <c r="C57" s="10">
        <v>6</v>
      </c>
      <c r="D57" s="10">
        <v>6</v>
      </c>
      <c r="E57" s="10">
        <f t="shared" si="12"/>
        <v>1</v>
      </c>
      <c r="F57" s="10" t="str">
        <f t="shared" si="13"/>
        <v>1'h0</v>
      </c>
      <c r="G57" s="10" t="s">
        <v>123</v>
      </c>
      <c r="H57" s="22" t="s">
        <v>625</v>
      </c>
      <c r="I57" s="22" t="s">
        <v>626</v>
      </c>
      <c r="J57" s="10">
        <v>0</v>
      </c>
      <c r="K57" s="10" t="str">
        <f t="shared" si="14"/>
        <v>0</v>
      </c>
      <c r="L57" s="10">
        <f t="shared" si="15"/>
        <v>0</v>
      </c>
      <c r="M57" s="19"/>
    </row>
    <row r="58" spans="1:13" ht="43.75">
      <c r="A58" s="17"/>
      <c r="B58" s="17"/>
      <c r="C58" s="10">
        <v>5</v>
      </c>
      <c r="D58" s="10">
        <v>5</v>
      </c>
      <c r="E58" s="10">
        <f t="shared" si="12"/>
        <v>1</v>
      </c>
      <c r="F58" s="10" t="str">
        <f t="shared" si="13"/>
        <v>1'h0</v>
      </c>
      <c r="G58" s="10" t="s">
        <v>123</v>
      </c>
      <c r="H58" s="18" t="s">
        <v>627</v>
      </c>
      <c r="I58" s="34" t="s">
        <v>628</v>
      </c>
      <c r="J58" s="10">
        <v>0</v>
      </c>
      <c r="K58" s="10" t="str">
        <f t="shared" si="14"/>
        <v>0</v>
      </c>
      <c r="L58" s="10">
        <f t="shared" si="15"/>
        <v>0</v>
      </c>
      <c r="M58" s="19"/>
    </row>
    <row r="59" spans="1:13" ht="43.75">
      <c r="A59" s="17"/>
      <c r="B59" s="33"/>
      <c r="C59" s="10">
        <v>4</v>
      </c>
      <c r="D59" s="10">
        <v>4</v>
      </c>
      <c r="E59" s="10">
        <f t="shared" si="12"/>
        <v>1</v>
      </c>
      <c r="F59" s="10" t="str">
        <f t="shared" si="13"/>
        <v>1'h0</v>
      </c>
      <c r="G59" s="10" t="s">
        <v>123</v>
      </c>
      <c r="H59" s="22" t="s">
        <v>629</v>
      </c>
      <c r="I59" s="22" t="s">
        <v>501</v>
      </c>
      <c r="J59" s="10">
        <v>0</v>
      </c>
      <c r="K59" s="10" t="str">
        <f t="shared" si="14"/>
        <v>0</v>
      </c>
      <c r="L59" s="10">
        <f t="shared" si="15"/>
        <v>0</v>
      </c>
      <c r="M59" s="19"/>
    </row>
    <row r="60" spans="1:13" ht="43.75">
      <c r="A60" s="17"/>
      <c r="B60" s="17"/>
      <c r="C60" s="10">
        <v>3</v>
      </c>
      <c r="D60" s="10">
        <v>3</v>
      </c>
      <c r="E60" s="10">
        <f t="shared" ref="E60:E63" si="16">D60+1-C60</f>
        <v>1</v>
      </c>
      <c r="F60" s="10" t="str">
        <f t="shared" ref="F60:F63" si="17">CONCATENATE(E60,"'h",K60)</f>
        <v>1'h0</v>
      </c>
      <c r="G60" s="10" t="s">
        <v>123</v>
      </c>
      <c r="H60" s="18" t="s">
        <v>630</v>
      </c>
      <c r="I60" s="34" t="s">
        <v>631</v>
      </c>
      <c r="J60" s="10">
        <v>0</v>
      </c>
      <c r="K60" s="10" t="str">
        <f t="shared" ref="K60:K63" si="18">LOWER(DEC2HEX((J60)))</f>
        <v>0</v>
      </c>
      <c r="L60" s="10">
        <f t="shared" ref="L60:L63" si="19">J60*(2^C60)</f>
        <v>0</v>
      </c>
      <c r="M60" s="19"/>
    </row>
    <row r="61" spans="1:13" ht="43.75">
      <c r="A61" s="17"/>
      <c r="B61" s="33"/>
      <c r="C61" s="10">
        <v>2</v>
      </c>
      <c r="D61" s="10">
        <v>2</v>
      </c>
      <c r="E61" s="10">
        <f t="shared" si="16"/>
        <v>1</v>
      </c>
      <c r="F61" s="10" t="str">
        <f t="shared" si="17"/>
        <v>1'h0</v>
      </c>
      <c r="G61" s="10" t="s">
        <v>123</v>
      </c>
      <c r="H61" s="22" t="s">
        <v>632</v>
      </c>
      <c r="I61" s="22" t="s">
        <v>633</v>
      </c>
      <c r="J61" s="10">
        <v>0</v>
      </c>
      <c r="K61" s="10" t="str">
        <f t="shared" si="18"/>
        <v>0</v>
      </c>
      <c r="L61" s="10">
        <f t="shared" si="19"/>
        <v>0</v>
      </c>
      <c r="M61" s="19"/>
    </row>
    <row r="62" spans="1:13" ht="43.75">
      <c r="A62" s="17"/>
      <c r="B62" s="17"/>
      <c r="C62" s="10">
        <v>1</v>
      </c>
      <c r="D62" s="10">
        <v>1</v>
      </c>
      <c r="E62" s="10">
        <f t="shared" si="16"/>
        <v>1</v>
      </c>
      <c r="F62" s="10" t="str">
        <f t="shared" si="17"/>
        <v>1'h1</v>
      </c>
      <c r="G62" s="10" t="s">
        <v>123</v>
      </c>
      <c r="H62" s="18" t="s">
        <v>634</v>
      </c>
      <c r="I62" s="34" t="s">
        <v>635</v>
      </c>
      <c r="J62" s="10">
        <v>1</v>
      </c>
      <c r="K62" s="10" t="str">
        <f t="shared" si="18"/>
        <v>1</v>
      </c>
      <c r="L62" s="10">
        <f t="shared" si="19"/>
        <v>2</v>
      </c>
      <c r="M62" s="19"/>
    </row>
    <row r="63" spans="1:13" ht="43.75">
      <c r="A63" s="17"/>
      <c r="B63" s="33"/>
      <c r="C63" s="10">
        <v>0</v>
      </c>
      <c r="D63" s="10">
        <v>0</v>
      </c>
      <c r="E63" s="10">
        <f t="shared" si="16"/>
        <v>1</v>
      </c>
      <c r="F63" s="10" t="str">
        <f t="shared" si="17"/>
        <v>1'h1</v>
      </c>
      <c r="G63" s="10" t="s">
        <v>123</v>
      </c>
      <c r="H63" s="22" t="s">
        <v>636</v>
      </c>
      <c r="I63" s="22" t="s">
        <v>637</v>
      </c>
      <c r="J63" s="10">
        <v>1</v>
      </c>
      <c r="K63" s="10" t="str">
        <f t="shared" si="18"/>
        <v>1</v>
      </c>
      <c r="L63" s="10">
        <f t="shared" si="19"/>
        <v>1</v>
      </c>
      <c r="M63" s="19"/>
    </row>
    <row r="64" spans="1:13" ht="14.6">
      <c r="A64" s="6"/>
      <c r="B64" s="5" t="s">
        <v>168</v>
      </c>
      <c r="C64" s="6"/>
      <c r="D64" s="6"/>
      <c r="E64" s="6">
        <f>SUM(E65:E69)</f>
        <v>32</v>
      </c>
      <c r="F64" s="7" t="str">
        <f>CONCATENATE("32'h",K64)</f>
        <v>32'h00000000</v>
      </c>
      <c r="G64" s="7"/>
      <c r="H64" s="8" t="s">
        <v>638</v>
      </c>
      <c r="I64" s="8"/>
      <c r="J64" s="6"/>
      <c r="K64" s="6" t="str">
        <f>LOWER(DEC2HEX(L64,8))</f>
        <v>00000000</v>
      </c>
      <c r="L64" s="6">
        <f>SUM(L65:L69)</f>
        <v>0</v>
      </c>
      <c r="M64" s="6"/>
    </row>
    <row r="65" spans="1:13" ht="14.6">
      <c r="A65" s="17"/>
      <c r="B65" s="17"/>
      <c r="C65" s="10">
        <v>17</v>
      </c>
      <c r="D65" s="10">
        <v>31</v>
      </c>
      <c r="E65" s="10">
        <f>D65+1-C65</f>
        <v>15</v>
      </c>
      <c r="F65" s="10" t="str">
        <f>CONCATENATE(E65,"'h",K65)</f>
        <v>15'h0</v>
      </c>
      <c r="G65" s="10" t="s">
        <v>121</v>
      </c>
      <c r="H65" s="18" t="s">
        <v>106</v>
      </c>
      <c r="I65" s="34" t="s">
        <v>334</v>
      </c>
      <c r="J65" s="10">
        <v>0</v>
      </c>
      <c r="K65" s="10" t="str">
        <f>LOWER(DEC2HEX((J65)))</f>
        <v>0</v>
      </c>
      <c r="L65" s="10">
        <f>J65*(2^C65)</f>
        <v>0</v>
      </c>
      <c r="M65" s="19"/>
    </row>
    <row r="66" spans="1:13" ht="43.75">
      <c r="A66" s="17"/>
      <c r="B66" s="17"/>
      <c r="C66" s="10">
        <v>16</v>
      </c>
      <c r="D66" s="10">
        <v>16</v>
      </c>
      <c r="E66" s="10">
        <f>D66+1-C66</f>
        <v>1</v>
      </c>
      <c r="F66" s="10" t="str">
        <f>CONCATENATE(E66,"'h",K66)</f>
        <v>1'h0</v>
      </c>
      <c r="G66" s="10" t="s">
        <v>121</v>
      </c>
      <c r="H66" s="18" t="s">
        <v>639</v>
      </c>
      <c r="I66" s="34" t="s">
        <v>640</v>
      </c>
      <c r="J66" s="10">
        <v>0</v>
      </c>
      <c r="K66" s="10" t="str">
        <f>LOWER(DEC2HEX((J66)))</f>
        <v>0</v>
      </c>
      <c r="L66" s="10">
        <f>J66*(2^C66)</f>
        <v>0</v>
      </c>
      <c r="M66" s="19"/>
    </row>
    <row r="67" spans="1:13" ht="14.6">
      <c r="A67" s="17"/>
      <c r="B67" s="33"/>
      <c r="C67" s="10">
        <v>8</v>
      </c>
      <c r="D67" s="10">
        <v>15</v>
      </c>
      <c r="E67" s="10">
        <f>D67+1-C67</f>
        <v>8</v>
      </c>
      <c r="F67" s="10" t="str">
        <f>CONCATENATE(E67,"'h",K67)</f>
        <v>8'h0</v>
      </c>
      <c r="G67" s="10" t="s">
        <v>121</v>
      </c>
      <c r="H67" s="18" t="s">
        <v>106</v>
      </c>
      <c r="I67" s="34" t="s">
        <v>334</v>
      </c>
      <c r="J67" s="10">
        <v>0</v>
      </c>
      <c r="K67" s="10" t="str">
        <f>LOWER(DEC2HEX((J67)))</f>
        <v>0</v>
      </c>
      <c r="L67" s="10">
        <f>J67*(2^C67)</f>
        <v>0</v>
      </c>
      <c r="M67" s="19"/>
    </row>
    <row r="68" spans="1:13" ht="43.75">
      <c r="A68" s="17"/>
      <c r="B68" s="17"/>
      <c r="C68" s="10">
        <v>7</v>
      </c>
      <c r="D68" s="10">
        <v>7</v>
      </c>
      <c r="E68" s="10">
        <f>D68+1-C68</f>
        <v>1</v>
      </c>
      <c r="F68" s="10" t="str">
        <f>CONCATENATE(E68,"'h",K68)</f>
        <v>1'h0</v>
      </c>
      <c r="G68" s="10" t="s">
        <v>121</v>
      </c>
      <c r="H68" s="18" t="s">
        <v>641</v>
      </c>
      <c r="I68" s="34" t="s">
        <v>642</v>
      </c>
      <c r="J68" s="10">
        <v>0</v>
      </c>
      <c r="K68" s="10" t="str">
        <f>LOWER(DEC2HEX((J68)))</f>
        <v>0</v>
      </c>
      <c r="L68" s="10">
        <f>J68*(2^C68)</f>
        <v>0</v>
      </c>
      <c r="M68" s="19"/>
    </row>
    <row r="69" spans="1:13" ht="14.6">
      <c r="A69" s="17"/>
      <c r="B69" s="33"/>
      <c r="C69" s="10">
        <v>0</v>
      </c>
      <c r="D69" s="10">
        <v>6</v>
      </c>
      <c r="E69" s="10">
        <f>D69+1-C69</f>
        <v>7</v>
      </c>
      <c r="F69" s="10" t="str">
        <f>CONCATENATE(E69,"'h",K69)</f>
        <v>7'h0</v>
      </c>
      <c r="G69" s="10" t="s">
        <v>121</v>
      </c>
      <c r="H69" s="18" t="s">
        <v>106</v>
      </c>
      <c r="I69" s="34" t="s">
        <v>334</v>
      </c>
      <c r="J69" s="10">
        <v>0</v>
      </c>
      <c r="K69" s="10" t="str">
        <f>LOWER(DEC2HEX((J69)))</f>
        <v>0</v>
      </c>
      <c r="L69" s="10">
        <f>J69*(2^C69)</f>
        <v>0</v>
      </c>
      <c r="M69" s="19"/>
    </row>
    <row r="70" spans="1:13" ht="14.6">
      <c r="A70" s="6"/>
      <c r="B70" s="5" t="s">
        <v>210</v>
      </c>
      <c r="C70" s="6"/>
      <c r="D70" s="6"/>
      <c r="E70" s="6">
        <f>SUM(E71:E75)</f>
        <v>32</v>
      </c>
      <c r="F70" s="7" t="str">
        <f>CONCATENATE("32'h",K70)</f>
        <v>32'h00000000</v>
      </c>
      <c r="G70" s="7"/>
      <c r="H70" s="8" t="s">
        <v>643</v>
      </c>
      <c r="I70" s="8"/>
      <c r="J70" s="6"/>
      <c r="K70" s="6" t="str">
        <f>LOWER(DEC2HEX(L70,8))</f>
        <v>00000000</v>
      </c>
      <c r="L70" s="6">
        <f>SUM(L71:L75)</f>
        <v>0</v>
      </c>
      <c r="M70" s="6"/>
    </row>
    <row r="71" spans="1:13" ht="14.6">
      <c r="A71" s="17"/>
      <c r="B71" s="17"/>
      <c r="C71" s="10">
        <v>17</v>
      </c>
      <c r="D71" s="10">
        <v>31</v>
      </c>
      <c r="E71" s="10">
        <f>D71+1-C71</f>
        <v>15</v>
      </c>
      <c r="F71" s="10" t="str">
        <f>CONCATENATE(E71,"'h",K71)</f>
        <v>15'h0</v>
      </c>
      <c r="G71" s="10" t="s">
        <v>121</v>
      </c>
      <c r="H71" s="18" t="s">
        <v>106</v>
      </c>
      <c r="I71" s="34" t="s">
        <v>334</v>
      </c>
      <c r="J71" s="10">
        <v>0</v>
      </c>
      <c r="K71" s="10" t="str">
        <f>LOWER(DEC2HEX((J71)))</f>
        <v>0</v>
      </c>
      <c r="L71" s="10">
        <f>J71*(2^C71)</f>
        <v>0</v>
      </c>
      <c r="M71" s="19"/>
    </row>
    <row r="72" spans="1:13" ht="58.3">
      <c r="A72" s="17"/>
      <c r="B72" s="17"/>
      <c r="C72" s="10">
        <v>16</v>
      </c>
      <c r="D72" s="10">
        <v>16</v>
      </c>
      <c r="E72" s="10">
        <f>D72+1-C72</f>
        <v>1</v>
      </c>
      <c r="F72" s="10" t="str">
        <f>CONCATENATE(E72,"'h",K72)</f>
        <v>1'h0</v>
      </c>
      <c r="G72" s="10" t="s">
        <v>211</v>
      </c>
      <c r="H72" s="18" t="s">
        <v>644</v>
      </c>
      <c r="I72" s="34" t="s">
        <v>645</v>
      </c>
      <c r="J72" s="10">
        <v>0</v>
      </c>
      <c r="K72" s="10" t="str">
        <f>LOWER(DEC2HEX((J72)))</f>
        <v>0</v>
      </c>
      <c r="L72" s="10">
        <f>J72*(2^C72)</f>
        <v>0</v>
      </c>
      <c r="M72" s="19"/>
    </row>
    <row r="73" spans="1:13" ht="14.6">
      <c r="A73" s="17"/>
      <c r="B73" s="33"/>
      <c r="C73" s="10">
        <v>8</v>
      </c>
      <c r="D73" s="10">
        <v>15</v>
      </c>
      <c r="E73" s="10">
        <f>D73+1-C73</f>
        <v>8</v>
      </c>
      <c r="F73" s="10" t="str">
        <f>CONCATENATE(E73,"'h",K73)</f>
        <v>8'h0</v>
      </c>
      <c r="G73" s="10" t="s">
        <v>121</v>
      </c>
      <c r="H73" s="18" t="s">
        <v>106</v>
      </c>
      <c r="I73" s="34" t="s">
        <v>334</v>
      </c>
      <c r="J73" s="10">
        <v>0</v>
      </c>
      <c r="K73" s="10" t="str">
        <f>LOWER(DEC2HEX((J73)))</f>
        <v>0</v>
      </c>
      <c r="L73" s="10">
        <f>J73*(2^C73)</f>
        <v>0</v>
      </c>
      <c r="M73" s="19"/>
    </row>
    <row r="74" spans="1:13" ht="58.3">
      <c r="A74" s="17"/>
      <c r="B74" s="17"/>
      <c r="C74" s="10">
        <v>7</v>
      </c>
      <c r="D74" s="10">
        <v>7</v>
      </c>
      <c r="E74" s="10">
        <f>D74+1-C74</f>
        <v>1</v>
      </c>
      <c r="F74" s="10" t="str">
        <f>CONCATENATE(E74,"'h",K74)</f>
        <v>1'h0</v>
      </c>
      <c r="G74" s="10" t="s">
        <v>211</v>
      </c>
      <c r="H74" s="18" t="s">
        <v>646</v>
      </c>
      <c r="I74" s="34" t="s">
        <v>647</v>
      </c>
      <c r="J74" s="10">
        <v>0</v>
      </c>
      <c r="K74" s="10" t="str">
        <f>LOWER(DEC2HEX((J74)))</f>
        <v>0</v>
      </c>
      <c r="L74" s="10">
        <f>J74*(2^C74)</f>
        <v>0</v>
      </c>
      <c r="M74" s="19"/>
    </row>
    <row r="75" spans="1:13" ht="14.6">
      <c r="A75" s="17"/>
      <c r="B75" s="33"/>
      <c r="C75" s="10">
        <v>0</v>
      </c>
      <c r="D75" s="10">
        <v>6</v>
      </c>
      <c r="E75" s="10">
        <f>D75+1-C75</f>
        <v>7</v>
      </c>
      <c r="F75" s="10" t="str">
        <f>CONCATENATE(E75,"'h",K75)</f>
        <v>7'h0</v>
      </c>
      <c r="G75" s="10" t="s">
        <v>121</v>
      </c>
      <c r="H75" s="18" t="s">
        <v>106</v>
      </c>
      <c r="I75" s="34" t="s">
        <v>334</v>
      </c>
      <c r="J75" s="10">
        <v>0</v>
      </c>
      <c r="K75" s="10" t="str">
        <f>LOWER(DEC2HEX((J75)))</f>
        <v>0</v>
      </c>
      <c r="L75" s="10">
        <f>J75*(2^C75)</f>
        <v>0</v>
      </c>
      <c r="M75" s="19"/>
    </row>
    <row r="76" spans="1:13" ht="14.6">
      <c r="A76" s="6"/>
      <c r="B76" s="5" t="s">
        <v>169</v>
      </c>
      <c r="C76" s="6"/>
      <c r="D76" s="6"/>
      <c r="E76" s="6">
        <f>SUM(E77:E90)</f>
        <v>32</v>
      </c>
      <c r="F76" s="7" t="str">
        <f>CONCATENATE("32'h",K76)</f>
        <v>32'h00008003</v>
      </c>
      <c r="G76" s="7"/>
      <c r="H76" s="8" t="s">
        <v>648</v>
      </c>
      <c r="I76" s="8"/>
      <c r="J76" s="6"/>
      <c r="K76" s="6" t="str">
        <f>LOWER(DEC2HEX(L76,8))</f>
        <v>00008003</v>
      </c>
      <c r="L76" s="6">
        <f>SUM(L77:L90)</f>
        <v>32771</v>
      </c>
      <c r="M76" s="6"/>
    </row>
    <row r="77" spans="1:13" ht="14.6">
      <c r="A77" s="17"/>
      <c r="B77" s="17"/>
      <c r="C77" s="10">
        <v>31</v>
      </c>
      <c r="D77" s="10">
        <v>31</v>
      </c>
      <c r="E77" s="10">
        <f t="shared" ref="E77:E90" si="20">D77+1-C77</f>
        <v>1</v>
      </c>
      <c r="F77" s="10" t="str">
        <f t="shared" ref="F77:F90" si="21">CONCATENATE(E77,"'h",K77)</f>
        <v>1'h0</v>
      </c>
      <c r="G77" s="10" t="s">
        <v>121</v>
      </c>
      <c r="H77" s="18" t="s">
        <v>106</v>
      </c>
      <c r="I77" s="34" t="s">
        <v>334</v>
      </c>
      <c r="J77" s="10">
        <v>0</v>
      </c>
      <c r="K77" s="10" t="str">
        <f t="shared" ref="K77:K90" si="22">LOWER(DEC2HEX((J77)))</f>
        <v>0</v>
      </c>
      <c r="L77" s="10">
        <f t="shared" ref="L77:L90" si="23">J77*(2^C77)</f>
        <v>0</v>
      </c>
      <c r="M77" s="19"/>
    </row>
    <row r="78" spans="1:13" ht="14.6">
      <c r="A78" s="17"/>
      <c r="B78" s="17"/>
      <c r="C78" s="10">
        <v>28</v>
      </c>
      <c r="D78" s="10">
        <v>30</v>
      </c>
      <c r="E78" s="10">
        <f t="shared" si="20"/>
        <v>3</v>
      </c>
      <c r="F78" s="10" t="str">
        <f t="shared" si="21"/>
        <v>3'h0</v>
      </c>
      <c r="G78" s="10" t="s">
        <v>123</v>
      </c>
      <c r="H78" s="18" t="s">
        <v>649</v>
      </c>
      <c r="I78" s="34" t="s">
        <v>388</v>
      </c>
      <c r="J78" s="10">
        <v>0</v>
      </c>
      <c r="K78" s="10" t="str">
        <f t="shared" si="22"/>
        <v>0</v>
      </c>
      <c r="L78" s="10">
        <f t="shared" si="23"/>
        <v>0</v>
      </c>
      <c r="M78" s="19"/>
    </row>
    <row r="79" spans="1:13" ht="14.6">
      <c r="A79" s="17"/>
      <c r="B79" s="17"/>
      <c r="C79" s="10">
        <v>24</v>
      </c>
      <c r="D79" s="10">
        <v>27</v>
      </c>
      <c r="E79" s="10">
        <f t="shared" si="20"/>
        <v>4</v>
      </c>
      <c r="F79" s="10" t="str">
        <f t="shared" si="21"/>
        <v>4'h0</v>
      </c>
      <c r="G79" s="10" t="s">
        <v>123</v>
      </c>
      <c r="H79" s="18" t="s">
        <v>650</v>
      </c>
      <c r="I79" s="34" t="s">
        <v>389</v>
      </c>
      <c r="J79" s="10">
        <v>0</v>
      </c>
      <c r="K79" s="10" t="str">
        <f t="shared" si="22"/>
        <v>0</v>
      </c>
      <c r="L79" s="10">
        <f t="shared" si="23"/>
        <v>0</v>
      </c>
      <c r="M79" s="19"/>
    </row>
    <row r="80" spans="1:13" ht="14.6">
      <c r="A80" s="17"/>
      <c r="B80" s="33"/>
      <c r="C80" s="10">
        <v>16</v>
      </c>
      <c r="D80" s="10">
        <v>23</v>
      </c>
      <c r="E80" s="10">
        <f t="shared" si="20"/>
        <v>8</v>
      </c>
      <c r="F80" s="10" t="str">
        <f t="shared" si="21"/>
        <v>8'h0</v>
      </c>
      <c r="G80" s="10" t="s">
        <v>121</v>
      </c>
      <c r="H80" s="18" t="s">
        <v>106</v>
      </c>
      <c r="I80" s="34" t="s">
        <v>334</v>
      </c>
      <c r="J80" s="10">
        <v>0</v>
      </c>
      <c r="K80" s="10" t="str">
        <f t="shared" si="22"/>
        <v>0</v>
      </c>
      <c r="L80" s="10">
        <f t="shared" si="23"/>
        <v>0</v>
      </c>
      <c r="M80" s="19"/>
    </row>
    <row r="81" spans="1:13" ht="43.75">
      <c r="A81" s="17"/>
      <c r="B81" s="17"/>
      <c r="C81" s="10">
        <v>15</v>
      </c>
      <c r="D81" s="10">
        <v>15</v>
      </c>
      <c r="E81" s="10">
        <f t="shared" si="20"/>
        <v>1</v>
      </c>
      <c r="F81" s="10" t="str">
        <f t="shared" si="21"/>
        <v>1'h1</v>
      </c>
      <c r="G81" s="10" t="s">
        <v>123</v>
      </c>
      <c r="H81" s="18" t="s">
        <v>651</v>
      </c>
      <c r="I81" s="34" t="s">
        <v>390</v>
      </c>
      <c r="J81" s="10">
        <v>1</v>
      </c>
      <c r="K81" s="10" t="str">
        <f t="shared" si="22"/>
        <v>1</v>
      </c>
      <c r="L81" s="10">
        <f t="shared" si="23"/>
        <v>32768</v>
      </c>
      <c r="M81" s="19"/>
    </row>
    <row r="82" spans="1:13" ht="14.6">
      <c r="A82" s="17"/>
      <c r="B82" s="33"/>
      <c r="C82" s="10">
        <v>8</v>
      </c>
      <c r="D82" s="10">
        <v>14</v>
      </c>
      <c r="E82" s="10">
        <f t="shared" si="20"/>
        <v>7</v>
      </c>
      <c r="F82" s="10" t="str">
        <f t="shared" si="21"/>
        <v>7'h0</v>
      </c>
      <c r="G82" s="10" t="s">
        <v>121</v>
      </c>
      <c r="H82" s="18" t="s">
        <v>106</v>
      </c>
      <c r="I82" s="34" t="s">
        <v>334</v>
      </c>
      <c r="J82" s="10">
        <v>0</v>
      </c>
      <c r="K82" s="10" t="str">
        <f t="shared" si="22"/>
        <v>0</v>
      </c>
      <c r="L82" s="10">
        <f t="shared" si="23"/>
        <v>0</v>
      </c>
      <c r="M82" s="19"/>
    </row>
    <row r="83" spans="1:13" ht="58.3">
      <c r="A83" s="17"/>
      <c r="B83" s="17"/>
      <c r="C83" s="10">
        <v>7</v>
      </c>
      <c r="D83" s="10">
        <v>7</v>
      </c>
      <c r="E83" s="10">
        <f t="shared" si="20"/>
        <v>1</v>
      </c>
      <c r="F83" s="10" t="str">
        <f t="shared" si="21"/>
        <v>1'h0</v>
      </c>
      <c r="G83" s="10" t="s">
        <v>123</v>
      </c>
      <c r="H83" s="18" t="s">
        <v>652</v>
      </c>
      <c r="I83" s="34" t="s">
        <v>391</v>
      </c>
      <c r="J83" s="10">
        <v>0</v>
      </c>
      <c r="K83" s="10" t="str">
        <f t="shared" si="22"/>
        <v>0</v>
      </c>
      <c r="L83" s="10">
        <f t="shared" si="23"/>
        <v>0</v>
      </c>
      <c r="M83" s="19"/>
    </row>
    <row r="84" spans="1:13" ht="43.75">
      <c r="A84" s="17"/>
      <c r="B84" s="33"/>
      <c r="C84" s="10">
        <v>6</v>
      </c>
      <c r="D84" s="10">
        <v>6</v>
      </c>
      <c r="E84" s="10">
        <f t="shared" si="20"/>
        <v>1</v>
      </c>
      <c r="F84" s="10" t="str">
        <f t="shared" si="21"/>
        <v>1'h0</v>
      </c>
      <c r="G84" s="10" t="s">
        <v>123</v>
      </c>
      <c r="H84" s="22" t="s">
        <v>653</v>
      </c>
      <c r="I84" s="34" t="s">
        <v>392</v>
      </c>
      <c r="J84" s="10">
        <v>0</v>
      </c>
      <c r="K84" s="10" t="str">
        <f t="shared" si="22"/>
        <v>0</v>
      </c>
      <c r="L84" s="10">
        <f t="shared" si="23"/>
        <v>0</v>
      </c>
      <c r="M84" s="19"/>
    </row>
    <row r="85" spans="1:13" ht="43.75">
      <c r="A85" s="17"/>
      <c r="B85" s="17"/>
      <c r="C85" s="10">
        <v>5</v>
      </c>
      <c r="D85" s="10">
        <v>5</v>
      </c>
      <c r="E85" s="10">
        <f t="shared" si="20"/>
        <v>1</v>
      </c>
      <c r="F85" s="10" t="str">
        <f t="shared" si="21"/>
        <v>1'h0</v>
      </c>
      <c r="G85" s="10" t="s">
        <v>123</v>
      </c>
      <c r="H85" s="18" t="s">
        <v>654</v>
      </c>
      <c r="I85" s="34" t="s">
        <v>393</v>
      </c>
      <c r="J85" s="10">
        <v>0</v>
      </c>
      <c r="K85" s="10" t="str">
        <f t="shared" si="22"/>
        <v>0</v>
      </c>
      <c r="L85" s="10">
        <f t="shared" si="23"/>
        <v>0</v>
      </c>
      <c r="M85" s="19"/>
    </row>
    <row r="86" spans="1:13" ht="43.75">
      <c r="A86" s="17"/>
      <c r="B86" s="33"/>
      <c r="C86" s="10">
        <v>4</v>
      </c>
      <c r="D86" s="10">
        <v>4</v>
      </c>
      <c r="E86" s="10">
        <f t="shared" si="20"/>
        <v>1</v>
      </c>
      <c r="F86" s="10" t="str">
        <f t="shared" si="21"/>
        <v>1'h0</v>
      </c>
      <c r="G86" s="10" t="s">
        <v>123</v>
      </c>
      <c r="H86" s="22" t="s">
        <v>655</v>
      </c>
      <c r="I86" s="34" t="s">
        <v>394</v>
      </c>
      <c r="J86" s="10">
        <v>0</v>
      </c>
      <c r="K86" s="10" t="str">
        <f t="shared" si="22"/>
        <v>0</v>
      </c>
      <c r="L86" s="10">
        <f t="shared" si="23"/>
        <v>0</v>
      </c>
      <c r="M86" s="19"/>
    </row>
    <row r="87" spans="1:13" ht="43.75">
      <c r="A87" s="17"/>
      <c r="B87" s="17"/>
      <c r="C87" s="10">
        <v>3</v>
      </c>
      <c r="D87" s="10">
        <v>3</v>
      </c>
      <c r="E87" s="10">
        <f t="shared" si="20"/>
        <v>1</v>
      </c>
      <c r="F87" s="10" t="str">
        <f t="shared" si="21"/>
        <v>1'h0</v>
      </c>
      <c r="G87" s="10" t="s">
        <v>123</v>
      </c>
      <c r="H87" s="18" t="s">
        <v>656</v>
      </c>
      <c r="I87" s="34" t="s">
        <v>395</v>
      </c>
      <c r="J87" s="10">
        <v>0</v>
      </c>
      <c r="K87" s="10" t="str">
        <f t="shared" si="22"/>
        <v>0</v>
      </c>
      <c r="L87" s="10">
        <f t="shared" si="23"/>
        <v>0</v>
      </c>
      <c r="M87" s="19"/>
    </row>
    <row r="88" spans="1:13" ht="43.75">
      <c r="A88" s="17"/>
      <c r="B88" s="33"/>
      <c r="C88" s="10">
        <v>2</v>
      </c>
      <c r="D88" s="10">
        <v>2</v>
      </c>
      <c r="E88" s="10">
        <f t="shared" si="20"/>
        <v>1</v>
      </c>
      <c r="F88" s="10" t="str">
        <f t="shared" si="21"/>
        <v>1'h0</v>
      </c>
      <c r="G88" s="10" t="s">
        <v>123</v>
      </c>
      <c r="H88" s="22" t="s">
        <v>657</v>
      </c>
      <c r="I88" s="34" t="s">
        <v>396</v>
      </c>
      <c r="J88" s="10">
        <v>0</v>
      </c>
      <c r="K88" s="10" t="str">
        <f t="shared" si="22"/>
        <v>0</v>
      </c>
      <c r="L88" s="10">
        <f t="shared" si="23"/>
        <v>0</v>
      </c>
      <c r="M88" s="19"/>
    </row>
    <row r="89" spans="1:13" ht="43.75">
      <c r="A89" s="17"/>
      <c r="B89" s="17"/>
      <c r="C89" s="10">
        <v>1</v>
      </c>
      <c r="D89" s="10">
        <v>1</v>
      </c>
      <c r="E89" s="10">
        <f t="shared" si="20"/>
        <v>1</v>
      </c>
      <c r="F89" s="10" t="str">
        <f t="shared" si="21"/>
        <v>1'h1</v>
      </c>
      <c r="G89" s="10" t="s">
        <v>123</v>
      </c>
      <c r="H89" s="18" t="s">
        <v>658</v>
      </c>
      <c r="I89" s="34" t="s">
        <v>397</v>
      </c>
      <c r="J89" s="10">
        <v>1</v>
      </c>
      <c r="K89" s="10" t="str">
        <f t="shared" si="22"/>
        <v>1</v>
      </c>
      <c r="L89" s="10">
        <f t="shared" si="23"/>
        <v>2</v>
      </c>
      <c r="M89" s="19"/>
    </row>
    <row r="90" spans="1:13" ht="43.75">
      <c r="A90" s="17"/>
      <c r="B90" s="33"/>
      <c r="C90" s="10">
        <v>0</v>
      </c>
      <c r="D90" s="10">
        <v>0</v>
      </c>
      <c r="E90" s="10">
        <f t="shared" si="20"/>
        <v>1</v>
      </c>
      <c r="F90" s="10" t="str">
        <f t="shared" si="21"/>
        <v>1'h1</v>
      </c>
      <c r="G90" s="10" t="s">
        <v>123</v>
      </c>
      <c r="H90" s="22" t="s">
        <v>659</v>
      </c>
      <c r="I90" s="34" t="s">
        <v>398</v>
      </c>
      <c r="J90" s="10">
        <v>1</v>
      </c>
      <c r="K90" s="10" t="str">
        <f t="shared" si="22"/>
        <v>1</v>
      </c>
      <c r="L90" s="10">
        <f t="shared" si="23"/>
        <v>1</v>
      </c>
      <c r="M90" s="19"/>
    </row>
    <row r="91" spans="1:13" ht="14.6">
      <c r="A91" s="6"/>
      <c r="B91" s="5" t="s">
        <v>320</v>
      </c>
      <c r="C91" s="6"/>
      <c r="D91" s="6"/>
      <c r="E91" s="6">
        <f>SUM(E92:E102)</f>
        <v>32</v>
      </c>
      <c r="F91" s="7" t="str">
        <f>CONCATENATE("32'h",K91)</f>
        <v>32'h00000000</v>
      </c>
      <c r="G91" s="7"/>
      <c r="H91" s="8" t="s">
        <v>660</v>
      </c>
      <c r="I91" s="8"/>
      <c r="J91" s="6"/>
      <c r="K91" s="6" t="str">
        <f>LOWER(DEC2HEX(L91,8))</f>
        <v>00000000</v>
      </c>
      <c r="L91" s="6">
        <f>SUM(L92:L102)</f>
        <v>0</v>
      </c>
      <c r="M91" s="6"/>
    </row>
    <row r="92" spans="1:13" ht="14.6">
      <c r="A92" s="17"/>
      <c r="B92" s="17"/>
      <c r="C92" s="10">
        <v>16</v>
      </c>
      <c r="D92" s="10">
        <v>31</v>
      </c>
      <c r="E92" s="10">
        <f t="shared" ref="E92:E102" si="24">D92+1-C92</f>
        <v>16</v>
      </c>
      <c r="F92" s="10" t="str">
        <f t="shared" ref="F92:F102" si="25">CONCATENATE(E92,"'h",K92)</f>
        <v>16'h0</v>
      </c>
      <c r="G92" s="10" t="s">
        <v>121</v>
      </c>
      <c r="H92" s="18" t="s">
        <v>106</v>
      </c>
      <c r="I92" s="34" t="s">
        <v>334</v>
      </c>
      <c r="J92" s="10">
        <v>0</v>
      </c>
      <c r="K92" s="10" t="str">
        <f t="shared" ref="K92:K102" si="26">LOWER(DEC2HEX((J92)))</f>
        <v>0</v>
      </c>
      <c r="L92" s="10">
        <f t="shared" ref="L92:L102" si="27">J92*(2^C92)</f>
        <v>0</v>
      </c>
      <c r="M92" s="19"/>
    </row>
    <row r="93" spans="1:13" ht="43.75">
      <c r="A93" s="17"/>
      <c r="B93" s="33"/>
      <c r="C93" s="10">
        <v>15</v>
      </c>
      <c r="D93" s="10">
        <v>15</v>
      </c>
      <c r="E93" s="10">
        <f t="shared" si="24"/>
        <v>1</v>
      </c>
      <c r="F93" s="10" t="str">
        <f t="shared" si="25"/>
        <v>1'h0</v>
      </c>
      <c r="G93" s="10" t="s">
        <v>121</v>
      </c>
      <c r="H93" s="22" t="s">
        <v>661</v>
      </c>
      <c r="I93" s="34" t="s">
        <v>399</v>
      </c>
      <c r="J93" s="10">
        <v>0</v>
      </c>
      <c r="K93" s="10" t="str">
        <f t="shared" si="26"/>
        <v>0</v>
      </c>
      <c r="L93" s="10">
        <f t="shared" si="27"/>
        <v>0</v>
      </c>
      <c r="M93" s="19"/>
    </row>
    <row r="94" spans="1:13" ht="14.6">
      <c r="A94" s="17"/>
      <c r="B94" s="17"/>
      <c r="C94" s="10">
        <v>8</v>
      </c>
      <c r="D94" s="10">
        <v>14</v>
      </c>
      <c r="E94" s="10">
        <f t="shared" si="24"/>
        <v>7</v>
      </c>
      <c r="F94" s="10" t="str">
        <f t="shared" si="25"/>
        <v>7'h0</v>
      </c>
      <c r="G94" s="10" t="s">
        <v>121</v>
      </c>
      <c r="H94" s="18" t="s">
        <v>106</v>
      </c>
      <c r="I94" s="34" t="s">
        <v>334</v>
      </c>
      <c r="J94" s="10">
        <v>0</v>
      </c>
      <c r="K94" s="10" t="str">
        <f t="shared" si="26"/>
        <v>0</v>
      </c>
      <c r="L94" s="10">
        <f t="shared" si="27"/>
        <v>0</v>
      </c>
      <c r="M94" s="19"/>
    </row>
    <row r="95" spans="1:13" ht="43.75">
      <c r="A95" s="17"/>
      <c r="B95" s="17"/>
      <c r="C95" s="10">
        <v>7</v>
      </c>
      <c r="D95" s="10">
        <v>7</v>
      </c>
      <c r="E95" s="10">
        <f t="shared" si="24"/>
        <v>1</v>
      </c>
      <c r="F95" s="10" t="str">
        <f t="shared" si="25"/>
        <v>1'h0</v>
      </c>
      <c r="G95" s="10" t="s">
        <v>121</v>
      </c>
      <c r="H95" s="18" t="s">
        <v>662</v>
      </c>
      <c r="I95" s="34" t="s">
        <v>400</v>
      </c>
      <c r="J95" s="10">
        <v>0</v>
      </c>
      <c r="K95" s="10" t="str">
        <f t="shared" si="26"/>
        <v>0</v>
      </c>
      <c r="L95" s="10">
        <f t="shared" si="27"/>
        <v>0</v>
      </c>
      <c r="M95" s="19"/>
    </row>
    <row r="96" spans="1:13" ht="58.3">
      <c r="A96" s="17"/>
      <c r="B96" s="33"/>
      <c r="C96" s="10">
        <v>6</v>
      </c>
      <c r="D96" s="10">
        <v>6</v>
      </c>
      <c r="E96" s="10">
        <f t="shared" si="24"/>
        <v>1</v>
      </c>
      <c r="F96" s="10" t="str">
        <f t="shared" si="25"/>
        <v>1'h0</v>
      </c>
      <c r="G96" s="10" t="s">
        <v>121</v>
      </c>
      <c r="H96" s="22" t="s">
        <v>663</v>
      </c>
      <c r="I96" s="34" t="s">
        <v>401</v>
      </c>
      <c r="J96" s="10">
        <v>0</v>
      </c>
      <c r="K96" s="10" t="str">
        <f t="shared" si="26"/>
        <v>0</v>
      </c>
      <c r="L96" s="10">
        <f t="shared" si="27"/>
        <v>0</v>
      </c>
      <c r="M96" s="19"/>
    </row>
    <row r="97" spans="1:13" ht="43.75">
      <c r="A97" s="17"/>
      <c r="B97" s="17"/>
      <c r="C97" s="10">
        <v>5</v>
      </c>
      <c r="D97" s="10">
        <v>5</v>
      </c>
      <c r="E97" s="10">
        <f t="shared" si="24"/>
        <v>1</v>
      </c>
      <c r="F97" s="10" t="str">
        <f t="shared" si="25"/>
        <v>1'h0</v>
      </c>
      <c r="G97" s="10" t="s">
        <v>121</v>
      </c>
      <c r="H97" s="18" t="s">
        <v>664</v>
      </c>
      <c r="I97" s="34" t="s">
        <v>402</v>
      </c>
      <c r="J97" s="10">
        <v>0</v>
      </c>
      <c r="K97" s="10" t="str">
        <f t="shared" si="26"/>
        <v>0</v>
      </c>
      <c r="L97" s="10">
        <f t="shared" si="27"/>
        <v>0</v>
      </c>
      <c r="M97" s="19"/>
    </row>
    <row r="98" spans="1:13" ht="43.75">
      <c r="A98" s="17"/>
      <c r="B98" s="33"/>
      <c r="C98" s="10">
        <v>4</v>
      </c>
      <c r="D98" s="10">
        <v>4</v>
      </c>
      <c r="E98" s="10">
        <f t="shared" si="24"/>
        <v>1</v>
      </c>
      <c r="F98" s="10" t="str">
        <f t="shared" si="25"/>
        <v>1'h0</v>
      </c>
      <c r="G98" s="10" t="s">
        <v>121</v>
      </c>
      <c r="H98" s="22" t="s">
        <v>665</v>
      </c>
      <c r="I98" s="34" t="s">
        <v>403</v>
      </c>
      <c r="J98" s="10">
        <v>0</v>
      </c>
      <c r="K98" s="10" t="str">
        <f t="shared" si="26"/>
        <v>0</v>
      </c>
      <c r="L98" s="10">
        <f t="shared" si="27"/>
        <v>0</v>
      </c>
      <c r="M98" s="19"/>
    </row>
    <row r="99" spans="1:13" ht="43.75">
      <c r="A99" s="17"/>
      <c r="B99" s="17"/>
      <c r="C99" s="10">
        <v>3</v>
      </c>
      <c r="D99" s="10">
        <v>3</v>
      </c>
      <c r="E99" s="10">
        <f t="shared" si="24"/>
        <v>1</v>
      </c>
      <c r="F99" s="10" t="str">
        <f t="shared" si="25"/>
        <v>1'h0</v>
      </c>
      <c r="G99" s="10" t="s">
        <v>121</v>
      </c>
      <c r="H99" s="18" t="s">
        <v>666</v>
      </c>
      <c r="I99" s="34" t="s">
        <v>404</v>
      </c>
      <c r="J99" s="10">
        <v>0</v>
      </c>
      <c r="K99" s="10" t="str">
        <f t="shared" si="26"/>
        <v>0</v>
      </c>
      <c r="L99" s="10">
        <f t="shared" si="27"/>
        <v>0</v>
      </c>
      <c r="M99" s="19"/>
    </row>
    <row r="100" spans="1:13" ht="43.75">
      <c r="A100" s="17"/>
      <c r="B100" s="33"/>
      <c r="C100" s="10">
        <v>2</v>
      </c>
      <c r="D100" s="10">
        <v>2</v>
      </c>
      <c r="E100" s="10">
        <f t="shared" si="24"/>
        <v>1</v>
      </c>
      <c r="F100" s="10" t="str">
        <f t="shared" si="25"/>
        <v>1'h0</v>
      </c>
      <c r="G100" s="10" t="s">
        <v>121</v>
      </c>
      <c r="H100" s="22" t="s">
        <v>667</v>
      </c>
      <c r="I100" s="34" t="s">
        <v>405</v>
      </c>
      <c r="J100" s="10">
        <v>0</v>
      </c>
      <c r="K100" s="10" t="str">
        <f t="shared" si="26"/>
        <v>0</v>
      </c>
      <c r="L100" s="10">
        <f t="shared" si="27"/>
        <v>0</v>
      </c>
      <c r="M100" s="19"/>
    </row>
    <row r="101" spans="1:13" ht="43.75">
      <c r="A101" s="17"/>
      <c r="B101" s="17"/>
      <c r="C101" s="10">
        <v>1</v>
      </c>
      <c r="D101" s="10">
        <v>1</v>
      </c>
      <c r="E101" s="10">
        <f t="shared" si="24"/>
        <v>1</v>
      </c>
      <c r="F101" s="10" t="str">
        <f t="shared" si="25"/>
        <v>1'h0</v>
      </c>
      <c r="G101" s="10" t="s">
        <v>121</v>
      </c>
      <c r="H101" s="18" t="s">
        <v>668</v>
      </c>
      <c r="I101" s="34" t="s">
        <v>406</v>
      </c>
      <c r="J101" s="10">
        <v>0</v>
      </c>
      <c r="K101" s="10" t="str">
        <f t="shared" si="26"/>
        <v>0</v>
      </c>
      <c r="L101" s="10">
        <f t="shared" si="27"/>
        <v>0</v>
      </c>
      <c r="M101" s="19"/>
    </row>
    <row r="102" spans="1:13" ht="43.75">
      <c r="A102" s="17"/>
      <c r="B102" s="33"/>
      <c r="C102" s="10">
        <v>0</v>
      </c>
      <c r="D102" s="10">
        <v>0</v>
      </c>
      <c r="E102" s="10">
        <f t="shared" si="24"/>
        <v>1</v>
      </c>
      <c r="F102" s="10" t="str">
        <f t="shared" si="25"/>
        <v>1'h0</v>
      </c>
      <c r="G102" s="10" t="s">
        <v>121</v>
      </c>
      <c r="H102" s="22" t="s">
        <v>669</v>
      </c>
      <c r="I102" s="34" t="s">
        <v>407</v>
      </c>
      <c r="J102" s="10">
        <v>0</v>
      </c>
      <c r="K102" s="10" t="str">
        <f t="shared" si="26"/>
        <v>0</v>
      </c>
      <c r="L102" s="10">
        <f t="shared" si="27"/>
        <v>0</v>
      </c>
      <c r="M102" s="19"/>
    </row>
    <row r="103" spans="1:13" ht="14.6">
      <c r="A103" s="6"/>
      <c r="B103" s="5" t="s">
        <v>173</v>
      </c>
      <c r="C103" s="6"/>
      <c r="D103" s="6"/>
      <c r="E103" s="6">
        <f>SUM(E104:E114)</f>
        <v>32</v>
      </c>
      <c r="F103" s="7" t="str">
        <f>CONCATENATE("32'h",K103)</f>
        <v>32'h00000000</v>
      </c>
      <c r="G103" s="7"/>
      <c r="H103" s="8" t="s">
        <v>670</v>
      </c>
      <c r="I103" s="8"/>
      <c r="J103" s="6"/>
      <c r="K103" s="6" t="str">
        <f>LOWER(DEC2HEX(L103,8))</f>
        <v>00000000</v>
      </c>
      <c r="L103" s="6">
        <f>SUM(L104:L114)</f>
        <v>0</v>
      </c>
      <c r="M103" s="6"/>
    </row>
    <row r="104" spans="1:13" ht="14.6">
      <c r="A104" s="17"/>
      <c r="B104" s="17"/>
      <c r="C104" s="10">
        <v>16</v>
      </c>
      <c r="D104" s="10">
        <v>31</v>
      </c>
      <c r="E104" s="10">
        <f t="shared" ref="E104:E114" si="28">D104+1-C104</f>
        <v>16</v>
      </c>
      <c r="F104" s="10" t="str">
        <f t="shared" ref="F104:F114" si="29">CONCATENATE(E104,"'h",K104)</f>
        <v>16'h0</v>
      </c>
      <c r="G104" s="10" t="s">
        <v>121</v>
      </c>
      <c r="H104" s="18" t="s">
        <v>106</v>
      </c>
      <c r="I104" s="34" t="s">
        <v>334</v>
      </c>
      <c r="J104" s="10">
        <v>0</v>
      </c>
      <c r="K104" s="10" t="str">
        <f t="shared" ref="K104:K114" si="30">LOWER(DEC2HEX((J104)))</f>
        <v>0</v>
      </c>
      <c r="L104" s="10">
        <f t="shared" ref="L104:L114" si="31">J104*(2^C104)</f>
        <v>0</v>
      </c>
      <c r="M104" s="19"/>
    </row>
    <row r="105" spans="1:13" ht="58.3">
      <c r="A105" s="17"/>
      <c r="B105" s="33"/>
      <c r="C105" s="10">
        <v>15</v>
      </c>
      <c r="D105" s="10">
        <v>15</v>
      </c>
      <c r="E105" s="10">
        <f t="shared" si="28"/>
        <v>1</v>
      </c>
      <c r="F105" s="10" t="str">
        <f t="shared" si="29"/>
        <v>1'h0</v>
      </c>
      <c r="G105" s="10" t="s">
        <v>211</v>
      </c>
      <c r="H105" s="22" t="s">
        <v>671</v>
      </c>
      <c r="I105" s="34" t="s">
        <v>408</v>
      </c>
      <c r="J105" s="10">
        <v>0</v>
      </c>
      <c r="K105" s="10" t="str">
        <f t="shared" si="30"/>
        <v>0</v>
      </c>
      <c r="L105" s="10">
        <f t="shared" si="31"/>
        <v>0</v>
      </c>
      <c r="M105" s="19"/>
    </row>
    <row r="106" spans="1:13" ht="14.6">
      <c r="A106" s="17"/>
      <c r="B106" s="17"/>
      <c r="C106" s="10">
        <v>8</v>
      </c>
      <c r="D106" s="10">
        <v>14</v>
      </c>
      <c r="E106" s="10">
        <f t="shared" si="28"/>
        <v>7</v>
      </c>
      <c r="F106" s="10" t="str">
        <f t="shared" si="29"/>
        <v>7'h0</v>
      </c>
      <c r="G106" s="10" t="s">
        <v>121</v>
      </c>
      <c r="H106" s="18" t="s">
        <v>106</v>
      </c>
      <c r="I106" s="34" t="s">
        <v>334</v>
      </c>
      <c r="J106" s="10">
        <v>0</v>
      </c>
      <c r="K106" s="10" t="str">
        <f t="shared" si="30"/>
        <v>0</v>
      </c>
      <c r="L106" s="10">
        <f t="shared" si="31"/>
        <v>0</v>
      </c>
      <c r="M106" s="19"/>
    </row>
    <row r="107" spans="1:13" ht="58.3">
      <c r="A107" s="17"/>
      <c r="B107" s="17"/>
      <c r="C107" s="10">
        <v>7</v>
      </c>
      <c r="D107" s="10">
        <v>7</v>
      </c>
      <c r="E107" s="10">
        <f t="shared" si="28"/>
        <v>1</v>
      </c>
      <c r="F107" s="10" t="str">
        <f t="shared" si="29"/>
        <v>1'h0</v>
      </c>
      <c r="G107" s="10" t="s">
        <v>211</v>
      </c>
      <c r="H107" s="18" t="s">
        <v>672</v>
      </c>
      <c r="I107" s="34" t="s">
        <v>409</v>
      </c>
      <c r="J107" s="10">
        <v>0</v>
      </c>
      <c r="K107" s="10" t="str">
        <f t="shared" si="30"/>
        <v>0</v>
      </c>
      <c r="L107" s="10">
        <f t="shared" si="31"/>
        <v>0</v>
      </c>
      <c r="M107" s="19"/>
    </row>
    <row r="108" spans="1:13" ht="58.3">
      <c r="A108" s="17"/>
      <c r="B108" s="33"/>
      <c r="C108" s="10">
        <v>6</v>
      </c>
      <c r="D108" s="10">
        <v>6</v>
      </c>
      <c r="E108" s="10">
        <f t="shared" si="28"/>
        <v>1</v>
      </c>
      <c r="F108" s="10" t="str">
        <f t="shared" si="29"/>
        <v>1'h0</v>
      </c>
      <c r="G108" s="10" t="s">
        <v>211</v>
      </c>
      <c r="H108" s="22" t="s">
        <v>673</v>
      </c>
      <c r="I108" s="34" t="s">
        <v>410</v>
      </c>
      <c r="J108" s="10">
        <v>0</v>
      </c>
      <c r="K108" s="10" t="str">
        <f t="shared" si="30"/>
        <v>0</v>
      </c>
      <c r="L108" s="10">
        <f t="shared" si="31"/>
        <v>0</v>
      </c>
      <c r="M108" s="19"/>
    </row>
    <row r="109" spans="1:13" ht="58.3">
      <c r="A109" s="17"/>
      <c r="B109" s="17"/>
      <c r="C109" s="10">
        <v>5</v>
      </c>
      <c r="D109" s="10">
        <v>5</v>
      </c>
      <c r="E109" s="10">
        <f t="shared" si="28"/>
        <v>1</v>
      </c>
      <c r="F109" s="10" t="str">
        <f t="shared" si="29"/>
        <v>1'h0</v>
      </c>
      <c r="G109" s="10" t="s">
        <v>211</v>
      </c>
      <c r="H109" s="18" t="s">
        <v>674</v>
      </c>
      <c r="I109" s="34" t="s">
        <v>411</v>
      </c>
      <c r="J109" s="10">
        <v>0</v>
      </c>
      <c r="K109" s="10" t="str">
        <f t="shared" si="30"/>
        <v>0</v>
      </c>
      <c r="L109" s="10">
        <f t="shared" si="31"/>
        <v>0</v>
      </c>
      <c r="M109" s="19"/>
    </row>
    <row r="110" spans="1:13" ht="58.3">
      <c r="A110" s="17"/>
      <c r="B110" s="33"/>
      <c r="C110" s="10">
        <v>4</v>
      </c>
      <c r="D110" s="10">
        <v>4</v>
      </c>
      <c r="E110" s="10">
        <f t="shared" si="28"/>
        <v>1</v>
      </c>
      <c r="F110" s="10" t="str">
        <f t="shared" si="29"/>
        <v>1'h0</v>
      </c>
      <c r="G110" s="10" t="s">
        <v>211</v>
      </c>
      <c r="H110" s="22" t="s">
        <v>675</v>
      </c>
      <c r="I110" s="34" t="s">
        <v>412</v>
      </c>
      <c r="J110" s="10">
        <v>0</v>
      </c>
      <c r="K110" s="10" t="str">
        <f t="shared" si="30"/>
        <v>0</v>
      </c>
      <c r="L110" s="10">
        <f t="shared" si="31"/>
        <v>0</v>
      </c>
      <c r="M110" s="19"/>
    </row>
    <row r="111" spans="1:13" ht="58.3">
      <c r="A111" s="17"/>
      <c r="B111" s="17"/>
      <c r="C111" s="10">
        <v>3</v>
      </c>
      <c r="D111" s="10">
        <v>3</v>
      </c>
      <c r="E111" s="10">
        <f t="shared" si="28"/>
        <v>1</v>
      </c>
      <c r="F111" s="10" t="str">
        <f t="shared" si="29"/>
        <v>1'h0</v>
      </c>
      <c r="G111" s="10" t="s">
        <v>211</v>
      </c>
      <c r="H111" s="18" t="s">
        <v>676</v>
      </c>
      <c r="I111" s="34" t="s">
        <v>413</v>
      </c>
      <c r="J111" s="10">
        <v>0</v>
      </c>
      <c r="K111" s="10" t="str">
        <f t="shared" si="30"/>
        <v>0</v>
      </c>
      <c r="L111" s="10">
        <f t="shared" si="31"/>
        <v>0</v>
      </c>
      <c r="M111" s="19"/>
    </row>
    <row r="112" spans="1:13" ht="58.3">
      <c r="A112" s="17"/>
      <c r="B112" s="33"/>
      <c r="C112" s="10">
        <v>2</v>
      </c>
      <c r="D112" s="10">
        <v>2</v>
      </c>
      <c r="E112" s="10">
        <f t="shared" si="28"/>
        <v>1</v>
      </c>
      <c r="F112" s="10" t="str">
        <f t="shared" si="29"/>
        <v>1'h0</v>
      </c>
      <c r="G112" s="10" t="s">
        <v>211</v>
      </c>
      <c r="H112" s="22" t="s">
        <v>677</v>
      </c>
      <c r="I112" s="34" t="s">
        <v>414</v>
      </c>
      <c r="J112" s="10">
        <v>0</v>
      </c>
      <c r="K112" s="10" t="str">
        <f t="shared" si="30"/>
        <v>0</v>
      </c>
      <c r="L112" s="10">
        <f t="shared" si="31"/>
        <v>0</v>
      </c>
      <c r="M112" s="19"/>
    </row>
    <row r="113" spans="1:13" ht="58.3">
      <c r="A113" s="17"/>
      <c r="B113" s="17"/>
      <c r="C113" s="10">
        <v>1</v>
      </c>
      <c r="D113" s="10">
        <v>1</v>
      </c>
      <c r="E113" s="10">
        <f t="shared" si="28"/>
        <v>1</v>
      </c>
      <c r="F113" s="10" t="str">
        <f t="shared" si="29"/>
        <v>1'h0</v>
      </c>
      <c r="G113" s="10" t="s">
        <v>211</v>
      </c>
      <c r="H113" s="18" t="s">
        <v>678</v>
      </c>
      <c r="I113" s="34" t="s">
        <v>415</v>
      </c>
      <c r="J113" s="10">
        <v>0</v>
      </c>
      <c r="K113" s="10" t="str">
        <f t="shared" si="30"/>
        <v>0</v>
      </c>
      <c r="L113" s="10">
        <f t="shared" si="31"/>
        <v>0</v>
      </c>
      <c r="M113" s="19"/>
    </row>
    <row r="114" spans="1:13" ht="58.3">
      <c r="A114" s="17"/>
      <c r="B114" s="33"/>
      <c r="C114" s="10">
        <v>0</v>
      </c>
      <c r="D114" s="10">
        <v>0</v>
      </c>
      <c r="E114" s="10">
        <f t="shared" si="28"/>
        <v>1</v>
      </c>
      <c r="F114" s="10" t="str">
        <f t="shared" si="29"/>
        <v>1'h0</v>
      </c>
      <c r="G114" s="10" t="s">
        <v>211</v>
      </c>
      <c r="H114" s="22" t="s">
        <v>679</v>
      </c>
      <c r="I114" s="34" t="s">
        <v>416</v>
      </c>
      <c r="J114" s="10">
        <v>0</v>
      </c>
      <c r="K114" s="10" t="str">
        <f t="shared" si="30"/>
        <v>0</v>
      </c>
      <c r="L114" s="10">
        <f t="shared" si="31"/>
        <v>0</v>
      </c>
      <c r="M114" s="19"/>
    </row>
    <row r="115" spans="1:13" ht="14.6">
      <c r="A115" s="6"/>
      <c r="B115" s="5" t="s">
        <v>179</v>
      </c>
      <c r="C115" s="6"/>
      <c r="D115" s="6"/>
      <c r="E115" s="6">
        <f>SUM(E116:E127)</f>
        <v>32</v>
      </c>
      <c r="F115" s="7" t="str">
        <f>CONCATENATE("32'h",K115)</f>
        <v>32'h00000000</v>
      </c>
      <c r="G115" s="7"/>
      <c r="H115" s="8" t="s">
        <v>680</v>
      </c>
      <c r="I115" s="8"/>
      <c r="J115" s="6"/>
      <c r="K115" s="6" t="str">
        <f>LOWER(DEC2HEX(L115,8))</f>
        <v>00000000</v>
      </c>
      <c r="L115" s="6">
        <f>SUM(L116:L127)</f>
        <v>0</v>
      </c>
      <c r="M115" s="6"/>
    </row>
    <row r="116" spans="1:13" ht="29.15">
      <c r="A116" s="17"/>
      <c r="B116" s="17"/>
      <c r="C116" s="10">
        <v>28</v>
      </c>
      <c r="D116" s="10">
        <v>31</v>
      </c>
      <c r="E116" s="10">
        <f t="shared" ref="E116:E127" si="32">D116+1-C116</f>
        <v>4</v>
      </c>
      <c r="F116" s="10" t="str">
        <f t="shared" ref="F116:F127" si="33">CONCATENATE(E116,"'h",K116)</f>
        <v>4'h0</v>
      </c>
      <c r="G116" s="10" t="s">
        <v>121</v>
      </c>
      <c r="H116" s="18" t="s">
        <v>681</v>
      </c>
      <c r="I116" s="34" t="s">
        <v>417</v>
      </c>
      <c r="J116" s="10">
        <v>0</v>
      </c>
      <c r="K116" s="10" t="str">
        <f t="shared" ref="K116:K127" si="34">LOWER(DEC2HEX((J116)))</f>
        <v>0</v>
      </c>
      <c r="L116" s="10">
        <f t="shared" ref="L116:L127" si="35">J116*(2^C116)</f>
        <v>0</v>
      </c>
      <c r="M116" s="19"/>
    </row>
    <row r="117" spans="1:13" ht="29.15">
      <c r="A117" s="17"/>
      <c r="B117" s="33"/>
      <c r="C117" s="10">
        <v>24</v>
      </c>
      <c r="D117" s="10">
        <v>27</v>
      </c>
      <c r="E117" s="10">
        <f t="shared" si="32"/>
        <v>4</v>
      </c>
      <c r="F117" s="10" t="str">
        <f t="shared" si="33"/>
        <v>4'h0</v>
      </c>
      <c r="G117" s="10" t="s">
        <v>121</v>
      </c>
      <c r="H117" s="22" t="s">
        <v>682</v>
      </c>
      <c r="I117" s="34" t="s">
        <v>418</v>
      </c>
      <c r="J117" s="10">
        <v>0</v>
      </c>
      <c r="K117" s="10" t="str">
        <f t="shared" si="34"/>
        <v>0</v>
      </c>
      <c r="L117" s="10">
        <f t="shared" si="35"/>
        <v>0</v>
      </c>
      <c r="M117" s="19"/>
    </row>
    <row r="118" spans="1:13" ht="14.6">
      <c r="A118" s="17"/>
      <c r="B118" s="17"/>
      <c r="C118" s="10">
        <v>16</v>
      </c>
      <c r="D118" s="10">
        <v>23</v>
      </c>
      <c r="E118" s="10">
        <f t="shared" si="32"/>
        <v>8</v>
      </c>
      <c r="F118" s="10" t="str">
        <f t="shared" si="33"/>
        <v>8'h0</v>
      </c>
      <c r="G118" s="10" t="s">
        <v>121</v>
      </c>
      <c r="H118" s="18" t="s">
        <v>106</v>
      </c>
      <c r="I118" s="34" t="s">
        <v>334</v>
      </c>
      <c r="J118" s="10">
        <v>0</v>
      </c>
      <c r="K118" s="10" t="str">
        <f t="shared" si="34"/>
        <v>0</v>
      </c>
      <c r="L118" s="10">
        <f t="shared" si="35"/>
        <v>0</v>
      </c>
      <c r="M118" s="19"/>
    </row>
    <row r="119" spans="1:13" ht="14.6">
      <c r="A119" s="17"/>
      <c r="B119" s="33"/>
      <c r="C119" s="10">
        <v>15</v>
      </c>
      <c r="D119" s="10">
        <v>15</v>
      </c>
      <c r="E119" s="10">
        <f t="shared" si="32"/>
        <v>1</v>
      </c>
      <c r="F119" s="10" t="str">
        <f t="shared" si="33"/>
        <v>1'h0</v>
      </c>
      <c r="G119" s="10" t="s">
        <v>121</v>
      </c>
      <c r="H119" s="22" t="s">
        <v>683</v>
      </c>
      <c r="I119" s="34" t="s">
        <v>684</v>
      </c>
      <c r="J119" s="10">
        <v>0</v>
      </c>
      <c r="K119" s="10" t="str">
        <f t="shared" si="34"/>
        <v>0</v>
      </c>
      <c r="L119" s="10">
        <f t="shared" si="35"/>
        <v>0</v>
      </c>
      <c r="M119" s="19"/>
    </row>
    <row r="120" spans="1:13" ht="14.6">
      <c r="A120" s="17"/>
      <c r="B120" s="17"/>
      <c r="C120" s="10">
        <v>7</v>
      </c>
      <c r="D120" s="10">
        <v>14</v>
      </c>
      <c r="E120" s="10">
        <f t="shared" si="32"/>
        <v>8</v>
      </c>
      <c r="F120" s="10" t="str">
        <f t="shared" si="33"/>
        <v>8'h0</v>
      </c>
      <c r="G120" s="10" t="s">
        <v>121</v>
      </c>
      <c r="H120" s="18" t="s">
        <v>106</v>
      </c>
      <c r="I120" s="34" t="s">
        <v>334</v>
      </c>
      <c r="J120" s="10">
        <v>0</v>
      </c>
      <c r="K120" s="10" t="str">
        <f t="shared" si="34"/>
        <v>0</v>
      </c>
      <c r="L120" s="10">
        <f t="shared" si="35"/>
        <v>0</v>
      </c>
      <c r="M120" s="19"/>
    </row>
    <row r="121" spans="1:13" ht="43.75">
      <c r="A121" s="17"/>
      <c r="B121" s="33"/>
      <c r="C121" s="10">
        <v>6</v>
      </c>
      <c r="D121" s="10">
        <v>6</v>
      </c>
      <c r="E121" s="10">
        <f t="shared" si="32"/>
        <v>1</v>
      </c>
      <c r="F121" s="10" t="str">
        <f t="shared" si="33"/>
        <v>1'h0</v>
      </c>
      <c r="G121" s="10" t="s">
        <v>121</v>
      </c>
      <c r="H121" s="22" t="s">
        <v>685</v>
      </c>
      <c r="I121" s="34" t="s">
        <v>686</v>
      </c>
      <c r="J121" s="10">
        <v>0</v>
      </c>
      <c r="K121" s="10" t="str">
        <f t="shared" si="34"/>
        <v>0</v>
      </c>
      <c r="L121" s="10">
        <f t="shared" si="35"/>
        <v>0</v>
      </c>
      <c r="M121" s="19"/>
    </row>
    <row r="122" spans="1:13" ht="43.75">
      <c r="A122" s="17"/>
      <c r="B122" s="17"/>
      <c r="C122" s="10">
        <v>5</v>
      </c>
      <c r="D122" s="10">
        <v>5</v>
      </c>
      <c r="E122" s="10">
        <f t="shared" si="32"/>
        <v>1</v>
      </c>
      <c r="F122" s="10" t="str">
        <f t="shared" si="33"/>
        <v>1'h0</v>
      </c>
      <c r="G122" s="10" t="s">
        <v>121</v>
      </c>
      <c r="H122" s="18" t="s">
        <v>687</v>
      </c>
      <c r="I122" s="34" t="s">
        <v>688</v>
      </c>
      <c r="J122" s="10">
        <v>0</v>
      </c>
      <c r="K122" s="10" t="str">
        <f t="shared" si="34"/>
        <v>0</v>
      </c>
      <c r="L122" s="10">
        <f t="shared" si="35"/>
        <v>0</v>
      </c>
      <c r="M122" s="19"/>
    </row>
    <row r="123" spans="1:13" ht="43.75">
      <c r="A123" s="17"/>
      <c r="B123" s="33"/>
      <c r="C123" s="10">
        <v>4</v>
      </c>
      <c r="D123" s="10">
        <v>4</v>
      </c>
      <c r="E123" s="10">
        <f t="shared" si="32"/>
        <v>1</v>
      </c>
      <c r="F123" s="10" t="str">
        <f t="shared" si="33"/>
        <v>1'h0</v>
      </c>
      <c r="G123" s="10" t="s">
        <v>121</v>
      </c>
      <c r="H123" s="22" t="s">
        <v>689</v>
      </c>
      <c r="I123" s="34" t="s">
        <v>690</v>
      </c>
      <c r="J123" s="10">
        <v>0</v>
      </c>
      <c r="K123" s="10" t="str">
        <f t="shared" si="34"/>
        <v>0</v>
      </c>
      <c r="L123" s="10">
        <f t="shared" si="35"/>
        <v>0</v>
      </c>
      <c r="M123" s="19"/>
    </row>
    <row r="124" spans="1:13" ht="43.75">
      <c r="A124" s="17"/>
      <c r="B124" s="17"/>
      <c r="C124" s="10">
        <v>3</v>
      </c>
      <c r="D124" s="10">
        <v>3</v>
      </c>
      <c r="E124" s="10">
        <f t="shared" si="32"/>
        <v>1</v>
      </c>
      <c r="F124" s="10" t="str">
        <f t="shared" si="33"/>
        <v>1'h0</v>
      </c>
      <c r="G124" s="10" t="s">
        <v>121</v>
      </c>
      <c r="H124" s="18" t="s">
        <v>691</v>
      </c>
      <c r="I124" s="34" t="s">
        <v>692</v>
      </c>
      <c r="J124" s="10">
        <v>0</v>
      </c>
      <c r="K124" s="10" t="str">
        <f t="shared" si="34"/>
        <v>0</v>
      </c>
      <c r="L124" s="10">
        <f t="shared" si="35"/>
        <v>0</v>
      </c>
      <c r="M124" s="19"/>
    </row>
    <row r="125" spans="1:13" ht="43.75">
      <c r="A125" s="17"/>
      <c r="B125" s="33"/>
      <c r="C125" s="10">
        <v>2</v>
      </c>
      <c r="D125" s="10">
        <v>2</v>
      </c>
      <c r="E125" s="10">
        <f t="shared" si="32"/>
        <v>1</v>
      </c>
      <c r="F125" s="10" t="str">
        <f t="shared" si="33"/>
        <v>1'h0</v>
      </c>
      <c r="G125" s="10" t="s">
        <v>121</v>
      </c>
      <c r="H125" s="22" t="s">
        <v>693</v>
      </c>
      <c r="I125" s="34" t="s">
        <v>694</v>
      </c>
      <c r="J125" s="10">
        <v>0</v>
      </c>
      <c r="K125" s="10" t="str">
        <f t="shared" si="34"/>
        <v>0</v>
      </c>
      <c r="L125" s="10">
        <f t="shared" si="35"/>
        <v>0</v>
      </c>
      <c r="M125" s="19"/>
    </row>
    <row r="126" spans="1:13" ht="43.75">
      <c r="A126" s="17"/>
      <c r="B126" s="17"/>
      <c r="C126" s="10">
        <v>1</v>
      </c>
      <c r="D126" s="10">
        <v>1</v>
      </c>
      <c r="E126" s="10">
        <f t="shared" si="32"/>
        <v>1</v>
      </c>
      <c r="F126" s="10" t="str">
        <f t="shared" si="33"/>
        <v>1'h0</v>
      </c>
      <c r="G126" s="10" t="s">
        <v>121</v>
      </c>
      <c r="H126" s="18" t="s">
        <v>695</v>
      </c>
      <c r="I126" s="34" t="s">
        <v>696</v>
      </c>
      <c r="J126" s="10">
        <v>0</v>
      </c>
      <c r="K126" s="10" t="str">
        <f t="shared" si="34"/>
        <v>0</v>
      </c>
      <c r="L126" s="10">
        <f t="shared" si="35"/>
        <v>0</v>
      </c>
      <c r="M126" s="19"/>
    </row>
    <row r="127" spans="1:13" ht="43.75">
      <c r="A127" s="17"/>
      <c r="B127" s="33"/>
      <c r="C127" s="10">
        <v>0</v>
      </c>
      <c r="D127" s="10">
        <v>0</v>
      </c>
      <c r="E127" s="10">
        <f t="shared" si="32"/>
        <v>1</v>
      </c>
      <c r="F127" s="10" t="str">
        <f t="shared" si="33"/>
        <v>1'h0</v>
      </c>
      <c r="G127" s="10" t="s">
        <v>121</v>
      </c>
      <c r="H127" s="22" t="s">
        <v>697</v>
      </c>
      <c r="I127" s="34" t="s">
        <v>698</v>
      </c>
      <c r="J127" s="10">
        <v>0</v>
      </c>
      <c r="K127" s="10" t="str">
        <f t="shared" si="34"/>
        <v>0</v>
      </c>
      <c r="L127" s="10">
        <f t="shared" si="35"/>
        <v>0</v>
      </c>
      <c r="M127" s="19"/>
    </row>
    <row r="128" spans="1:13" ht="14.6">
      <c r="A128" s="6"/>
      <c r="B128" s="5" t="s">
        <v>185</v>
      </c>
      <c r="C128" s="6"/>
      <c r="D128" s="6"/>
      <c r="E128" s="6">
        <f>SUM(E129:E130)</f>
        <v>32</v>
      </c>
      <c r="F128" s="7" t="str">
        <f>CONCATENATE("32'h",K128)</f>
        <v>32'h00000000</v>
      </c>
      <c r="G128" s="7"/>
      <c r="H128" s="8" t="s">
        <v>699</v>
      </c>
      <c r="I128" s="8"/>
      <c r="J128" s="6"/>
      <c r="K128" s="6" t="str">
        <f>LOWER(DEC2HEX(L128,8))</f>
        <v>00000000</v>
      </c>
      <c r="L128" s="6">
        <f>SUM(L129:L130)</f>
        <v>0</v>
      </c>
      <c r="M128" s="6"/>
    </row>
    <row r="129" spans="1:13" ht="14.6">
      <c r="A129" s="17"/>
      <c r="B129" s="17"/>
      <c r="C129" s="10">
        <v>14</v>
      </c>
      <c r="D129" s="10">
        <v>31</v>
      </c>
      <c r="E129" s="10">
        <f t="shared" ref="E129:E130" si="36">D129+1-C129</f>
        <v>18</v>
      </c>
      <c r="F129" s="10" t="str">
        <f t="shared" ref="F129:F130" si="37">CONCATENATE(E129,"'h",K129)</f>
        <v>18'h0</v>
      </c>
      <c r="G129" s="10" t="s">
        <v>121</v>
      </c>
      <c r="H129" s="18" t="s">
        <v>106</v>
      </c>
      <c r="I129" s="34" t="s">
        <v>334</v>
      </c>
      <c r="J129" s="10">
        <v>0</v>
      </c>
      <c r="K129" s="10" t="str">
        <f t="shared" ref="K129:K130" si="38">LOWER(DEC2HEX((J129)))</f>
        <v>0</v>
      </c>
      <c r="L129" s="10">
        <f t="shared" ref="L129:L130" si="39">J129*(2^C129)</f>
        <v>0</v>
      </c>
      <c r="M129" s="19"/>
    </row>
    <row r="130" spans="1:13" ht="29.15">
      <c r="A130" s="17"/>
      <c r="B130" s="33"/>
      <c r="C130" s="10">
        <v>0</v>
      </c>
      <c r="D130" s="10">
        <v>13</v>
      </c>
      <c r="E130" s="10">
        <f t="shared" si="36"/>
        <v>14</v>
      </c>
      <c r="F130" s="10" t="str">
        <f t="shared" si="37"/>
        <v>14'h0</v>
      </c>
      <c r="G130" s="10" t="s">
        <v>123</v>
      </c>
      <c r="H130" s="22" t="s">
        <v>699</v>
      </c>
      <c r="I130" s="34" t="s">
        <v>700</v>
      </c>
      <c r="J130" s="10">
        <v>0</v>
      </c>
      <c r="K130" s="10" t="str">
        <f t="shared" si="38"/>
        <v>0</v>
      </c>
      <c r="L130" s="10">
        <f t="shared" si="39"/>
        <v>0</v>
      </c>
      <c r="M130" s="19"/>
    </row>
    <row r="131" spans="1:13" ht="14.6">
      <c r="A131" s="6"/>
      <c r="B131" s="5" t="s">
        <v>322</v>
      </c>
      <c r="C131" s="6"/>
      <c r="D131" s="6"/>
      <c r="E131" s="6">
        <f>SUM(E132:E133)</f>
        <v>32</v>
      </c>
      <c r="F131" s="7" t="str">
        <f>CONCATENATE("32'h",K131)</f>
        <v>32'h00000000</v>
      </c>
      <c r="G131" s="7"/>
      <c r="H131" s="8" t="s">
        <v>701</v>
      </c>
      <c r="I131" s="8"/>
      <c r="J131" s="6"/>
      <c r="K131" s="6" t="str">
        <f>LOWER(DEC2HEX(L131,8))</f>
        <v>00000000</v>
      </c>
      <c r="L131" s="6">
        <f>SUM(L132:L133)</f>
        <v>0</v>
      </c>
      <c r="M131" s="6"/>
    </row>
    <row r="132" spans="1:13" ht="14.6">
      <c r="A132" s="17"/>
      <c r="B132" s="17"/>
      <c r="C132" s="10">
        <v>14</v>
      </c>
      <c r="D132" s="10">
        <v>31</v>
      </c>
      <c r="E132" s="10">
        <f>D132+1-C132</f>
        <v>18</v>
      </c>
      <c r="F132" s="10" t="str">
        <f>CONCATENATE(E132,"'h",K132)</f>
        <v>18'h0</v>
      </c>
      <c r="G132" s="10" t="s">
        <v>121</v>
      </c>
      <c r="H132" s="18" t="s">
        <v>106</v>
      </c>
      <c r="I132" s="34" t="s">
        <v>334</v>
      </c>
      <c r="J132" s="10">
        <v>0</v>
      </c>
      <c r="K132" s="10" t="str">
        <f>LOWER(DEC2HEX((J132)))</f>
        <v>0</v>
      </c>
      <c r="L132" s="10">
        <f>J132*(2^C132)</f>
        <v>0</v>
      </c>
      <c r="M132" s="19"/>
    </row>
    <row r="133" spans="1:13" ht="29.15">
      <c r="A133" s="17"/>
      <c r="B133" s="33"/>
      <c r="C133" s="10">
        <v>0</v>
      </c>
      <c r="D133" s="10">
        <v>13</v>
      </c>
      <c r="E133" s="10">
        <f>D133+1-C133</f>
        <v>14</v>
      </c>
      <c r="F133" s="10" t="str">
        <f>CONCATENATE(E133,"'h",K133)</f>
        <v>14'h0</v>
      </c>
      <c r="G133" s="10" t="s">
        <v>123</v>
      </c>
      <c r="H133" s="22" t="s">
        <v>701</v>
      </c>
      <c r="I133" s="34" t="s">
        <v>419</v>
      </c>
      <c r="J133" s="10">
        <v>0</v>
      </c>
      <c r="K133" s="10" t="str">
        <f>LOWER(DEC2HEX((J133)))</f>
        <v>0</v>
      </c>
      <c r="L133" s="10">
        <f>J133*(2^C133)</f>
        <v>0</v>
      </c>
      <c r="M133" s="19"/>
    </row>
    <row r="134" spans="1:13" ht="14.6">
      <c r="A134" s="6"/>
      <c r="B134" s="5" t="s">
        <v>188</v>
      </c>
      <c r="C134" s="6"/>
      <c r="D134" s="6"/>
      <c r="E134" s="6">
        <f>SUM(E135:E142)</f>
        <v>32</v>
      </c>
      <c r="F134" s="7" t="str">
        <f>CONCATENATE("32'h",K134)</f>
        <v>32'h00000000</v>
      </c>
      <c r="G134" s="7"/>
      <c r="H134" s="8" t="s">
        <v>702</v>
      </c>
      <c r="I134" s="8"/>
      <c r="J134" s="6"/>
      <c r="K134" s="6" t="str">
        <f>LOWER(DEC2HEX(L134,8))</f>
        <v>00000000</v>
      </c>
      <c r="L134" s="6">
        <f>SUM(L135:L142)</f>
        <v>0</v>
      </c>
      <c r="M134" s="6"/>
    </row>
    <row r="135" spans="1:13" ht="43.75">
      <c r="A135" s="17"/>
      <c r="B135" s="17"/>
      <c r="C135" s="10">
        <v>31</v>
      </c>
      <c r="D135" s="10">
        <v>31</v>
      </c>
      <c r="E135" s="10">
        <f t="shared" ref="E135:E142" si="40">D135+1-C135</f>
        <v>1</v>
      </c>
      <c r="F135" s="10" t="str">
        <f t="shared" ref="F135:F142" si="41">CONCATENATE(E135,"'h",K135)</f>
        <v>1'h0</v>
      </c>
      <c r="G135" s="10" t="s">
        <v>123</v>
      </c>
      <c r="H135" s="18" t="s">
        <v>703</v>
      </c>
      <c r="I135" s="34" t="s">
        <v>420</v>
      </c>
      <c r="J135" s="10">
        <v>0</v>
      </c>
      <c r="K135" s="10" t="str">
        <f t="shared" ref="K135:K142" si="42">LOWER(DEC2HEX((J135)))</f>
        <v>0</v>
      </c>
      <c r="L135" s="10">
        <f t="shared" ref="L135:L142" si="43">J135*(2^C135)</f>
        <v>0</v>
      </c>
      <c r="M135" s="19"/>
    </row>
    <row r="136" spans="1:13" ht="14.6">
      <c r="A136" s="17"/>
      <c r="B136" s="33"/>
      <c r="C136" s="10">
        <v>16</v>
      </c>
      <c r="D136" s="10">
        <v>30</v>
      </c>
      <c r="E136" s="10">
        <f t="shared" si="40"/>
        <v>15</v>
      </c>
      <c r="F136" s="10" t="str">
        <f t="shared" si="41"/>
        <v>15'h0</v>
      </c>
      <c r="G136" s="10" t="s">
        <v>121</v>
      </c>
      <c r="H136" s="18" t="s">
        <v>106</v>
      </c>
      <c r="I136" s="34" t="s">
        <v>334</v>
      </c>
      <c r="J136" s="10">
        <v>0</v>
      </c>
      <c r="K136" s="10" t="str">
        <f t="shared" si="42"/>
        <v>0</v>
      </c>
      <c r="L136" s="10">
        <f t="shared" si="43"/>
        <v>0</v>
      </c>
      <c r="M136" s="19"/>
    </row>
    <row r="137" spans="1:13" ht="58.3">
      <c r="A137" s="17"/>
      <c r="B137" s="17"/>
      <c r="C137" s="10">
        <v>15</v>
      </c>
      <c r="D137" s="10">
        <v>15</v>
      </c>
      <c r="E137" s="10">
        <f t="shared" si="40"/>
        <v>1</v>
      </c>
      <c r="F137" s="10" t="str">
        <f t="shared" si="41"/>
        <v>1'h0</v>
      </c>
      <c r="G137" s="10" t="s">
        <v>121</v>
      </c>
      <c r="H137" s="18" t="s">
        <v>704</v>
      </c>
      <c r="I137" s="34" t="s">
        <v>421</v>
      </c>
      <c r="J137" s="10">
        <v>0</v>
      </c>
      <c r="K137" s="10" t="str">
        <f t="shared" si="42"/>
        <v>0</v>
      </c>
      <c r="L137" s="10">
        <f t="shared" si="43"/>
        <v>0</v>
      </c>
      <c r="M137" s="19"/>
    </row>
    <row r="138" spans="1:13" ht="14.6">
      <c r="A138" s="17"/>
      <c r="B138" s="33"/>
      <c r="C138" s="10">
        <v>4</v>
      </c>
      <c r="D138" s="10">
        <v>14</v>
      </c>
      <c r="E138" s="10">
        <f t="shared" si="40"/>
        <v>11</v>
      </c>
      <c r="F138" s="10" t="str">
        <f t="shared" si="41"/>
        <v>11'h0</v>
      </c>
      <c r="G138" s="10" t="s">
        <v>121</v>
      </c>
      <c r="H138" s="18" t="s">
        <v>106</v>
      </c>
      <c r="I138" s="34" t="s">
        <v>334</v>
      </c>
      <c r="J138" s="10">
        <v>0</v>
      </c>
      <c r="K138" s="10" t="str">
        <f t="shared" si="42"/>
        <v>0</v>
      </c>
      <c r="L138" s="10">
        <f t="shared" si="43"/>
        <v>0</v>
      </c>
      <c r="M138" s="19"/>
    </row>
    <row r="139" spans="1:13" ht="72.900000000000006">
      <c r="A139" s="17"/>
      <c r="B139" s="17"/>
      <c r="C139" s="10">
        <v>3</v>
      </c>
      <c r="D139" s="10">
        <v>3</v>
      </c>
      <c r="E139" s="10">
        <f t="shared" si="40"/>
        <v>1</v>
      </c>
      <c r="F139" s="10" t="str">
        <f t="shared" si="41"/>
        <v>1'h0</v>
      </c>
      <c r="G139" s="10" t="s">
        <v>273</v>
      </c>
      <c r="H139" s="18" t="s">
        <v>705</v>
      </c>
      <c r="I139" s="34" t="s">
        <v>422</v>
      </c>
      <c r="J139" s="10">
        <v>0</v>
      </c>
      <c r="K139" s="10" t="str">
        <f t="shared" si="42"/>
        <v>0</v>
      </c>
      <c r="L139" s="10">
        <f t="shared" si="43"/>
        <v>0</v>
      </c>
      <c r="M139" s="19"/>
    </row>
    <row r="140" spans="1:13" ht="43.75">
      <c r="A140" s="17"/>
      <c r="B140" s="33"/>
      <c r="C140" s="10">
        <v>2</v>
      </c>
      <c r="D140" s="10">
        <v>2</v>
      </c>
      <c r="E140" s="10">
        <f t="shared" si="40"/>
        <v>1</v>
      </c>
      <c r="F140" s="10" t="str">
        <f t="shared" si="41"/>
        <v>1'h0</v>
      </c>
      <c r="G140" s="10" t="s">
        <v>273</v>
      </c>
      <c r="H140" s="22" t="s">
        <v>706</v>
      </c>
      <c r="I140" s="34" t="s">
        <v>423</v>
      </c>
      <c r="J140" s="10">
        <v>0</v>
      </c>
      <c r="K140" s="10" t="str">
        <f t="shared" si="42"/>
        <v>0</v>
      </c>
      <c r="L140" s="10">
        <f t="shared" si="43"/>
        <v>0</v>
      </c>
      <c r="M140" s="19"/>
    </row>
    <row r="141" spans="1:13" ht="43.75">
      <c r="A141" s="17"/>
      <c r="B141" s="17"/>
      <c r="C141" s="10">
        <v>1</v>
      </c>
      <c r="D141" s="10">
        <v>1</v>
      </c>
      <c r="E141" s="10">
        <f t="shared" si="40"/>
        <v>1</v>
      </c>
      <c r="F141" s="10" t="str">
        <f t="shared" si="41"/>
        <v>1'h0</v>
      </c>
      <c r="G141" s="10" t="s">
        <v>123</v>
      </c>
      <c r="H141" s="18" t="s">
        <v>707</v>
      </c>
      <c r="I141" s="34" t="s">
        <v>424</v>
      </c>
      <c r="J141" s="10">
        <v>0</v>
      </c>
      <c r="K141" s="10" t="str">
        <f t="shared" si="42"/>
        <v>0</v>
      </c>
      <c r="L141" s="10">
        <f t="shared" si="43"/>
        <v>0</v>
      </c>
      <c r="M141" s="19"/>
    </row>
    <row r="142" spans="1:13" ht="58.3">
      <c r="A142" s="17"/>
      <c r="B142" s="33"/>
      <c r="C142" s="10">
        <v>0</v>
      </c>
      <c r="D142" s="10">
        <v>0</v>
      </c>
      <c r="E142" s="10">
        <f t="shared" si="40"/>
        <v>1</v>
      </c>
      <c r="F142" s="10" t="str">
        <f t="shared" si="41"/>
        <v>1'h0</v>
      </c>
      <c r="G142" s="10" t="s">
        <v>123</v>
      </c>
      <c r="H142" s="22" t="s">
        <v>708</v>
      </c>
      <c r="I142" s="34" t="s">
        <v>425</v>
      </c>
      <c r="J142" s="10">
        <v>0</v>
      </c>
      <c r="K142" s="10" t="str">
        <f t="shared" si="42"/>
        <v>0</v>
      </c>
      <c r="L142" s="10">
        <f t="shared" si="43"/>
        <v>0</v>
      </c>
      <c r="M142" s="19"/>
    </row>
    <row r="143" spans="1:13" ht="14.6">
      <c r="A143" s="6"/>
      <c r="B143" s="5" t="s">
        <v>190</v>
      </c>
      <c r="C143" s="6"/>
      <c r="D143" s="6"/>
      <c r="E143" s="6">
        <f>SUM(E144:E144)</f>
        <v>32</v>
      </c>
      <c r="F143" s="7" t="str">
        <f>CONCATENATE("32'h",K143)</f>
        <v>32'h00000000</v>
      </c>
      <c r="G143" s="7"/>
      <c r="H143" s="8" t="s">
        <v>709</v>
      </c>
      <c r="I143" s="8"/>
      <c r="J143" s="6"/>
      <c r="K143" s="6" t="str">
        <f>LOWER(DEC2HEX(L143,8))</f>
        <v>00000000</v>
      </c>
      <c r="L143" s="6">
        <f>SUM(L144:L144)</f>
        <v>0</v>
      </c>
      <c r="M143" s="6"/>
    </row>
    <row r="144" spans="1:13" ht="72.900000000000006">
      <c r="A144" s="17"/>
      <c r="B144" s="33"/>
      <c r="C144" s="10">
        <v>0</v>
      </c>
      <c r="D144" s="10">
        <v>31</v>
      </c>
      <c r="E144" s="10">
        <f>D144+1-C144</f>
        <v>32</v>
      </c>
      <c r="F144" s="10" t="str">
        <f>CONCATENATE(E144,"'h",K144)</f>
        <v>32'h0</v>
      </c>
      <c r="G144" s="10" t="s">
        <v>123</v>
      </c>
      <c r="H144" s="22" t="s">
        <v>710</v>
      </c>
      <c r="I144" s="35" t="s">
        <v>426</v>
      </c>
      <c r="J144" s="10">
        <v>0</v>
      </c>
      <c r="K144" s="10" t="str">
        <f>LOWER(DEC2HEX((J144)))</f>
        <v>0</v>
      </c>
      <c r="L144" s="10">
        <f>J144*(2^C144)</f>
        <v>0</v>
      </c>
      <c r="M144" s="19"/>
    </row>
    <row r="145" spans="1:13" ht="14.6">
      <c r="A145" s="6"/>
      <c r="B145" s="5" t="s">
        <v>191</v>
      </c>
      <c r="C145" s="6"/>
      <c r="D145" s="6"/>
      <c r="E145" s="6">
        <f>SUM(E146:E146)</f>
        <v>32</v>
      </c>
      <c r="F145" s="7" t="str">
        <f>CONCATENATE("32'h",K145)</f>
        <v>32'h00000000</v>
      </c>
      <c r="G145" s="7"/>
      <c r="H145" s="8" t="s">
        <v>2519</v>
      </c>
      <c r="I145" s="8"/>
      <c r="J145" s="6"/>
      <c r="K145" s="6" t="str">
        <f>LOWER(DEC2HEX(L145,8))</f>
        <v>00000000</v>
      </c>
      <c r="L145" s="6">
        <f>SUM(L146:L146)</f>
        <v>0</v>
      </c>
      <c r="M145" s="6"/>
    </row>
    <row r="146" spans="1:13" ht="72.900000000000006">
      <c r="A146" s="17"/>
      <c r="B146" s="17"/>
      <c r="C146" s="10">
        <v>0</v>
      </c>
      <c r="D146" s="10">
        <v>31</v>
      </c>
      <c r="E146" s="10">
        <f>D146+1-C146</f>
        <v>32</v>
      </c>
      <c r="F146" s="10" t="str">
        <f>CONCATENATE(E146,"'h",K146)</f>
        <v>32'h0</v>
      </c>
      <c r="G146" s="10" t="s">
        <v>121</v>
      </c>
      <c r="H146" s="18" t="s">
        <v>711</v>
      </c>
      <c r="I146" s="34" t="s">
        <v>427</v>
      </c>
      <c r="J146" s="10">
        <v>0</v>
      </c>
      <c r="K146" s="10" t="str">
        <f>LOWER(DEC2HEX((J146)))</f>
        <v>0</v>
      </c>
      <c r="L146" s="10">
        <f>J146*(2^C146)</f>
        <v>0</v>
      </c>
      <c r="M146" s="19"/>
    </row>
    <row r="147" spans="1:13" ht="14.6">
      <c r="A147" s="6"/>
      <c r="B147" s="5" t="s">
        <v>192</v>
      </c>
      <c r="C147" s="6"/>
      <c r="D147" s="6"/>
      <c r="E147" s="6">
        <f>SUM(E148:E150)</f>
        <v>32</v>
      </c>
      <c r="F147" s="7" t="str">
        <f>CONCATENATE("32'h",K147)</f>
        <v>32'h00000000</v>
      </c>
      <c r="G147" s="7"/>
      <c r="H147" s="8" t="s">
        <v>712</v>
      </c>
      <c r="I147" s="8"/>
      <c r="J147" s="6"/>
      <c r="K147" s="6" t="str">
        <f>LOWER(DEC2HEX(L147,8))</f>
        <v>00000000</v>
      </c>
      <c r="L147" s="6">
        <f>SUM(L148:L150)</f>
        <v>0</v>
      </c>
      <c r="M147" s="6"/>
    </row>
    <row r="148" spans="1:13" ht="58.3">
      <c r="A148" s="17"/>
      <c r="B148" s="17"/>
      <c r="C148" s="10">
        <v>21</v>
      </c>
      <c r="D148" s="10">
        <v>31</v>
      </c>
      <c r="E148" s="10">
        <f t="shared" ref="E148:E150" si="44">D148+1-C148</f>
        <v>11</v>
      </c>
      <c r="F148" s="10" t="str">
        <f t="shared" ref="F148:F150" si="45">CONCATENATE(E148,"'h",K148)</f>
        <v>11'h0</v>
      </c>
      <c r="G148" s="10" t="s">
        <v>123</v>
      </c>
      <c r="H148" s="18" t="s">
        <v>713</v>
      </c>
      <c r="I148" s="34" t="s">
        <v>428</v>
      </c>
      <c r="J148" s="10">
        <v>0</v>
      </c>
      <c r="K148" s="10" t="str">
        <f t="shared" ref="K148:K150" si="46">LOWER(DEC2HEX((J148)))</f>
        <v>0</v>
      </c>
      <c r="L148" s="10">
        <f t="shared" ref="L148:L150" si="47">J148*(2^C148)</f>
        <v>0</v>
      </c>
      <c r="M148" s="19"/>
    </row>
    <row r="149" spans="1:13" ht="72.900000000000006">
      <c r="A149" s="17"/>
      <c r="B149" s="33"/>
      <c r="C149" s="10">
        <v>10</v>
      </c>
      <c r="D149" s="10">
        <v>20</v>
      </c>
      <c r="E149" s="10">
        <f t="shared" si="44"/>
        <v>11</v>
      </c>
      <c r="F149" s="10" t="str">
        <f t="shared" si="45"/>
        <v>11'h0</v>
      </c>
      <c r="G149" s="10" t="s">
        <v>123</v>
      </c>
      <c r="H149" s="22" t="s">
        <v>714</v>
      </c>
      <c r="I149" s="35" t="s">
        <v>429</v>
      </c>
      <c r="J149" s="10">
        <v>0</v>
      </c>
      <c r="K149" s="10" t="str">
        <f t="shared" si="46"/>
        <v>0</v>
      </c>
      <c r="L149" s="10">
        <f t="shared" si="47"/>
        <v>0</v>
      </c>
      <c r="M149" s="19"/>
    </row>
    <row r="150" spans="1:13" ht="43.75">
      <c r="A150" s="17"/>
      <c r="B150" s="33"/>
      <c r="C150" s="10">
        <v>0</v>
      </c>
      <c r="D150" s="10">
        <v>9</v>
      </c>
      <c r="E150" s="10">
        <f t="shared" si="44"/>
        <v>10</v>
      </c>
      <c r="F150" s="10" t="str">
        <f t="shared" si="45"/>
        <v>10'h0</v>
      </c>
      <c r="G150" s="10" t="s">
        <v>123</v>
      </c>
      <c r="H150" s="22" t="s">
        <v>715</v>
      </c>
      <c r="I150" s="35" t="s">
        <v>430</v>
      </c>
      <c r="J150" s="10">
        <v>0</v>
      </c>
      <c r="K150" s="10" t="str">
        <f t="shared" si="46"/>
        <v>0</v>
      </c>
      <c r="L150" s="10">
        <f t="shared" si="47"/>
        <v>0</v>
      </c>
      <c r="M150" s="19"/>
    </row>
    <row r="151" spans="1:13" ht="14.6">
      <c r="A151" s="6"/>
      <c r="B151" s="5" t="s">
        <v>193</v>
      </c>
      <c r="C151" s="6"/>
      <c r="D151" s="6"/>
      <c r="E151" s="6">
        <f>SUM(E152:E153)</f>
        <v>32</v>
      </c>
      <c r="F151" s="7" t="str">
        <f>CONCATENATE("32'h",K151)</f>
        <v>32'h00000000</v>
      </c>
      <c r="G151" s="7"/>
      <c r="H151" s="8" t="s">
        <v>716</v>
      </c>
      <c r="I151" s="8"/>
      <c r="J151" s="6"/>
      <c r="K151" s="6" t="str">
        <f>LOWER(DEC2HEX(L151,8))</f>
        <v>00000000</v>
      </c>
      <c r="L151" s="6">
        <f>SUM(L152:L153)</f>
        <v>0</v>
      </c>
      <c r="M151" s="6"/>
    </row>
    <row r="152" spans="1:13" ht="14.6">
      <c r="A152" s="17"/>
      <c r="B152" s="17"/>
      <c r="C152" s="10">
        <v>10</v>
      </c>
      <c r="D152" s="10">
        <v>31</v>
      </c>
      <c r="E152" s="10">
        <f>D152+1-C152</f>
        <v>22</v>
      </c>
      <c r="F152" s="10" t="str">
        <f>CONCATENATE(E152,"'h",K152)</f>
        <v>22'h0</v>
      </c>
      <c r="G152" s="10" t="s">
        <v>121</v>
      </c>
      <c r="H152" s="18" t="s">
        <v>106</v>
      </c>
      <c r="I152" s="34" t="s">
        <v>334</v>
      </c>
      <c r="J152" s="10">
        <v>0</v>
      </c>
      <c r="K152" s="10" t="str">
        <f>LOWER(DEC2HEX((J152)))</f>
        <v>0</v>
      </c>
      <c r="L152" s="10">
        <f>J152*(2^C152)</f>
        <v>0</v>
      </c>
      <c r="M152" s="19"/>
    </row>
    <row r="153" spans="1:13" ht="29.15">
      <c r="A153" s="17"/>
      <c r="B153" s="33"/>
      <c r="C153" s="10">
        <v>0</v>
      </c>
      <c r="D153" s="10">
        <v>9</v>
      </c>
      <c r="E153" s="10">
        <f>D153+1-C153</f>
        <v>10</v>
      </c>
      <c r="F153" s="10" t="str">
        <f>CONCATENATE(E153,"'h",K153)</f>
        <v>10'h0</v>
      </c>
      <c r="G153" s="10" t="s">
        <v>123</v>
      </c>
      <c r="H153" s="22" t="s">
        <v>716</v>
      </c>
      <c r="I153" s="34" t="s">
        <v>431</v>
      </c>
      <c r="J153" s="10">
        <v>0</v>
      </c>
      <c r="K153" s="10" t="str">
        <f>LOWER(DEC2HEX((J153)))</f>
        <v>0</v>
      </c>
      <c r="L153" s="10">
        <f>J153*(2^C153)</f>
        <v>0</v>
      </c>
      <c r="M153" s="19"/>
    </row>
    <row r="154" spans="1:13" ht="14.6">
      <c r="A154" s="6"/>
      <c r="B154" s="5" t="s">
        <v>260</v>
      </c>
      <c r="C154" s="6"/>
      <c r="D154" s="6"/>
      <c r="E154" s="6">
        <f>SUM(E155:E157)</f>
        <v>32</v>
      </c>
      <c r="F154" s="7" t="str">
        <f>CONCATENATE("32'h",K154)</f>
        <v>32'h00000000</v>
      </c>
      <c r="G154" s="7"/>
      <c r="H154" s="8" t="s">
        <v>717</v>
      </c>
      <c r="I154" s="8"/>
      <c r="J154" s="6"/>
      <c r="K154" s="6" t="str">
        <f>LOWER(DEC2HEX(L154,8))</f>
        <v>00000000</v>
      </c>
      <c r="L154" s="6">
        <f>SUM(L155:L157)</f>
        <v>0</v>
      </c>
      <c r="M154" s="6"/>
    </row>
    <row r="155" spans="1:13" ht="58.3">
      <c r="A155" s="17"/>
      <c r="B155" s="17"/>
      <c r="C155" s="10">
        <v>31</v>
      </c>
      <c r="D155" s="10">
        <v>31</v>
      </c>
      <c r="E155" s="10">
        <f>D155+1-C155</f>
        <v>1</v>
      </c>
      <c r="F155" s="10" t="str">
        <f>CONCATENATE(E155,"'h",K155)</f>
        <v>1'h0</v>
      </c>
      <c r="G155" s="10" t="s">
        <v>123</v>
      </c>
      <c r="H155" s="18" t="s">
        <v>718</v>
      </c>
      <c r="I155" s="34" t="s">
        <v>432</v>
      </c>
      <c r="J155" s="10">
        <v>0</v>
      </c>
      <c r="K155" s="10" t="str">
        <f>LOWER(DEC2HEX((J155)))</f>
        <v>0</v>
      </c>
      <c r="L155" s="10">
        <f>J155*(2^C155)</f>
        <v>0</v>
      </c>
      <c r="M155" s="19"/>
    </row>
    <row r="156" spans="1:13" ht="14.6">
      <c r="A156" s="17"/>
      <c r="B156" s="33"/>
      <c r="C156" s="10">
        <v>28</v>
      </c>
      <c r="D156" s="10">
        <v>30</v>
      </c>
      <c r="E156" s="10">
        <f>D156+1-C156</f>
        <v>3</v>
      </c>
      <c r="F156" s="10" t="str">
        <f>CONCATENATE(E156,"'h",K156)</f>
        <v>3'h0</v>
      </c>
      <c r="G156" s="10" t="s">
        <v>121</v>
      </c>
      <c r="H156" s="18" t="s">
        <v>106</v>
      </c>
      <c r="I156" s="34" t="s">
        <v>334</v>
      </c>
      <c r="J156" s="10">
        <v>0</v>
      </c>
      <c r="K156" s="10" t="str">
        <f>LOWER(DEC2HEX((J156)))</f>
        <v>0</v>
      </c>
      <c r="L156" s="10">
        <f>J156*(2^C156)</f>
        <v>0</v>
      </c>
      <c r="M156" s="19"/>
    </row>
    <row r="157" spans="1:13" ht="14.6">
      <c r="A157" s="17"/>
      <c r="B157" s="33"/>
      <c r="C157" s="10">
        <v>0</v>
      </c>
      <c r="D157" s="10">
        <v>27</v>
      </c>
      <c r="E157" s="10">
        <f>D157+1-C157</f>
        <v>28</v>
      </c>
      <c r="F157" s="10" t="str">
        <f>CONCATENATE(E157,"'h",K157)</f>
        <v>28'h0</v>
      </c>
      <c r="G157" s="10" t="s">
        <v>123</v>
      </c>
      <c r="H157" s="22" t="s">
        <v>717</v>
      </c>
      <c r="I157" s="34" t="s">
        <v>433</v>
      </c>
      <c r="J157" s="10">
        <v>0</v>
      </c>
      <c r="K157" s="10" t="str">
        <f>LOWER(DEC2HEX((J157)))</f>
        <v>0</v>
      </c>
      <c r="L157" s="10">
        <f>J157*(2^C157)</f>
        <v>0</v>
      </c>
      <c r="M157" s="19"/>
    </row>
    <row r="158" spans="1:13" ht="14.6">
      <c r="A158" s="6"/>
      <c r="B158" s="5" t="s">
        <v>332</v>
      </c>
      <c r="C158" s="6"/>
      <c r="D158" s="6"/>
      <c r="E158" s="6">
        <f>SUM(E159:E166)</f>
        <v>32</v>
      </c>
      <c r="F158" s="7" t="str">
        <f>CONCATENATE("32'h",K158)</f>
        <v>32'h00000000</v>
      </c>
      <c r="G158" s="7"/>
      <c r="H158" s="8" t="s">
        <v>719</v>
      </c>
      <c r="I158" s="8"/>
      <c r="J158" s="6"/>
      <c r="K158" s="6" t="str">
        <f>LOWER(DEC2HEX(L158,8))</f>
        <v>00000000</v>
      </c>
      <c r="L158" s="6">
        <f>SUM(L159:L166)</f>
        <v>0</v>
      </c>
      <c r="M158" s="6"/>
    </row>
    <row r="159" spans="1:13" ht="29.15">
      <c r="A159" s="17"/>
      <c r="B159" s="17"/>
      <c r="C159" s="10">
        <v>31</v>
      </c>
      <c r="D159" s="10">
        <v>31</v>
      </c>
      <c r="E159" s="10">
        <f t="shared" ref="E159:E166" si="48">D159+1-C159</f>
        <v>1</v>
      </c>
      <c r="F159" s="10" t="str">
        <f t="shared" ref="F159:F166" si="49">CONCATENATE(E159,"'h",K159)</f>
        <v>1'h0</v>
      </c>
      <c r="G159" s="10" t="s">
        <v>123</v>
      </c>
      <c r="H159" s="18" t="s">
        <v>720</v>
      </c>
      <c r="I159" s="34" t="s">
        <v>434</v>
      </c>
      <c r="J159" s="10">
        <v>0</v>
      </c>
      <c r="K159" s="10" t="str">
        <f t="shared" ref="K159:K166" si="50">LOWER(DEC2HEX((J159)))</f>
        <v>0</v>
      </c>
      <c r="L159" s="10">
        <f t="shared" ref="L159:L166" si="51">J159*(2^C159)</f>
        <v>0</v>
      </c>
      <c r="M159" s="19"/>
    </row>
    <row r="160" spans="1:13" ht="43.75">
      <c r="A160" s="17"/>
      <c r="B160" s="33"/>
      <c r="C160" s="10">
        <v>24</v>
      </c>
      <c r="D160" s="10">
        <v>30</v>
      </c>
      <c r="E160" s="10">
        <f t="shared" si="48"/>
        <v>7</v>
      </c>
      <c r="F160" s="10" t="str">
        <f t="shared" si="49"/>
        <v>7'h0</v>
      </c>
      <c r="G160" s="10" t="s">
        <v>123</v>
      </c>
      <c r="H160" s="18" t="s">
        <v>721</v>
      </c>
      <c r="I160" s="34" t="s">
        <v>435</v>
      </c>
      <c r="J160" s="10">
        <v>0</v>
      </c>
      <c r="K160" s="10" t="str">
        <f t="shared" si="50"/>
        <v>0</v>
      </c>
      <c r="L160" s="10">
        <f t="shared" si="51"/>
        <v>0</v>
      </c>
      <c r="M160" s="19"/>
    </row>
    <row r="161" spans="1:13" ht="29.15">
      <c r="A161" s="17"/>
      <c r="B161" s="33"/>
      <c r="C161" s="10">
        <v>23</v>
      </c>
      <c r="D161" s="10">
        <v>23</v>
      </c>
      <c r="E161" s="10">
        <f t="shared" si="48"/>
        <v>1</v>
      </c>
      <c r="F161" s="10" t="str">
        <f t="shared" si="49"/>
        <v>1'h0</v>
      </c>
      <c r="G161" s="10" t="s">
        <v>123</v>
      </c>
      <c r="H161" s="22" t="s">
        <v>722</v>
      </c>
      <c r="I161" s="34" t="s">
        <v>436</v>
      </c>
      <c r="J161" s="10">
        <v>0</v>
      </c>
      <c r="K161" s="10" t="str">
        <f t="shared" si="50"/>
        <v>0</v>
      </c>
      <c r="L161" s="10">
        <f t="shared" si="51"/>
        <v>0</v>
      </c>
      <c r="M161" s="19"/>
    </row>
    <row r="162" spans="1:13" ht="43.75">
      <c r="A162" s="17"/>
      <c r="B162" s="17"/>
      <c r="C162" s="10">
        <v>16</v>
      </c>
      <c r="D162" s="10">
        <v>22</v>
      </c>
      <c r="E162" s="10">
        <f t="shared" si="48"/>
        <v>7</v>
      </c>
      <c r="F162" s="10" t="str">
        <f t="shared" si="49"/>
        <v>7'h0</v>
      </c>
      <c r="G162" s="10" t="s">
        <v>123</v>
      </c>
      <c r="H162" s="18" t="s">
        <v>723</v>
      </c>
      <c r="I162" s="34" t="s">
        <v>437</v>
      </c>
      <c r="J162" s="10">
        <v>0</v>
      </c>
      <c r="K162" s="10" t="str">
        <f t="shared" si="50"/>
        <v>0</v>
      </c>
      <c r="L162" s="10">
        <f t="shared" si="51"/>
        <v>0</v>
      </c>
      <c r="M162" s="19"/>
    </row>
    <row r="163" spans="1:13" ht="29.15">
      <c r="A163" s="17"/>
      <c r="B163" s="33"/>
      <c r="C163" s="10">
        <v>15</v>
      </c>
      <c r="D163" s="10">
        <v>15</v>
      </c>
      <c r="E163" s="10">
        <f t="shared" si="48"/>
        <v>1</v>
      </c>
      <c r="F163" s="10" t="str">
        <f t="shared" si="49"/>
        <v>1'h0</v>
      </c>
      <c r="G163" s="10" t="s">
        <v>123</v>
      </c>
      <c r="H163" s="18" t="s">
        <v>724</v>
      </c>
      <c r="I163" s="34" t="s">
        <v>438</v>
      </c>
      <c r="J163" s="10">
        <v>0</v>
      </c>
      <c r="K163" s="10" t="str">
        <f t="shared" si="50"/>
        <v>0</v>
      </c>
      <c r="L163" s="10">
        <f t="shared" si="51"/>
        <v>0</v>
      </c>
      <c r="M163" s="19"/>
    </row>
    <row r="164" spans="1:13" ht="43.75">
      <c r="A164" s="17"/>
      <c r="B164" s="33"/>
      <c r="C164" s="10">
        <v>8</v>
      </c>
      <c r="D164" s="10">
        <v>14</v>
      </c>
      <c r="E164" s="10">
        <f t="shared" si="48"/>
        <v>7</v>
      </c>
      <c r="F164" s="10" t="str">
        <f t="shared" si="49"/>
        <v>7'h0</v>
      </c>
      <c r="G164" s="10" t="s">
        <v>123</v>
      </c>
      <c r="H164" s="22" t="s">
        <v>725</v>
      </c>
      <c r="I164" s="34" t="s">
        <v>439</v>
      </c>
      <c r="J164" s="10">
        <v>0</v>
      </c>
      <c r="K164" s="10" t="str">
        <f t="shared" si="50"/>
        <v>0</v>
      </c>
      <c r="L164" s="10">
        <f t="shared" si="51"/>
        <v>0</v>
      </c>
      <c r="M164" s="19"/>
    </row>
    <row r="165" spans="1:13" ht="29.15">
      <c r="A165" s="17"/>
      <c r="B165" s="33"/>
      <c r="C165" s="10">
        <v>7</v>
      </c>
      <c r="D165" s="10">
        <v>7</v>
      </c>
      <c r="E165" s="10">
        <f t="shared" si="48"/>
        <v>1</v>
      </c>
      <c r="F165" s="10" t="str">
        <f t="shared" si="49"/>
        <v>1'h0</v>
      </c>
      <c r="G165" s="10" t="s">
        <v>123</v>
      </c>
      <c r="H165" s="18" t="s">
        <v>726</v>
      </c>
      <c r="I165" s="34" t="s">
        <v>440</v>
      </c>
      <c r="J165" s="10">
        <v>0</v>
      </c>
      <c r="K165" s="10" t="str">
        <f t="shared" si="50"/>
        <v>0</v>
      </c>
      <c r="L165" s="10">
        <f t="shared" si="51"/>
        <v>0</v>
      </c>
      <c r="M165" s="19"/>
    </row>
    <row r="166" spans="1:13" ht="43.75">
      <c r="A166" s="17"/>
      <c r="B166" s="33"/>
      <c r="C166" s="10">
        <v>0</v>
      </c>
      <c r="D166" s="10">
        <v>6</v>
      </c>
      <c r="E166" s="10">
        <f t="shared" si="48"/>
        <v>7</v>
      </c>
      <c r="F166" s="10" t="str">
        <f t="shared" si="49"/>
        <v>7'h0</v>
      </c>
      <c r="G166" s="10" t="s">
        <v>123</v>
      </c>
      <c r="H166" s="22" t="s">
        <v>727</v>
      </c>
      <c r="I166" s="34" t="s">
        <v>441</v>
      </c>
      <c r="J166" s="10">
        <v>0</v>
      </c>
      <c r="K166" s="10" t="str">
        <f t="shared" si="50"/>
        <v>0</v>
      </c>
      <c r="L166" s="10">
        <f t="shared" si="51"/>
        <v>0</v>
      </c>
      <c r="M166" s="19"/>
    </row>
    <row r="167" spans="1:13" ht="14.6">
      <c r="A167" s="6"/>
      <c r="B167" s="5" t="s">
        <v>144</v>
      </c>
      <c r="C167" s="6"/>
      <c r="D167" s="6"/>
      <c r="E167" s="6">
        <f>SUM(E168:E171)</f>
        <v>32</v>
      </c>
      <c r="F167" s="7" t="str">
        <f>CONCATENATE("32'h",K167)</f>
        <v>32'h00000000</v>
      </c>
      <c r="G167" s="7"/>
      <c r="H167" s="8" t="s">
        <v>728</v>
      </c>
      <c r="I167" s="8"/>
      <c r="J167" s="6"/>
      <c r="K167" s="6" t="str">
        <f>LOWER(DEC2HEX(L167,8))</f>
        <v>00000000</v>
      </c>
      <c r="L167" s="6">
        <f>SUM(L168:L171)</f>
        <v>0</v>
      </c>
      <c r="M167" s="6"/>
    </row>
    <row r="168" spans="1:13" ht="14.6">
      <c r="A168" s="17"/>
      <c r="B168" s="17"/>
      <c r="C168" s="10">
        <v>24</v>
      </c>
      <c r="D168" s="10">
        <v>31</v>
      </c>
      <c r="E168" s="10">
        <f>D168+1-C168</f>
        <v>8</v>
      </c>
      <c r="F168" s="10" t="str">
        <f>CONCATENATE(E168,"'h",K168)</f>
        <v>8'h0</v>
      </c>
      <c r="G168" s="10" t="s">
        <v>121</v>
      </c>
      <c r="H168" s="18" t="s">
        <v>729</v>
      </c>
      <c r="I168" s="34" t="s">
        <v>442</v>
      </c>
      <c r="J168" s="10">
        <v>0</v>
      </c>
      <c r="K168" s="10" t="str">
        <f>LOWER(DEC2HEX((J168)))</f>
        <v>0</v>
      </c>
      <c r="L168" s="10">
        <f>J168*(2^C168)</f>
        <v>0</v>
      </c>
      <c r="M168" s="19"/>
    </row>
    <row r="169" spans="1:13" ht="14.6">
      <c r="A169" s="17"/>
      <c r="B169" s="33"/>
      <c r="C169" s="10">
        <v>16</v>
      </c>
      <c r="D169" s="10">
        <v>23</v>
      </c>
      <c r="E169" s="10">
        <f>D169+1-C169</f>
        <v>8</v>
      </c>
      <c r="F169" s="10" t="str">
        <f>CONCATENATE(E169,"'h",K169)</f>
        <v>8'h0</v>
      </c>
      <c r="G169" s="10" t="s">
        <v>121</v>
      </c>
      <c r="H169" s="18" t="s">
        <v>730</v>
      </c>
      <c r="I169" s="34" t="s">
        <v>443</v>
      </c>
      <c r="J169" s="10">
        <v>0</v>
      </c>
      <c r="K169" s="10" t="str">
        <f>LOWER(DEC2HEX((J169)))</f>
        <v>0</v>
      </c>
      <c r="L169" s="10">
        <f>J169*(2^C169)</f>
        <v>0</v>
      </c>
      <c r="M169" s="19"/>
    </row>
    <row r="170" spans="1:13" ht="14.6">
      <c r="A170" s="17"/>
      <c r="B170" s="33"/>
      <c r="C170" s="10">
        <v>8</v>
      </c>
      <c r="D170" s="10">
        <v>15</v>
      </c>
      <c r="E170" s="10">
        <f>D170+1-C170</f>
        <v>8</v>
      </c>
      <c r="F170" s="10" t="str">
        <f>CONCATENATE(E170,"'h",K170)</f>
        <v>8'h0</v>
      </c>
      <c r="G170" s="10" t="s">
        <v>121</v>
      </c>
      <c r="H170" s="18" t="s">
        <v>731</v>
      </c>
      <c r="I170" s="34" t="s">
        <v>444</v>
      </c>
      <c r="J170" s="10">
        <v>0</v>
      </c>
      <c r="K170" s="10" t="str">
        <f>LOWER(DEC2HEX((J170)))</f>
        <v>0</v>
      </c>
      <c r="L170" s="10">
        <f>J170*(2^C170)</f>
        <v>0</v>
      </c>
      <c r="M170" s="19"/>
    </row>
    <row r="171" spans="1:13" ht="14.6">
      <c r="A171" s="17"/>
      <c r="B171" s="17"/>
      <c r="C171" s="10">
        <v>0</v>
      </c>
      <c r="D171" s="10">
        <v>7</v>
      </c>
      <c r="E171" s="10">
        <f>D171+1-C171</f>
        <v>8</v>
      </c>
      <c r="F171" s="10" t="str">
        <f>CONCATENATE(E171,"'h",K171)</f>
        <v>8'h0</v>
      </c>
      <c r="G171" s="10" t="s">
        <v>121</v>
      </c>
      <c r="H171" s="18" t="s">
        <v>732</v>
      </c>
      <c r="I171" s="34" t="s">
        <v>445</v>
      </c>
      <c r="J171" s="10">
        <v>0</v>
      </c>
      <c r="K171" s="10" t="str">
        <f>LOWER(DEC2HEX((J171)))</f>
        <v>0</v>
      </c>
      <c r="L171" s="10">
        <f>J171*(2^C171)</f>
        <v>0</v>
      </c>
      <c r="M171" s="19"/>
    </row>
    <row r="172" spans="1:13" ht="14.6">
      <c r="A172" s="6"/>
      <c r="B172" s="5" t="s">
        <v>446</v>
      </c>
      <c r="C172" s="6"/>
      <c r="D172" s="6"/>
      <c r="E172" s="6">
        <f>SUM(E173:E174)</f>
        <v>32</v>
      </c>
      <c r="F172" s="7" t="str">
        <f>CONCATENATE("32'h",K172)</f>
        <v>32'h00000000</v>
      </c>
      <c r="G172" s="7"/>
      <c r="H172" s="8" t="s">
        <v>733</v>
      </c>
      <c r="I172" s="8"/>
      <c r="J172" s="6"/>
      <c r="K172" s="6" t="str">
        <f>LOWER(DEC2HEX(L172,8))</f>
        <v>00000000</v>
      </c>
      <c r="L172" s="6">
        <f>SUM(L173:L174)</f>
        <v>0</v>
      </c>
      <c r="M172" s="6"/>
    </row>
    <row r="173" spans="1:13" ht="29.15">
      <c r="A173" s="17"/>
      <c r="B173" s="17"/>
      <c r="C173" s="10">
        <v>16</v>
      </c>
      <c r="D173" s="10">
        <v>31</v>
      </c>
      <c r="E173" s="10">
        <f>D173+1-C173</f>
        <v>16</v>
      </c>
      <c r="F173" s="10" t="str">
        <f>CONCATENATE(E173,"'h",K173)</f>
        <v>16'h0</v>
      </c>
      <c r="G173" s="10" t="s">
        <v>123</v>
      </c>
      <c r="H173" s="18" t="s">
        <v>734</v>
      </c>
      <c r="I173" s="34" t="s">
        <v>447</v>
      </c>
      <c r="J173" s="10">
        <v>0</v>
      </c>
      <c r="K173" s="10" t="str">
        <f>LOWER(DEC2HEX((J173)))</f>
        <v>0</v>
      </c>
      <c r="L173" s="10">
        <f>J173*(2^C173)</f>
        <v>0</v>
      </c>
      <c r="M173" s="19"/>
    </row>
    <row r="174" spans="1:13" ht="29.15">
      <c r="A174" s="17"/>
      <c r="B174" s="33"/>
      <c r="C174" s="10">
        <v>0</v>
      </c>
      <c r="D174" s="10">
        <v>15</v>
      </c>
      <c r="E174" s="10">
        <f>D174+1-C174</f>
        <v>16</v>
      </c>
      <c r="F174" s="10" t="str">
        <f>CONCATENATE(E174,"'h",K174)</f>
        <v>16'h0</v>
      </c>
      <c r="G174" s="10" t="s">
        <v>123</v>
      </c>
      <c r="H174" s="22" t="s">
        <v>735</v>
      </c>
      <c r="I174" s="34" t="s">
        <v>448</v>
      </c>
      <c r="J174" s="10">
        <v>0</v>
      </c>
      <c r="K174" s="10" t="str">
        <f>LOWER(DEC2HEX((J174)))</f>
        <v>0</v>
      </c>
      <c r="L174" s="10">
        <f>J174*(2^C174)</f>
        <v>0</v>
      </c>
      <c r="M174" s="19"/>
    </row>
    <row r="175" spans="1:13" ht="14.6">
      <c r="A175" s="6"/>
      <c r="B175" s="5" t="s">
        <v>449</v>
      </c>
      <c r="C175" s="6"/>
      <c r="D175" s="6"/>
      <c r="E175" s="6">
        <f>SUM(E176:E177)</f>
        <v>32</v>
      </c>
      <c r="F175" s="7" t="str">
        <f>CONCATENATE("32'h",K175)</f>
        <v>32'h00000000</v>
      </c>
      <c r="G175" s="7"/>
      <c r="H175" s="8" t="s">
        <v>736</v>
      </c>
      <c r="I175" s="8"/>
      <c r="J175" s="6"/>
      <c r="K175" s="6" t="str">
        <f>LOWER(DEC2HEX(L175,8))</f>
        <v>00000000</v>
      </c>
      <c r="L175" s="6">
        <f>SUM(L176:L177)</f>
        <v>0</v>
      </c>
      <c r="M175" s="6"/>
    </row>
    <row r="176" spans="1:13" ht="29.15">
      <c r="A176" s="17"/>
      <c r="B176" s="17"/>
      <c r="C176" s="10">
        <v>16</v>
      </c>
      <c r="D176" s="10">
        <v>31</v>
      </c>
      <c r="E176" s="10">
        <f>D176+1-C176</f>
        <v>16</v>
      </c>
      <c r="F176" s="10" t="str">
        <f>CONCATENATE(E176,"'h",K176)</f>
        <v>16'h0</v>
      </c>
      <c r="G176" s="10" t="s">
        <v>123</v>
      </c>
      <c r="H176" s="18" t="s">
        <v>737</v>
      </c>
      <c r="I176" s="34" t="s">
        <v>450</v>
      </c>
      <c r="J176" s="10">
        <v>0</v>
      </c>
      <c r="K176" s="10" t="str">
        <f>LOWER(DEC2HEX((J176)))</f>
        <v>0</v>
      </c>
      <c r="L176" s="10">
        <f>J176*(2^C176)</f>
        <v>0</v>
      </c>
      <c r="M176" s="19"/>
    </row>
    <row r="177" spans="1:13" ht="29.15">
      <c r="A177" s="17"/>
      <c r="B177" s="33"/>
      <c r="C177" s="10">
        <v>0</v>
      </c>
      <c r="D177" s="10">
        <v>15</v>
      </c>
      <c r="E177" s="10">
        <f>D177+1-C177</f>
        <v>16</v>
      </c>
      <c r="F177" s="10" t="str">
        <f>CONCATENATE(E177,"'h",K177)</f>
        <v>16'h0</v>
      </c>
      <c r="G177" s="10" t="s">
        <v>123</v>
      </c>
      <c r="H177" s="22" t="s">
        <v>738</v>
      </c>
      <c r="I177" s="34" t="s">
        <v>451</v>
      </c>
      <c r="J177" s="10">
        <v>0</v>
      </c>
      <c r="K177" s="10" t="str">
        <f>LOWER(DEC2HEX((J177)))</f>
        <v>0</v>
      </c>
      <c r="L177" s="10">
        <f>J177*(2^C177)</f>
        <v>0</v>
      </c>
      <c r="M177" s="19"/>
    </row>
    <row r="178" spans="1:13" ht="14.6">
      <c r="A178" s="6"/>
      <c r="B178" s="5" t="s">
        <v>452</v>
      </c>
      <c r="C178" s="6"/>
      <c r="D178" s="6"/>
      <c r="E178" s="6">
        <f>SUM(E179:E203)</f>
        <v>32</v>
      </c>
      <c r="F178" s="7" t="str">
        <f>CONCATENATE("32'h",K178)</f>
        <v>32'h00000000</v>
      </c>
      <c r="G178" s="7"/>
      <c r="H178" s="8" t="s">
        <v>739</v>
      </c>
      <c r="I178" s="8"/>
      <c r="J178" s="6"/>
      <c r="K178" s="6" t="str">
        <f>LOWER(DEC2HEX(L178,8))</f>
        <v>00000000</v>
      </c>
      <c r="L178" s="6">
        <f>SUM(L179:L203)</f>
        <v>0</v>
      </c>
      <c r="M178" s="6"/>
    </row>
    <row r="179" spans="1:13" ht="14.6">
      <c r="A179" s="17"/>
      <c r="B179" s="17"/>
      <c r="C179" s="10">
        <v>24</v>
      </c>
      <c r="D179" s="10">
        <v>31</v>
      </c>
      <c r="E179" s="10">
        <f t="shared" ref="E179:E203" si="52">D179+1-C179</f>
        <v>8</v>
      </c>
      <c r="F179" s="10" t="str">
        <f t="shared" ref="F179:F203" si="53">CONCATENATE(E179,"'h",K179)</f>
        <v>8'h0</v>
      </c>
      <c r="G179" s="10" t="s">
        <v>121</v>
      </c>
      <c r="H179" s="18" t="s">
        <v>106</v>
      </c>
      <c r="I179" s="34" t="s">
        <v>334</v>
      </c>
      <c r="J179" s="10">
        <v>0</v>
      </c>
      <c r="K179" s="10" t="str">
        <f t="shared" ref="K179:K203" si="54">LOWER(DEC2HEX((J179)))</f>
        <v>0</v>
      </c>
      <c r="L179" s="10">
        <f t="shared" ref="L179:L203" si="55">J179*(2^C179)</f>
        <v>0</v>
      </c>
      <c r="M179" s="19"/>
    </row>
    <row r="180" spans="1:13" ht="72.900000000000006">
      <c r="A180" s="17"/>
      <c r="B180" s="33"/>
      <c r="C180" s="10">
        <v>23</v>
      </c>
      <c r="D180" s="10">
        <v>23</v>
      </c>
      <c r="E180" s="10">
        <f t="shared" si="52"/>
        <v>1</v>
      </c>
      <c r="F180" s="10" t="str">
        <f t="shared" si="53"/>
        <v>1'h0</v>
      </c>
      <c r="G180" s="10" t="s">
        <v>121</v>
      </c>
      <c r="H180" s="18" t="s">
        <v>740</v>
      </c>
      <c r="I180" s="34" t="s">
        <v>741</v>
      </c>
      <c r="J180" s="10">
        <v>0</v>
      </c>
      <c r="K180" s="10" t="str">
        <f t="shared" si="54"/>
        <v>0</v>
      </c>
      <c r="L180" s="10">
        <f t="shared" si="55"/>
        <v>0</v>
      </c>
      <c r="M180" s="19"/>
    </row>
    <row r="181" spans="1:13" ht="72.900000000000006">
      <c r="A181" s="17"/>
      <c r="B181" s="17"/>
      <c r="C181" s="10">
        <v>22</v>
      </c>
      <c r="D181" s="10">
        <v>22</v>
      </c>
      <c r="E181" s="10">
        <f t="shared" si="52"/>
        <v>1</v>
      </c>
      <c r="F181" s="10" t="str">
        <f t="shared" si="53"/>
        <v>1'h0</v>
      </c>
      <c r="G181" s="10" t="s">
        <v>121</v>
      </c>
      <c r="H181" s="22" t="s">
        <v>742</v>
      </c>
      <c r="I181" s="34" t="s">
        <v>743</v>
      </c>
      <c r="J181" s="10">
        <v>0</v>
      </c>
      <c r="K181" s="10" t="str">
        <f t="shared" si="54"/>
        <v>0</v>
      </c>
      <c r="L181" s="10">
        <f t="shared" si="55"/>
        <v>0</v>
      </c>
      <c r="M181" s="19"/>
    </row>
    <row r="182" spans="1:13" ht="43.75">
      <c r="A182" s="17"/>
      <c r="B182" s="33"/>
      <c r="C182" s="10">
        <v>21</v>
      </c>
      <c r="D182" s="10">
        <v>21</v>
      </c>
      <c r="E182" s="10">
        <f t="shared" si="52"/>
        <v>1</v>
      </c>
      <c r="F182" s="10" t="str">
        <f t="shared" si="53"/>
        <v>1'h0</v>
      </c>
      <c r="G182" s="10" t="s">
        <v>121</v>
      </c>
      <c r="H182" s="18" t="s">
        <v>744</v>
      </c>
      <c r="I182" s="34" t="s">
        <v>745</v>
      </c>
      <c r="J182" s="10">
        <v>0</v>
      </c>
      <c r="K182" s="10" t="str">
        <f t="shared" si="54"/>
        <v>0</v>
      </c>
      <c r="L182" s="10">
        <f t="shared" si="55"/>
        <v>0</v>
      </c>
      <c r="M182" s="19"/>
    </row>
    <row r="183" spans="1:13" ht="72.900000000000006">
      <c r="A183" s="17"/>
      <c r="B183" s="17"/>
      <c r="C183" s="10">
        <v>20</v>
      </c>
      <c r="D183" s="10">
        <v>20</v>
      </c>
      <c r="E183" s="10">
        <f t="shared" si="52"/>
        <v>1</v>
      </c>
      <c r="F183" s="10" t="str">
        <f t="shared" si="53"/>
        <v>1'h0</v>
      </c>
      <c r="G183" s="10" t="s">
        <v>121</v>
      </c>
      <c r="H183" s="22" t="s">
        <v>746</v>
      </c>
      <c r="I183" s="34" t="s">
        <v>747</v>
      </c>
      <c r="J183" s="10">
        <v>0</v>
      </c>
      <c r="K183" s="10" t="str">
        <f t="shared" si="54"/>
        <v>0</v>
      </c>
      <c r="L183" s="10">
        <f t="shared" si="55"/>
        <v>0</v>
      </c>
      <c r="M183" s="19"/>
    </row>
    <row r="184" spans="1:13" ht="87.45">
      <c r="A184" s="17"/>
      <c r="B184" s="33"/>
      <c r="C184" s="10">
        <v>19</v>
      </c>
      <c r="D184" s="10">
        <v>19</v>
      </c>
      <c r="E184" s="10">
        <f t="shared" si="52"/>
        <v>1</v>
      </c>
      <c r="F184" s="10" t="str">
        <f t="shared" si="53"/>
        <v>1'h0</v>
      </c>
      <c r="G184" s="10" t="s">
        <v>121</v>
      </c>
      <c r="H184" s="18" t="s">
        <v>748</v>
      </c>
      <c r="I184" s="34" t="s">
        <v>749</v>
      </c>
      <c r="J184" s="10">
        <v>0</v>
      </c>
      <c r="K184" s="10" t="str">
        <f t="shared" si="54"/>
        <v>0</v>
      </c>
      <c r="L184" s="10">
        <f t="shared" si="55"/>
        <v>0</v>
      </c>
      <c r="M184" s="19"/>
    </row>
    <row r="185" spans="1:13" ht="87.45">
      <c r="A185" s="17"/>
      <c r="B185" s="17"/>
      <c r="C185" s="10">
        <v>18</v>
      </c>
      <c r="D185" s="10">
        <v>18</v>
      </c>
      <c r="E185" s="10">
        <f t="shared" si="52"/>
        <v>1</v>
      </c>
      <c r="F185" s="10" t="str">
        <f t="shared" si="53"/>
        <v>1'h0</v>
      </c>
      <c r="G185" s="10" t="s">
        <v>121</v>
      </c>
      <c r="H185" s="22" t="s">
        <v>750</v>
      </c>
      <c r="I185" s="34" t="s">
        <v>751</v>
      </c>
      <c r="J185" s="10">
        <v>0</v>
      </c>
      <c r="K185" s="10" t="str">
        <f t="shared" si="54"/>
        <v>0</v>
      </c>
      <c r="L185" s="10">
        <f t="shared" si="55"/>
        <v>0</v>
      </c>
      <c r="M185" s="19"/>
    </row>
    <row r="186" spans="1:13" ht="58.3">
      <c r="A186" s="17"/>
      <c r="B186" s="33"/>
      <c r="C186" s="10">
        <v>17</v>
      </c>
      <c r="D186" s="10">
        <v>17</v>
      </c>
      <c r="E186" s="10">
        <f t="shared" si="52"/>
        <v>1</v>
      </c>
      <c r="F186" s="10" t="str">
        <f t="shared" si="53"/>
        <v>1'h0</v>
      </c>
      <c r="G186" s="10" t="s">
        <v>121</v>
      </c>
      <c r="H186" s="18" t="s">
        <v>752</v>
      </c>
      <c r="I186" s="34" t="s">
        <v>753</v>
      </c>
      <c r="J186" s="10">
        <v>0</v>
      </c>
      <c r="K186" s="10" t="str">
        <f t="shared" si="54"/>
        <v>0</v>
      </c>
      <c r="L186" s="10">
        <f t="shared" si="55"/>
        <v>0</v>
      </c>
      <c r="M186" s="19"/>
    </row>
    <row r="187" spans="1:13" ht="72.900000000000006">
      <c r="A187" s="17"/>
      <c r="B187" s="17"/>
      <c r="C187" s="10">
        <v>16</v>
      </c>
      <c r="D187" s="10">
        <v>16</v>
      </c>
      <c r="E187" s="10">
        <f t="shared" si="52"/>
        <v>1</v>
      </c>
      <c r="F187" s="10" t="str">
        <f t="shared" si="53"/>
        <v>1'h0</v>
      </c>
      <c r="G187" s="10" t="s">
        <v>121</v>
      </c>
      <c r="H187" s="22" t="s">
        <v>754</v>
      </c>
      <c r="I187" s="34" t="s">
        <v>755</v>
      </c>
      <c r="J187" s="10">
        <v>0</v>
      </c>
      <c r="K187" s="10" t="str">
        <f t="shared" si="54"/>
        <v>0</v>
      </c>
      <c r="L187" s="10">
        <f t="shared" si="55"/>
        <v>0</v>
      </c>
      <c r="M187" s="19"/>
    </row>
    <row r="188" spans="1:13" ht="116.6">
      <c r="A188" s="17"/>
      <c r="B188" s="33"/>
      <c r="C188" s="10">
        <v>15</v>
      </c>
      <c r="D188" s="10">
        <v>15</v>
      </c>
      <c r="E188" s="10">
        <f t="shared" si="52"/>
        <v>1</v>
      </c>
      <c r="F188" s="10" t="str">
        <f t="shared" si="53"/>
        <v>1'h0</v>
      </c>
      <c r="G188" s="10" t="s">
        <v>121</v>
      </c>
      <c r="H188" s="18" t="s">
        <v>756</v>
      </c>
      <c r="I188" s="34" t="s">
        <v>757</v>
      </c>
      <c r="J188" s="10">
        <v>0</v>
      </c>
      <c r="K188" s="10" t="str">
        <f t="shared" si="54"/>
        <v>0</v>
      </c>
      <c r="L188" s="10">
        <f t="shared" si="55"/>
        <v>0</v>
      </c>
      <c r="M188" s="19"/>
    </row>
    <row r="189" spans="1:13" ht="87.45">
      <c r="A189" s="17"/>
      <c r="B189" s="17"/>
      <c r="C189" s="10">
        <v>14</v>
      </c>
      <c r="D189" s="10">
        <v>14</v>
      </c>
      <c r="E189" s="10">
        <f t="shared" si="52"/>
        <v>1</v>
      </c>
      <c r="F189" s="10" t="str">
        <f t="shared" si="53"/>
        <v>1'h0</v>
      </c>
      <c r="G189" s="10" t="s">
        <v>121</v>
      </c>
      <c r="H189" s="22" t="s">
        <v>758</v>
      </c>
      <c r="I189" s="34" t="s">
        <v>759</v>
      </c>
      <c r="J189" s="10">
        <v>0</v>
      </c>
      <c r="K189" s="10" t="str">
        <f t="shared" si="54"/>
        <v>0</v>
      </c>
      <c r="L189" s="10">
        <f t="shared" si="55"/>
        <v>0</v>
      </c>
      <c r="M189" s="19"/>
    </row>
    <row r="190" spans="1:13" ht="58.3">
      <c r="A190" s="17"/>
      <c r="B190" s="33"/>
      <c r="C190" s="10">
        <v>13</v>
      </c>
      <c r="D190" s="10">
        <v>13</v>
      </c>
      <c r="E190" s="10">
        <f t="shared" si="52"/>
        <v>1</v>
      </c>
      <c r="F190" s="10" t="str">
        <f t="shared" si="53"/>
        <v>1'h0</v>
      </c>
      <c r="G190" s="10" t="s">
        <v>121</v>
      </c>
      <c r="H190" s="18" t="s">
        <v>760</v>
      </c>
      <c r="I190" s="34" t="s">
        <v>761</v>
      </c>
      <c r="J190" s="10">
        <v>0</v>
      </c>
      <c r="K190" s="10" t="str">
        <f t="shared" si="54"/>
        <v>0</v>
      </c>
      <c r="L190" s="10">
        <f t="shared" si="55"/>
        <v>0</v>
      </c>
      <c r="M190" s="19"/>
    </row>
    <row r="191" spans="1:13" ht="72.900000000000006">
      <c r="A191" s="17"/>
      <c r="B191" s="17"/>
      <c r="C191" s="10">
        <v>12</v>
      </c>
      <c r="D191" s="10">
        <v>12</v>
      </c>
      <c r="E191" s="10">
        <f t="shared" si="52"/>
        <v>1</v>
      </c>
      <c r="F191" s="10" t="str">
        <f t="shared" si="53"/>
        <v>1'h0</v>
      </c>
      <c r="G191" s="10" t="s">
        <v>121</v>
      </c>
      <c r="H191" s="22" t="s">
        <v>762</v>
      </c>
      <c r="I191" s="34" t="s">
        <v>763</v>
      </c>
      <c r="J191" s="10">
        <v>0</v>
      </c>
      <c r="K191" s="10" t="str">
        <f t="shared" si="54"/>
        <v>0</v>
      </c>
      <c r="L191" s="10">
        <f t="shared" si="55"/>
        <v>0</v>
      </c>
      <c r="M191" s="19"/>
    </row>
    <row r="192" spans="1:13" ht="58.3">
      <c r="A192" s="17"/>
      <c r="B192" s="33"/>
      <c r="C192" s="10">
        <v>11</v>
      </c>
      <c r="D192" s="10">
        <v>11</v>
      </c>
      <c r="E192" s="10">
        <f t="shared" si="52"/>
        <v>1</v>
      </c>
      <c r="F192" s="10" t="str">
        <f t="shared" si="53"/>
        <v>1'h0</v>
      </c>
      <c r="G192" s="10" t="s">
        <v>121</v>
      </c>
      <c r="H192" s="18" t="s">
        <v>764</v>
      </c>
      <c r="I192" s="34" t="s">
        <v>765</v>
      </c>
      <c r="J192" s="10">
        <v>0</v>
      </c>
      <c r="K192" s="10" t="str">
        <f t="shared" si="54"/>
        <v>0</v>
      </c>
      <c r="L192" s="10">
        <f t="shared" si="55"/>
        <v>0</v>
      </c>
      <c r="M192" s="19"/>
    </row>
    <row r="193" spans="1:13" ht="72.900000000000006">
      <c r="A193" s="17"/>
      <c r="B193" s="17"/>
      <c r="C193" s="10">
        <v>10</v>
      </c>
      <c r="D193" s="10">
        <v>10</v>
      </c>
      <c r="E193" s="10">
        <f t="shared" si="52"/>
        <v>1</v>
      </c>
      <c r="F193" s="10" t="str">
        <f t="shared" si="53"/>
        <v>1'h0</v>
      </c>
      <c r="G193" s="10" t="s">
        <v>121</v>
      </c>
      <c r="H193" s="22" t="s">
        <v>766</v>
      </c>
      <c r="I193" s="34" t="s">
        <v>767</v>
      </c>
      <c r="J193" s="10">
        <v>0</v>
      </c>
      <c r="K193" s="10" t="str">
        <f t="shared" si="54"/>
        <v>0</v>
      </c>
      <c r="L193" s="10">
        <f t="shared" si="55"/>
        <v>0</v>
      </c>
      <c r="M193" s="19"/>
    </row>
    <row r="194" spans="1:13" ht="102">
      <c r="A194" s="17"/>
      <c r="B194" s="33"/>
      <c r="C194" s="10">
        <v>9</v>
      </c>
      <c r="D194" s="10">
        <v>9</v>
      </c>
      <c r="E194" s="10">
        <f t="shared" si="52"/>
        <v>1</v>
      </c>
      <c r="F194" s="10" t="str">
        <f t="shared" si="53"/>
        <v>1'h0</v>
      </c>
      <c r="G194" s="10" t="s">
        <v>121</v>
      </c>
      <c r="H194" s="18" t="s">
        <v>768</v>
      </c>
      <c r="I194" s="34" t="s">
        <v>769</v>
      </c>
      <c r="J194" s="10">
        <v>0</v>
      </c>
      <c r="K194" s="10" t="str">
        <f t="shared" si="54"/>
        <v>0</v>
      </c>
      <c r="L194" s="10">
        <f t="shared" si="55"/>
        <v>0</v>
      </c>
      <c r="M194" s="19"/>
    </row>
    <row r="195" spans="1:13" ht="87.45">
      <c r="A195" s="17"/>
      <c r="B195" s="17"/>
      <c r="C195" s="10">
        <v>8</v>
      </c>
      <c r="D195" s="10">
        <v>8</v>
      </c>
      <c r="E195" s="10">
        <f t="shared" si="52"/>
        <v>1</v>
      </c>
      <c r="F195" s="10" t="str">
        <f t="shared" si="53"/>
        <v>1'h0</v>
      </c>
      <c r="G195" s="10" t="s">
        <v>121</v>
      </c>
      <c r="H195" s="22" t="s">
        <v>770</v>
      </c>
      <c r="I195" s="34" t="s">
        <v>771</v>
      </c>
      <c r="J195" s="10">
        <v>0</v>
      </c>
      <c r="K195" s="10" t="str">
        <f t="shared" si="54"/>
        <v>0</v>
      </c>
      <c r="L195" s="10">
        <f t="shared" si="55"/>
        <v>0</v>
      </c>
      <c r="M195" s="19"/>
    </row>
    <row r="196" spans="1:13" ht="72.900000000000006">
      <c r="A196" s="17"/>
      <c r="B196" s="33"/>
      <c r="C196" s="10">
        <v>7</v>
      </c>
      <c r="D196" s="10">
        <v>7</v>
      </c>
      <c r="E196" s="10">
        <f t="shared" si="52"/>
        <v>1</v>
      </c>
      <c r="F196" s="10" t="str">
        <f t="shared" si="53"/>
        <v>1'h0</v>
      </c>
      <c r="G196" s="10" t="s">
        <v>121</v>
      </c>
      <c r="H196" s="18" t="s">
        <v>772</v>
      </c>
      <c r="I196" s="34" t="s">
        <v>773</v>
      </c>
      <c r="J196" s="10">
        <v>0</v>
      </c>
      <c r="K196" s="10" t="str">
        <f t="shared" si="54"/>
        <v>0</v>
      </c>
      <c r="L196" s="10">
        <f t="shared" si="55"/>
        <v>0</v>
      </c>
      <c r="M196" s="19"/>
    </row>
    <row r="197" spans="1:13" ht="87.45">
      <c r="A197" s="17"/>
      <c r="B197" s="17"/>
      <c r="C197" s="10">
        <v>6</v>
      </c>
      <c r="D197" s="10">
        <v>6</v>
      </c>
      <c r="E197" s="10">
        <f t="shared" si="52"/>
        <v>1</v>
      </c>
      <c r="F197" s="10" t="str">
        <f t="shared" si="53"/>
        <v>1'h0</v>
      </c>
      <c r="G197" s="10" t="s">
        <v>121</v>
      </c>
      <c r="H197" s="22" t="s">
        <v>774</v>
      </c>
      <c r="I197" s="34" t="s">
        <v>453</v>
      </c>
      <c r="J197" s="10">
        <v>0</v>
      </c>
      <c r="K197" s="10" t="str">
        <f t="shared" si="54"/>
        <v>0</v>
      </c>
      <c r="L197" s="10">
        <f t="shared" si="55"/>
        <v>0</v>
      </c>
      <c r="M197" s="19"/>
    </row>
    <row r="198" spans="1:13" ht="87.45">
      <c r="A198" s="17"/>
      <c r="B198" s="33"/>
      <c r="C198" s="10">
        <v>5</v>
      </c>
      <c r="D198" s="10">
        <v>5</v>
      </c>
      <c r="E198" s="10">
        <f t="shared" si="52"/>
        <v>1</v>
      </c>
      <c r="F198" s="10" t="str">
        <f t="shared" si="53"/>
        <v>1'h0</v>
      </c>
      <c r="G198" s="10" t="s">
        <v>121</v>
      </c>
      <c r="H198" s="18" t="s">
        <v>775</v>
      </c>
      <c r="I198" s="34" t="s">
        <v>453</v>
      </c>
      <c r="J198" s="10">
        <v>0</v>
      </c>
      <c r="K198" s="10" t="str">
        <f t="shared" si="54"/>
        <v>0</v>
      </c>
      <c r="L198" s="10">
        <f t="shared" si="55"/>
        <v>0</v>
      </c>
      <c r="M198" s="19"/>
    </row>
    <row r="199" spans="1:13" ht="58.3">
      <c r="A199" s="17"/>
      <c r="B199" s="17"/>
      <c r="C199" s="10">
        <v>4</v>
      </c>
      <c r="D199" s="10">
        <v>4</v>
      </c>
      <c r="E199" s="10">
        <f t="shared" si="52"/>
        <v>1</v>
      </c>
      <c r="F199" s="10" t="str">
        <f t="shared" si="53"/>
        <v>1'h0</v>
      </c>
      <c r="G199" s="10" t="s">
        <v>121</v>
      </c>
      <c r="H199" s="22" t="s">
        <v>776</v>
      </c>
      <c r="I199" s="34" t="s">
        <v>454</v>
      </c>
      <c r="J199" s="10">
        <v>0</v>
      </c>
      <c r="K199" s="10" t="str">
        <f t="shared" si="54"/>
        <v>0</v>
      </c>
      <c r="L199" s="10">
        <f t="shared" si="55"/>
        <v>0</v>
      </c>
      <c r="M199" s="19"/>
    </row>
    <row r="200" spans="1:13" ht="72.900000000000006">
      <c r="A200" s="17"/>
      <c r="B200" s="33"/>
      <c r="C200" s="10">
        <v>3</v>
      </c>
      <c r="D200" s="10">
        <v>3</v>
      </c>
      <c r="E200" s="10">
        <f t="shared" si="52"/>
        <v>1</v>
      </c>
      <c r="F200" s="10" t="str">
        <f t="shared" si="53"/>
        <v>1'h0</v>
      </c>
      <c r="G200" s="10" t="s">
        <v>121</v>
      </c>
      <c r="H200" s="18" t="s">
        <v>777</v>
      </c>
      <c r="I200" s="34" t="s">
        <v>455</v>
      </c>
      <c r="J200" s="10">
        <v>0</v>
      </c>
      <c r="K200" s="10" t="str">
        <f t="shared" si="54"/>
        <v>0</v>
      </c>
      <c r="L200" s="10">
        <f t="shared" si="55"/>
        <v>0</v>
      </c>
      <c r="M200" s="19"/>
    </row>
    <row r="201" spans="1:13" ht="72.900000000000006">
      <c r="A201" s="17"/>
      <c r="B201" s="17"/>
      <c r="C201" s="10">
        <v>2</v>
      </c>
      <c r="D201" s="10">
        <v>2</v>
      </c>
      <c r="E201" s="10">
        <f t="shared" si="52"/>
        <v>1</v>
      </c>
      <c r="F201" s="10" t="str">
        <f t="shared" si="53"/>
        <v>1'h0</v>
      </c>
      <c r="G201" s="10" t="s">
        <v>121</v>
      </c>
      <c r="H201" s="22" t="s">
        <v>778</v>
      </c>
      <c r="I201" s="34" t="s">
        <v>779</v>
      </c>
      <c r="J201" s="10">
        <v>0</v>
      </c>
      <c r="K201" s="10" t="str">
        <f t="shared" si="54"/>
        <v>0</v>
      </c>
      <c r="L201" s="10">
        <f t="shared" si="55"/>
        <v>0</v>
      </c>
      <c r="M201" s="19"/>
    </row>
    <row r="202" spans="1:13" ht="87.45">
      <c r="A202" s="17"/>
      <c r="B202" s="33"/>
      <c r="C202" s="10">
        <v>1</v>
      </c>
      <c r="D202" s="10">
        <v>1</v>
      </c>
      <c r="E202" s="10">
        <f t="shared" si="52"/>
        <v>1</v>
      </c>
      <c r="F202" s="10" t="str">
        <f t="shared" si="53"/>
        <v>1'h0</v>
      </c>
      <c r="G202" s="10" t="s">
        <v>121</v>
      </c>
      <c r="H202" s="18" t="s">
        <v>780</v>
      </c>
      <c r="I202" s="34" t="s">
        <v>781</v>
      </c>
      <c r="J202" s="10">
        <v>0</v>
      </c>
      <c r="K202" s="10" t="str">
        <f t="shared" si="54"/>
        <v>0</v>
      </c>
      <c r="L202" s="10">
        <f t="shared" si="55"/>
        <v>0</v>
      </c>
      <c r="M202" s="19"/>
    </row>
    <row r="203" spans="1:13" ht="102">
      <c r="A203" s="17"/>
      <c r="B203" s="33"/>
      <c r="C203" s="10">
        <v>0</v>
      </c>
      <c r="D203" s="10">
        <v>0</v>
      </c>
      <c r="E203" s="10">
        <f t="shared" si="52"/>
        <v>1</v>
      </c>
      <c r="F203" s="10" t="str">
        <f t="shared" si="53"/>
        <v>1'h0</v>
      </c>
      <c r="G203" s="10" t="s">
        <v>121</v>
      </c>
      <c r="H203" s="22" t="s">
        <v>782</v>
      </c>
      <c r="I203" s="34" t="s">
        <v>783</v>
      </c>
      <c r="J203" s="10">
        <v>0</v>
      </c>
      <c r="K203" s="10" t="str">
        <f t="shared" si="54"/>
        <v>0</v>
      </c>
      <c r="L203" s="10">
        <f t="shared" si="55"/>
        <v>0</v>
      </c>
      <c r="M203" s="19"/>
    </row>
    <row r="204" spans="1:13" ht="14.6">
      <c r="A204" s="6"/>
      <c r="B204" s="5" t="s">
        <v>456</v>
      </c>
      <c r="C204" s="6"/>
      <c r="D204" s="6"/>
      <c r="E204" s="6">
        <f>SUM(E205:E205)</f>
        <v>32</v>
      </c>
      <c r="F204" s="7" t="str">
        <f>CONCATENATE("32'h",K204)</f>
        <v>32'h00000000</v>
      </c>
      <c r="G204" s="7"/>
      <c r="H204" s="8" t="s">
        <v>784</v>
      </c>
      <c r="I204" s="8"/>
      <c r="J204" s="6"/>
      <c r="K204" s="6" t="str">
        <f>LOWER(DEC2HEX(L204,8))</f>
        <v>00000000</v>
      </c>
      <c r="L204" s="6">
        <f>SUM(L205:L205)</f>
        <v>0</v>
      </c>
      <c r="M204" s="6"/>
    </row>
    <row r="205" spans="1:13" ht="43.75">
      <c r="A205" s="17"/>
      <c r="B205" s="17"/>
      <c r="C205" s="10">
        <v>0</v>
      </c>
      <c r="D205" s="10">
        <v>31</v>
      </c>
      <c r="E205" s="10">
        <f>D205+1-C205</f>
        <v>32</v>
      </c>
      <c r="F205" s="10" t="str">
        <f>CONCATENATE(E205,"'h",K205)</f>
        <v>32'h0</v>
      </c>
      <c r="G205" s="10" t="s">
        <v>123</v>
      </c>
      <c r="H205" s="18" t="s">
        <v>785</v>
      </c>
      <c r="I205" s="34" t="s">
        <v>457</v>
      </c>
      <c r="J205" s="10">
        <v>0</v>
      </c>
      <c r="K205" s="10" t="str">
        <f>LOWER(DEC2HEX((J205)))</f>
        <v>0</v>
      </c>
      <c r="L205" s="10">
        <f>J205*(2^C205)</f>
        <v>0</v>
      </c>
      <c r="M205" s="19"/>
    </row>
    <row r="206" spans="1:13" ht="14.6">
      <c r="A206" s="6"/>
      <c r="B206" s="5" t="s">
        <v>458</v>
      </c>
      <c r="C206" s="6"/>
      <c r="D206" s="6"/>
      <c r="E206" s="6">
        <f>SUM(E207:E215)</f>
        <v>32</v>
      </c>
      <c r="F206" s="7" t="str">
        <f>CONCATENATE("32'h",K206)</f>
        <v>32'h00000002</v>
      </c>
      <c r="G206" s="7"/>
      <c r="H206" s="8" t="s">
        <v>786</v>
      </c>
      <c r="I206" s="8"/>
      <c r="J206" s="6"/>
      <c r="K206" s="6" t="str">
        <f>LOWER(DEC2HEX(L206,8))</f>
        <v>00000002</v>
      </c>
      <c r="L206" s="6">
        <f>SUM(L207:L215)</f>
        <v>2</v>
      </c>
      <c r="M206" s="6"/>
    </row>
    <row r="207" spans="1:13" ht="14.6">
      <c r="A207" s="17"/>
      <c r="B207" s="17"/>
      <c r="C207" s="10">
        <v>30</v>
      </c>
      <c r="D207" s="10">
        <v>31</v>
      </c>
      <c r="E207" s="10">
        <f t="shared" ref="E207:E215" si="56">D207+1-C207</f>
        <v>2</v>
      </c>
      <c r="F207" s="10" t="str">
        <f t="shared" ref="F207:F215" si="57">CONCATENATE(E207,"'h",K207)</f>
        <v>2'h0</v>
      </c>
      <c r="G207" s="10" t="s">
        <v>121</v>
      </c>
      <c r="H207" s="18" t="s">
        <v>106</v>
      </c>
      <c r="I207" s="34" t="s">
        <v>334</v>
      </c>
      <c r="J207" s="10">
        <v>0</v>
      </c>
      <c r="K207" s="10" t="str">
        <f t="shared" ref="K207:K215" si="58">LOWER(DEC2HEX((J207)))</f>
        <v>0</v>
      </c>
      <c r="L207" s="10">
        <f t="shared" ref="L207:L215" si="59">J207*(2^C207)</f>
        <v>0</v>
      </c>
      <c r="M207" s="19"/>
    </row>
    <row r="208" spans="1:13" ht="29.15">
      <c r="A208" s="17"/>
      <c r="B208" s="33"/>
      <c r="C208" s="10">
        <v>16</v>
      </c>
      <c r="D208" s="10">
        <v>29</v>
      </c>
      <c r="E208" s="10">
        <f t="shared" si="56"/>
        <v>14</v>
      </c>
      <c r="F208" s="10" t="str">
        <f t="shared" si="57"/>
        <v>14'h0</v>
      </c>
      <c r="G208" s="10" t="s">
        <v>123</v>
      </c>
      <c r="H208" s="18" t="s">
        <v>787</v>
      </c>
      <c r="I208" s="34" t="s">
        <v>788</v>
      </c>
      <c r="J208" s="10">
        <v>0</v>
      </c>
      <c r="K208" s="10" t="str">
        <f t="shared" si="58"/>
        <v>0</v>
      </c>
      <c r="L208" s="10">
        <f t="shared" si="59"/>
        <v>0</v>
      </c>
      <c r="M208" s="19"/>
    </row>
    <row r="209" spans="1:13" ht="14.6">
      <c r="A209" s="17"/>
      <c r="B209" s="33"/>
      <c r="C209" s="10">
        <v>8</v>
      </c>
      <c r="D209" s="10">
        <v>15</v>
      </c>
      <c r="E209" s="10">
        <f t="shared" si="56"/>
        <v>8</v>
      </c>
      <c r="F209" s="10" t="str">
        <f t="shared" si="57"/>
        <v>8'h0</v>
      </c>
      <c r="G209" s="10" t="s">
        <v>121</v>
      </c>
      <c r="H209" s="18" t="s">
        <v>106</v>
      </c>
      <c r="I209" s="34" t="s">
        <v>334</v>
      </c>
      <c r="J209" s="10">
        <v>0</v>
      </c>
      <c r="K209" s="10" t="str">
        <f t="shared" si="58"/>
        <v>0</v>
      </c>
      <c r="L209" s="10">
        <f t="shared" si="59"/>
        <v>0</v>
      </c>
      <c r="M209" s="19"/>
    </row>
    <row r="210" spans="1:13" ht="43.75">
      <c r="A210" s="17"/>
      <c r="B210" s="17"/>
      <c r="C210" s="10">
        <v>7</v>
      </c>
      <c r="D210" s="10">
        <v>7</v>
      </c>
      <c r="E210" s="10">
        <f t="shared" si="56"/>
        <v>1</v>
      </c>
      <c r="F210" s="10" t="str">
        <f t="shared" si="57"/>
        <v>1'h0</v>
      </c>
      <c r="G210" s="10" t="s">
        <v>123</v>
      </c>
      <c r="H210" s="18" t="s">
        <v>789</v>
      </c>
      <c r="I210" s="34" t="s">
        <v>459</v>
      </c>
      <c r="J210" s="10">
        <v>0</v>
      </c>
      <c r="K210" s="10" t="str">
        <f t="shared" si="58"/>
        <v>0</v>
      </c>
      <c r="L210" s="10">
        <f t="shared" si="59"/>
        <v>0</v>
      </c>
      <c r="M210" s="19"/>
    </row>
    <row r="211" spans="1:13" ht="14.6">
      <c r="A211" s="17"/>
      <c r="B211" s="33"/>
      <c r="C211" s="10">
        <v>6</v>
      </c>
      <c r="D211" s="10">
        <v>6</v>
      </c>
      <c r="E211" s="10">
        <f t="shared" si="56"/>
        <v>1</v>
      </c>
      <c r="F211" s="10" t="str">
        <f t="shared" si="57"/>
        <v>1'h0</v>
      </c>
      <c r="G211" s="10" t="s">
        <v>121</v>
      </c>
      <c r="H211" s="18" t="s">
        <v>106</v>
      </c>
      <c r="I211" s="34" t="s">
        <v>334</v>
      </c>
      <c r="J211" s="10">
        <v>0</v>
      </c>
      <c r="K211" s="10" t="str">
        <f t="shared" si="58"/>
        <v>0</v>
      </c>
      <c r="L211" s="10">
        <f t="shared" si="59"/>
        <v>0</v>
      </c>
      <c r="M211" s="19"/>
    </row>
    <row r="212" spans="1:13" ht="43.75">
      <c r="A212" s="17"/>
      <c r="B212" s="33"/>
      <c r="C212" s="10">
        <v>4</v>
      </c>
      <c r="D212" s="10">
        <v>5</v>
      </c>
      <c r="E212" s="10">
        <f t="shared" si="56"/>
        <v>2</v>
      </c>
      <c r="F212" s="10" t="str">
        <f t="shared" si="57"/>
        <v>2'h0</v>
      </c>
      <c r="G212" s="10" t="s">
        <v>123</v>
      </c>
      <c r="H212" s="22" t="s">
        <v>790</v>
      </c>
      <c r="I212" s="34" t="s">
        <v>459</v>
      </c>
      <c r="J212" s="10">
        <v>0</v>
      </c>
      <c r="K212" s="10" t="str">
        <f t="shared" si="58"/>
        <v>0</v>
      </c>
      <c r="L212" s="10">
        <f t="shared" si="59"/>
        <v>0</v>
      </c>
      <c r="M212" s="19"/>
    </row>
    <row r="213" spans="1:13" ht="14.6">
      <c r="A213" s="17"/>
      <c r="B213" s="33"/>
      <c r="C213" s="10">
        <v>2</v>
      </c>
      <c r="D213" s="10">
        <v>3</v>
      </c>
      <c r="E213" s="10">
        <f t="shared" si="56"/>
        <v>2</v>
      </c>
      <c r="F213" s="10" t="str">
        <f t="shared" si="57"/>
        <v>2'h0</v>
      </c>
      <c r="G213" s="10" t="s">
        <v>121</v>
      </c>
      <c r="H213" s="18" t="s">
        <v>106</v>
      </c>
      <c r="I213" s="34" t="s">
        <v>334</v>
      </c>
      <c r="J213" s="10">
        <v>0</v>
      </c>
      <c r="K213" s="10" t="str">
        <f t="shared" si="58"/>
        <v>0</v>
      </c>
      <c r="L213" s="10">
        <f t="shared" si="59"/>
        <v>0</v>
      </c>
      <c r="M213" s="19"/>
    </row>
    <row r="214" spans="1:13" ht="43.75">
      <c r="A214" s="17"/>
      <c r="B214" s="33"/>
      <c r="C214" s="10">
        <v>1</v>
      </c>
      <c r="D214" s="10">
        <v>1</v>
      </c>
      <c r="E214" s="10">
        <f t="shared" si="56"/>
        <v>1</v>
      </c>
      <c r="F214" s="10" t="str">
        <f t="shared" si="57"/>
        <v>1'h1</v>
      </c>
      <c r="G214" s="10" t="s">
        <v>121</v>
      </c>
      <c r="H214" s="22" t="s">
        <v>791</v>
      </c>
      <c r="I214" s="34" t="s">
        <v>460</v>
      </c>
      <c r="J214" s="10">
        <v>1</v>
      </c>
      <c r="K214" s="10" t="str">
        <f t="shared" si="58"/>
        <v>1</v>
      </c>
      <c r="L214" s="10">
        <f t="shared" si="59"/>
        <v>2</v>
      </c>
      <c r="M214" s="19"/>
    </row>
    <row r="215" spans="1:13" ht="29.15">
      <c r="A215" s="17"/>
      <c r="B215" s="33"/>
      <c r="C215" s="10">
        <v>0</v>
      </c>
      <c r="D215" s="10">
        <v>0</v>
      </c>
      <c r="E215" s="10">
        <f t="shared" si="56"/>
        <v>1</v>
      </c>
      <c r="F215" s="10" t="str">
        <f t="shared" si="57"/>
        <v>1'h0</v>
      </c>
      <c r="G215" s="10" t="s">
        <v>273</v>
      </c>
      <c r="H215" s="22" t="s">
        <v>792</v>
      </c>
      <c r="I215" s="34" t="s">
        <v>461</v>
      </c>
      <c r="J215" s="10">
        <v>0</v>
      </c>
      <c r="K215" s="10" t="str">
        <f t="shared" si="58"/>
        <v>0</v>
      </c>
      <c r="L215" s="10">
        <f t="shared" si="59"/>
        <v>0</v>
      </c>
      <c r="M215" s="19"/>
    </row>
    <row r="216" spans="1:13" ht="14.6">
      <c r="A216" s="6"/>
      <c r="B216" s="5" t="s">
        <v>462</v>
      </c>
      <c r="C216" s="6"/>
      <c r="D216" s="6"/>
      <c r="E216" s="6">
        <f>SUM(E217:E228)</f>
        <v>32</v>
      </c>
      <c r="F216" s="7" t="str">
        <f>CONCATENATE("32'h",K216)</f>
        <v>32'h00000000</v>
      </c>
      <c r="G216" s="7"/>
      <c r="H216" s="8" t="s">
        <v>793</v>
      </c>
      <c r="I216" s="8"/>
      <c r="J216" s="6"/>
      <c r="K216" s="6" t="str">
        <f>LOWER(DEC2HEX(L216,8))</f>
        <v>00000000</v>
      </c>
      <c r="L216" s="6">
        <f>SUM(L217:L228)</f>
        <v>0</v>
      </c>
      <c r="M216" s="6"/>
    </row>
    <row r="217" spans="1:13" ht="72.900000000000006">
      <c r="A217" s="17"/>
      <c r="B217" s="17"/>
      <c r="C217" s="10">
        <v>31</v>
      </c>
      <c r="D217" s="10">
        <v>31</v>
      </c>
      <c r="E217" s="10">
        <f t="shared" ref="E217:E228" si="60">D217+1-C217</f>
        <v>1</v>
      </c>
      <c r="F217" s="10" t="str">
        <f t="shared" ref="F217:F228" si="61">CONCATENATE(E217,"'h",K217)</f>
        <v>1'h0</v>
      </c>
      <c r="G217" s="10" t="s">
        <v>123</v>
      </c>
      <c r="H217" s="18" t="s">
        <v>794</v>
      </c>
      <c r="I217" s="34" t="s">
        <v>795</v>
      </c>
      <c r="J217" s="10">
        <v>0</v>
      </c>
      <c r="K217" s="10" t="str">
        <f t="shared" ref="K217:K228" si="62">LOWER(DEC2HEX((J217)))</f>
        <v>0</v>
      </c>
      <c r="L217" s="10">
        <f t="shared" ref="L217:L228" si="63">J217*(2^C217)</f>
        <v>0</v>
      </c>
      <c r="M217" s="19"/>
    </row>
    <row r="218" spans="1:13" ht="58.3">
      <c r="A218" s="17"/>
      <c r="B218" s="33"/>
      <c r="C218" s="10">
        <v>30</v>
      </c>
      <c r="D218" s="10">
        <v>30</v>
      </c>
      <c r="E218" s="10">
        <f t="shared" si="60"/>
        <v>1</v>
      </c>
      <c r="F218" s="10" t="str">
        <f t="shared" si="61"/>
        <v>1'h0</v>
      </c>
      <c r="G218" s="10" t="s">
        <v>123</v>
      </c>
      <c r="H218" s="22" t="s">
        <v>796</v>
      </c>
      <c r="I218" s="34" t="s">
        <v>797</v>
      </c>
      <c r="J218" s="10">
        <v>0</v>
      </c>
      <c r="K218" s="10" t="str">
        <f t="shared" si="62"/>
        <v>0</v>
      </c>
      <c r="L218" s="10">
        <f t="shared" si="63"/>
        <v>0</v>
      </c>
      <c r="M218" s="19"/>
    </row>
    <row r="219" spans="1:13" ht="58.3">
      <c r="A219" s="17"/>
      <c r="B219" s="17"/>
      <c r="C219" s="10">
        <v>29</v>
      </c>
      <c r="D219" s="10">
        <v>29</v>
      </c>
      <c r="E219" s="10">
        <f t="shared" si="60"/>
        <v>1</v>
      </c>
      <c r="F219" s="10" t="str">
        <f t="shared" si="61"/>
        <v>1'h0</v>
      </c>
      <c r="G219" s="10" t="s">
        <v>123</v>
      </c>
      <c r="H219" s="18" t="s">
        <v>798</v>
      </c>
      <c r="I219" s="34" t="s">
        <v>463</v>
      </c>
      <c r="J219" s="10">
        <v>0</v>
      </c>
      <c r="K219" s="10" t="str">
        <f t="shared" si="62"/>
        <v>0</v>
      </c>
      <c r="L219" s="10">
        <f t="shared" si="63"/>
        <v>0</v>
      </c>
      <c r="M219" s="19"/>
    </row>
    <row r="220" spans="1:13" ht="58.3">
      <c r="A220" s="17"/>
      <c r="B220" s="33"/>
      <c r="C220" s="10">
        <v>28</v>
      </c>
      <c r="D220" s="10">
        <v>28</v>
      </c>
      <c r="E220" s="10">
        <f t="shared" si="60"/>
        <v>1</v>
      </c>
      <c r="F220" s="10" t="str">
        <f t="shared" si="61"/>
        <v>1'h0</v>
      </c>
      <c r="G220" s="10" t="s">
        <v>123</v>
      </c>
      <c r="H220" s="22" t="s">
        <v>799</v>
      </c>
      <c r="I220" s="34" t="s">
        <v>464</v>
      </c>
      <c r="J220" s="10">
        <v>0</v>
      </c>
      <c r="K220" s="10" t="str">
        <f t="shared" si="62"/>
        <v>0</v>
      </c>
      <c r="L220" s="10">
        <f t="shared" si="63"/>
        <v>0</v>
      </c>
      <c r="M220" s="19"/>
    </row>
    <row r="221" spans="1:13" ht="43.75">
      <c r="A221" s="17"/>
      <c r="B221" s="17"/>
      <c r="C221" s="10">
        <v>16</v>
      </c>
      <c r="D221" s="10">
        <v>27</v>
      </c>
      <c r="E221" s="10">
        <f t="shared" si="60"/>
        <v>12</v>
      </c>
      <c r="F221" s="10" t="str">
        <f t="shared" si="61"/>
        <v>12'h0</v>
      </c>
      <c r="G221" s="10" t="s">
        <v>123</v>
      </c>
      <c r="H221" s="18" t="s">
        <v>800</v>
      </c>
      <c r="I221" s="34" t="s">
        <v>465</v>
      </c>
      <c r="J221" s="10">
        <v>0</v>
      </c>
      <c r="K221" s="10" t="str">
        <f t="shared" si="62"/>
        <v>0</v>
      </c>
      <c r="L221" s="10">
        <f t="shared" si="63"/>
        <v>0</v>
      </c>
      <c r="M221" s="19"/>
    </row>
    <row r="222" spans="1:13" ht="72.900000000000006">
      <c r="A222" s="17"/>
      <c r="B222" s="33"/>
      <c r="C222" s="10">
        <v>15</v>
      </c>
      <c r="D222" s="10">
        <v>15</v>
      </c>
      <c r="E222" s="10">
        <f t="shared" si="60"/>
        <v>1</v>
      </c>
      <c r="F222" s="10" t="str">
        <f t="shared" si="61"/>
        <v>1'h0</v>
      </c>
      <c r="G222" s="10" t="s">
        <v>123</v>
      </c>
      <c r="H222" s="22" t="s">
        <v>801</v>
      </c>
      <c r="I222" s="34" t="s">
        <v>466</v>
      </c>
      <c r="J222" s="10">
        <v>0</v>
      </c>
      <c r="K222" s="10" t="str">
        <f t="shared" si="62"/>
        <v>0</v>
      </c>
      <c r="L222" s="10">
        <f t="shared" si="63"/>
        <v>0</v>
      </c>
      <c r="M222" s="19"/>
    </row>
    <row r="223" spans="1:13" ht="72.900000000000006">
      <c r="A223" s="17"/>
      <c r="B223" s="17"/>
      <c r="C223" s="10">
        <v>14</v>
      </c>
      <c r="D223" s="10">
        <v>14</v>
      </c>
      <c r="E223" s="10">
        <f t="shared" si="60"/>
        <v>1</v>
      </c>
      <c r="F223" s="10" t="str">
        <f t="shared" si="61"/>
        <v>1'h0</v>
      </c>
      <c r="G223" s="10" t="s">
        <v>123</v>
      </c>
      <c r="H223" s="18" t="s">
        <v>802</v>
      </c>
      <c r="I223" s="34" t="s">
        <v>467</v>
      </c>
      <c r="J223" s="10">
        <v>0</v>
      </c>
      <c r="K223" s="10" t="str">
        <f t="shared" si="62"/>
        <v>0</v>
      </c>
      <c r="L223" s="10">
        <f t="shared" si="63"/>
        <v>0</v>
      </c>
      <c r="M223" s="19"/>
    </row>
    <row r="224" spans="1:13" ht="72.900000000000006">
      <c r="A224" s="17"/>
      <c r="B224" s="33"/>
      <c r="C224" s="10">
        <v>13</v>
      </c>
      <c r="D224" s="10">
        <v>13</v>
      </c>
      <c r="E224" s="10">
        <f t="shared" si="60"/>
        <v>1</v>
      </c>
      <c r="F224" s="10" t="str">
        <f t="shared" si="61"/>
        <v>1'h0</v>
      </c>
      <c r="G224" s="10" t="s">
        <v>123</v>
      </c>
      <c r="H224" s="22" t="s">
        <v>803</v>
      </c>
      <c r="I224" s="34" t="s">
        <v>468</v>
      </c>
      <c r="J224" s="10">
        <v>0</v>
      </c>
      <c r="K224" s="10" t="str">
        <f t="shared" si="62"/>
        <v>0</v>
      </c>
      <c r="L224" s="10">
        <f t="shared" si="63"/>
        <v>0</v>
      </c>
      <c r="M224" s="19"/>
    </row>
    <row r="225" spans="1:13" ht="58.3">
      <c r="A225" s="17"/>
      <c r="B225" s="17"/>
      <c r="C225" s="10">
        <v>12</v>
      </c>
      <c r="D225" s="10">
        <v>12</v>
      </c>
      <c r="E225" s="10">
        <f t="shared" si="60"/>
        <v>1</v>
      </c>
      <c r="F225" s="10" t="str">
        <f t="shared" si="61"/>
        <v>1'h0</v>
      </c>
      <c r="G225" s="10" t="s">
        <v>123</v>
      </c>
      <c r="H225" s="18" t="s">
        <v>804</v>
      </c>
      <c r="I225" s="34" t="s">
        <v>469</v>
      </c>
      <c r="J225" s="10">
        <v>0</v>
      </c>
      <c r="K225" s="10" t="str">
        <f t="shared" si="62"/>
        <v>0</v>
      </c>
      <c r="L225" s="10">
        <f t="shared" si="63"/>
        <v>0</v>
      </c>
      <c r="M225" s="19"/>
    </row>
    <row r="226" spans="1:13" ht="14.6">
      <c r="A226" s="17"/>
      <c r="B226" s="33"/>
      <c r="C226" s="10">
        <v>10</v>
      </c>
      <c r="D226" s="10">
        <v>11</v>
      </c>
      <c r="E226" s="10">
        <f t="shared" si="60"/>
        <v>2</v>
      </c>
      <c r="F226" s="10" t="str">
        <f t="shared" si="61"/>
        <v>2'h0</v>
      </c>
      <c r="G226" s="10" t="s">
        <v>121</v>
      </c>
      <c r="H226" s="18" t="s">
        <v>106</v>
      </c>
      <c r="I226" s="34" t="s">
        <v>334</v>
      </c>
      <c r="J226" s="10">
        <v>0</v>
      </c>
      <c r="K226" s="10" t="str">
        <f t="shared" si="62"/>
        <v>0</v>
      </c>
      <c r="L226" s="10">
        <f t="shared" si="63"/>
        <v>0</v>
      </c>
      <c r="M226" s="19"/>
    </row>
    <row r="227" spans="1:13" ht="29.15">
      <c r="A227" s="17"/>
      <c r="B227" s="17"/>
      <c r="C227" s="10">
        <v>4</v>
      </c>
      <c r="D227" s="10">
        <v>9</v>
      </c>
      <c r="E227" s="10">
        <f t="shared" si="60"/>
        <v>6</v>
      </c>
      <c r="F227" s="10" t="str">
        <f t="shared" si="61"/>
        <v>6'h0</v>
      </c>
      <c r="G227" s="10" t="s">
        <v>123</v>
      </c>
      <c r="H227" s="18" t="s">
        <v>805</v>
      </c>
      <c r="I227" s="34" t="s">
        <v>470</v>
      </c>
      <c r="J227" s="10">
        <v>0</v>
      </c>
      <c r="K227" s="10" t="str">
        <f t="shared" si="62"/>
        <v>0</v>
      </c>
      <c r="L227" s="10">
        <f t="shared" si="63"/>
        <v>0</v>
      </c>
      <c r="M227" s="19"/>
    </row>
    <row r="228" spans="1:13" ht="29.15">
      <c r="A228" s="17"/>
      <c r="B228" s="33"/>
      <c r="C228" s="10">
        <v>0</v>
      </c>
      <c r="D228" s="10">
        <v>3</v>
      </c>
      <c r="E228" s="10">
        <f t="shared" si="60"/>
        <v>4</v>
      </c>
      <c r="F228" s="10" t="str">
        <f t="shared" si="61"/>
        <v>4'h0</v>
      </c>
      <c r="G228" s="10" t="s">
        <v>123</v>
      </c>
      <c r="H228" s="22" t="s">
        <v>806</v>
      </c>
      <c r="I228" s="34" t="s">
        <v>471</v>
      </c>
      <c r="J228" s="10">
        <v>0</v>
      </c>
      <c r="K228" s="10" t="str">
        <f t="shared" si="62"/>
        <v>0</v>
      </c>
      <c r="L228" s="10">
        <f t="shared" si="63"/>
        <v>0</v>
      </c>
      <c r="M228" s="19"/>
    </row>
    <row r="229" spans="1:13" ht="14.6">
      <c r="A229" s="6"/>
      <c r="B229" s="5" t="s">
        <v>502</v>
      </c>
      <c r="C229" s="6"/>
      <c r="D229" s="6"/>
      <c r="E229" s="6">
        <f>SUM(E230:E238)</f>
        <v>32</v>
      </c>
      <c r="F229" s="7" t="str">
        <f>CONCATENATE("32'h",K229)</f>
        <v>32'hc8000040</v>
      </c>
      <c r="G229" s="7"/>
      <c r="H229" s="8" t="s">
        <v>807</v>
      </c>
      <c r="I229" s="8"/>
      <c r="J229" s="6"/>
      <c r="K229" s="6" t="str">
        <f>LOWER(DEC2HEX(L229,8))</f>
        <v>c8000040</v>
      </c>
      <c r="L229" s="6">
        <f>SUM(L230:L238)</f>
        <v>3355443264</v>
      </c>
      <c r="M229" s="6"/>
    </row>
    <row r="230" spans="1:13" ht="72.900000000000006">
      <c r="A230" s="17"/>
      <c r="B230" s="17"/>
      <c r="C230" s="10">
        <v>30</v>
      </c>
      <c r="D230" s="10">
        <v>31</v>
      </c>
      <c r="E230" s="10">
        <f t="shared" ref="E230:E238" si="64">D230+1-C230</f>
        <v>2</v>
      </c>
      <c r="F230" s="10" t="str">
        <f t="shared" ref="F230:F238" si="65">CONCATENATE(E230,"'h",K230)</f>
        <v>2'h3</v>
      </c>
      <c r="G230" s="10" t="s">
        <v>123</v>
      </c>
      <c r="H230" s="18" t="s">
        <v>808</v>
      </c>
      <c r="I230" s="34" t="s">
        <v>809</v>
      </c>
      <c r="J230" s="10">
        <v>3</v>
      </c>
      <c r="K230" s="10" t="str">
        <f t="shared" ref="K230:K238" si="66">LOWER(DEC2HEX((J230)))</f>
        <v>3</v>
      </c>
      <c r="L230" s="10">
        <f t="shared" ref="L230:L238" si="67">J230*(2^C230)</f>
        <v>3221225472</v>
      </c>
      <c r="M230" s="19"/>
    </row>
    <row r="231" spans="1:13" ht="29.15">
      <c r="A231" s="17"/>
      <c r="B231" s="33"/>
      <c r="C231" s="10">
        <v>29</v>
      </c>
      <c r="D231" s="10">
        <v>29</v>
      </c>
      <c r="E231" s="10">
        <f t="shared" si="64"/>
        <v>1</v>
      </c>
      <c r="F231" s="10" t="str">
        <f t="shared" si="65"/>
        <v>1'h0</v>
      </c>
      <c r="G231" s="10" t="s">
        <v>123</v>
      </c>
      <c r="H231" s="18" t="s">
        <v>810</v>
      </c>
      <c r="I231" s="34" t="s">
        <v>811</v>
      </c>
      <c r="J231" s="10">
        <v>0</v>
      </c>
      <c r="K231" s="10" t="str">
        <f t="shared" si="66"/>
        <v>0</v>
      </c>
      <c r="L231" s="10">
        <f t="shared" si="67"/>
        <v>0</v>
      </c>
      <c r="M231" s="19"/>
    </row>
    <row r="232" spans="1:13" ht="72.900000000000006">
      <c r="A232" s="17"/>
      <c r="B232" s="33"/>
      <c r="C232" s="10">
        <v>24</v>
      </c>
      <c r="D232" s="10">
        <v>28</v>
      </c>
      <c r="E232" s="10">
        <f t="shared" si="64"/>
        <v>5</v>
      </c>
      <c r="F232" s="10" t="str">
        <f t="shared" si="65"/>
        <v>5'h8</v>
      </c>
      <c r="G232" s="10" t="s">
        <v>123</v>
      </c>
      <c r="H232" s="18" t="s">
        <v>812</v>
      </c>
      <c r="I232" s="34" t="s">
        <v>813</v>
      </c>
      <c r="J232" s="10">
        <v>8</v>
      </c>
      <c r="K232" s="10" t="str">
        <f t="shared" si="66"/>
        <v>8</v>
      </c>
      <c r="L232" s="10">
        <f t="shared" si="67"/>
        <v>134217728</v>
      </c>
      <c r="M232" s="19"/>
    </row>
    <row r="233" spans="1:13" ht="58.3">
      <c r="A233" s="17"/>
      <c r="B233" s="17"/>
      <c r="C233" s="10">
        <v>22</v>
      </c>
      <c r="D233" s="10">
        <v>23</v>
      </c>
      <c r="E233" s="10">
        <f t="shared" si="64"/>
        <v>2</v>
      </c>
      <c r="F233" s="10" t="str">
        <f t="shared" si="65"/>
        <v>2'h0</v>
      </c>
      <c r="G233" s="10" t="s">
        <v>123</v>
      </c>
      <c r="H233" s="18" t="s">
        <v>814</v>
      </c>
      <c r="I233" s="34" t="s">
        <v>815</v>
      </c>
      <c r="J233" s="10">
        <v>0</v>
      </c>
      <c r="K233" s="10" t="str">
        <f t="shared" si="66"/>
        <v>0</v>
      </c>
      <c r="L233" s="10">
        <f t="shared" si="67"/>
        <v>0</v>
      </c>
      <c r="M233" s="19"/>
    </row>
    <row r="234" spans="1:13" ht="43.75">
      <c r="A234" s="17"/>
      <c r="B234" s="33"/>
      <c r="C234" s="10">
        <v>20</v>
      </c>
      <c r="D234" s="10">
        <v>21</v>
      </c>
      <c r="E234" s="10">
        <f t="shared" si="64"/>
        <v>2</v>
      </c>
      <c r="F234" s="10" t="str">
        <f t="shared" si="65"/>
        <v>2'h0</v>
      </c>
      <c r="G234" s="10" t="s">
        <v>123</v>
      </c>
      <c r="H234" s="18" t="s">
        <v>816</v>
      </c>
      <c r="I234" s="34" t="s">
        <v>817</v>
      </c>
      <c r="J234" s="10">
        <v>0</v>
      </c>
      <c r="K234" s="10" t="str">
        <f t="shared" si="66"/>
        <v>0</v>
      </c>
      <c r="L234" s="10">
        <f t="shared" si="67"/>
        <v>0</v>
      </c>
      <c r="M234" s="19"/>
    </row>
    <row r="235" spans="1:13" ht="14.6">
      <c r="A235" s="17"/>
      <c r="B235" s="33"/>
      <c r="C235" s="10">
        <v>19</v>
      </c>
      <c r="D235" s="10">
        <v>19</v>
      </c>
      <c r="E235" s="10">
        <f t="shared" si="64"/>
        <v>1</v>
      </c>
      <c r="F235" s="10" t="str">
        <f t="shared" si="65"/>
        <v>1'h0</v>
      </c>
      <c r="G235" s="10" t="s">
        <v>121</v>
      </c>
      <c r="H235" s="18" t="s">
        <v>106</v>
      </c>
      <c r="I235" s="34" t="s">
        <v>334</v>
      </c>
      <c r="J235" s="10">
        <v>0</v>
      </c>
      <c r="K235" s="10" t="str">
        <f t="shared" si="66"/>
        <v>0</v>
      </c>
      <c r="L235" s="10">
        <f t="shared" si="67"/>
        <v>0</v>
      </c>
      <c r="M235" s="19"/>
    </row>
    <row r="236" spans="1:13" ht="43.75">
      <c r="A236" s="17"/>
      <c r="B236" s="33"/>
      <c r="C236" s="10">
        <v>16</v>
      </c>
      <c r="D236" s="10">
        <v>18</v>
      </c>
      <c r="E236" s="10">
        <f t="shared" si="64"/>
        <v>3</v>
      </c>
      <c r="F236" s="10" t="str">
        <f t="shared" si="65"/>
        <v>3'h0</v>
      </c>
      <c r="G236" s="10" t="s">
        <v>123</v>
      </c>
      <c r="H236" s="18" t="s">
        <v>818</v>
      </c>
      <c r="I236" s="34" t="s">
        <v>819</v>
      </c>
      <c r="J236" s="10">
        <v>0</v>
      </c>
      <c r="K236" s="10" t="str">
        <f t="shared" si="66"/>
        <v>0</v>
      </c>
      <c r="L236" s="10">
        <f t="shared" si="67"/>
        <v>0</v>
      </c>
      <c r="M236" s="19"/>
    </row>
    <row r="237" spans="1:13" ht="14.6">
      <c r="A237" s="17"/>
      <c r="B237" s="33"/>
      <c r="C237" s="10">
        <v>14</v>
      </c>
      <c r="D237" s="10">
        <v>15</v>
      </c>
      <c r="E237" s="10">
        <f t="shared" si="64"/>
        <v>2</v>
      </c>
      <c r="F237" s="10" t="str">
        <f t="shared" si="65"/>
        <v>2'h0</v>
      </c>
      <c r="G237" s="10" t="s">
        <v>121</v>
      </c>
      <c r="H237" s="18" t="s">
        <v>106</v>
      </c>
      <c r="I237" s="34" t="s">
        <v>334</v>
      </c>
      <c r="J237" s="10">
        <v>0</v>
      </c>
      <c r="K237" s="10" t="str">
        <f t="shared" si="66"/>
        <v>0</v>
      </c>
      <c r="L237" s="10">
        <f t="shared" si="67"/>
        <v>0</v>
      </c>
      <c r="M237" s="19"/>
    </row>
    <row r="238" spans="1:13" ht="58.3">
      <c r="A238" s="17"/>
      <c r="B238" s="33"/>
      <c r="C238" s="10">
        <v>0</v>
      </c>
      <c r="D238" s="10">
        <v>13</v>
      </c>
      <c r="E238" s="10">
        <f t="shared" si="64"/>
        <v>14</v>
      </c>
      <c r="F238" s="10" t="str">
        <f t="shared" si="65"/>
        <v>14'h40</v>
      </c>
      <c r="G238" s="10" t="s">
        <v>123</v>
      </c>
      <c r="H238" s="22" t="s">
        <v>820</v>
      </c>
      <c r="I238" s="34" t="s">
        <v>821</v>
      </c>
      <c r="J238" s="10">
        <v>64</v>
      </c>
      <c r="K238" s="10" t="str">
        <f t="shared" si="66"/>
        <v>40</v>
      </c>
      <c r="L238" s="10">
        <f t="shared" si="67"/>
        <v>64</v>
      </c>
      <c r="M238" s="19"/>
    </row>
    <row r="239" spans="1:13" ht="14.6">
      <c r="A239" s="6"/>
      <c r="B239" s="5" t="s">
        <v>503</v>
      </c>
      <c r="C239" s="6"/>
      <c r="D239" s="6"/>
      <c r="E239" s="6">
        <f>SUM(E240:E254)</f>
        <v>32</v>
      </c>
      <c r="F239" s="7" t="str">
        <f>CONCATENATE("32'h",K239)</f>
        <v>32'he440e400</v>
      </c>
      <c r="G239" s="7"/>
      <c r="H239" s="8" t="s">
        <v>822</v>
      </c>
      <c r="I239" s="8"/>
      <c r="J239" s="6"/>
      <c r="K239" s="6" t="str">
        <f>LOWER(DEC2HEX(L239,8))</f>
        <v>e440e400</v>
      </c>
      <c r="L239" s="6">
        <f>SUM(L240:L254)</f>
        <v>3829457920</v>
      </c>
      <c r="M239" s="6"/>
    </row>
    <row r="240" spans="1:13" ht="29.15">
      <c r="A240" s="17"/>
      <c r="B240" s="17"/>
      <c r="C240" s="10">
        <v>30</v>
      </c>
      <c r="D240" s="10">
        <v>31</v>
      </c>
      <c r="E240" s="10">
        <f t="shared" ref="E240:E254" si="68">D240+1-C240</f>
        <v>2</v>
      </c>
      <c r="F240" s="10" t="str">
        <f t="shared" ref="F240:F254" si="69">CONCATENATE(E240,"'h",K240)</f>
        <v>2'h3</v>
      </c>
      <c r="G240" s="10" t="s">
        <v>123</v>
      </c>
      <c r="H240" s="18" t="s">
        <v>823</v>
      </c>
      <c r="I240" s="34" t="s">
        <v>824</v>
      </c>
      <c r="J240" s="10">
        <v>3</v>
      </c>
      <c r="K240" s="10" t="str">
        <f t="shared" ref="K240:K254" si="70">LOWER(DEC2HEX((J240)))</f>
        <v>3</v>
      </c>
      <c r="L240" s="10">
        <f t="shared" ref="L240:L254" si="71">J240*(2^C240)</f>
        <v>3221225472</v>
      </c>
      <c r="M240" s="19"/>
    </row>
    <row r="241" spans="1:13" ht="29.15">
      <c r="A241" s="17"/>
      <c r="B241" s="33"/>
      <c r="C241" s="10">
        <v>28</v>
      </c>
      <c r="D241" s="10">
        <v>29</v>
      </c>
      <c r="E241" s="10">
        <f t="shared" si="68"/>
        <v>2</v>
      </c>
      <c r="F241" s="10" t="str">
        <f t="shared" si="69"/>
        <v>2'h2</v>
      </c>
      <c r="G241" s="10" t="s">
        <v>123</v>
      </c>
      <c r="H241" s="18" t="s">
        <v>825</v>
      </c>
      <c r="I241" s="34" t="s">
        <v>826</v>
      </c>
      <c r="J241" s="10">
        <v>2</v>
      </c>
      <c r="K241" s="10" t="str">
        <f t="shared" si="70"/>
        <v>2</v>
      </c>
      <c r="L241" s="10">
        <f t="shared" si="71"/>
        <v>536870912</v>
      </c>
      <c r="M241" s="19"/>
    </row>
    <row r="242" spans="1:13" ht="29.15">
      <c r="A242" s="17"/>
      <c r="B242" s="33"/>
      <c r="C242" s="10">
        <v>26</v>
      </c>
      <c r="D242" s="10">
        <v>27</v>
      </c>
      <c r="E242" s="10">
        <f t="shared" si="68"/>
        <v>2</v>
      </c>
      <c r="F242" s="10" t="str">
        <f t="shared" si="69"/>
        <v>2'h1</v>
      </c>
      <c r="G242" s="10" t="s">
        <v>123</v>
      </c>
      <c r="H242" s="18" t="s">
        <v>827</v>
      </c>
      <c r="I242" s="34" t="s">
        <v>828</v>
      </c>
      <c r="J242" s="10">
        <v>1</v>
      </c>
      <c r="K242" s="10" t="str">
        <f t="shared" si="70"/>
        <v>1</v>
      </c>
      <c r="L242" s="10">
        <f t="shared" si="71"/>
        <v>67108864</v>
      </c>
      <c r="M242" s="19"/>
    </row>
    <row r="243" spans="1:13" ht="29.15">
      <c r="A243" s="17"/>
      <c r="B243" s="17"/>
      <c r="C243" s="10">
        <v>24</v>
      </c>
      <c r="D243" s="10">
        <v>25</v>
      </c>
      <c r="E243" s="10">
        <f t="shared" si="68"/>
        <v>2</v>
      </c>
      <c r="F243" s="10" t="str">
        <f t="shared" si="69"/>
        <v>2'h0</v>
      </c>
      <c r="G243" s="10" t="s">
        <v>123</v>
      </c>
      <c r="H243" s="18" t="s">
        <v>829</v>
      </c>
      <c r="I243" s="34" t="s">
        <v>830</v>
      </c>
      <c r="J243" s="10">
        <v>0</v>
      </c>
      <c r="K243" s="10" t="str">
        <f t="shared" si="70"/>
        <v>0</v>
      </c>
      <c r="L243" s="10">
        <f t="shared" si="71"/>
        <v>0</v>
      </c>
      <c r="M243" s="19"/>
    </row>
    <row r="244" spans="1:13" ht="14.6">
      <c r="A244" s="17"/>
      <c r="B244" s="33"/>
      <c r="C244" s="10">
        <v>23</v>
      </c>
      <c r="D244" s="10">
        <v>23</v>
      </c>
      <c r="E244" s="10">
        <f t="shared" si="68"/>
        <v>1</v>
      </c>
      <c r="F244" s="10" t="str">
        <f t="shared" si="69"/>
        <v>1'h0</v>
      </c>
      <c r="G244" s="10" t="s">
        <v>121</v>
      </c>
      <c r="H244" s="18" t="s">
        <v>106</v>
      </c>
      <c r="I244" s="34" t="s">
        <v>334</v>
      </c>
      <c r="J244" s="10">
        <v>0</v>
      </c>
      <c r="K244" s="10" t="str">
        <f t="shared" si="70"/>
        <v>0</v>
      </c>
      <c r="L244" s="10">
        <f t="shared" si="71"/>
        <v>0</v>
      </c>
      <c r="M244" s="19"/>
    </row>
    <row r="245" spans="1:13" ht="29.15">
      <c r="A245" s="17"/>
      <c r="B245" s="33"/>
      <c r="C245" s="10">
        <v>20</v>
      </c>
      <c r="D245" s="10">
        <v>22</v>
      </c>
      <c r="E245" s="10">
        <f t="shared" si="68"/>
        <v>3</v>
      </c>
      <c r="F245" s="10" t="str">
        <f t="shared" si="69"/>
        <v>3'h4</v>
      </c>
      <c r="G245" s="10" t="s">
        <v>123</v>
      </c>
      <c r="H245" s="18" t="s">
        <v>831</v>
      </c>
      <c r="I245" s="34" t="s">
        <v>504</v>
      </c>
      <c r="J245" s="10">
        <v>4</v>
      </c>
      <c r="K245" s="10" t="str">
        <f t="shared" si="70"/>
        <v>4</v>
      </c>
      <c r="L245" s="10">
        <f t="shared" si="71"/>
        <v>4194304</v>
      </c>
      <c r="M245" s="19"/>
    </row>
    <row r="246" spans="1:13" ht="14.6">
      <c r="A246" s="17"/>
      <c r="B246" s="33"/>
      <c r="C246" s="10">
        <v>19</v>
      </c>
      <c r="D246" s="10">
        <v>19</v>
      </c>
      <c r="E246" s="10">
        <f t="shared" si="68"/>
        <v>1</v>
      </c>
      <c r="F246" s="10" t="str">
        <f t="shared" si="69"/>
        <v>1'h0</v>
      </c>
      <c r="G246" s="10" t="s">
        <v>121</v>
      </c>
      <c r="H246" s="18" t="s">
        <v>106</v>
      </c>
      <c r="I246" s="34" t="s">
        <v>334</v>
      </c>
      <c r="J246" s="10">
        <v>0</v>
      </c>
      <c r="K246" s="10" t="str">
        <f t="shared" si="70"/>
        <v>0</v>
      </c>
      <c r="L246" s="10">
        <f t="shared" si="71"/>
        <v>0</v>
      </c>
      <c r="M246" s="19"/>
    </row>
    <row r="247" spans="1:13" ht="58.3">
      <c r="A247" s="17"/>
      <c r="B247" s="33"/>
      <c r="C247" s="10">
        <v>18</v>
      </c>
      <c r="D247" s="10">
        <v>18</v>
      </c>
      <c r="E247" s="10">
        <f t="shared" si="68"/>
        <v>1</v>
      </c>
      <c r="F247" s="10" t="str">
        <f t="shared" si="69"/>
        <v>1'h0</v>
      </c>
      <c r="G247" s="10" t="s">
        <v>123</v>
      </c>
      <c r="H247" s="18" t="s">
        <v>832</v>
      </c>
      <c r="I247" s="34" t="s">
        <v>833</v>
      </c>
      <c r="J247" s="10">
        <v>0</v>
      </c>
      <c r="K247" s="10" t="str">
        <f t="shared" si="70"/>
        <v>0</v>
      </c>
      <c r="L247" s="10">
        <f t="shared" si="71"/>
        <v>0</v>
      </c>
      <c r="M247" s="19"/>
    </row>
    <row r="248" spans="1:13" ht="87.45">
      <c r="A248" s="17"/>
      <c r="B248" s="33"/>
      <c r="C248" s="10">
        <v>16</v>
      </c>
      <c r="D248" s="10">
        <v>17</v>
      </c>
      <c r="E248" s="10">
        <f t="shared" si="68"/>
        <v>2</v>
      </c>
      <c r="F248" s="10" t="str">
        <f t="shared" si="69"/>
        <v>2'h0</v>
      </c>
      <c r="G248" s="10" t="s">
        <v>123</v>
      </c>
      <c r="H248" s="22" t="s">
        <v>834</v>
      </c>
      <c r="I248" s="34" t="s">
        <v>505</v>
      </c>
      <c r="J248" s="10">
        <v>0</v>
      </c>
      <c r="K248" s="10" t="str">
        <f t="shared" si="70"/>
        <v>0</v>
      </c>
      <c r="L248" s="10">
        <f t="shared" si="71"/>
        <v>0</v>
      </c>
      <c r="M248" s="19"/>
    </row>
    <row r="249" spans="1:13" ht="29.15">
      <c r="A249" s="17"/>
      <c r="B249" s="17"/>
      <c r="C249" s="10">
        <v>14</v>
      </c>
      <c r="D249" s="10">
        <v>15</v>
      </c>
      <c r="E249" s="10">
        <f t="shared" si="68"/>
        <v>2</v>
      </c>
      <c r="F249" s="10" t="str">
        <f t="shared" si="69"/>
        <v>2'h3</v>
      </c>
      <c r="G249" s="10" t="s">
        <v>123</v>
      </c>
      <c r="H249" s="18" t="s">
        <v>835</v>
      </c>
      <c r="I249" s="34" t="s">
        <v>836</v>
      </c>
      <c r="J249" s="10">
        <v>3</v>
      </c>
      <c r="K249" s="10" t="str">
        <f t="shared" si="70"/>
        <v>3</v>
      </c>
      <c r="L249" s="10">
        <f t="shared" si="71"/>
        <v>49152</v>
      </c>
      <c r="M249" s="19"/>
    </row>
    <row r="250" spans="1:13" ht="29.15">
      <c r="A250" s="17"/>
      <c r="B250" s="33"/>
      <c r="C250" s="10">
        <v>12</v>
      </c>
      <c r="D250" s="10">
        <v>13</v>
      </c>
      <c r="E250" s="10">
        <f t="shared" si="68"/>
        <v>2</v>
      </c>
      <c r="F250" s="10" t="str">
        <f t="shared" si="69"/>
        <v>2'h2</v>
      </c>
      <c r="G250" s="10" t="s">
        <v>123</v>
      </c>
      <c r="H250" s="18" t="s">
        <v>837</v>
      </c>
      <c r="I250" s="34" t="s">
        <v>838</v>
      </c>
      <c r="J250" s="10">
        <v>2</v>
      </c>
      <c r="K250" s="10" t="str">
        <f t="shared" si="70"/>
        <v>2</v>
      </c>
      <c r="L250" s="10">
        <f t="shared" si="71"/>
        <v>8192</v>
      </c>
      <c r="M250" s="19"/>
    </row>
    <row r="251" spans="1:13" ht="29.15">
      <c r="A251" s="17"/>
      <c r="B251" s="33"/>
      <c r="C251" s="10">
        <v>10</v>
      </c>
      <c r="D251" s="10">
        <v>11</v>
      </c>
      <c r="E251" s="10">
        <f t="shared" si="68"/>
        <v>2</v>
      </c>
      <c r="F251" s="10" t="str">
        <f t="shared" si="69"/>
        <v>2'h1</v>
      </c>
      <c r="G251" s="10" t="s">
        <v>123</v>
      </c>
      <c r="H251" s="18" t="s">
        <v>839</v>
      </c>
      <c r="I251" s="34" t="s">
        <v>840</v>
      </c>
      <c r="J251" s="10">
        <v>1</v>
      </c>
      <c r="K251" s="10" t="str">
        <f t="shared" si="70"/>
        <v>1</v>
      </c>
      <c r="L251" s="10">
        <f t="shared" si="71"/>
        <v>1024</v>
      </c>
      <c r="M251" s="19"/>
    </row>
    <row r="252" spans="1:13" ht="29.15">
      <c r="A252" s="17"/>
      <c r="B252" s="33"/>
      <c r="C252" s="10">
        <v>8</v>
      </c>
      <c r="D252" s="10">
        <v>9</v>
      </c>
      <c r="E252" s="10">
        <f t="shared" si="68"/>
        <v>2</v>
      </c>
      <c r="F252" s="10" t="str">
        <f t="shared" si="69"/>
        <v>2'h0</v>
      </c>
      <c r="G252" s="10" t="s">
        <v>123</v>
      </c>
      <c r="H252" s="18" t="s">
        <v>841</v>
      </c>
      <c r="I252" s="34" t="s">
        <v>842</v>
      </c>
      <c r="J252" s="10">
        <v>0</v>
      </c>
      <c r="K252" s="10" t="str">
        <f t="shared" si="70"/>
        <v>0</v>
      </c>
      <c r="L252" s="10">
        <f t="shared" si="71"/>
        <v>0</v>
      </c>
      <c r="M252" s="19"/>
    </row>
    <row r="253" spans="1:13" ht="14.6">
      <c r="A253" s="17"/>
      <c r="B253" s="33"/>
      <c r="C253" s="10">
        <v>2</v>
      </c>
      <c r="D253" s="10">
        <v>7</v>
      </c>
      <c r="E253" s="10">
        <f t="shared" si="68"/>
        <v>6</v>
      </c>
      <c r="F253" s="10" t="str">
        <f t="shared" si="69"/>
        <v>6'h0</v>
      </c>
      <c r="G253" s="10" t="s">
        <v>121</v>
      </c>
      <c r="H253" s="18" t="s">
        <v>106</v>
      </c>
      <c r="I253" s="34" t="s">
        <v>334</v>
      </c>
      <c r="J253" s="10">
        <v>0</v>
      </c>
      <c r="K253" s="10" t="str">
        <f t="shared" si="70"/>
        <v>0</v>
      </c>
      <c r="L253" s="10">
        <f t="shared" si="71"/>
        <v>0</v>
      </c>
      <c r="M253" s="19"/>
    </row>
    <row r="254" spans="1:13" ht="102">
      <c r="A254" s="17"/>
      <c r="B254" s="33"/>
      <c r="C254" s="10">
        <v>0</v>
      </c>
      <c r="D254" s="10">
        <v>1</v>
      </c>
      <c r="E254" s="10">
        <f t="shared" si="68"/>
        <v>2</v>
      </c>
      <c r="F254" s="10" t="str">
        <f t="shared" si="69"/>
        <v>2'h0</v>
      </c>
      <c r="G254" s="10" t="s">
        <v>123</v>
      </c>
      <c r="H254" s="22" t="s">
        <v>843</v>
      </c>
      <c r="I254" s="34" t="s">
        <v>506</v>
      </c>
      <c r="J254" s="10">
        <v>0</v>
      </c>
      <c r="K254" s="10" t="str">
        <f t="shared" si="70"/>
        <v>0</v>
      </c>
      <c r="L254" s="10">
        <f t="shared" si="71"/>
        <v>0</v>
      </c>
      <c r="M254" s="19"/>
    </row>
    <row r="255" spans="1:13" ht="14.6">
      <c r="A255" s="6"/>
      <c r="B255" s="5" t="s">
        <v>844</v>
      </c>
      <c r="C255" s="6"/>
      <c r="D255" s="6"/>
      <c r="E255" s="6">
        <f>SUM(E256:E260)</f>
        <v>32</v>
      </c>
      <c r="F255" s="7" t="str">
        <f>CONCATENATE("32'h",K255)</f>
        <v>32'h00000000</v>
      </c>
      <c r="G255" s="7"/>
      <c r="H255" s="8" t="s">
        <v>845</v>
      </c>
      <c r="I255" s="8"/>
      <c r="J255" s="6"/>
      <c r="K255" s="6" t="str">
        <f>LOWER(DEC2HEX(L255,8))</f>
        <v>00000000</v>
      </c>
      <c r="L255" s="6">
        <f>SUM(L256:L260)</f>
        <v>0</v>
      </c>
      <c r="M255" s="6"/>
    </row>
    <row r="256" spans="1:13" ht="116.6">
      <c r="A256" s="17"/>
      <c r="B256" s="17"/>
      <c r="C256" s="10">
        <v>24</v>
      </c>
      <c r="D256" s="10">
        <v>31</v>
      </c>
      <c r="E256" s="10">
        <f>D256+1-C256</f>
        <v>8</v>
      </c>
      <c r="F256" s="10" t="str">
        <f>CONCATENATE(E256,"'h",K256)</f>
        <v>8'h0</v>
      </c>
      <c r="G256" s="10" t="s">
        <v>123</v>
      </c>
      <c r="H256" s="18" t="s">
        <v>846</v>
      </c>
      <c r="I256" s="34" t="s">
        <v>847</v>
      </c>
      <c r="J256" s="10">
        <v>0</v>
      </c>
      <c r="K256" s="10" t="str">
        <f>LOWER(DEC2HEX((J256)))</f>
        <v>0</v>
      </c>
      <c r="L256" s="10">
        <f>J256*(2^C256)</f>
        <v>0</v>
      </c>
      <c r="M256" s="19"/>
    </row>
    <row r="257" spans="1:13" ht="29.15">
      <c r="A257" s="17"/>
      <c r="B257" s="17"/>
      <c r="C257" s="10">
        <v>16</v>
      </c>
      <c r="D257" s="10">
        <v>23</v>
      </c>
      <c r="E257" s="10">
        <f>D257+1-C257</f>
        <v>8</v>
      </c>
      <c r="F257" s="10" t="str">
        <f>CONCATENATE(E257,"'h",K257)</f>
        <v>8'h0</v>
      </c>
      <c r="G257" s="10" t="s">
        <v>123</v>
      </c>
      <c r="H257" s="18" t="s">
        <v>848</v>
      </c>
      <c r="I257" s="34" t="s">
        <v>849</v>
      </c>
      <c r="J257" s="10">
        <v>0</v>
      </c>
      <c r="K257" s="10" t="str">
        <f>LOWER(DEC2HEX((J257)))</f>
        <v>0</v>
      </c>
      <c r="L257" s="10">
        <f>J257*(2^C257)</f>
        <v>0</v>
      </c>
      <c r="M257" s="19"/>
    </row>
    <row r="258" spans="1:13" ht="14.6">
      <c r="A258" s="17"/>
      <c r="B258" s="33"/>
      <c r="C258" s="10">
        <v>15</v>
      </c>
      <c r="D258" s="10">
        <v>15</v>
      </c>
      <c r="E258" s="10">
        <f>D258+1-C258</f>
        <v>1</v>
      </c>
      <c r="F258" s="10" t="str">
        <f>CONCATENATE(E258,"'h",K258)</f>
        <v>1'h0</v>
      </c>
      <c r="G258" s="10" t="s">
        <v>121</v>
      </c>
      <c r="H258" s="18" t="s">
        <v>106</v>
      </c>
      <c r="I258" s="34" t="s">
        <v>334</v>
      </c>
      <c r="J258" s="10">
        <v>0</v>
      </c>
      <c r="K258" s="10" t="str">
        <f>LOWER(DEC2HEX((J258)))</f>
        <v>0</v>
      </c>
      <c r="L258" s="10">
        <f>J258*(2^C258)</f>
        <v>0</v>
      </c>
      <c r="M258" s="19"/>
    </row>
    <row r="259" spans="1:13" ht="29.15">
      <c r="A259" s="17"/>
      <c r="B259" s="33"/>
      <c r="C259" s="10">
        <v>8</v>
      </c>
      <c r="D259" s="10">
        <v>14</v>
      </c>
      <c r="E259" s="10">
        <f>D259+1-C259</f>
        <v>7</v>
      </c>
      <c r="F259" s="10" t="str">
        <f>CONCATENATE(E259,"'h",K259)</f>
        <v>7'h0</v>
      </c>
      <c r="G259" s="10" t="s">
        <v>123</v>
      </c>
      <c r="H259" s="18" t="s">
        <v>850</v>
      </c>
      <c r="I259" s="34" t="s">
        <v>851</v>
      </c>
      <c r="J259" s="10">
        <v>0</v>
      </c>
      <c r="K259" s="10" t="str">
        <f>LOWER(DEC2HEX((J259)))</f>
        <v>0</v>
      </c>
      <c r="L259" s="10">
        <f>J259*(2^C259)</f>
        <v>0</v>
      </c>
      <c r="M259" s="19"/>
    </row>
    <row r="260" spans="1:13" ht="29.15">
      <c r="A260" s="17"/>
      <c r="B260" s="17"/>
      <c r="C260" s="10">
        <v>0</v>
      </c>
      <c r="D260" s="10">
        <v>7</v>
      </c>
      <c r="E260" s="10">
        <f>D260+1-C260</f>
        <v>8</v>
      </c>
      <c r="F260" s="10" t="str">
        <f>CONCATENATE(E260,"'h",K260)</f>
        <v>8'h0</v>
      </c>
      <c r="G260" s="10" t="s">
        <v>123</v>
      </c>
      <c r="H260" s="18" t="s">
        <v>852</v>
      </c>
      <c r="I260" s="34" t="s">
        <v>853</v>
      </c>
      <c r="J260" s="10">
        <v>0</v>
      </c>
      <c r="K260" s="10" t="str">
        <f>LOWER(DEC2HEX((J260)))</f>
        <v>0</v>
      </c>
      <c r="L260" s="10">
        <f>J260*(2^C260)</f>
        <v>0</v>
      </c>
      <c r="M260" s="19"/>
    </row>
    <row r="261" spans="1:13" ht="14.6">
      <c r="A261" s="6"/>
      <c r="B261" s="5" t="s">
        <v>854</v>
      </c>
      <c r="C261" s="6"/>
      <c r="D261" s="6"/>
      <c r="E261" s="6">
        <f>SUM(E262:E266)</f>
        <v>32</v>
      </c>
      <c r="F261" s="7" t="str">
        <f>CONCATENATE("32'h",K261)</f>
        <v>32'h00000000</v>
      </c>
      <c r="G261" s="7"/>
      <c r="H261" s="8" t="s">
        <v>855</v>
      </c>
      <c r="I261" s="8"/>
      <c r="J261" s="6"/>
      <c r="K261" s="6" t="str">
        <f>LOWER(DEC2HEX(L261,8))</f>
        <v>00000000</v>
      </c>
      <c r="L261" s="6">
        <f>SUM(L262:L266)</f>
        <v>0</v>
      </c>
      <c r="M261" s="6"/>
    </row>
    <row r="262" spans="1:13" ht="116.6">
      <c r="A262" s="17"/>
      <c r="B262" s="17"/>
      <c r="C262" s="10">
        <v>24</v>
      </c>
      <c r="D262" s="10">
        <v>31</v>
      </c>
      <c r="E262" s="10">
        <f>D262+1-C262</f>
        <v>8</v>
      </c>
      <c r="F262" s="10" t="str">
        <f>CONCATENATE(E262,"'h",K262)</f>
        <v>8'h0</v>
      </c>
      <c r="G262" s="10" t="s">
        <v>123</v>
      </c>
      <c r="H262" s="18" t="s">
        <v>856</v>
      </c>
      <c r="I262" s="34" t="s">
        <v>857</v>
      </c>
      <c r="J262" s="10">
        <v>0</v>
      </c>
      <c r="K262" s="10" t="str">
        <f>LOWER(DEC2HEX((J262)))</f>
        <v>0</v>
      </c>
      <c r="L262" s="10">
        <f>J262*(2^C262)</f>
        <v>0</v>
      </c>
      <c r="M262" s="19"/>
    </row>
    <row r="263" spans="1:13" ht="29.15">
      <c r="A263" s="17"/>
      <c r="B263" s="17"/>
      <c r="C263" s="10">
        <v>16</v>
      </c>
      <c r="D263" s="10">
        <v>23</v>
      </c>
      <c r="E263" s="10">
        <f>D263+1-C263</f>
        <v>8</v>
      </c>
      <c r="F263" s="10" t="str">
        <f>CONCATENATE(E263,"'h",K263)</f>
        <v>8'h0</v>
      </c>
      <c r="G263" s="10" t="s">
        <v>123</v>
      </c>
      <c r="H263" s="18" t="s">
        <v>858</v>
      </c>
      <c r="I263" s="34" t="s">
        <v>859</v>
      </c>
      <c r="J263" s="10">
        <v>0</v>
      </c>
      <c r="K263" s="10" t="str">
        <f>LOWER(DEC2HEX((J263)))</f>
        <v>0</v>
      </c>
      <c r="L263" s="10">
        <f>J263*(2^C263)</f>
        <v>0</v>
      </c>
      <c r="M263" s="19"/>
    </row>
    <row r="264" spans="1:13" ht="14.6">
      <c r="A264" s="17"/>
      <c r="B264" s="33"/>
      <c r="C264" s="10">
        <v>15</v>
      </c>
      <c r="D264" s="10">
        <v>15</v>
      </c>
      <c r="E264" s="10">
        <f>D264+1-C264</f>
        <v>1</v>
      </c>
      <c r="F264" s="10" t="str">
        <f>CONCATENATE(E264,"'h",K264)</f>
        <v>1'h0</v>
      </c>
      <c r="G264" s="10" t="s">
        <v>121</v>
      </c>
      <c r="H264" s="18" t="s">
        <v>106</v>
      </c>
      <c r="I264" s="34" t="s">
        <v>334</v>
      </c>
      <c r="J264" s="10">
        <v>0</v>
      </c>
      <c r="K264" s="10" t="str">
        <f>LOWER(DEC2HEX((J264)))</f>
        <v>0</v>
      </c>
      <c r="L264" s="10">
        <f>J264*(2^C264)</f>
        <v>0</v>
      </c>
      <c r="M264" s="19"/>
    </row>
    <row r="265" spans="1:13" ht="29.15">
      <c r="A265" s="17"/>
      <c r="B265" s="33"/>
      <c r="C265" s="10">
        <v>8</v>
      </c>
      <c r="D265" s="10">
        <v>14</v>
      </c>
      <c r="E265" s="10">
        <f>D265+1-C265</f>
        <v>7</v>
      </c>
      <c r="F265" s="10" t="str">
        <f>CONCATENATE(E265,"'h",K265)</f>
        <v>7'h0</v>
      </c>
      <c r="G265" s="10" t="s">
        <v>123</v>
      </c>
      <c r="H265" s="18" t="s">
        <v>860</v>
      </c>
      <c r="I265" s="34" t="s">
        <v>861</v>
      </c>
      <c r="J265" s="10">
        <v>0</v>
      </c>
      <c r="K265" s="10" t="str">
        <f>LOWER(DEC2HEX((J265)))</f>
        <v>0</v>
      </c>
      <c r="L265" s="10">
        <f>J265*(2^C265)</f>
        <v>0</v>
      </c>
      <c r="M265" s="19"/>
    </row>
    <row r="266" spans="1:13" ht="29.15">
      <c r="A266" s="17"/>
      <c r="B266" s="17"/>
      <c r="C266" s="10">
        <v>0</v>
      </c>
      <c r="D266" s="10">
        <v>7</v>
      </c>
      <c r="E266" s="10">
        <f>D266+1-C266</f>
        <v>8</v>
      </c>
      <c r="F266" s="10" t="str">
        <f>CONCATENATE(E266,"'h",K266)</f>
        <v>8'h0</v>
      </c>
      <c r="G266" s="10" t="s">
        <v>123</v>
      </c>
      <c r="H266" s="18" t="s">
        <v>862</v>
      </c>
      <c r="I266" s="34" t="s">
        <v>863</v>
      </c>
      <c r="J266" s="10">
        <v>0</v>
      </c>
      <c r="K266" s="10" t="str">
        <f>LOWER(DEC2HEX((J266)))</f>
        <v>0</v>
      </c>
      <c r="L266" s="10">
        <f>J266*(2^C266)</f>
        <v>0</v>
      </c>
      <c r="M266" s="19"/>
    </row>
    <row r="267" spans="1:13" ht="14.6">
      <c r="A267" s="6"/>
      <c r="B267" s="5" t="s">
        <v>864</v>
      </c>
      <c r="C267" s="6"/>
      <c r="D267" s="6"/>
      <c r="E267" s="6">
        <f>SUM(E268:E272)</f>
        <v>32</v>
      </c>
      <c r="F267" s="7" t="str">
        <f>CONCATENATE("32'h",K267)</f>
        <v>32'h00000000</v>
      </c>
      <c r="G267" s="7"/>
      <c r="H267" s="8" t="s">
        <v>865</v>
      </c>
      <c r="I267" s="8"/>
      <c r="J267" s="6"/>
      <c r="K267" s="6" t="str">
        <f>LOWER(DEC2HEX(L267,8))</f>
        <v>00000000</v>
      </c>
      <c r="L267" s="6">
        <f>SUM(L268:L272)</f>
        <v>0</v>
      </c>
      <c r="M267" s="6"/>
    </row>
    <row r="268" spans="1:13" ht="116.6">
      <c r="A268" s="17"/>
      <c r="B268" s="17"/>
      <c r="C268" s="10">
        <v>24</v>
      </c>
      <c r="D268" s="10">
        <v>31</v>
      </c>
      <c r="E268" s="10">
        <f>D268+1-C268</f>
        <v>8</v>
      </c>
      <c r="F268" s="10" t="str">
        <f>CONCATENATE(E268,"'h",K268)</f>
        <v>8'h0</v>
      </c>
      <c r="G268" s="10" t="s">
        <v>123</v>
      </c>
      <c r="H268" s="18" t="s">
        <v>866</v>
      </c>
      <c r="I268" s="34" t="s">
        <v>867</v>
      </c>
      <c r="J268" s="10">
        <v>0</v>
      </c>
      <c r="K268" s="10" t="str">
        <f>LOWER(DEC2HEX((J268)))</f>
        <v>0</v>
      </c>
      <c r="L268" s="10">
        <f>J268*(2^C268)</f>
        <v>0</v>
      </c>
      <c r="M268" s="19"/>
    </row>
    <row r="269" spans="1:13" ht="43.75">
      <c r="A269" s="17"/>
      <c r="B269" s="17"/>
      <c r="C269" s="10">
        <v>16</v>
      </c>
      <c r="D269" s="10">
        <v>23</v>
      </c>
      <c r="E269" s="10">
        <f>D269+1-C269</f>
        <v>8</v>
      </c>
      <c r="F269" s="10" t="str">
        <f>CONCATENATE(E269,"'h",K269)</f>
        <v>8'h0</v>
      </c>
      <c r="G269" s="10" t="s">
        <v>123</v>
      </c>
      <c r="H269" s="18" t="s">
        <v>868</v>
      </c>
      <c r="I269" s="34" t="s">
        <v>869</v>
      </c>
      <c r="J269" s="10">
        <v>0</v>
      </c>
      <c r="K269" s="10" t="str">
        <f>LOWER(DEC2HEX((J269)))</f>
        <v>0</v>
      </c>
      <c r="L269" s="10">
        <f>J269*(2^C269)</f>
        <v>0</v>
      </c>
      <c r="M269" s="19"/>
    </row>
    <row r="270" spans="1:13" ht="14.6">
      <c r="A270" s="17"/>
      <c r="B270" s="33"/>
      <c r="C270" s="10">
        <v>15</v>
      </c>
      <c r="D270" s="10">
        <v>15</v>
      </c>
      <c r="E270" s="10">
        <f>D270+1-C270</f>
        <v>1</v>
      </c>
      <c r="F270" s="10" t="str">
        <f>CONCATENATE(E270,"'h",K270)</f>
        <v>1'h0</v>
      </c>
      <c r="G270" s="10" t="s">
        <v>121</v>
      </c>
      <c r="H270" s="18" t="s">
        <v>106</v>
      </c>
      <c r="I270" s="34" t="s">
        <v>334</v>
      </c>
      <c r="J270" s="10">
        <v>0</v>
      </c>
      <c r="K270" s="10" t="str">
        <f>LOWER(DEC2HEX((J270)))</f>
        <v>0</v>
      </c>
      <c r="L270" s="10">
        <f>J270*(2^C270)</f>
        <v>0</v>
      </c>
      <c r="M270" s="19"/>
    </row>
    <row r="271" spans="1:13" ht="29.15">
      <c r="A271" s="17"/>
      <c r="B271" s="33"/>
      <c r="C271" s="10">
        <v>8</v>
      </c>
      <c r="D271" s="10">
        <v>14</v>
      </c>
      <c r="E271" s="10">
        <f>D271+1-C271</f>
        <v>7</v>
      </c>
      <c r="F271" s="10" t="str">
        <f>CONCATENATE(E271,"'h",K271)</f>
        <v>7'h0</v>
      </c>
      <c r="G271" s="10" t="s">
        <v>123</v>
      </c>
      <c r="H271" s="18" t="s">
        <v>870</v>
      </c>
      <c r="I271" s="34" t="s">
        <v>871</v>
      </c>
      <c r="J271" s="10">
        <v>0</v>
      </c>
      <c r="K271" s="10" t="str">
        <f>LOWER(DEC2HEX((J271)))</f>
        <v>0</v>
      </c>
      <c r="L271" s="10">
        <f>J271*(2^C271)</f>
        <v>0</v>
      </c>
      <c r="M271" s="19"/>
    </row>
    <row r="272" spans="1:13" ht="29.15">
      <c r="A272" s="17"/>
      <c r="B272" s="17"/>
      <c r="C272" s="10">
        <v>0</v>
      </c>
      <c r="D272" s="10">
        <v>7</v>
      </c>
      <c r="E272" s="10">
        <f>D272+1-C272</f>
        <v>8</v>
      </c>
      <c r="F272" s="10" t="str">
        <f>CONCATENATE(E272,"'h",K272)</f>
        <v>8'h0</v>
      </c>
      <c r="G272" s="10" t="s">
        <v>123</v>
      </c>
      <c r="H272" s="18" t="s">
        <v>872</v>
      </c>
      <c r="I272" s="34" t="s">
        <v>873</v>
      </c>
      <c r="J272" s="10">
        <v>0</v>
      </c>
      <c r="K272" s="10" t="str">
        <f>LOWER(DEC2HEX((J272)))</f>
        <v>0</v>
      </c>
      <c r="L272" s="10">
        <f>J272*(2^C272)</f>
        <v>0</v>
      </c>
      <c r="M272" s="19"/>
    </row>
    <row r="273" spans="1:13" ht="14.6">
      <c r="A273" s="6"/>
      <c r="B273" s="5" t="s">
        <v>507</v>
      </c>
      <c r="C273" s="6"/>
      <c r="D273" s="6"/>
      <c r="E273" s="6">
        <f>SUM(E274:E276)</f>
        <v>32</v>
      </c>
      <c r="F273" s="7" t="str">
        <f>CONCATENATE("32'h",K273)</f>
        <v>32'h00000000</v>
      </c>
      <c r="G273" s="7"/>
      <c r="H273" s="8" t="s">
        <v>874</v>
      </c>
      <c r="I273" s="8"/>
      <c r="J273" s="6"/>
      <c r="K273" s="6" t="str">
        <f>LOWER(DEC2HEX(L273,8))</f>
        <v>00000000</v>
      </c>
      <c r="L273" s="6">
        <f>SUM(L274:L276)</f>
        <v>0</v>
      </c>
      <c r="M273" s="6"/>
    </row>
    <row r="274" spans="1:13" ht="14.6">
      <c r="A274" s="17"/>
      <c r="B274" s="17"/>
      <c r="C274" s="10">
        <v>15</v>
      </c>
      <c r="D274" s="10">
        <v>31</v>
      </c>
      <c r="E274" s="10">
        <f>D274+1-C274</f>
        <v>17</v>
      </c>
      <c r="F274" s="10" t="str">
        <f>CONCATENATE(E274,"'h",K274)</f>
        <v>17'h0</v>
      </c>
      <c r="G274" s="10" t="s">
        <v>121</v>
      </c>
      <c r="H274" s="18" t="s">
        <v>106</v>
      </c>
      <c r="I274" s="34" t="s">
        <v>334</v>
      </c>
      <c r="J274" s="10">
        <v>0</v>
      </c>
      <c r="K274" s="10" t="str">
        <f>LOWER(DEC2HEX((J274)))</f>
        <v>0</v>
      </c>
      <c r="L274" s="10">
        <f>J274*(2^C274)</f>
        <v>0</v>
      </c>
      <c r="M274" s="19"/>
    </row>
    <row r="275" spans="1:13" ht="29.15">
      <c r="A275" s="17"/>
      <c r="B275" s="33"/>
      <c r="C275" s="10">
        <v>8</v>
      </c>
      <c r="D275" s="10">
        <v>14</v>
      </c>
      <c r="E275" s="10">
        <f>D275+1-C275</f>
        <v>7</v>
      </c>
      <c r="F275" s="10" t="str">
        <f>CONCATENATE(E275,"'h",K275)</f>
        <v>7'h0</v>
      </c>
      <c r="G275" s="10" t="s">
        <v>123</v>
      </c>
      <c r="H275" s="18" t="s">
        <v>875</v>
      </c>
      <c r="I275" s="34" t="s">
        <v>876</v>
      </c>
      <c r="J275" s="10">
        <v>0</v>
      </c>
      <c r="K275" s="10" t="str">
        <f>LOWER(DEC2HEX((J275)))</f>
        <v>0</v>
      </c>
      <c r="L275" s="10">
        <f>J275*(2^C275)</f>
        <v>0</v>
      </c>
      <c r="M275" s="19"/>
    </row>
    <row r="276" spans="1:13" ht="29.15">
      <c r="A276" s="17"/>
      <c r="B276" s="33"/>
      <c r="C276" s="10">
        <v>0</v>
      </c>
      <c r="D276" s="10">
        <v>7</v>
      </c>
      <c r="E276" s="10">
        <f>D276+1-C276</f>
        <v>8</v>
      </c>
      <c r="F276" s="10" t="str">
        <f>CONCATENATE(E276,"'h",K276)</f>
        <v>8'h0</v>
      </c>
      <c r="G276" s="10" t="s">
        <v>123</v>
      </c>
      <c r="H276" s="22" t="s">
        <v>877</v>
      </c>
      <c r="I276" s="34" t="s">
        <v>878</v>
      </c>
      <c r="J276" s="10">
        <v>0</v>
      </c>
      <c r="K276" s="10" t="str">
        <f>LOWER(DEC2HEX((J276)))</f>
        <v>0</v>
      </c>
      <c r="L276" s="10">
        <f>J276*(2^C276)</f>
        <v>0</v>
      </c>
      <c r="M276" s="19"/>
    </row>
    <row r="277" spans="1:13" ht="14.6">
      <c r="A277" s="6"/>
      <c r="B277" s="5" t="s">
        <v>508</v>
      </c>
      <c r="C277" s="6"/>
      <c r="D277" s="6"/>
      <c r="E277" s="6">
        <f>SUM(E278:E283)</f>
        <v>32</v>
      </c>
      <c r="F277" s="7" t="str">
        <f>CONCATENATE("32'h",K277)</f>
        <v>32'h00000000</v>
      </c>
      <c r="G277" s="7"/>
      <c r="H277" s="8" t="s">
        <v>879</v>
      </c>
      <c r="I277" s="8"/>
      <c r="J277" s="6"/>
      <c r="K277" s="6" t="str">
        <f>LOWER(DEC2HEX(L277,8))</f>
        <v>00000000</v>
      </c>
      <c r="L277" s="6">
        <f>SUM(L278:L283)</f>
        <v>0</v>
      </c>
      <c r="M277" s="6"/>
    </row>
    <row r="278" spans="1:13" ht="14.6">
      <c r="A278" s="17"/>
      <c r="B278" s="17"/>
      <c r="C278" s="10">
        <v>23</v>
      </c>
      <c r="D278" s="10">
        <v>31</v>
      </c>
      <c r="E278" s="10">
        <f t="shared" ref="E278:E283" si="72">D278+1-C278</f>
        <v>9</v>
      </c>
      <c r="F278" s="10" t="str">
        <f t="shared" ref="F278:F283" si="73">CONCATENATE(E278,"'h",K278)</f>
        <v>9'h0</v>
      </c>
      <c r="G278" s="10" t="s">
        <v>121</v>
      </c>
      <c r="H278" s="18" t="s">
        <v>106</v>
      </c>
      <c r="I278" s="34" t="s">
        <v>334</v>
      </c>
      <c r="J278" s="10">
        <v>0</v>
      </c>
      <c r="K278" s="10" t="str">
        <f t="shared" ref="K278:K283" si="74">LOWER(DEC2HEX((J278)))</f>
        <v>0</v>
      </c>
      <c r="L278" s="10">
        <f t="shared" ref="L278:L283" si="75">J278*(2^C278)</f>
        <v>0</v>
      </c>
      <c r="M278" s="19"/>
    </row>
    <row r="279" spans="1:13" ht="43.75">
      <c r="A279" s="17"/>
      <c r="B279" s="33"/>
      <c r="C279" s="10">
        <v>16</v>
      </c>
      <c r="D279" s="10">
        <v>22</v>
      </c>
      <c r="E279" s="10">
        <f t="shared" si="72"/>
        <v>7</v>
      </c>
      <c r="F279" s="10" t="str">
        <f t="shared" si="73"/>
        <v>7'h0</v>
      </c>
      <c r="G279" s="10" t="s">
        <v>123</v>
      </c>
      <c r="H279" s="18" t="s">
        <v>880</v>
      </c>
      <c r="I279" s="34" t="s">
        <v>881</v>
      </c>
      <c r="J279" s="10">
        <v>0</v>
      </c>
      <c r="K279" s="10" t="str">
        <f t="shared" si="74"/>
        <v>0</v>
      </c>
      <c r="L279" s="10">
        <f t="shared" si="75"/>
        <v>0</v>
      </c>
      <c r="M279" s="19"/>
    </row>
    <row r="280" spans="1:13" ht="14.6">
      <c r="A280" s="17"/>
      <c r="B280" s="33"/>
      <c r="C280" s="10">
        <v>15</v>
      </c>
      <c r="D280" s="10">
        <v>15</v>
      </c>
      <c r="E280" s="10">
        <f t="shared" si="72"/>
        <v>1</v>
      </c>
      <c r="F280" s="10" t="str">
        <f t="shared" si="73"/>
        <v>1'h0</v>
      </c>
      <c r="G280" s="10" t="s">
        <v>121</v>
      </c>
      <c r="H280" s="18" t="s">
        <v>106</v>
      </c>
      <c r="I280" s="34" t="s">
        <v>334</v>
      </c>
      <c r="J280" s="10">
        <v>0</v>
      </c>
      <c r="K280" s="10" t="str">
        <f t="shared" si="74"/>
        <v>0</v>
      </c>
      <c r="L280" s="10">
        <f t="shared" si="75"/>
        <v>0</v>
      </c>
      <c r="M280" s="19"/>
    </row>
    <row r="281" spans="1:13" ht="43.75">
      <c r="A281" s="17"/>
      <c r="B281" s="17"/>
      <c r="C281" s="10">
        <v>8</v>
      </c>
      <c r="D281" s="10">
        <v>14</v>
      </c>
      <c r="E281" s="10">
        <f t="shared" si="72"/>
        <v>7</v>
      </c>
      <c r="F281" s="10" t="str">
        <f t="shared" si="73"/>
        <v>7'h0</v>
      </c>
      <c r="G281" s="10" t="s">
        <v>123</v>
      </c>
      <c r="H281" s="18" t="s">
        <v>882</v>
      </c>
      <c r="I281" s="34" t="s">
        <v>883</v>
      </c>
      <c r="J281" s="10">
        <v>0</v>
      </c>
      <c r="K281" s="10" t="str">
        <f t="shared" si="74"/>
        <v>0</v>
      </c>
      <c r="L281" s="10">
        <f t="shared" si="75"/>
        <v>0</v>
      </c>
      <c r="M281" s="19"/>
    </row>
    <row r="282" spans="1:13" ht="14.6">
      <c r="A282" s="17"/>
      <c r="B282" s="33"/>
      <c r="C282" s="10">
        <v>7</v>
      </c>
      <c r="D282" s="10">
        <v>7</v>
      </c>
      <c r="E282" s="10">
        <f t="shared" si="72"/>
        <v>1</v>
      </c>
      <c r="F282" s="10" t="str">
        <f t="shared" si="73"/>
        <v>1'h0</v>
      </c>
      <c r="G282" s="10" t="s">
        <v>121</v>
      </c>
      <c r="H282" s="18" t="s">
        <v>106</v>
      </c>
      <c r="I282" s="34" t="s">
        <v>334</v>
      </c>
      <c r="J282" s="10">
        <v>0</v>
      </c>
      <c r="K282" s="10" t="str">
        <f t="shared" si="74"/>
        <v>0</v>
      </c>
      <c r="L282" s="10">
        <f t="shared" si="75"/>
        <v>0</v>
      </c>
      <c r="M282" s="19"/>
    </row>
    <row r="283" spans="1:13" ht="29.15">
      <c r="A283" s="17"/>
      <c r="B283" s="33"/>
      <c r="C283" s="10">
        <v>0</v>
      </c>
      <c r="D283" s="10">
        <v>6</v>
      </c>
      <c r="E283" s="10">
        <f t="shared" si="72"/>
        <v>7</v>
      </c>
      <c r="F283" s="10" t="str">
        <f t="shared" si="73"/>
        <v>7'h0</v>
      </c>
      <c r="G283" s="10" t="s">
        <v>123</v>
      </c>
      <c r="H283" s="22" t="s">
        <v>884</v>
      </c>
      <c r="I283" s="34" t="s">
        <v>885</v>
      </c>
      <c r="J283" s="10">
        <v>0</v>
      </c>
      <c r="K283" s="10" t="str">
        <f t="shared" si="74"/>
        <v>0</v>
      </c>
      <c r="L283" s="10">
        <f t="shared" si="75"/>
        <v>0</v>
      </c>
      <c r="M283" s="19"/>
    </row>
    <row r="284" spans="1:13" ht="14.6">
      <c r="A284" s="6"/>
      <c r="B284" s="5" t="s">
        <v>886</v>
      </c>
      <c r="C284" s="6"/>
      <c r="D284" s="6"/>
      <c r="E284" s="6">
        <f>SUM(E285:E290)</f>
        <v>32</v>
      </c>
      <c r="F284" s="7" t="str">
        <f>CONCATENATE("32'h",K284)</f>
        <v>32'h00000000</v>
      </c>
      <c r="G284" s="7"/>
      <c r="H284" s="8" t="s">
        <v>887</v>
      </c>
      <c r="I284" s="8"/>
      <c r="J284" s="6"/>
      <c r="K284" s="6" t="str">
        <f>LOWER(DEC2HEX(L284,8))</f>
        <v>00000000</v>
      </c>
      <c r="L284" s="6">
        <f>SUM(L285:L290)</f>
        <v>0</v>
      </c>
      <c r="M284" s="6"/>
    </row>
    <row r="285" spans="1:13" ht="14.6">
      <c r="A285" s="17"/>
      <c r="B285" s="17"/>
      <c r="C285" s="10">
        <v>23</v>
      </c>
      <c r="D285" s="10">
        <v>31</v>
      </c>
      <c r="E285" s="10">
        <f t="shared" ref="E285:E290" si="76">D285+1-C285</f>
        <v>9</v>
      </c>
      <c r="F285" s="10" t="str">
        <f t="shared" ref="F285:F290" si="77">CONCATENATE(E285,"'h",K285)</f>
        <v>9'h0</v>
      </c>
      <c r="G285" s="10" t="s">
        <v>121</v>
      </c>
      <c r="H285" s="18" t="s">
        <v>106</v>
      </c>
      <c r="I285" s="34" t="s">
        <v>334</v>
      </c>
      <c r="J285" s="10">
        <v>0</v>
      </c>
      <c r="K285" s="10" t="str">
        <f t="shared" ref="K285:K290" si="78">LOWER(DEC2HEX((J285)))</f>
        <v>0</v>
      </c>
      <c r="L285" s="10">
        <f t="shared" ref="L285:L290" si="79">J285*(2^C285)</f>
        <v>0</v>
      </c>
      <c r="M285" s="19"/>
    </row>
    <row r="286" spans="1:13" ht="43.75">
      <c r="A286" s="17"/>
      <c r="B286" s="33"/>
      <c r="C286" s="10">
        <v>16</v>
      </c>
      <c r="D286" s="10">
        <v>22</v>
      </c>
      <c r="E286" s="10">
        <f t="shared" si="76"/>
        <v>7</v>
      </c>
      <c r="F286" s="10" t="str">
        <f t="shared" si="77"/>
        <v>7'h0</v>
      </c>
      <c r="G286" s="10" t="s">
        <v>123</v>
      </c>
      <c r="H286" s="18" t="s">
        <v>888</v>
      </c>
      <c r="I286" s="34" t="s">
        <v>889</v>
      </c>
      <c r="J286" s="10">
        <v>0</v>
      </c>
      <c r="K286" s="10" t="str">
        <f t="shared" si="78"/>
        <v>0</v>
      </c>
      <c r="L286" s="10">
        <f t="shared" si="79"/>
        <v>0</v>
      </c>
      <c r="M286" s="19"/>
    </row>
    <row r="287" spans="1:13" ht="14.6">
      <c r="A287" s="17"/>
      <c r="B287" s="33"/>
      <c r="C287" s="10">
        <v>15</v>
      </c>
      <c r="D287" s="10">
        <v>15</v>
      </c>
      <c r="E287" s="10">
        <f t="shared" si="76"/>
        <v>1</v>
      </c>
      <c r="F287" s="10" t="str">
        <f t="shared" si="77"/>
        <v>1'h0</v>
      </c>
      <c r="G287" s="10" t="s">
        <v>121</v>
      </c>
      <c r="H287" s="18" t="s">
        <v>106</v>
      </c>
      <c r="I287" s="34" t="s">
        <v>334</v>
      </c>
      <c r="J287" s="10">
        <v>0</v>
      </c>
      <c r="K287" s="10" t="str">
        <f t="shared" si="78"/>
        <v>0</v>
      </c>
      <c r="L287" s="10">
        <f t="shared" si="79"/>
        <v>0</v>
      </c>
      <c r="M287" s="19"/>
    </row>
    <row r="288" spans="1:13" ht="43.75">
      <c r="A288" s="17"/>
      <c r="B288" s="17"/>
      <c r="C288" s="10">
        <v>8</v>
      </c>
      <c r="D288" s="10">
        <v>14</v>
      </c>
      <c r="E288" s="10">
        <f t="shared" si="76"/>
        <v>7</v>
      </c>
      <c r="F288" s="10" t="str">
        <f t="shared" si="77"/>
        <v>7'h0</v>
      </c>
      <c r="G288" s="10" t="s">
        <v>123</v>
      </c>
      <c r="H288" s="18" t="s">
        <v>890</v>
      </c>
      <c r="I288" s="34" t="s">
        <v>891</v>
      </c>
      <c r="J288" s="10">
        <v>0</v>
      </c>
      <c r="K288" s="10" t="str">
        <f t="shared" si="78"/>
        <v>0</v>
      </c>
      <c r="L288" s="10">
        <f t="shared" si="79"/>
        <v>0</v>
      </c>
      <c r="M288" s="19"/>
    </row>
    <row r="289" spans="1:13" ht="14.6">
      <c r="A289" s="17"/>
      <c r="B289" s="33"/>
      <c r="C289" s="10">
        <v>7</v>
      </c>
      <c r="D289" s="10">
        <v>7</v>
      </c>
      <c r="E289" s="10">
        <f t="shared" si="76"/>
        <v>1</v>
      </c>
      <c r="F289" s="10" t="str">
        <f t="shared" si="77"/>
        <v>1'h0</v>
      </c>
      <c r="G289" s="10" t="s">
        <v>121</v>
      </c>
      <c r="H289" s="18" t="s">
        <v>106</v>
      </c>
      <c r="I289" s="34" t="s">
        <v>334</v>
      </c>
      <c r="J289" s="10">
        <v>0</v>
      </c>
      <c r="K289" s="10" t="str">
        <f t="shared" si="78"/>
        <v>0</v>
      </c>
      <c r="L289" s="10">
        <f t="shared" si="79"/>
        <v>0</v>
      </c>
      <c r="M289" s="19"/>
    </row>
    <row r="290" spans="1:13" ht="29.15">
      <c r="A290" s="17"/>
      <c r="B290" s="33"/>
      <c r="C290" s="10">
        <v>0</v>
      </c>
      <c r="D290" s="10">
        <v>6</v>
      </c>
      <c r="E290" s="10">
        <f t="shared" si="76"/>
        <v>7</v>
      </c>
      <c r="F290" s="10" t="str">
        <f t="shared" si="77"/>
        <v>7'h0</v>
      </c>
      <c r="G290" s="10" t="s">
        <v>123</v>
      </c>
      <c r="H290" s="22" t="s">
        <v>892</v>
      </c>
      <c r="I290" s="34" t="s">
        <v>893</v>
      </c>
      <c r="J290" s="10">
        <v>0</v>
      </c>
      <c r="K290" s="10" t="str">
        <f t="shared" si="78"/>
        <v>0</v>
      </c>
      <c r="L290" s="10">
        <f t="shared" si="79"/>
        <v>0</v>
      </c>
      <c r="M290" s="19"/>
    </row>
    <row r="291" spans="1:13" ht="14.6">
      <c r="A291" s="6"/>
      <c r="B291" s="5" t="s">
        <v>894</v>
      </c>
      <c r="C291" s="6"/>
      <c r="D291" s="6"/>
      <c r="E291" s="6">
        <f>SUM(E292:E296)</f>
        <v>32</v>
      </c>
      <c r="F291" s="7" t="str">
        <f>CONCATENATE("32'h",K291)</f>
        <v>32'h00000000</v>
      </c>
      <c r="G291" s="7"/>
      <c r="H291" s="8" t="s">
        <v>895</v>
      </c>
      <c r="I291" s="8"/>
      <c r="J291" s="6"/>
      <c r="K291" s="6" t="str">
        <f>LOWER(DEC2HEX(L291,8))</f>
        <v>00000000</v>
      </c>
      <c r="L291" s="6">
        <f>SUM(L292:L296)</f>
        <v>0</v>
      </c>
      <c r="M291" s="6"/>
    </row>
    <row r="292" spans="1:13" ht="29.15">
      <c r="A292" s="17"/>
      <c r="B292" s="33"/>
      <c r="C292" s="10">
        <v>24</v>
      </c>
      <c r="D292" s="10">
        <v>31</v>
      </c>
      <c r="E292" s="10">
        <f>D292+1-C292</f>
        <v>8</v>
      </c>
      <c r="F292" s="10" t="str">
        <f>CONCATENATE(E292,"'h",K292)</f>
        <v>8'h0</v>
      </c>
      <c r="G292" s="10" t="s">
        <v>123</v>
      </c>
      <c r="H292" s="18" t="s">
        <v>896</v>
      </c>
      <c r="I292" s="34" t="s">
        <v>897</v>
      </c>
      <c r="J292" s="10">
        <v>0</v>
      </c>
      <c r="K292" s="10" t="str">
        <f>LOWER(DEC2HEX((J292)))</f>
        <v>0</v>
      </c>
      <c r="L292" s="10">
        <f>J292*(2^C292)</f>
        <v>0</v>
      </c>
      <c r="M292" s="19"/>
    </row>
    <row r="293" spans="1:13" ht="29.15">
      <c r="A293" s="17"/>
      <c r="B293" s="33"/>
      <c r="C293" s="10">
        <v>16</v>
      </c>
      <c r="D293" s="10">
        <v>23</v>
      </c>
      <c r="E293" s="10">
        <f>D293+1-C293</f>
        <v>8</v>
      </c>
      <c r="F293" s="10" t="str">
        <f>CONCATENATE(E293,"'h",K293)</f>
        <v>8'h0</v>
      </c>
      <c r="G293" s="10" t="s">
        <v>123</v>
      </c>
      <c r="H293" s="18" t="s">
        <v>898</v>
      </c>
      <c r="I293" s="34" t="s">
        <v>899</v>
      </c>
      <c r="J293" s="10">
        <v>0</v>
      </c>
      <c r="K293" s="10" t="str">
        <f>LOWER(DEC2HEX((J293)))</f>
        <v>0</v>
      </c>
      <c r="L293" s="10">
        <f>J293*(2^C293)</f>
        <v>0</v>
      </c>
      <c r="M293" s="19"/>
    </row>
    <row r="294" spans="1:13" ht="43.75">
      <c r="A294" s="17"/>
      <c r="B294" s="17"/>
      <c r="C294" s="10">
        <v>8</v>
      </c>
      <c r="D294" s="10">
        <v>15</v>
      </c>
      <c r="E294" s="10">
        <f>D294+1-C294</f>
        <v>8</v>
      </c>
      <c r="F294" s="10" t="str">
        <f>CONCATENATE(E294,"'h",K294)</f>
        <v>8'h0</v>
      </c>
      <c r="G294" s="10" t="s">
        <v>123</v>
      </c>
      <c r="H294" s="18" t="s">
        <v>900</v>
      </c>
      <c r="I294" s="34" t="s">
        <v>901</v>
      </c>
      <c r="J294" s="10">
        <v>0</v>
      </c>
      <c r="K294" s="10" t="str">
        <f>LOWER(DEC2HEX((J294)))</f>
        <v>0</v>
      </c>
      <c r="L294" s="10">
        <f>J294*(2^C294)</f>
        <v>0</v>
      </c>
      <c r="M294" s="19"/>
    </row>
    <row r="295" spans="1:13" ht="14.6">
      <c r="A295" s="17"/>
      <c r="B295" s="33"/>
      <c r="C295" s="10">
        <v>7</v>
      </c>
      <c r="D295" s="10">
        <v>7</v>
      </c>
      <c r="E295" s="10">
        <f>D295+1-C295</f>
        <v>1</v>
      </c>
      <c r="F295" s="10" t="str">
        <f>CONCATENATE(E295,"'h",K295)</f>
        <v>1'h0</v>
      </c>
      <c r="G295" s="10" t="s">
        <v>121</v>
      </c>
      <c r="H295" s="18" t="s">
        <v>106</v>
      </c>
      <c r="I295" s="34" t="s">
        <v>334</v>
      </c>
      <c r="J295" s="10">
        <v>0</v>
      </c>
      <c r="K295" s="10" t="str">
        <f>LOWER(DEC2HEX((J295)))</f>
        <v>0</v>
      </c>
      <c r="L295" s="10">
        <f>J295*(2^C295)</f>
        <v>0</v>
      </c>
      <c r="M295" s="19"/>
    </row>
    <row r="296" spans="1:13" ht="29.15">
      <c r="A296" s="17"/>
      <c r="B296" s="33"/>
      <c r="C296" s="10">
        <v>0</v>
      </c>
      <c r="D296" s="10">
        <v>6</v>
      </c>
      <c r="E296" s="10">
        <f>D296+1-C296</f>
        <v>7</v>
      </c>
      <c r="F296" s="10" t="str">
        <f>CONCATENATE(E296,"'h",K296)</f>
        <v>7'h0</v>
      </c>
      <c r="G296" s="10" t="s">
        <v>123</v>
      </c>
      <c r="H296" s="22" t="s">
        <v>902</v>
      </c>
      <c r="I296" s="34" t="s">
        <v>903</v>
      </c>
      <c r="J296" s="10">
        <v>0</v>
      </c>
      <c r="K296" s="10" t="str">
        <f>LOWER(DEC2HEX((J296)))</f>
        <v>0</v>
      </c>
      <c r="L296" s="10">
        <f>J296*(2^C296)</f>
        <v>0</v>
      </c>
      <c r="M296" s="19"/>
    </row>
    <row r="297" spans="1:13" ht="14.6">
      <c r="A297" s="6"/>
      <c r="B297" s="5" t="s">
        <v>904</v>
      </c>
      <c r="C297" s="6"/>
      <c r="D297" s="6"/>
      <c r="E297" s="6">
        <f>SUM(E298:E302)</f>
        <v>32</v>
      </c>
      <c r="F297" s="7" t="str">
        <f>CONCATENATE("32'h",K297)</f>
        <v>32'h00000000</v>
      </c>
      <c r="G297" s="7"/>
      <c r="H297" s="8" t="s">
        <v>905</v>
      </c>
      <c r="I297" s="8"/>
      <c r="J297" s="6"/>
      <c r="K297" s="6" t="str">
        <f>LOWER(DEC2HEX(L297,8))</f>
        <v>00000000</v>
      </c>
      <c r="L297" s="6">
        <f>SUM(L298:L302)</f>
        <v>0</v>
      </c>
      <c r="M297" s="6"/>
    </row>
    <row r="298" spans="1:13" ht="29.15">
      <c r="A298" s="17"/>
      <c r="B298" s="33"/>
      <c r="C298" s="10">
        <v>24</v>
      </c>
      <c r="D298" s="10">
        <v>31</v>
      </c>
      <c r="E298" s="10">
        <f>D298+1-C298</f>
        <v>8</v>
      </c>
      <c r="F298" s="10" t="str">
        <f>CONCATENATE(E298,"'h",K298)</f>
        <v>8'h0</v>
      </c>
      <c r="G298" s="10" t="s">
        <v>123</v>
      </c>
      <c r="H298" s="18" t="s">
        <v>906</v>
      </c>
      <c r="I298" s="34" t="s">
        <v>907</v>
      </c>
      <c r="J298" s="10">
        <v>0</v>
      </c>
      <c r="K298" s="10" t="str">
        <f>LOWER(DEC2HEX((J298)))</f>
        <v>0</v>
      </c>
      <c r="L298" s="10">
        <f>J298*(2^C298)</f>
        <v>0</v>
      </c>
      <c r="M298" s="19"/>
    </row>
    <row r="299" spans="1:13" ht="14.6">
      <c r="A299" s="17"/>
      <c r="B299" s="33"/>
      <c r="C299" s="10">
        <v>23</v>
      </c>
      <c r="D299" s="10">
        <v>23</v>
      </c>
      <c r="E299" s="10">
        <f>D299+1-C299</f>
        <v>1</v>
      </c>
      <c r="F299" s="10" t="str">
        <f>CONCATENATE(E299,"'h",K299)</f>
        <v>1'h0</v>
      </c>
      <c r="G299" s="10" t="s">
        <v>121</v>
      </c>
      <c r="H299" s="18" t="s">
        <v>106</v>
      </c>
      <c r="I299" s="34" t="s">
        <v>334</v>
      </c>
      <c r="J299" s="10">
        <v>0</v>
      </c>
      <c r="K299" s="10" t="str">
        <f>LOWER(DEC2HEX((J299)))</f>
        <v>0</v>
      </c>
      <c r="L299" s="10">
        <f>J299*(2^C299)</f>
        <v>0</v>
      </c>
      <c r="M299" s="19"/>
    </row>
    <row r="300" spans="1:13" ht="29.15">
      <c r="A300" s="17"/>
      <c r="B300" s="17"/>
      <c r="C300" s="10">
        <v>16</v>
      </c>
      <c r="D300" s="10">
        <v>22</v>
      </c>
      <c r="E300" s="10">
        <f>D300+1-C300</f>
        <v>7</v>
      </c>
      <c r="F300" s="10" t="str">
        <f>CONCATENATE(E300,"'h",K300)</f>
        <v>7'h0</v>
      </c>
      <c r="G300" s="10" t="s">
        <v>123</v>
      </c>
      <c r="H300" s="18" t="s">
        <v>908</v>
      </c>
      <c r="I300" s="34" t="s">
        <v>909</v>
      </c>
      <c r="J300" s="10">
        <v>0</v>
      </c>
      <c r="K300" s="10" t="str">
        <f>LOWER(DEC2HEX((J300)))</f>
        <v>0</v>
      </c>
      <c r="L300" s="10">
        <f>J300*(2^C300)</f>
        <v>0</v>
      </c>
      <c r="M300" s="19"/>
    </row>
    <row r="301" spans="1:13" ht="14.6">
      <c r="A301" s="17"/>
      <c r="B301" s="33"/>
      <c r="C301" s="10">
        <v>7</v>
      </c>
      <c r="D301" s="10">
        <v>15</v>
      </c>
      <c r="E301" s="10">
        <f>D301+1-C301</f>
        <v>9</v>
      </c>
      <c r="F301" s="10" t="str">
        <f>CONCATENATE(E301,"'h",K301)</f>
        <v>9'h0</v>
      </c>
      <c r="G301" s="10" t="s">
        <v>121</v>
      </c>
      <c r="H301" s="18" t="s">
        <v>106</v>
      </c>
      <c r="I301" s="34" t="s">
        <v>334</v>
      </c>
      <c r="J301" s="10">
        <v>0</v>
      </c>
      <c r="K301" s="10" t="str">
        <f>LOWER(DEC2HEX((J301)))</f>
        <v>0</v>
      </c>
      <c r="L301" s="10">
        <f>J301*(2^C301)</f>
        <v>0</v>
      </c>
      <c r="M301" s="19"/>
    </row>
    <row r="302" spans="1:13" ht="29.15">
      <c r="A302" s="17"/>
      <c r="B302" s="33"/>
      <c r="C302" s="10">
        <v>0</v>
      </c>
      <c r="D302" s="10">
        <v>6</v>
      </c>
      <c r="E302" s="10">
        <f>D302+1-C302</f>
        <v>7</v>
      </c>
      <c r="F302" s="10" t="str">
        <f>CONCATENATE(E302,"'h",K302)</f>
        <v>7'h0</v>
      </c>
      <c r="G302" s="10" t="s">
        <v>123</v>
      </c>
      <c r="H302" s="22" t="s">
        <v>910</v>
      </c>
      <c r="I302" s="34" t="s">
        <v>911</v>
      </c>
      <c r="J302" s="10">
        <v>0</v>
      </c>
      <c r="K302" s="10" t="str">
        <f>LOWER(DEC2HEX((J302)))</f>
        <v>0</v>
      </c>
      <c r="L302" s="10">
        <f>J302*(2^C302)</f>
        <v>0</v>
      </c>
      <c r="M302" s="19"/>
    </row>
    <row r="303" spans="1:13" ht="14.6">
      <c r="A303" s="6"/>
      <c r="B303" s="5" t="s">
        <v>509</v>
      </c>
      <c r="C303" s="6"/>
      <c r="D303" s="6"/>
      <c r="E303" s="6">
        <f>SUM(E304:E307)</f>
        <v>32</v>
      </c>
      <c r="F303" s="7" t="str">
        <f>CONCATENATE("32'h",K303)</f>
        <v>32'h00000000</v>
      </c>
      <c r="G303" s="7"/>
      <c r="H303" s="8" t="s">
        <v>912</v>
      </c>
      <c r="I303" s="8"/>
      <c r="J303" s="6"/>
      <c r="K303" s="6" t="str">
        <f>LOWER(DEC2HEX(L303,8))</f>
        <v>00000000</v>
      </c>
      <c r="L303" s="6">
        <f>SUM(L304:L307)</f>
        <v>0</v>
      </c>
      <c r="M303" s="6"/>
    </row>
    <row r="304" spans="1:13" ht="14.6">
      <c r="A304" s="17"/>
      <c r="B304" s="33"/>
      <c r="C304" s="10">
        <v>30</v>
      </c>
      <c r="D304" s="10">
        <v>31</v>
      </c>
      <c r="E304" s="10">
        <f>D304+1-C304</f>
        <v>2</v>
      </c>
      <c r="F304" s="10" t="str">
        <f>CONCATENATE(E304,"'h",K304)</f>
        <v>2'h0</v>
      </c>
      <c r="G304" s="10" t="s">
        <v>121</v>
      </c>
      <c r="H304" s="18" t="s">
        <v>106</v>
      </c>
      <c r="I304" s="34" t="s">
        <v>334</v>
      </c>
      <c r="J304" s="10">
        <v>0</v>
      </c>
      <c r="K304" s="10" t="str">
        <f>LOWER(DEC2HEX((J304)))</f>
        <v>0</v>
      </c>
      <c r="L304" s="10">
        <f>J304*(2^C304)</f>
        <v>0</v>
      </c>
      <c r="M304" s="19"/>
    </row>
    <row r="305" spans="1:13" ht="29.15">
      <c r="A305" s="17"/>
      <c r="B305" s="33"/>
      <c r="C305" s="10">
        <v>16</v>
      </c>
      <c r="D305" s="10">
        <v>29</v>
      </c>
      <c r="E305" s="10">
        <f>D305+1-C305</f>
        <v>14</v>
      </c>
      <c r="F305" s="10" t="str">
        <f>CONCATENATE(E305,"'h",K305)</f>
        <v>14'h0</v>
      </c>
      <c r="G305" s="10" t="s">
        <v>123</v>
      </c>
      <c r="H305" s="18" t="s">
        <v>913</v>
      </c>
      <c r="I305" s="34" t="s">
        <v>914</v>
      </c>
      <c r="J305" s="10">
        <v>0</v>
      </c>
      <c r="K305" s="10" t="str">
        <f>LOWER(DEC2HEX((J305)))</f>
        <v>0</v>
      </c>
      <c r="L305" s="10">
        <f>J305*(2^C305)</f>
        <v>0</v>
      </c>
      <c r="M305" s="19"/>
    </row>
    <row r="306" spans="1:13" ht="14.6">
      <c r="A306" s="17"/>
      <c r="B306" s="17"/>
      <c r="C306" s="10">
        <v>14</v>
      </c>
      <c r="D306" s="10">
        <v>15</v>
      </c>
      <c r="E306" s="10">
        <f>D306+1-C306</f>
        <v>2</v>
      </c>
      <c r="F306" s="10" t="str">
        <f>CONCATENATE(E306,"'h",K306)</f>
        <v>2'h0</v>
      </c>
      <c r="G306" s="10" t="s">
        <v>121</v>
      </c>
      <c r="H306" s="18" t="s">
        <v>106</v>
      </c>
      <c r="I306" s="34" t="s">
        <v>334</v>
      </c>
      <c r="J306" s="10">
        <v>0</v>
      </c>
      <c r="K306" s="10" t="str">
        <f>LOWER(DEC2HEX((J306)))</f>
        <v>0</v>
      </c>
      <c r="L306" s="10">
        <f>J306*(2^C306)</f>
        <v>0</v>
      </c>
      <c r="M306" s="19"/>
    </row>
    <row r="307" spans="1:13" ht="29.15">
      <c r="A307" s="17"/>
      <c r="B307" s="33"/>
      <c r="C307" s="10">
        <v>0</v>
      </c>
      <c r="D307" s="10">
        <v>13</v>
      </c>
      <c r="E307" s="10">
        <f>D307+1-C307</f>
        <v>14</v>
      </c>
      <c r="F307" s="10" t="str">
        <f>CONCATENATE(E307,"'h",K307)</f>
        <v>14'h0</v>
      </c>
      <c r="G307" s="10" t="s">
        <v>123</v>
      </c>
      <c r="H307" s="18" t="s">
        <v>915</v>
      </c>
      <c r="I307" s="34" t="s">
        <v>916</v>
      </c>
      <c r="J307" s="10">
        <v>0</v>
      </c>
      <c r="K307" s="10" t="str">
        <f>LOWER(DEC2HEX((J307)))</f>
        <v>0</v>
      </c>
      <c r="L307" s="10">
        <f>J307*(2^C307)</f>
        <v>0</v>
      </c>
      <c r="M307" s="19"/>
    </row>
    <row r="308" spans="1:13" ht="14.6">
      <c r="A308" s="6"/>
      <c r="B308" s="5" t="s">
        <v>510</v>
      </c>
      <c r="C308" s="6"/>
      <c r="D308" s="6"/>
      <c r="E308" s="6">
        <f>SUM(E309:E312)</f>
        <v>32</v>
      </c>
      <c r="F308" s="7" t="str">
        <f>CONCATENATE("32'h",K308)</f>
        <v>32'h00000000</v>
      </c>
      <c r="G308" s="7"/>
      <c r="H308" s="8" t="s">
        <v>917</v>
      </c>
      <c r="I308" s="8"/>
      <c r="J308" s="6"/>
      <c r="K308" s="6" t="str">
        <f>LOWER(DEC2HEX(L308,8))</f>
        <v>00000000</v>
      </c>
      <c r="L308" s="6">
        <f>SUM(L309:L312)</f>
        <v>0</v>
      </c>
      <c r="M308" s="6"/>
    </row>
    <row r="309" spans="1:13" ht="14.6">
      <c r="A309" s="17"/>
      <c r="B309" s="33"/>
      <c r="C309" s="10">
        <v>30</v>
      </c>
      <c r="D309" s="10">
        <v>31</v>
      </c>
      <c r="E309" s="10">
        <f>D309+1-C309</f>
        <v>2</v>
      </c>
      <c r="F309" s="10" t="str">
        <f>CONCATENATE(E309,"'h",K309)</f>
        <v>2'h0</v>
      </c>
      <c r="G309" s="10" t="s">
        <v>121</v>
      </c>
      <c r="H309" s="18" t="s">
        <v>106</v>
      </c>
      <c r="I309" s="34" t="s">
        <v>334</v>
      </c>
      <c r="J309" s="10">
        <v>0</v>
      </c>
      <c r="K309" s="10" t="str">
        <f>LOWER(DEC2HEX((J309)))</f>
        <v>0</v>
      </c>
      <c r="L309" s="10">
        <f>J309*(2^C309)</f>
        <v>0</v>
      </c>
      <c r="M309" s="19"/>
    </row>
    <row r="310" spans="1:13" ht="29.15">
      <c r="A310" s="17"/>
      <c r="B310" s="33"/>
      <c r="C310" s="10">
        <v>16</v>
      </c>
      <c r="D310" s="10">
        <v>29</v>
      </c>
      <c r="E310" s="10">
        <f>D310+1-C310</f>
        <v>14</v>
      </c>
      <c r="F310" s="10" t="str">
        <f>CONCATENATE(E310,"'h",K310)</f>
        <v>14'h0</v>
      </c>
      <c r="G310" s="10" t="s">
        <v>123</v>
      </c>
      <c r="H310" s="18" t="s">
        <v>918</v>
      </c>
      <c r="I310" s="34" t="s">
        <v>919</v>
      </c>
      <c r="J310" s="10">
        <v>0</v>
      </c>
      <c r="K310" s="10" t="str">
        <f>LOWER(DEC2HEX((J310)))</f>
        <v>0</v>
      </c>
      <c r="L310" s="10">
        <f>J310*(2^C310)</f>
        <v>0</v>
      </c>
      <c r="M310" s="19"/>
    </row>
    <row r="311" spans="1:13" ht="14.6">
      <c r="A311" s="17"/>
      <c r="B311" s="17"/>
      <c r="C311" s="10">
        <v>14</v>
      </c>
      <c r="D311" s="10">
        <v>15</v>
      </c>
      <c r="E311" s="10">
        <f>D311+1-C311</f>
        <v>2</v>
      </c>
      <c r="F311" s="10" t="str">
        <f>CONCATENATE(E311,"'h",K311)</f>
        <v>2'h0</v>
      </c>
      <c r="G311" s="10" t="s">
        <v>121</v>
      </c>
      <c r="H311" s="18" t="s">
        <v>106</v>
      </c>
      <c r="I311" s="34" t="s">
        <v>334</v>
      </c>
      <c r="J311" s="10">
        <v>0</v>
      </c>
      <c r="K311" s="10" t="str">
        <f>LOWER(DEC2HEX((J311)))</f>
        <v>0</v>
      </c>
      <c r="L311" s="10">
        <f>J311*(2^C311)</f>
        <v>0</v>
      </c>
      <c r="M311" s="19"/>
    </row>
    <row r="312" spans="1:13" ht="29.15">
      <c r="A312" s="17"/>
      <c r="B312" s="33"/>
      <c r="C312" s="10">
        <v>0</v>
      </c>
      <c r="D312" s="10">
        <v>13</v>
      </c>
      <c r="E312" s="10">
        <f>D312+1-C312</f>
        <v>14</v>
      </c>
      <c r="F312" s="10" t="str">
        <f>CONCATENATE(E312,"'h",K312)</f>
        <v>14'h0</v>
      </c>
      <c r="G312" s="10" t="s">
        <v>123</v>
      </c>
      <c r="H312" s="18" t="s">
        <v>920</v>
      </c>
      <c r="I312" s="34" t="s">
        <v>921</v>
      </c>
      <c r="J312" s="10">
        <v>0</v>
      </c>
      <c r="K312" s="10" t="str">
        <f>LOWER(DEC2HEX((J312)))</f>
        <v>0</v>
      </c>
      <c r="L312" s="10">
        <f>J312*(2^C312)</f>
        <v>0</v>
      </c>
      <c r="M312" s="19"/>
    </row>
    <row r="313" spans="1:13" ht="14.6">
      <c r="A313" s="6"/>
      <c r="B313" s="5" t="s">
        <v>511</v>
      </c>
      <c r="C313" s="6"/>
      <c r="D313" s="6"/>
      <c r="E313" s="6">
        <f>SUM(E314:E317)</f>
        <v>32</v>
      </c>
      <c r="F313" s="7" t="str">
        <f>CONCATENATE("32'h",K313)</f>
        <v>32'h00000000</v>
      </c>
      <c r="G313" s="7"/>
      <c r="H313" s="8" t="s">
        <v>922</v>
      </c>
      <c r="I313" s="8"/>
      <c r="J313" s="6"/>
      <c r="K313" s="6" t="str">
        <f>LOWER(DEC2HEX(L313,8))</f>
        <v>00000000</v>
      </c>
      <c r="L313" s="6">
        <f>SUM(L314:L317)</f>
        <v>0</v>
      </c>
      <c r="M313" s="6"/>
    </row>
    <row r="314" spans="1:13" ht="14.6">
      <c r="A314" s="17"/>
      <c r="B314" s="33"/>
      <c r="C314" s="10">
        <v>30</v>
      </c>
      <c r="D314" s="10">
        <v>31</v>
      </c>
      <c r="E314" s="10">
        <f>D314+1-C314</f>
        <v>2</v>
      </c>
      <c r="F314" s="10" t="str">
        <f>CONCATENATE(E314,"'h",K314)</f>
        <v>2'h0</v>
      </c>
      <c r="G314" s="10" t="s">
        <v>121</v>
      </c>
      <c r="H314" s="18" t="s">
        <v>106</v>
      </c>
      <c r="I314" s="34" t="s">
        <v>334</v>
      </c>
      <c r="J314" s="10">
        <v>0</v>
      </c>
      <c r="K314" s="10" t="str">
        <f>LOWER(DEC2HEX((J314)))</f>
        <v>0</v>
      </c>
      <c r="L314" s="10">
        <f>J314*(2^C314)</f>
        <v>0</v>
      </c>
      <c r="M314" s="19"/>
    </row>
    <row r="315" spans="1:13" ht="43.75">
      <c r="A315" s="17"/>
      <c r="B315" s="33"/>
      <c r="C315" s="10">
        <v>16</v>
      </c>
      <c r="D315" s="10">
        <v>29</v>
      </c>
      <c r="E315" s="10">
        <f>D315+1-C315</f>
        <v>14</v>
      </c>
      <c r="F315" s="10" t="str">
        <f>CONCATENATE(E315,"'h",K315)</f>
        <v>14'h0</v>
      </c>
      <c r="G315" s="10" t="s">
        <v>123</v>
      </c>
      <c r="H315" s="18" t="s">
        <v>923</v>
      </c>
      <c r="I315" s="34" t="s">
        <v>924</v>
      </c>
      <c r="J315" s="10">
        <v>0</v>
      </c>
      <c r="K315" s="10" t="str">
        <f>LOWER(DEC2HEX((J315)))</f>
        <v>0</v>
      </c>
      <c r="L315" s="10">
        <f>J315*(2^C315)</f>
        <v>0</v>
      </c>
      <c r="M315" s="19"/>
    </row>
    <row r="316" spans="1:13" ht="14.6">
      <c r="A316" s="17"/>
      <c r="B316" s="17"/>
      <c r="C316" s="10">
        <v>14</v>
      </c>
      <c r="D316" s="10">
        <v>15</v>
      </c>
      <c r="E316" s="10">
        <f>D316+1-C316</f>
        <v>2</v>
      </c>
      <c r="F316" s="10" t="str">
        <f>CONCATENATE(E316,"'h",K316)</f>
        <v>2'h0</v>
      </c>
      <c r="G316" s="10" t="s">
        <v>121</v>
      </c>
      <c r="H316" s="18" t="s">
        <v>106</v>
      </c>
      <c r="I316" s="34" t="s">
        <v>334</v>
      </c>
      <c r="J316" s="10">
        <v>0</v>
      </c>
      <c r="K316" s="10" t="str">
        <f>LOWER(DEC2HEX((J316)))</f>
        <v>0</v>
      </c>
      <c r="L316" s="10">
        <f>J316*(2^C316)</f>
        <v>0</v>
      </c>
      <c r="M316" s="19"/>
    </row>
    <row r="317" spans="1:13" ht="29.15">
      <c r="A317" s="17"/>
      <c r="B317" s="33"/>
      <c r="C317" s="10">
        <v>0</v>
      </c>
      <c r="D317" s="10">
        <v>13</v>
      </c>
      <c r="E317" s="10">
        <f>D317+1-C317</f>
        <v>14</v>
      </c>
      <c r="F317" s="10" t="str">
        <f>CONCATENATE(E317,"'h",K317)</f>
        <v>14'h0</v>
      </c>
      <c r="G317" s="10" t="s">
        <v>123</v>
      </c>
      <c r="H317" s="18" t="s">
        <v>925</v>
      </c>
      <c r="I317" s="34" t="s">
        <v>926</v>
      </c>
      <c r="J317" s="10">
        <v>0</v>
      </c>
      <c r="K317" s="10" t="str">
        <f>LOWER(DEC2HEX((J317)))</f>
        <v>0</v>
      </c>
      <c r="L317" s="10">
        <f>J317*(2^C317)</f>
        <v>0</v>
      </c>
      <c r="M317" s="19"/>
    </row>
    <row r="318" spans="1:13" ht="14.6">
      <c r="A318" s="6"/>
      <c r="B318" s="5" t="s">
        <v>512</v>
      </c>
      <c r="C318" s="6"/>
      <c r="D318" s="6"/>
      <c r="E318" s="6">
        <f>SUM(E319:E322)</f>
        <v>32</v>
      </c>
      <c r="F318" s="7" t="str">
        <f>CONCATENATE("32'h",K318)</f>
        <v>32'h00000000</v>
      </c>
      <c r="G318" s="7"/>
      <c r="H318" s="8" t="s">
        <v>927</v>
      </c>
      <c r="I318" s="8"/>
      <c r="J318" s="6"/>
      <c r="K318" s="6" t="str">
        <f>LOWER(DEC2HEX(L318,8))</f>
        <v>00000000</v>
      </c>
      <c r="L318" s="6">
        <f>SUM(L319:L322)</f>
        <v>0</v>
      </c>
      <c r="M318" s="6"/>
    </row>
    <row r="319" spans="1:13" ht="14.6">
      <c r="A319" s="17"/>
      <c r="B319" s="33"/>
      <c r="C319" s="10">
        <v>30</v>
      </c>
      <c r="D319" s="10">
        <v>31</v>
      </c>
      <c r="E319" s="10">
        <f>D319+1-C319</f>
        <v>2</v>
      </c>
      <c r="F319" s="10" t="str">
        <f>CONCATENATE(E319,"'h",K319)</f>
        <v>2'h0</v>
      </c>
      <c r="G319" s="10" t="s">
        <v>121</v>
      </c>
      <c r="H319" s="18" t="s">
        <v>106</v>
      </c>
      <c r="I319" s="34" t="s">
        <v>334</v>
      </c>
      <c r="J319" s="10">
        <v>0</v>
      </c>
      <c r="K319" s="10" t="str">
        <f>LOWER(DEC2HEX((J319)))</f>
        <v>0</v>
      </c>
      <c r="L319" s="10">
        <f>J319*(2^C319)</f>
        <v>0</v>
      </c>
      <c r="M319" s="19"/>
    </row>
    <row r="320" spans="1:13" ht="43.75">
      <c r="A320" s="17"/>
      <c r="B320" s="33"/>
      <c r="C320" s="10">
        <v>16</v>
      </c>
      <c r="D320" s="10">
        <v>29</v>
      </c>
      <c r="E320" s="10">
        <f>D320+1-C320</f>
        <v>14</v>
      </c>
      <c r="F320" s="10" t="str">
        <f>CONCATENATE(E320,"'h",K320)</f>
        <v>14'h0</v>
      </c>
      <c r="G320" s="10" t="s">
        <v>123</v>
      </c>
      <c r="H320" s="18" t="s">
        <v>928</v>
      </c>
      <c r="I320" s="34" t="s">
        <v>929</v>
      </c>
      <c r="J320" s="10">
        <v>0</v>
      </c>
      <c r="K320" s="10" t="str">
        <f>LOWER(DEC2HEX((J320)))</f>
        <v>0</v>
      </c>
      <c r="L320" s="10">
        <f>J320*(2^C320)</f>
        <v>0</v>
      </c>
      <c r="M320" s="19"/>
    </row>
    <row r="321" spans="1:13" ht="14.6">
      <c r="A321" s="17"/>
      <c r="B321" s="17"/>
      <c r="C321" s="10">
        <v>14</v>
      </c>
      <c r="D321" s="10">
        <v>15</v>
      </c>
      <c r="E321" s="10">
        <f>D321+1-C321</f>
        <v>2</v>
      </c>
      <c r="F321" s="10" t="str">
        <f>CONCATENATE(E321,"'h",K321)</f>
        <v>2'h0</v>
      </c>
      <c r="G321" s="10" t="s">
        <v>121</v>
      </c>
      <c r="H321" s="18" t="s">
        <v>106</v>
      </c>
      <c r="I321" s="34" t="s">
        <v>334</v>
      </c>
      <c r="J321" s="10">
        <v>0</v>
      </c>
      <c r="K321" s="10" t="str">
        <f>LOWER(DEC2HEX((J321)))</f>
        <v>0</v>
      </c>
      <c r="L321" s="10">
        <f>J321*(2^C321)</f>
        <v>0</v>
      </c>
      <c r="M321" s="19"/>
    </row>
    <row r="322" spans="1:13" ht="43.75">
      <c r="A322" s="17"/>
      <c r="B322" s="33"/>
      <c r="C322" s="10">
        <v>0</v>
      </c>
      <c r="D322" s="10">
        <v>13</v>
      </c>
      <c r="E322" s="10">
        <f>D322+1-C322</f>
        <v>14</v>
      </c>
      <c r="F322" s="10" t="str">
        <f>CONCATENATE(E322,"'h",K322)</f>
        <v>14'h0</v>
      </c>
      <c r="G322" s="10" t="s">
        <v>123</v>
      </c>
      <c r="H322" s="18" t="s">
        <v>930</v>
      </c>
      <c r="I322" s="34" t="s">
        <v>931</v>
      </c>
      <c r="J322" s="10">
        <v>0</v>
      </c>
      <c r="K322" s="10" t="str">
        <f>LOWER(DEC2HEX((J322)))</f>
        <v>0</v>
      </c>
      <c r="L322" s="10">
        <f>J322*(2^C322)</f>
        <v>0</v>
      </c>
      <c r="M322" s="19"/>
    </row>
    <row r="323" spans="1:13" ht="14.6">
      <c r="A323" s="6"/>
      <c r="B323" s="5" t="s">
        <v>472</v>
      </c>
      <c r="C323" s="6"/>
      <c r="D323" s="6"/>
      <c r="E323" s="6">
        <f>SUM(E324:E326)</f>
        <v>32</v>
      </c>
      <c r="F323" s="7" t="str">
        <f>CONCATENATE("32'h",K323)</f>
        <v>32'h00000000</v>
      </c>
      <c r="G323" s="7"/>
      <c r="H323" s="8" t="s">
        <v>932</v>
      </c>
      <c r="I323" s="8"/>
      <c r="J323" s="6"/>
      <c r="K323" s="6" t="str">
        <f>LOWER(DEC2HEX(L323,8))</f>
        <v>00000000</v>
      </c>
      <c r="L323" s="6">
        <f>SUM(L324:L326)</f>
        <v>0</v>
      </c>
      <c r="M323" s="6"/>
    </row>
    <row r="324" spans="1:13" ht="14.6">
      <c r="A324" s="17"/>
      <c r="B324" s="17"/>
      <c r="C324" s="10">
        <v>2</v>
      </c>
      <c r="D324" s="10">
        <v>31</v>
      </c>
      <c r="E324" s="10">
        <f>D324+1-C324</f>
        <v>30</v>
      </c>
      <c r="F324" s="10" t="str">
        <f>CONCATENATE(E324,"'h",K324)</f>
        <v>30'h0</v>
      </c>
      <c r="G324" s="10" t="s">
        <v>121</v>
      </c>
      <c r="H324" s="18" t="s">
        <v>106</v>
      </c>
      <c r="I324" s="34" t="s">
        <v>334</v>
      </c>
      <c r="J324" s="10">
        <v>0</v>
      </c>
      <c r="K324" s="10" t="str">
        <f>LOWER(DEC2HEX((J324)))</f>
        <v>0</v>
      </c>
      <c r="L324" s="10">
        <f>J324*(2^C324)</f>
        <v>0</v>
      </c>
      <c r="M324" s="19"/>
    </row>
    <row r="325" spans="1:13" ht="29.15">
      <c r="A325" s="17"/>
      <c r="B325" s="33"/>
      <c r="C325" s="10">
        <v>1</v>
      </c>
      <c r="D325" s="10">
        <v>1</v>
      </c>
      <c r="E325" s="10">
        <f>D325+1-C325</f>
        <v>1</v>
      </c>
      <c r="F325" s="10" t="str">
        <f>CONCATENATE(E325,"'h",K325)</f>
        <v>1'h0</v>
      </c>
      <c r="G325" s="10" t="s">
        <v>123</v>
      </c>
      <c r="H325" s="18" t="s">
        <v>933</v>
      </c>
      <c r="I325" s="34" t="s">
        <v>473</v>
      </c>
      <c r="J325" s="10">
        <v>0</v>
      </c>
      <c r="K325" s="10" t="str">
        <f>LOWER(DEC2HEX((J325)))</f>
        <v>0</v>
      </c>
      <c r="L325" s="10">
        <f>J325*(2^C325)</f>
        <v>0</v>
      </c>
      <c r="M325" s="19"/>
    </row>
    <row r="326" spans="1:13" ht="43.75">
      <c r="A326" s="17"/>
      <c r="B326" s="33"/>
      <c r="C326" s="10">
        <v>0</v>
      </c>
      <c r="D326" s="10">
        <v>0</v>
      </c>
      <c r="E326" s="10">
        <f>D326+1-C326</f>
        <v>1</v>
      </c>
      <c r="F326" s="10" t="str">
        <f>CONCATENATE(E326,"'h",K326)</f>
        <v>1'h0</v>
      </c>
      <c r="G326" s="10" t="s">
        <v>273</v>
      </c>
      <c r="H326" s="22" t="s">
        <v>934</v>
      </c>
      <c r="I326" s="34" t="s">
        <v>935</v>
      </c>
      <c r="J326" s="10">
        <v>0</v>
      </c>
      <c r="K326" s="10" t="str">
        <f>LOWER(DEC2HEX((J326)))</f>
        <v>0</v>
      </c>
      <c r="L326" s="10">
        <f>J326*(2^C326)</f>
        <v>0</v>
      </c>
      <c r="M326" s="19"/>
    </row>
    <row r="327" spans="1:13" ht="14.6">
      <c r="A327" s="6"/>
      <c r="B327" s="5" t="s">
        <v>474</v>
      </c>
      <c r="C327" s="6"/>
      <c r="D327" s="6"/>
      <c r="E327" s="6">
        <f>SUM(E328:E328)</f>
        <v>32</v>
      </c>
      <c r="F327" s="7" t="str">
        <f>CONCATENATE("32'h",K327)</f>
        <v>32'h00000000</v>
      </c>
      <c r="G327" s="7"/>
      <c r="H327" s="8" t="s">
        <v>936</v>
      </c>
      <c r="I327" s="8"/>
      <c r="J327" s="6"/>
      <c r="K327" s="6" t="str">
        <f>LOWER(DEC2HEX(L327,8))</f>
        <v>00000000</v>
      </c>
      <c r="L327" s="6">
        <f>SUM(L328:L328)</f>
        <v>0</v>
      </c>
      <c r="M327" s="6"/>
    </row>
    <row r="328" spans="1:13" ht="14.6">
      <c r="A328" s="17"/>
      <c r="B328" s="17"/>
      <c r="C328" s="10">
        <v>0</v>
      </c>
      <c r="D328" s="10">
        <v>31</v>
      </c>
      <c r="E328" s="10">
        <f>D328+1-C328</f>
        <v>32</v>
      </c>
      <c r="F328" s="10" t="str">
        <f>CONCATENATE(E328,"'h",K328)</f>
        <v>32'h0</v>
      </c>
      <c r="G328" s="10" t="s">
        <v>123</v>
      </c>
      <c r="H328" s="18" t="s">
        <v>936</v>
      </c>
      <c r="I328" s="34" t="s">
        <v>475</v>
      </c>
      <c r="J328" s="10">
        <v>0</v>
      </c>
      <c r="K328" s="10" t="str">
        <f>LOWER(DEC2HEX((J328)))</f>
        <v>0</v>
      </c>
      <c r="L328" s="10">
        <f>J328*(2^C328)</f>
        <v>0</v>
      </c>
      <c r="M328" s="19"/>
    </row>
    <row r="329" spans="1:13" ht="14.6">
      <c r="A329" s="6"/>
      <c r="B329" s="5" t="s">
        <v>476</v>
      </c>
      <c r="C329" s="6"/>
      <c r="D329" s="6"/>
      <c r="E329" s="6">
        <f>SUM(E330:E330)</f>
        <v>32</v>
      </c>
      <c r="F329" s="7" t="str">
        <f>CONCATENATE("32'h",K329)</f>
        <v>32'h00000000</v>
      </c>
      <c r="G329" s="7"/>
      <c r="H329" s="8" t="s">
        <v>937</v>
      </c>
      <c r="I329" s="8"/>
      <c r="J329" s="6"/>
      <c r="K329" s="6" t="str">
        <f>LOWER(DEC2HEX(L329,8))</f>
        <v>00000000</v>
      </c>
      <c r="L329" s="6">
        <f>SUM(L330:L330)</f>
        <v>0</v>
      </c>
      <c r="M329" s="6"/>
    </row>
    <row r="330" spans="1:13" ht="14.6">
      <c r="A330" s="17"/>
      <c r="B330" s="17"/>
      <c r="C330" s="10">
        <v>0</v>
      </c>
      <c r="D330" s="10">
        <v>31</v>
      </c>
      <c r="E330" s="10">
        <f>D330+1-C330</f>
        <v>32</v>
      </c>
      <c r="F330" s="10" t="str">
        <f>CONCATENATE(E330,"'h",K330)</f>
        <v>32'h0</v>
      </c>
      <c r="G330" s="10" t="s">
        <v>123</v>
      </c>
      <c r="H330" s="18" t="s">
        <v>937</v>
      </c>
      <c r="I330" s="34" t="s">
        <v>477</v>
      </c>
      <c r="J330" s="10">
        <v>0</v>
      </c>
      <c r="K330" s="10" t="str">
        <f>LOWER(DEC2HEX((J330)))</f>
        <v>0</v>
      </c>
      <c r="L330" s="10">
        <f>J330*(2^C330)</f>
        <v>0</v>
      </c>
      <c r="M330" s="19"/>
    </row>
    <row r="331" spans="1:13" ht="14.6">
      <c r="A331" s="6"/>
      <c r="B331" s="5" t="s">
        <v>478</v>
      </c>
      <c r="C331" s="6"/>
      <c r="D331" s="6"/>
      <c r="E331" s="6">
        <f>SUM(E332:E332)</f>
        <v>32</v>
      </c>
      <c r="F331" s="7" t="str">
        <f>CONCATENATE("32'h",K331)</f>
        <v>32'h00000000</v>
      </c>
      <c r="G331" s="7"/>
      <c r="H331" s="8" t="s">
        <v>938</v>
      </c>
      <c r="I331" s="8"/>
      <c r="J331" s="6"/>
      <c r="K331" s="6" t="str">
        <f>LOWER(DEC2HEX(L331,8))</f>
        <v>00000000</v>
      </c>
      <c r="L331" s="6">
        <f>SUM(L332:L332)</f>
        <v>0</v>
      </c>
      <c r="M331" s="6"/>
    </row>
    <row r="332" spans="1:13" ht="14.6">
      <c r="A332" s="17"/>
      <c r="B332" s="17"/>
      <c r="C332" s="10">
        <v>0</v>
      </c>
      <c r="D332" s="10">
        <v>31</v>
      </c>
      <c r="E332" s="10">
        <f>D332+1-C332</f>
        <v>32</v>
      </c>
      <c r="F332" s="10" t="str">
        <f>CONCATENATE(E332,"'h",K332)</f>
        <v>32'h0</v>
      </c>
      <c r="G332" s="10" t="s">
        <v>123</v>
      </c>
      <c r="H332" s="18" t="s">
        <v>938</v>
      </c>
      <c r="I332" s="34" t="s">
        <v>479</v>
      </c>
      <c r="J332" s="10">
        <v>0</v>
      </c>
      <c r="K332" s="10" t="str">
        <f>LOWER(DEC2HEX((J332)))</f>
        <v>0</v>
      </c>
      <c r="L332" s="10">
        <f>J332*(2^C332)</f>
        <v>0</v>
      </c>
      <c r="M332" s="19"/>
    </row>
    <row r="333" spans="1:13" ht="14.6">
      <c r="A333" s="6"/>
      <c r="B333" s="5" t="s">
        <v>480</v>
      </c>
      <c r="C333" s="6"/>
      <c r="D333" s="6"/>
      <c r="E333" s="6">
        <f>SUM(E334:E334)</f>
        <v>32</v>
      </c>
      <c r="F333" s="7" t="str">
        <f>CONCATENATE("32'h",K333)</f>
        <v>32'h00000000</v>
      </c>
      <c r="G333" s="7"/>
      <c r="H333" s="8" t="s">
        <v>939</v>
      </c>
      <c r="I333" s="8"/>
      <c r="J333" s="6"/>
      <c r="K333" s="6" t="str">
        <f>LOWER(DEC2HEX(L333,8))</f>
        <v>00000000</v>
      </c>
      <c r="L333" s="6">
        <f>SUM(L334:L334)</f>
        <v>0</v>
      </c>
      <c r="M333" s="6"/>
    </row>
    <row r="334" spans="1:13" ht="14.6">
      <c r="A334" s="17"/>
      <c r="B334" s="17"/>
      <c r="C334" s="10">
        <v>0</v>
      </c>
      <c r="D334" s="10">
        <v>31</v>
      </c>
      <c r="E334" s="10">
        <f>D334+1-C334</f>
        <v>32</v>
      </c>
      <c r="F334" s="10" t="str">
        <f>CONCATENATE(E334,"'h",K334)</f>
        <v>32'h0</v>
      </c>
      <c r="G334" s="10" t="s">
        <v>123</v>
      </c>
      <c r="H334" s="18" t="s">
        <v>939</v>
      </c>
      <c r="I334" s="34" t="s">
        <v>481</v>
      </c>
      <c r="J334" s="10">
        <v>0</v>
      </c>
      <c r="K334" s="10" t="str">
        <f>LOWER(DEC2HEX((J334)))</f>
        <v>0</v>
      </c>
      <c r="L334" s="10">
        <f>J334*(2^C334)</f>
        <v>0</v>
      </c>
      <c r="M334" s="19"/>
    </row>
    <row r="335" spans="1:13" ht="14.6">
      <c r="A335" s="6"/>
      <c r="B335" s="5" t="s">
        <v>482</v>
      </c>
      <c r="C335" s="6"/>
      <c r="D335" s="6"/>
      <c r="E335" s="6">
        <f>SUM(E336:E337)</f>
        <v>32</v>
      </c>
      <c r="F335" s="7" t="str">
        <f>CONCATENATE("32'h",K335)</f>
        <v>32'h00000000</v>
      </c>
      <c r="G335" s="7"/>
      <c r="H335" s="8" t="s">
        <v>940</v>
      </c>
      <c r="I335" s="8"/>
      <c r="J335" s="6"/>
      <c r="K335" s="6" t="str">
        <f>LOWER(DEC2HEX(L335,8))</f>
        <v>00000000</v>
      </c>
      <c r="L335" s="6">
        <f>SUM(L336:L337)</f>
        <v>0</v>
      </c>
      <c r="M335" s="6"/>
    </row>
    <row r="336" spans="1:13" ht="14.6">
      <c r="A336" s="17"/>
      <c r="B336" s="17"/>
      <c r="C336" s="10">
        <v>14</v>
      </c>
      <c r="D336" s="10">
        <v>31</v>
      </c>
      <c r="E336" s="10">
        <f>D336+1-C336</f>
        <v>18</v>
      </c>
      <c r="F336" s="10" t="str">
        <f>CONCATENATE(E336,"'h",K336)</f>
        <v>18'h0</v>
      </c>
      <c r="G336" s="10" t="s">
        <v>121</v>
      </c>
      <c r="H336" s="18" t="s">
        <v>106</v>
      </c>
      <c r="I336" s="34" t="s">
        <v>334</v>
      </c>
      <c r="J336" s="10">
        <v>0</v>
      </c>
      <c r="K336" s="10" t="str">
        <f>LOWER(DEC2HEX((J336)))</f>
        <v>0</v>
      </c>
      <c r="L336" s="10">
        <f>J336*(2^C336)</f>
        <v>0</v>
      </c>
      <c r="M336" s="19"/>
    </row>
    <row r="337" spans="1:13" ht="29.15">
      <c r="A337" s="17"/>
      <c r="B337" s="33"/>
      <c r="C337" s="10">
        <v>0</v>
      </c>
      <c r="D337" s="10">
        <v>13</v>
      </c>
      <c r="E337" s="10">
        <f>D337+1-C337</f>
        <v>14</v>
      </c>
      <c r="F337" s="10" t="str">
        <f>CONCATENATE(E337,"'h",K337)</f>
        <v>14'h0</v>
      </c>
      <c r="G337" s="10" t="s">
        <v>123</v>
      </c>
      <c r="H337" s="22" t="s">
        <v>940</v>
      </c>
      <c r="I337" s="34" t="s">
        <v>941</v>
      </c>
      <c r="J337" s="10">
        <v>0</v>
      </c>
      <c r="K337" s="10" t="str">
        <f>LOWER(DEC2HEX((J337)))</f>
        <v>0</v>
      </c>
      <c r="L337" s="10">
        <f>J337*(2^C337)</f>
        <v>0</v>
      </c>
      <c r="M337" s="19"/>
    </row>
    <row r="338" spans="1:13" ht="14.6">
      <c r="A338" s="6"/>
      <c r="B338" s="5" t="s">
        <v>483</v>
      </c>
      <c r="C338" s="6"/>
      <c r="D338" s="6"/>
      <c r="E338" s="6">
        <f>SUM(E339:E339)</f>
        <v>32</v>
      </c>
      <c r="F338" s="7" t="str">
        <f>CONCATENATE("32'h",K338)</f>
        <v>32'h00000000</v>
      </c>
      <c r="G338" s="7"/>
      <c r="H338" s="8" t="s">
        <v>942</v>
      </c>
      <c r="I338" s="8"/>
      <c r="J338" s="6"/>
      <c r="K338" s="6" t="str">
        <f>LOWER(DEC2HEX(L338,8))</f>
        <v>00000000</v>
      </c>
      <c r="L338" s="6">
        <f>SUM(L339:L339)</f>
        <v>0</v>
      </c>
      <c r="M338" s="6"/>
    </row>
    <row r="339" spans="1:13" ht="29.15">
      <c r="A339" s="17"/>
      <c r="B339" s="17"/>
      <c r="C339" s="10">
        <v>0</v>
      </c>
      <c r="D339" s="10">
        <v>31</v>
      </c>
      <c r="E339" s="10">
        <f>D339+1-C339</f>
        <v>32</v>
      </c>
      <c r="F339" s="10" t="str">
        <f>CONCATENATE(E339,"'h",K339)</f>
        <v>32'h0</v>
      </c>
      <c r="G339" s="10" t="s">
        <v>121</v>
      </c>
      <c r="H339" s="18" t="s">
        <v>942</v>
      </c>
      <c r="I339" s="34" t="s">
        <v>943</v>
      </c>
      <c r="J339" s="10">
        <v>0</v>
      </c>
      <c r="K339" s="10" t="str">
        <f>LOWER(DEC2HEX((J339)))</f>
        <v>0</v>
      </c>
      <c r="L339" s="10">
        <f>J339*(2^C339)</f>
        <v>0</v>
      </c>
      <c r="M339" s="19"/>
    </row>
    <row r="340" spans="1:13" ht="14.6">
      <c r="A340" s="6"/>
      <c r="B340" s="5" t="s">
        <v>484</v>
      </c>
      <c r="C340" s="6"/>
      <c r="D340" s="6"/>
      <c r="E340" s="6">
        <f>SUM(E341:E341)</f>
        <v>32</v>
      </c>
      <c r="F340" s="7" t="str">
        <f>CONCATENATE("32'h",K340)</f>
        <v>32'h00000000</v>
      </c>
      <c r="G340" s="7"/>
      <c r="H340" s="8" t="s">
        <v>944</v>
      </c>
      <c r="I340" s="8"/>
      <c r="J340" s="6"/>
      <c r="K340" s="6" t="str">
        <f>LOWER(DEC2HEX(L340,8))</f>
        <v>00000000</v>
      </c>
      <c r="L340" s="6">
        <f>SUM(L341:L341)</f>
        <v>0</v>
      </c>
      <c r="M340" s="6"/>
    </row>
    <row r="341" spans="1:13" ht="29.15">
      <c r="A341" s="17"/>
      <c r="B341" s="17"/>
      <c r="C341" s="10">
        <v>0</v>
      </c>
      <c r="D341" s="10">
        <v>31</v>
      </c>
      <c r="E341" s="10">
        <f>D341+1-C341</f>
        <v>32</v>
      </c>
      <c r="F341" s="10" t="str">
        <f>CONCATENATE(E341,"'h",K341)</f>
        <v>32'h0</v>
      </c>
      <c r="G341" s="10" t="s">
        <v>121</v>
      </c>
      <c r="H341" s="18" t="s">
        <v>944</v>
      </c>
      <c r="I341" s="34" t="s">
        <v>945</v>
      </c>
      <c r="J341" s="10">
        <v>0</v>
      </c>
      <c r="K341" s="10" t="str">
        <f>LOWER(DEC2HEX((J341)))</f>
        <v>0</v>
      </c>
      <c r="L341" s="10">
        <f>J341*(2^C341)</f>
        <v>0</v>
      </c>
      <c r="M341" s="19"/>
    </row>
    <row r="342" spans="1:13" ht="14.6">
      <c r="A342" s="6"/>
      <c r="B342" s="5" t="s">
        <v>513</v>
      </c>
      <c r="C342" s="6"/>
      <c r="D342" s="6"/>
      <c r="E342" s="6">
        <f>SUM(E343:E355)</f>
        <v>32</v>
      </c>
      <c r="F342" s="7" t="str">
        <f>CONCATENATE("32'h",K342)</f>
        <v>32'h00000000</v>
      </c>
      <c r="G342" s="7"/>
      <c r="H342" s="8" t="s">
        <v>946</v>
      </c>
      <c r="I342" s="8"/>
      <c r="J342" s="6"/>
      <c r="K342" s="6" t="str">
        <f>LOWER(DEC2HEX(L342,8))</f>
        <v>00000000</v>
      </c>
      <c r="L342" s="6">
        <f>SUM(L343:L355)</f>
        <v>0</v>
      </c>
      <c r="M342" s="6"/>
    </row>
    <row r="343" spans="1:13" ht="43.75">
      <c r="A343" s="17"/>
      <c r="B343" s="17"/>
      <c r="C343" s="10">
        <v>31</v>
      </c>
      <c r="D343" s="10">
        <v>31</v>
      </c>
      <c r="E343" s="10">
        <f t="shared" ref="E343:E355" si="80">D343+1-C343</f>
        <v>1</v>
      </c>
      <c r="F343" s="10" t="str">
        <f t="shared" ref="F343:F355" si="81">CONCATENATE(E343,"'h",K343)</f>
        <v>1'h0</v>
      </c>
      <c r="G343" s="10" t="s">
        <v>123</v>
      </c>
      <c r="H343" s="18" t="s">
        <v>947</v>
      </c>
      <c r="I343" s="34" t="s">
        <v>948</v>
      </c>
      <c r="J343" s="10">
        <v>0</v>
      </c>
      <c r="K343" s="10" t="str">
        <f t="shared" ref="K343:K355" si="82">LOWER(DEC2HEX((J343)))</f>
        <v>0</v>
      </c>
      <c r="L343" s="10">
        <f t="shared" ref="L343:L355" si="83">J343*(2^C343)</f>
        <v>0</v>
      </c>
      <c r="M343" s="19"/>
    </row>
    <row r="344" spans="1:13" ht="14.6">
      <c r="A344" s="17"/>
      <c r="B344" s="33"/>
      <c r="C344" s="10">
        <v>28</v>
      </c>
      <c r="D344" s="10">
        <v>30</v>
      </c>
      <c r="E344" s="10">
        <f t="shared" si="80"/>
        <v>3</v>
      </c>
      <c r="F344" s="10" t="str">
        <f t="shared" si="81"/>
        <v>3'h0</v>
      </c>
      <c r="G344" s="10" t="s">
        <v>121</v>
      </c>
      <c r="H344" s="18" t="s">
        <v>106</v>
      </c>
      <c r="I344" s="34" t="s">
        <v>334</v>
      </c>
      <c r="J344" s="10">
        <v>0</v>
      </c>
      <c r="K344" s="10" t="str">
        <f t="shared" si="82"/>
        <v>0</v>
      </c>
      <c r="L344" s="10">
        <f t="shared" si="83"/>
        <v>0</v>
      </c>
      <c r="M344" s="19"/>
    </row>
    <row r="345" spans="1:13" ht="72.900000000000006">
      <c r="A345" s="17"/>
      <c r="B345" s="33"/>
      <c r="C345" s="10">
        <v>27</v>
      </c>
      <c r="D345" s="10">
        <v>27</v>
      </c>
      <c r="E345" s="10">
        <f t="shared" si="80"/>
        <v>1</v>
      </c>
      <c r="F345" s="10" t="str">
        <f t="shared" si="81"/>
        <v>1'h0</v>
      </c>
      <c r="G345" s="10" t="s">
        <v>123</v>
      </c>
      <c r="H345" s="18" t="s">
        <v>949</v>
      </c>
      <c r="I345" s="34" t="s">
        <v>950</v>
      </c>
      <c r="J345" s="10">
        <v>0</v>
      </c>
      <c r="K345" s="10" t="str">
        <f t="shared" si="82"/>
        <v>0</v>
      </c>
      <c r="L345" s="10">
        <f t="shared" si="83"/>
        <v>0</v>
      </c>
      <c r="M345" s="19"/>
    </row>
    <row r="346" spans="1:13" ht="14.6">
      <c r="A346" s="17"/>
      <c r="B346" s="17"/>
      <c r="C346" s="10">
        <v>26</v>
      </c>
      <c r="D346" s="10">
        <v>26</v>
      </c>
      <c r="E346" s="10">
        <f t="shared" si="80"/>
        <v>1</v>
      </c>
      <c r="F346" s="10" t="str">
        <f t="shared" si="81"/>
        <v>1'h0</v>
      </c>
      <c r="G346" s="10" t="s">
        <v>121</v>
      </c>
      <c r="H346" s="18" t="s">
        <v>106</v>
      </c>
      <c r="I346" s="34" t="s">
        <v>334</v>
      </c>
      <c r="J346" s="10">
        <v>0</v>
      </c>
      <c r="K346" s="10" t="str">
        <f t="shared" si="82"/>
        <v>0</v>
      </c>
      <c r="L346" s="10">
        <f t="shared" si="83"/>
        <v>0</v>
      </c>
      <c r="M346" s="19"/>
    </row>
    <row r="347" spans="1:13" ht="102">
      <c r="A347" s="17"/>
      <c r="B347" s="33"/>
      <c r="C347" s="10">
        <v>24</v>
      </c>
      <c r="D347" s="10">
        <v>25</v>
      </c>
      <c r="E347" s="10">
        <f t="shared" si="80"/>
        <v>2</v>
      </c>
      <c r="F347" s="10" t="str">
        <f t="shared" si="81"/>
        <v>2'h0</v>
      </c>
      <c r="G347" s="10" t="s">
        <v>123</v>
      </c>
      <c r="H347" s="18" t="s">
        <v>951</v>
      </c>
      <c r="I347" s="34" t="s">
        <v>952</v>
      </c>
      <c r="J347" s="10">
        <v>0</v>
      </c>
      <c r="K347" s="10" t="str">
        <f t="shared" si="82"/>
        <v>0</v>
      </c>
      <c r="L347" s="10">
        <f t="shared" si="83"/>
        <v>0</v>
      </c>
      <c r="M347" s="19"/>
    </row>
    <row r="348" spans="1:13" ht="14.6">
      <c r="A348" s="17"/>
      <c r="B348" s="33"/>
      <c r="C348" s="10">
        <v>16</v>
      </c>
      <c r="D348" s="10">
        <v>23</v>
      </c>
      <c r="E348" s="10">
        <f t="shared" si="80"/>
        <v>8</v>
      </c>
      <c r="F348" s="10" t="str">
        <f t="shared" si="81"/>
        <v>8'h0</v>
      </c>
      <c r="G348" s="10" t="s">
        <v>121</v>
      </c>
      <c r="H348" s="18" t="s">
        <v>106</v>
      </c>
      <c r="I348" s="34" t="s">
        <v>334</v>
      </c>
      <c r="J348" s="10">
        <v>0</v>
      </c>
      <c r="K348" s="10" t="str">
        <f t="shared" si="82"/>
        <v>0</v>
      </c>
      <c r="L348" s="10">
        <f t="shared" si="83"/>
        <v>0</v>
      </c>
      <c r="M348" s="19"/>
    </row>
    <row r="349" spans="1:13" ht="58.3">
      <c r="A349" s="17"/>
      <c r="B349" s="33"/>
      <c r="C349" s="10">
        <v>15</v>
      </c>
      <c r="D349" s="10">
        <v>15</v>
      </c>
      <c r="E349" s="10">
        <f t="shared" si="80"/>
        <v>1</v>
      </c>
      <c r="F349" s="10" t="str">
        <f t="shared" si="81"/>
        <v>1'h0</v>
      </c>
      <c r="G349" s="10" t="s">
        <v>123</v>
      </c>
      <c r="H349" s="18" t="s">
        <v>953</v>
      </c>
      <c r="I349" s="34" t="s">
        <v>954</v>
      </c>
      <c r="J349" s="10">
        <v>0</v>
      </c>
      <c r="K349" s="10" t="str">
        <f t="shared" si="82"/>
        <v>0</v>
      </c>
      <c r="L349" s="10">
        <f t="shared" si="83"/>
        <v>0</v>
      </c>
      <c r="M349" s="19"/>
    </row>
    <row r="350" spans="1:13" ht="72.900000000000006">
      <c r="A350" s="17"/>
      <c r="B350" s="33"/>
      <c r="C350" s="10">
        <v>14</v>
      </c>
      <c r="D350" s="10">
        <v>14</v>
      </c>
      <c r="E350" s="10">
        <f t="shared" si="80"/>
        <v>1</v>
      </c>
      <c r="F350" s="10" t="str">
        <f t="shared" si="81"/>
        <v>1'h0</v>
      </c>
      <c r="G350" s="10" t="s">
        <v>123</v>
      </c>
      <c r="H350" s="18" t="s">
        <v>955</v>
      </c>
      <c r="I350" s="34" t="s">
        <v>956</v>
      </c>
      <c r="J350" s="10">
        <v>0</v>
      </c>
      <c r="K350" s="10" t="str">
        <f t="shared" si="82"/>
        <v>0</v>
      </c>
      <c r="L350" s="10">
        <f t="shared" si="83"/>
        <v>0</v>
      </c>
      <c r="M350" s="19"/>
    </row>
    <row r="351" spans="1:13" ht="43.75">
      <c r="A351" s="17"/>
      <c r="B351" s="33"/>
      <c r="C351" s="10">
        <v>13</v>
      </c>
      <c r="D351" s="10">
        <v>13</v>
      </c>
      <c r="E351" s="10">
        <f t="shared" si="80"/>
        <v>1</v>
      </c>
      <c r="F351" s="10" t="str">
        <f t="shared" si="81"/>
        <v>1'h0</v>
      </c>
      <c r="G351" s="10" t="s">
        <v>123</v>
      </c>
      <c r="H351" s="22" t="s">
        <v>957</v>
      </c>
      <c r="I351" s="34" t="s">
        <v>958</v>
      </c>
      <c r="J351" s="10">
        <v>0</v>
      </c>
      <c r="K351" s="10" t="str">
        <f t="shared" si="82"/>
        <v>0</v>
      </c>
      <c r="L351" s="10">
        <f t="shared" si="83"/>
        <v>0</v>
      </c>
      <c r="M351" s="19"/>
    </row>
    <row r="352" spans="1:13" ht="43.75">
      <c r="A352" s="17"/>
      <c r="B352" s="17"/>
      <c r="C352" s="10">
        <v>12</v>
      </c>
      <c r="D352" s="10">
        <v>12</v>
      </c>
      <c r="E352" s="10">
        <f t="shared" si="80"/>
        <v>1</v>
      </c>
      <c r="F352" s="10" t="str">
        <f t="shared" si="81"/>
        <v>1'h0</v>
      </c>
      <c r="G352" s="10" t="s">
        <v>123</v>
      </c>
      <c r="H352" s="18" t="s">
        <v>959</v>
      </c>
      <c r="I352" s="34" t="s">
        <v>960</v>
      </c>
      <c r="J352" s="10">
        <v>0</v>
      </c>
      <c r="K352" s="10" t="str">
        <f t="shared" si="82"/>
        <v>0</v>
      </c>
      <c r="L352" s="10">
        <f t="shared" si="83"/>
        <v>0</v>
      </c>
      <c r="M352" s="19"/>
    </row>
    <row r="353" spans="1:13" ht="58.3">
      <c r="A353" s="17"/>
      <c r="B353" s="33"/>
      <c r="C353" s="10">
        <v>11</v>
      </c>
      <c r="D353" s="10">
        <v>11</v>
      </c>
      <c r="E353" s="10">
        <f t="shared" si="80"/>
        <v>1</v>
      </c>
      <c r="F353" s="10" t="str">
        <f t="shared" si="81"/>
        <v>1'h0</v>
      </c>
      <c r="G353" s="10" t="s">
        <v>123</v>
      </c>
      <c r="H353" s="18" t="s">
        <v>961</v>
      </c>
      <c r="I353" s="34" t="s">
        <v>962</v>
      </c>
      <c r="J353" s="10">
        <v>0</v>
      </c>
      <c r="K353" s="10" t="str">
        <f t="shared" si="82"/>
        <v>0</v>
      </c>
      <c r="L353" s="10">
        <f t="shared" si="83"/>
        <v>0</v>
      </c>
      <c r="M353" s="19"/>
    </row>
    <row r="354" spans="1:13" ht="14.6">
      <c r="A354" s="17"/>
      <c r="B354" s="33"/>
      <c r="C354" s="10">
        <v>8</v>
      </c>
      <c r="D354" s="10">
        <v>10</v>
      </c>
      <c r="E354" s="10">
        <f t="shared" si="80"/>
        <v>3</v>
      </c>
      <c r="F354" s="10" t="str">
        <f t="shared" si="81"/>
        <v>3'h0</v>
      </c>
      <c r="G354" s="10" t="s">
        <v>121</v>
      </c>
      <c r="H354" s="18" t="s">
        <v>106</v>
      </c>
      <c r="I354" s="34" t="s">
        <v>334</v>
      </c>
      <c r="J354" s="10">
        <v>0</v>
      </c>
      <c r="K354" s="10" t="str">
        <f t="shared" si="82"/>
        <v>0</v>
      </c>
      <c r="L354" s="10">
        <f t="shared" si="83"/>
        <v>0</v>
      </c>
      <c r="M354" s="19"/>
    </row>
    <row r="355" spans="1:13" ht="43.75">
      <c r="A355" s="17"/>
      <c r="B355" s="33"/>
      <c r="C355" s="10">
        <v>0</v>
      </c>
      <c r="D355" s="10">
        <v>7</v>
      </c>
      <c r="E355" s="10">
        <f t="shared" si="80"/>
        <v>8</v>
      </c>
      <c r="F355" s="10" t="str">
        <f t="shared" si="81"/>
        <v>8'h0</v>
      </c>
      <c r="G355" s="10" t="s">
        <v>123</v>
      </c>
      <c r="H355" s="18" t="s">
        <v>963</v>
      </c>
      <c r="I355" s="34" t="s">
        <v>964</v>
      </c>
      <c r="J355" s="10">
        <v>0</v>
      </c>
      <c r="K355" s="10" t="str">
        <f t="shared" si="82"/>
        <v>0</v>
      </c>
      <c r="L355" s="10">
        <f t="shared" si="83"/>
        <v>0</v>
      </c>
      <c r="M355" s="19"/>
    </row>
    <row r="356" spans="1:13" ht="14.6">
      <c r="A356" s="6"/>
      <c r="B356" s="5" t="s">
        <v>514</v>
      </c>
      <c r="C356" s="6"/>
      <c r="D356" s="6"/>
      <c r="E356" s="6">
        <f>SUM(E357:E357)</f>
        <v>32</v>
      </c>
      <c r="F356" s="7" t="str">
        <f>CONCATENATE("32'h",K356)</f>
        <v>32'h00000000</v>
      </c>
      <c r="G356" s="7"/>
      <c r="H356" s="8" t="s">
        <v>965</v>
      </c>
      <c r="I356" s="8"/>
      <c r="J356" s="6"/>
      <c r="K356" s="6" t="str">
        <f>LOWER(DEC2HEX(L356,8))</f>
        <v>00000000</v>
      </c>
      <c r="L356" s="6">
        <f>SUM(L357:L357)</f>
        <v>0</v>
      </c>
      <c r="M356" s="6"/>
    </row>
    <row r="357" spans="1:13" ht="29.15">
      <c r="A357" s="17"/>
      <c r="B357" s="17"/>
      <c r="C357" s="10">
        <v>0</v>
      </c>
      <c r="D357" s="10">
        <v>31</v>
      </c>
      <c r="E357" s="10">
        <f>D357+1-C357</f>
        <v>32</v>
      </c>
      <c r="F357" s="10" t="str">
        <f>CONCATENATE(E357,"'h",K357)</f>
        <v>32'h0</v>
      </c>
      <c r="G357" s="10" t="s">
        <v>121</v>
      </c>
      <c r="H357" s="18" t="s">
        <v>966</v>
      </c>
      <c r="I357" s="34" t="s">
        <v>516</v>
      </c>
      <c r="J357" s="10">
        <v>0</v>
      </c>
      <c r="K357" s="10" t="str">
        <f>LOWER(DEC2HEX((J357)))</f>
        <v>0</v>
      </c>
      <c r="L357" s="10">
        <f>J357*(2^C357)</f>
        <v>0</v>
      </c>
      <c r="M357" s="19"/>
    </row>
    <row r="358" spans="1:13" ht="14.6">
      <c r="A358" s="6"/>
      <c r="B358" s="5" t="s">
        <v>515</v>
      </c>
      <c r="C358" s="6"/>
      <c r="D358" s="6"/>
      <c r="E358" s="6">
        <f>SUM(E359:E359)</f>
        <v>32</v>
      </c>
      <c r="F358" s="7" t="str">
        <f>CONCATENATE("32'h",K358)</f>
        <v>32'h00000000</v>
      </c>
      <c r="G358" s="7"/>
      <c r="H358" s="8" t="s">
        <v>967</v>
      </c>
      <c r="I358" s="8"/>
      <c r="J358" s="6"/>
      <c r="K358" s="6" t="str">
        <f>LOWER(DEC2HEX(L358,8))</f>
        <v>00000000</v>
      </c>
      <c r="L358" s="6">
        <f>SUM(L359:L359)</f>
        <v>0</v>
      </c>
      <c r="M358" s="6"/>
    </row>
    <row r="359" spans="1:13" ht="43.75">
      <c r="A359" s="17"/>
      <c r="B359" s="17"/>
      <c r="C359" s="10">
        <v>0</v>
      </c>
      <c r="D359" s="10">
        <v>31</v>
      </c>
      <c r="E359" s="10">
        <f>D359+1-C359</f>
        <v>32</v>
      </c>
      <c r="F359" s="10" t="str">
        <f>CONCATENATE(E359,"'h",K359)</f>
        <v>32'h0</v>
      </c>
      <c r="G359" s="10" t="s">
        <v>121</v>
      </c>
      <c r="H359" s="18" t="s">
        <v>968</v>
      </c>
      <c r="I359" s="34" t="s">
        <v>969</v>
      </c>
      <c r="J359" s="10">
        <v>0</v>
      </c>
      <c r="K359" s="10" t="str">
        <f>LOWER(DEC2HEX((J359)))</f>
        <v>0</v>
      </c>
      <c r="L359" s="10">
        <f>J359*(2^C359)</f>
        <v>0</v>
      </c>
      <c r="M359" s="19"/>
    </row>
    <row r="360" spans="1:13" ht="14.6">
      <c r="A360" s="6"/>
      <c r="B360" s="5" t="s">
        <v>485</v>
      </c>
      <c r="C360" s="6"/>
      <c r="D360" s="6"/>
      <c r="E360" s="6">
        <f>SUM(E361:E364)</f>
        <v>32</v>
      </c>
      <c r="F360" s="7" t="str">
        <f>CONCATENATE("32'h",K360)</f>
        <v>32'h01fe0096</v>
      </c>
      <c r="G360" s="7"/>
      <c r="H360" s="8" t="s">
        <v>970</v>
      </c>
      <c r="I360" s="8"/>
      <c r="J360" s="6"/>
      <c r="K360" s="6" t="str">
        <f>LOWER(DEC2HEX(L360,8))</f>
        <v>01fe0096</v>
      </c>
      <c r="L360" s="6">
        <f>SUM(L361:L364)</f>
        <v>33423510</v>
      </c>
      <c r="M360" s="6"/>
    </row>
    <row r="361" spans="1:13" ht="14.6">
      <c r="A361" s="17"/>
      <c r="B361" s="33"/>
      <c r="C361" s="10">
        <v>26</v>
      </c>
      <c r="D361" s="10">
        <v>31</v>
      </c>
      <c r="E361" s="10">
        <f>D361+1-C361</f>
        <v>6</v>
      </c>
      <c r="F361" s="10" t="str">
        <f>CONCATENATE(E361,"'h",K361)</f>
        <v>6'h0</v>
      </c>
      <c r="G361" s="10" t="s">
        <v>121</v>
      </c>
      <c r="H361" s="18" t="s">
        <v>106</v>
      </c>
      <c r="I361" s="34" t="s">
        <v>334</v>
      </c>
      <c r="J361" s="10">
        <v>0</v>
      </c>
      <c r="K361" s="10" t="str">
        <f>LOWER(DEC2HEX((J361)))</f>
        <v>0</v>
      </c>
      <c r="L361" s="10">
        <f>J361*(2^C361)</f>
        <v>0</v>
      </c>
      <c r="M361" s="19"/>
    </row>
    <row r="362" spans="1:13" ht="29.15">
      <c r="A362" s="17"/>
      <c r="B362" s="33"/>
      <c r="C362" s="10">
        <v>16</v>
      </c>
      <c r="D362" s="10">
        <v>25</v>
      </c>
      <c r="E362" s="10">
        <f>D362+1-C362</f>
        <v>10</v>
      </c>
      <c r="F362" s="10" t="str">
        <f>CONCATENATE(E362,"'h",K362)</f>
        <v>10'h1fe</v>
      </c>
      <c r="G362" s="10" t="s">
        <v>123</v>
      </c>
      <c r="H362" s="18" t="s">
        <v>971</v>
      </c>
      <c r="I362" s="34" t="s">
        <v>486</v>
      </c>
      <c r="J362" s="10">
        <v>510</v>
      </c>
      <c r="K362" s="10" t="str">
        <f>LOWER(DEC2HEX((J362)))</f>
        <v>1fe</v>
      </c>
      <c r="L362" s="10">
        <f>J362*(2^C362)</f>
        <v>33423360</v>
      </c>
      <c r="M362" s="19"/>
    </row>
    <row r="363" spans="1:13" ht="14.6">
      <c r="A363" s="17"/>
      <c r="B363" s="17"/>
      <c r="C363" s="10">
        <v>9</v>
      </c>
      <c r="D363" s="10">
        <v>15</v>
      </c>
      <c r="E363" s="10">
        <f>D363+1-C363</f>
        <v>7</v>
      </c>
      <c r="F363" s="10" t="str">
        <f>CONCATENATE(E363,"'h",K363)</f>
        <v>7'h0</v>
      </c>
      <c r="G363" s="10" t="s">
        <v>121</v>
      </c>
      <c r="H363" s="18" t="s">
        <v>106</v>
      </c>
      <c r="I363" s="34" t="s">
        <v>334</v>
      </c>
      <c r="J363" s="10">
        <v>0</v>
      </c>
      <c r="K363" s="10" t="str">
        <f>LOWER(DEC2HEX((J363)))</f>
        <v>0</v>
      </c>
      <c r="L363" s="10">
        <f>J363*(2^C363)</f>
        <v>0</v>
      </c>
      <c r="M363" s="19"/>
    </row>
    <row r="364" spans="1:13" ht="14.6">
      <c r="A364" s="17"/>
      <c r="B364" s="33"/>
      <c r="C364" s="10">
        <v>0</v>
      </c>
      <c r="D364" s="10">
        <v>8</v>
      </c>
      <c r="E364" s="10">
        <f>D364+1-C364</f>
        <v>9</v>
      </c>
      <c r="F364" s="10" t="str">
        <f>CONCATENATE(E364,"'h",K364)</f>
        <v>9'h96</v>
      </c>
      <c r="G364" s="10" t="s">
        <v>123</v>
      </c>
      <c r="H364" s="18" t="s">
        <v>972</v>
      </c>
      <c r="I364" s="34" t="s">
        <v>487</v>
      </c>
      <c r="J364" s="10">
        <v>150</v>
      </c>
      <c r="K364" s="10" t="str">
        <f>LOWER(DEC2HEX((J364)))</f>
        <v>96</v>
      </c>
      <c r="L364" s="10">
        <f>J364*(2^C364)</f>
        <v>150</v>
      </c>
      <c r="M364" s="19"/>
    </row>
    <row r="365" spans="1:13" ht="14.6">
      <c r="A365" s="6"/>
      <c r="B365" s="5" t="s">
        <v>488</v>
      </c>
      <c r="C365" s="6"/>
      <c r="D365" s="6"/>
      <c r="E365" s="6">
        <f>SUM(E366:E367)</f>
        <v>32</v>
      </c>
      <c r="F365" s="7" t="str">
        <f>CONCATENATE("32'h",K365)</f>
        <v>32'h00000000</v>
      </c>
      <c r="G365" s="7"/>
      <c r="H365" s="8" t="s">
        <v>973</v>
      </c>
      <c r="I365" s="8"/>
      <c r="J365" s="6"/>
      <c r="K365" s="6" t="str">
        <f>LOWER(DEC2HEX(L365,8))</f>
        <v>00000000</v>
      </c>
      <c r="L365" s="6">
        <f>SUM(L366:L367)</f>
        <v>0</v>
      </c>
      <c r="M365" s="6"/>
    </row>
    <row r="366" spans="1:13" ht="14.6">
      <c r="A366" s="17"/>
      <c r="B366" s="17"/>
      <c r="C366" s="10">
        <v>28</v>
      </c>
      <c r="D366" s="10">
        <v>31</v>
      </c>
      <c r="E366" s="10">
        <f>D366+1-C366</f>
        <v>4</v>
      </c>
      <c r="F366" s="10" t="str">
        <f>CONCATENATE(E366,"'h",K366)</f>
        <v>4'h0</v>
      </c>
      <c r="G366" s="10" t="s">
        <v>121</v>
      </c>
      <c r="H366" s="18" t="s">
        <v>106</v>
      </c>
      <c r="I366" s="34" t="s">
        <v>334</v>
      </c>
      <c r="J366" s="10">
        <v>0</v>
      </c>
      <c r="K366" s="10" t="str">
        <f>LOWER(DEC2HEX((J366)))</f>
        <v>0</v>
      </c>
      <c r="L366" s="10">
        <f>J366*(2^C366)</f>
        <v>0</v>
      </c>
      <c r="M366" s="19"/>
    </row>
    <row r="367" spans="1:13" ht="43.75">
      <c r="A367" s="17"/>
      <c r="B367" s="33"/>
      <c r="C367" s="10">
        <v>0</v>
      </c>
      <c r="D367" s="10">
        <v>27</v>
      </c>
      <c r="E367" s="10">
        <f>D367+1-C367</f>
        <v>28</v>
      </c>
      <c r="F367" s="10" t="str">
        <f>CONCATENATE(E367,"'h",K367)</f>
        <v>28'h0</v>
      </c>
      <c r="G367" s="10" t="s">
        <v>123</v>
      </c>
      <c r="H367" s="22" t="s">
        <v>974</v>
      </c>
      <c r="I367" s="34" t="s">
        <v>975</v>
      </c>
      <c r="J367" s="10">
        <v>0</v>
      </c>
      <c r="K367" s="10" t="str">
        <f>LOWER(DEC2HEX((J367)))</f>
        <v>0</v>
      </c>
      <c r="L367" s="10">
        <f>J367*(2^C367)</f>
        <v>0</v>
      </c>
      <c r="M367" s="19"/>
    </row>
    <row r="368" spans="1:13" ht="14.6">
      <c r="A368" s="6"/>
      <c r="B368" s="5" t="s">
        <v>489</v>
      </c>
      <c r="C368" s="6"/>
      <c r="D368" s="6"/>
      <c r="E368" s="6">
        <f>SUM(E369:E370)</f>
        <v>32</v>
      </c>
      <c r="F368" s="7" t="str">
        <f>CONCATENATE("32'h",K368)</f>
        <v>32'h00000000</v>
      </c>
      <c r="G368" s="7"/>
      <c r="H368" s="8" t="s">
        <v>976</v>
      </c>
      <c r="I368" s="8"/>
      <c r="J368" s="6"/>
      <c r="K368" s="6" t="str">
        <f>LOWER(DEC2HEX(L368,8))</f>
        <v>00000000</v>
      </c>
      <c r="L368" s="6">
        <f>SUM(L369:L370)</f>
        <v>0</v>
      </c>
      <c r="M368" s="6"/>
    </row>
    <row r="369" spans="1:13" ht="14.6">
      <c r="A369" s="17"/>
      <c r="B369" s="17"/>
      <c r="C369" s="10">
        <v>28</v>
      </c>
      <c r="D369" s="10">
        <v>31</v>
      </c>
      <c r="E369" s="10">
        <f>D369+1-C369</f>
        <v>4</v>
      </c>
      <c r="F369" s="10" t="str">
        <f>CONCATENATE(E369,"'h",K369)</f>
        <v>4'h0</v>
      </c>
      <c r="G369" s="10" t="s">
        <v>121</v>
      </c>
      <c r="H369" s="18" t="s">
        <v>106</v>
      </c>
      <c r="I369" s="34" t="s">
        <v>334</v>
      </c>
      <c r="J369" s="10">
        <v>0</v>
      </c>
      <c r="K369" s="10" t="str">
        <f>LOWER(DEC2HEX((J369)))</f>
        <v>0</v>
      </c>
      <c r="L369" s="10">
        <f>J369*(2^C369)</f>
        <v>0</v>
      </c>
      <c r="M369" s="19"/>
    </row>
    <row r="370" spans="1:13" ht="43.75">
      <c r="A370" s="17"/>
      <c r="B370" s="33"/>
      <c r="C370" s="10">
        <v>0</v>
      </c>
      <c r="D370" s="10">
        <v>27</v>
      </c>
      <c r="E370" s="10">
        <f>D370+1-C370</f>
        <v>28</v>
      </c>
      <c r="F370" s="10" t="str">
        <f>CONCATENATE(E370,"'h",K370)</f>
        <v>28'h0</v>
      </c>
      <c r="G370" s="10" t="s">
        <v>123</v>
      </c>
      <c r="H370" s="22" t="s">
        <v>976</v>
      </c>
      <c r="I370" s="34" t="s">
        <v>977</v>
      </c>
      <c r="J370" s="10">
        <v>0</v>
      </c>
      <c r="K370" s="10" t="str">
        <f>LOWER(DEC2HEX((J370)))</f>
        <v>0</v>
      </c>
      <c r="L370" s="10">
        <f>J370*(2^C370)</f>
        <v>0</v>
      </c>
      <c r="M370" s="19"/>
    </row>
    <row r="371" spans="1:13" ht="14.6">
      <c r="A371" s="6"/>
      <c r="B371" s="5" t="s">
        <v>490</v>
      </c>
      <c r="C371" s="6"/>
      <c r="D371" s="6"/>
      <c r="E371" s="6">
        <f>SUM(E372:E373)</f>
        <v>32</v>
      </c>
      <c r="F371" s="7" t="str">
        <f>CONCATENATE("32'h",K371)</f>
        <v>32'h00000000</v>
      </c>
      <c r="G371" s="7"/>
      <c r="H371" s="8" t="s">
        <v>978</v>
      </c>
      <c r="I371" s="8"/>
      <c r="J371" s="6"/>
      <c r="K371" s="6" t="str">
        <f>LOWER(DEC2HEX(L371,8))</f>
        <v>00000000</v>
      </c>
      <c r="L371" s="6">
        <f>SUM(L372:L373)</f>
        <v>0</v>
      </c>
      <c r="M371" s="6"/>
    </row>
    <row r="372" spans="1:13" ht="14.6">
      <c r="A372" s="17"/>
      <c r="B372" s="17"/>
      <c r="C372" s="10">
        <v>10</v>
      </c>
      <c r="D372" s="10">
        <v>31</v>
      </c>
      <c r="E372" s="10">
        <f>D372+1-C372</f>
        <v>22</v>
      </c>
      <c r="F372" s="10" t="str">
        <f>CONCATENATE(E372,"'h",K372)</f>
        <v>22'h0</v>
      </c>
      <c r="G372" s="10" t="s">
        <v>121</v>
      </c>
      <c r="H372" s="18" t="s">
        <v>106</v>
      </c>
      <c r="I372" s="34" t="s">
        <v>334</v>
      </c>
      <c r="J372" s="10">
        <v>0</v>
      </c>
      <c r="K372" s="10" t="str">
        <f>LOWER(DEC2HEX((J372)))</f>
        <v>0</v>
      </c>
      <c r="L372" s="10">
        <f>J372*(2^C372)</f>
        <v>0</v>
      </c>
      <c r="M372" s="19"/>
    </row>
    <row r="373" spans="1:13" ht="43.75">
      <c r="A373" s="17"/>
      <c r="B373" s="33"/>
      <c r="C373" s="10">
        <v>0</v>
      </c>
      <c r="D373" s="10">
        <v>9</v>
      </c>
      <c r="E373" s="10">
        <f>D373+1-C373</f>
        <v>10</v>
      </c>
      <c r="F373" s="10" t="str">
        <f>CONCATENATE(E373,"'h",K373)</f>
        <v>10'h0</v>
      </c>
      <c r="G373" s="10" t="s">
        <v>123</v>
      </c>
      <c r="H373" s="22" t="s">
        <v>978</v>
      </c>
      <c r="I373" s="34" t="s">
        <v>979</v>
      </c>
      <c r="J373" s="10">
        <v>0</v>
      </c>
      <c r="K373" s="10" t="str">
        <f>LOWER(DEC2HEX((J373)))</f>
        <v>0</v>
      </c>
      <c r="L373" s="10">
        <f>J373*(2^C373)</f>
        <v>0</v>
      </c>
      <c r="M373" s="19"/>
    </row>
    <row r="374" spans="1:13" ht="14.6">
      <c r="A374" s="6"/>
      <c r="B374" s="5" t="s">
        <v>491</v>
      </c>
      <c r="C374" s="6"/>
      <c r="D374" s="6"/>
      <c r="E374" s="6">
        <f>SUM(E375:E376)</f>
        <v>32</v>
      </c>
      <c r="F374" s="7" t="str">
        <f>CONCATENATE("32'h",K374)</f>
        <v>32'h00000000</v>
      </c>
      <c r="G374" s="7"/>
      <c r="H374" s="8" t="s">
        <v>980</v>
      </c>
      <c r="I374" s="8"/>
      <c r="J374" s="6"/>
      <c r="K374" s="6" t="str">
        <f>LOWER(DEC2HEX(L374,8))</f>
        <v>00000000</v>
      </c>
      <c r="L374" s="6">
        <f>SUM(L375:L376)</f>
        <v>0</v>
      </c>
      <c r="M374" s="6"/>
    </row>
    <row r="375" spans="1:13" ht="14.6">
      <c r="A375" s="17"/>
      <c r="B375" s="17"/>
      <c r="C375" s="10">
        <v>28</v>
      </c>
      <c r="D375" s="10">
        <v>31</v>
      </c>
      <c r="E375" s="10">
        <f>D375+1-C375</f>
        <v>4</v>
      </c>
      <c r="F375" s="10" t="str">
        <f>CONCATENATE(E375,"'h",K375)</f>
        <v>4'h0</v>
      </c>
      <c r="G375" s="10" t="s">
        <v>121</v>
      </c>
      <c r="H375" s="18" t="s">
        <v>106</v>
      </c>
      <c r="I375" s="34" t="s">
        <v>334</v>
      </c>
      <c r="J375" s="10">
        <v>0</v>
      </c>
      <c r="K375" s="10" t="str">
        <f>LOWER(DEC2HEX((J375)))</f>
        <v>0</v>
      </c>
      <c r="L375" s="10">
        <f>J375*(2^C375)</f>
        <v>0</v>
      </c>
      <c r="M375" s="19"/>
    </row>
    <row r="376" spans="1:13" ht="43.75">
      <c r="A376" s="17"/>
      <c r="B376" s="33"/>
      <c r="C376" s="10">
        <v>0</v>
      </c>
      <c r="D376" s="10">
        <v>27</v>
      </c>
      <c r="E376" s="10">
        <f>D376+1-C376</f>
        <v>28</v>
      </c>
      <c r="F376" s="10" t="str">
        <f>CONCATENATE(E376,"'h",K376)</f>
        <v>28'h0</v>
      </c>
      <c r="G376" s="10" t="s">
        <v>123</v>
      </c>
      <c r="H376" s="22" t="s">
        <v>980</v>
      </c>
      <c r="I376" s="34" t="s">
        <v>981</v>
      </c>
      <c r="J376" s="10">
        <v>0</v>
      </c>
      <c r="K376" s="10" t="str">
        <f>LOWER(DEC2HEX((J376)))</f>
        <v>0</v>
      </c>
      <c r="L376" s="10">
        <f>J376*(2^C376)</f>
        <v>0</v>
      </c>
      <c r="M376" s="19"/>
    </row>
    <row r="377" spans="1:13" ht="14.6">
      <c r="A377" s="6"/>
      <c r="B377" s="5" t="s">
        <v>492</v>
      </c>
      <c r="C377" s="6"/>
      <c r="D377" s="6"/>
      <c r="E377" s="6">
        <f>SUM(E378:E379)</f>
        <v>32</v>
      </c>
      <c r="F377" s="7" t="str">
        <f>CONCATENATE("32'h",K377)</f>
        <v>32'h00000000</v>
      </c>
      <c r="G377" s="7"/>
      <c r="H377" s="8" t="s">
        <v>982</v>
      </c>
      <c r="I377" s="8"/>
      <c r="J377" s="6"/>
      <c r="K377" s="6" t="str">
        <f>LOWER(DEC2HEX(L377,8))</f>
        <v>00000000</v>
      </c>
      <c r="L377" s="6">
        <f>SUM(L378:L379)</f>
        <v>0</v>
      </c>
      <c r="M377" s="6"/>
    </row>
    <row r="378" spans="1:13" ht="14.6">
      <c r="A378" s="17"/>
      <c r="B378" s="17"/>
      <c r="C378" s="10">
        <v>10</v>
      </c>
      <c r="D378" s="10">
        <v>31</v>
      </c>
      <c r="E378" s="10">
        <f>D378+1-C378</f>
        <v>22</v>
      </c>
      <c r="F378" s="10" t="str">
        <f>CONCATENATE(E378,"'h",K378)</f>
        <v>22'h0</v>
      </c>
      <c r="G378" s="10" t="s">
        <v>121</v>
      </c>
      <c r="H378" s="18" t="s">
        <v>106</v>
      </c>
      <c r="I378" s="34" t="s">
        <v>334</v>
      </c>
      <c r="J378" s="10">
        <v>0</v>
      </c>
      <c r="K378" s="10" t="str">
        <f>LOWER(DEC2HEX((J378)))</f>
        <v>0</v>
      </c>
      <c r="L378" s="10">
        <f>J378*(2^C378)</f>
        <v>0</v>
      </c>
      <c r="M378" s="19"/>
    </row>
    <row r="379" spans="1:13" ht="43.75">
      <c r="A379" s="17"/>
      <c r="B379" s="33"/>
      <c r="C379" s="10">
        <v>0</v>
      </c>
      <c r="D379" s="10">
        <v>9</v>
      </c>
      <c r="E379" s="10">
        <f>D379+1-C379</f>
        <v>10</v>
      </c>
      <c r="F379" s="10" t="str">
        <f>CONCATENATE(E379,"'h",K379)</f>
        <v>10'h0</v>
      </c>
      <c r="G379" s="10" t="s">
        <v>123</v>
      </c>
      <c r="H379" s="22" t="s">
        <v>982</v>
      </c>
      <c r="I379" s="34" t="s">
        <v>983</v>
      </c>
      <c r="J379" s="10">
        <v>0</v>
      </c>
      <c r="K379" s="10" t="str">
        <f>LOWER(DEC2HEX((J379)))</f>
        <v>0</v>
      </c>
      <c r="L379" s="10">
        <f>J379*(2^C379)</f>
        <v>0</v>
      </c>
      <c r="M379" s="19"/>
    </row>
    <row r="380" spans="1:13" ht="14.6">
      <c r="A380" s="6"/>
      <c r="B380" s="5" t="s">
        <v>493</v>
      </c>
      <c r="C380" s="6"/>
      <c r="D380" s="6"/>
      <c r="E380" s="6">
        <f>SUM(E381:E382)</f>
        <v>32</v>
      </c>
      <c r="F380" s="7" t="str">
        <f>CONCATENATE("32'h",K380)</f>
        <v>32'h00000000</v>
      </c>
      <c r="G380" s="7"/>
      <c r="H380" s="8" t="s">
        <v>984</v>
      </c>
      <c r="I380" s="8"/>
      <c r="J380" s="6"/>
      <c r="K380" s="6" t="str">
        <f>LOWER(DEC2HEX(L380,8))</f>
        <v>00000000</v>
      </c>
      <c r="L380" s="6">
        <f>SUM(L381:L382)</f>
        <v>0</v>
      </c>
      <c r="M380" s="6"/>
    </row>
    <row r="381" spans="1:13" ht="14.6">
      <c r="A381" s="17"/>
      <c r="B381" s="17"/>
      <c r="C381" s="10">
        <v>28</v>
      </c>
      <c r="D381" s="10">
        <v>31</v>
      </c>
      <c r="E381" s="10">
        <f>D381+1-C381</f>
        <v>4</v>
      </c>
      <c r="F381" s="10" t="str">
        <f>CONCATENATE(E381,"'h",K381)</f>
        <v>4'h0</v>
      </c>
      <c r="G381" s="10" t="s">
        <v>121</v>
      </c>
      <c r="H381" s="18" t="s">
        <v>106</v>
      </c>
      <c r="I381" s="34" t="s">
        <v>334</v>
      </c>
      <c r="J381" s="10">
        <v>0</v>
      </c>
      <c r="K381" s="10" t="str">
        <f>LOWER(DEC2HEX((J381)))</f>
        <v>0</v>
      </c>
      <c r="L381" s="10">
        <f>J381*(2^C381)</f>
        <v>0</v>
      </c>
      <c r="M381" s="19"/>
    </row>
    <row r="382" spans="1:13" ht="43.75">
      <c r="A382" s="17"/>
      <c r="B382" s="33"/>
      <c r="C382" s="10">
        <v>0</v>
      </c>
      <c r="D382" s="10">
        <v>27</v>
      </c>
      <c r="E382" s="10">
        <f>D382+1-C382</f>
        <v>28</v>
      </c>
      <c r="F382" s="10" t="str">
        <f>CONCATENATE(E382,"'h",K382)</f>
        <v>28'h0</v>
      </c>
      <c r="G382" s="10" t="s">
        <v>123</v>
      </c>
      <c r="H382" s="22" t="s">
        <v>984</v>
      </c>
      <c r="I382" s="34" t="s">
        <v>985</v>
      </c>
      <c r="J382" s="10">
        <v>0</v>
      </c>
      <c r="K382" s="10" t="str">
        <f>LOWER(DEC2HEX((J382)))</f>
        <v>0</v>
      </c>
      <c r="L382" s="10">
        <f>J382*(2^C382)</f>
        <v>0</v>
      </c>
      <c r="M382" s="19"/>
    </row>
    <row r="383" spans="1:13" ht="14.6">
      <c r="A383" s="6"/>
      <c r="B383" s="5" t="s">
        <v>494</v>
      </c>
      <c r="C383" s="6"/>
      <c r="D383" s="6"/>
      <c r="E383" s="6">
        <f>SUM(E384:E385)</f>
        <v>32</v>
      </c>
      <c r="F383" s="7" t="str">
        <f>CONCATENATE("32'h",K383)</f>
        <v>32'h00000000</v>
      </c>
      <c r="G383" s="7"/>
      <c r="H383" s="8" t="s">
        <v>986</v>
      </c>
      <c r="I383" s="8"/>
      <c r="J383" s="6"/>
      <c r="K383" s="6" t="str">
        <f>LOWER(DEC2HEX(L383,8))</f>
        <v>00000000</v>
      </c>
      <c r="L383" s="6">
        <f>SUM(L384:L385)</f>
        <v>0</v>
      </c>
      <c r="M383" s="6"/>
    </row>
    <row r="384" spans="1:13" ht="14.6">
      <c r="A384" s="17"/>
      <c r="B384" s="17"/>
      <c r="C384" s="10">
        <v>10</v>
      </c>
      <c r="D384" s="10">
        <v>31</v>
      </c>
      <c r="E384" s="10">
        <f>D384+1-C384</f>
        <v>22</v>
      </c>
      <c r="F384" s="10" t="str">
        <f>CONCATENATE(E384,"'h",K384)</f>
        <v>22'h0</v>
      </c>
      <c r="G384" s="10" t="s">
        <v>121</v>
      </c>
      <c r="H384" s="18" t="s">
        <v>106</v>
      </c>
      <c r="I384" s="34" t="s">
        <v>334</v>
      </c>
      <c r="J384" s="10">
        <v>0</v>
      </c>
      <c r="K384" s="10" t="str">
        <f>LOWER(DEC2HEX((J384)))</f>
        <v>0</v>
      </c>
      <c r="L384" s="10">
        <f>J384*(2^C384)</f>
        <v>0</v>
      </c>
      <c r="M384" s="19"/>
    </row>
    <row r="385" spans="1:13" ht="43.75">
      <c r="A385" s="17"/>
      <c r="B385" s="33"/>
      <c r="C385" s="10">
        <v>0</v>
      </c>
      <c r="D385" s="10">
        <v>9</v>
      </c>
      <c r="E385" s="10">
        <f>D385+1-C385</f>
        <v>10</v>
      </c>
      <c r="F385" s="10" t="str">
        <f>CONCATENATE(E385,"'h",K385)</f>
        <v>10'h0</v>
      </c>
      <c r="G385" s="10" t="s">
        <v>123</v>
      </c>
      <c r="H385" s="22" t="s">
        <v>986</v>
      </c>
      <c r="I385" s="34" t="s">
        <v>987</v>
      </c>
      <c r="J385" s="10">
        <v>0</v>
      </c>
      <c r="K385" s="10" t="str">
        <f>LOWER(DEC2HEX((J385)))</f>
        <v>0</v>
      </c>
      <c r="L385" s="10">
        <f>J385*(2^C385)</f>
        <v>0</v>
      </c>
      <c r="M385" s="19"/>
    </row>
    <row r="386" spans="1:13" ht="14.6">
      <c r="A386" s="6"/>
      <c r="B386" s="5" t="s">
        <v>194</v>
      </c>
      <c r="C386" s="6"/>
      <c r="D386" s="6"/>
      <c r="E386" s="6">
        <f>SUM(E387:E390)</f>
        <v>32</v>
      </c>
      <c r="F386" s="7" t="str">
        <f>CONCATENATE("32'h",K386)</f>
        <v>32'h00000000</v>
      </c>
      <c r="G386" s="7"/>
      <c r="H386" s="8" t="s">
        <v>988</v>
      </c>
      <c r="I386" s="8"/>
      <c r="J386" s="6"/>
      <c r="K386" s="6" t="str">
        <f>LOWER(DEC2HEX(L386,8))</f>
        <v>00000000</v>
      </c>
      <c r="L386" s="6">
        <f>SUM(L387:L390)</f>
        <v>0</v>
      </c>
      <c r="M386" s="6"/>
    </row>
    <row r="387" spans="1:13" ht="29.15">
      <c r="A387" s="17"/>
      <c r="B387" s="33"/>
      <c r="C387" s="10">
        <v>31</v>
      </c>
      <c r="D387" s="10">
        <v>31</v>
      </c>
      <c r="E387" s="10">
        <f>D387+1-C387</f>
        <v>1</v>
      </c>
      <c r="F387" s="10" t="str">
        <f>CONCATENATE(E387,"'h",K387)</f>
        <v>1'h0</v>
      </c>
      <c r="G387" s="10" t="s">
        <v>273</v>
      </c>
      <c r="H387" s="18" t="s">
        <v>989</v>
      </c>
      <c r="I387" s="34" t="s">
        <v>495</v>
      </c>
      <c r="J387" s="10">
        <v>0</v>
      </c>
      <c r="K387" s="10" t="str">
        <f>LOWER(DEC2HEX((J387)))</f>
        <v>0</v>
      </c>
      <c r="L387" s="10">
        <f>J387*(2^C387)</f>
        <v>0</v>
      </c>
      <c r="M387" s="19"/>
    </row>
    <row r="388" spans="1:13" ht="58.3">
      <c r="A388" s="17"/>
      <c r="B388" s="33"/>
      <c r="C388" s="10">
        <v>30</v>
      </c>
      <c r="D388" s="10">
        <v>30</v>
      </c>
      <c r="E388" s="10">
        <f>D388+1-C388</f>
        <v>1</v>
      </c>
      <c r="F388" s="10" t="str">
        <f>CONCATENATE(E388,"'h",K388)</f>
        <v>1'h0</v>
      </c>
      <c r="G388" s="10" t="s">
        <v>273</v>
      </c>
      <c r="H388" s="18" t="s">
        <v>990</v>
      </c>
      <c r="I388" s="34" t="s">
        <v>496</v>
      </c>
      <c r="J388" s="10">
        <v>0</v>
      </c>
      <c r="K388" s="10" t="str">
        <f>LOWER(DEC2HEX((J388)))</f>
        <v>0</v>
      </c>
      <c r="L388" s="10">
        <f>J388*(2^C388)</f>
        <v>0</v>
      </c>
      <c r="M388" s="19"/>
    </row>
    <row r="389" spans="1:13" ht="14.6">
      <c r="A389" s="17"/>
      <c r="B389" s="17"/>
      <c r="C389" s="10">
        <v>28</v>
      </c>
      <c r="D389" s="10">
        <v>29</v>
      </c>
      <c r="E389" s="10">
        <f>D389+1-C389</f>
        <v>2</v>
      </c>
      <c r="F389" s="10" t="str">
        <f>CONCATENATE(E389,"'h",K389)</f>
        <v>2'h0</v>
      </c>
      <c r="G389" s="10" t="s">
        <v>121</v>
      </c>
      <c r="H389" s="18" t="s">
        <v>106</v>
      </c>
      <c r="I389" s="34" t="s">
        <v>334</v>
      </c>
      <c r="J389" s="10">
        <v>0</v>
      </c>
      <c r="K389" s="10" t="str">
        <f>LOWER(DEC2HEX((J389)))</f>
        <v>0</v>
      </c>
      <c r="L389" s="10">
        <f>J389*(2^C389)</f>
        <v>0</v>
      </c>
      <c r="M389" s="19"/>
    </row>
    <row r="390" spans="1:13" ht="72.900000000000006">
      <c r="A390" s="17"/>
      <c r="B390" s="33"/>
      <c r="C390" s="10">
        <v>0</v>
      </c>
      <c r="D390" s="10">
        <v>27</v>
      </c>
      <c r="E390" s="10">
        <f>D390+1-C390</f>
        <v>28</v>
      </c>
      <c r="F390" s="10" t="str">
        <f>CONCATENATE(E390,"'h",K390)</f>
        <v>28'h0</v>
      </c>
      <c r="G390" s="10" t="s">
        <v>123</v>
      </c>
      <c r="H390" s="18" t="s">
        <v>991</v>
      </c>
      <c r="I390" s="34" t="s">
        <v>992</v>
      </c>
      <c r="J390" s="10">
        <v>0</v>
      </c>
      <c r="K390" s="10" t="str">
        <f>LOWER(DEC2HEX((J390)))</f>
        <v>0</v>
      </c>
      <c r="L390" s="10">
        <f>J390*(2^C390)</f>
        <v>0</v>
      </c>
      <c r="M390" s="19"/>
    </row>
    <row r="391" spans="1:13" ht="14.6">
      <c r="A391" s="6"/>
      <c r="B391" s="5" t="s">
        <v>196</v>
      </c>
      <c r="C391" s="6"/>
      <c r="D391" s="6"/>
      <c r="E391" s="6">
        <f>SUM(E392:E393)</f>
        <v>32</v>
      </c>
      <c r="F391" s="7" t="str">
        <f>CONCATENATE("32'h",K391)</f>
        <v>32'h00000000</v>
      </c>
      <c r="G391" s="7"/>
      <c r="H391" s="8" t="s">
        <v>993</v>
      </c>
      <c r="I391" s="8"/>
      <c r="J391" s="6"/>
      <c r="K391" s="6" t="str">
        <f>LOWER(DEC2HEX(L391,8))</f>
        <v>00000000</v>
      </c>
      <c r="L391" s="6">
        <f>SUM(L392:L393)</f>
        <v>0</v>
      </c>
      <c r="M391" s="6"/>
    </row>
    <row r="392" spans="1:13" ht="14.6">
      <c r="A392" s="17"/>
      <c r="B392" s="17"/>
      <c r="C392" s="10">
        <v>10</v>
      </c>
      <c r="D392" s="10">
        <v>31</v>
      </c>
      <c r="E392" s="10">
        <f>D392+1-C392</f>
        <v>22</v>
      </c>
      <c r="F392" s="10" t="str">
        <f>CONCATENATE(E392,"'h",K392)</f>
        <v>22'h0</v>
      </c>
      <c r="G392" s="10" t="s">
        <v>121</v>
      </c>
      <c r="H392" s="18" t="s">
        <v>106</v>
      </c>
      <c r="I392" s="34" t="s">
        <v>334</v>
      </c>
      <c r="J392" s="10">
        <v>0</v>
      </c>
      <c r="K392" s="10" t="str">
        <f>LOWER(DEC2HEX((J392)))</f>
        <v>0</v>
      </c>
      <c r="L392" s="10">
        <f>J392*(2^C392)</f>
        <v>0</v>
      </c>
      <c r="M392" s="19"/>
    </row>
    <row r="393" spans="1:13" ht="58.3">
      <c r="A393" s="17"/>
      <c r="B393" s="33"/>
      <c r="C393" s="10">
        <v>0</v>
      </c>
      <c r="D393" s="10">
        <v>9</v>
      </c>
      <c r="E393" s="10">
        <f>D393+1-C393</f>
        <v>10</v>
      </c>
      <c r="F393" s="10" t="str">
        <f>CONCATENATE(E393,"'h",K393)</f>
        <v>10'h0</v>
      </c>
      <c r="G393" s="10" t="s">
        <v>121</v>
      </c>
      <c r="H393" s="22" t="s">
        <v>994</v>
      </c>
      <c r="I393" s="34" t="s">
        <v>497</v>
      </c>
      <c r="J393" s="10">
        <v>0</v>
      </c>
      <c r="K393" s="10" t="str">
        <f>LOWER(DEC2HEX((J393)))</f>
        <v>0</v>
      </c>
      <c r="L393" s="10">
        <f>J393*(2^C393)</f>
        <v>0</v>
      </c>
      <c r="M393" s="19"/>
    </row>
    <row r="394" spans="1:13" ht="14.6">
      <c r="A394" s="6"/>
      <c r="B394" s="5" t="s">
        <v>498</v>
      </c>
      <c r="C394" s="6"/>
      <c r="D394" s="6"/>
      <c r="E394" s="6">
        <f>SUM(E395:E397)</f>
        <v>32</v>
      </c>
      <c r="F394" s="7" t="str">
        <f>CONCATENATE("32'h",K394)</f>
        <v>32'h00000000</v>
      </c>
      <c r="G394" s="7"/>
      <c r="H394" s="8" t="s">
        <v>995</v>
      </c>
      <c r="I394" s="8"/>
      <c r="J394" s="6"/>
      <c r="K394" s="6" t="str">
        <f>LOWER(DEC2HEX(L394,8))</f>
        <v>00000000</v>
      </c>
      <c r="L394" s="6">
        <f>SUM(L395:L397)</f>
        <v>0</v>
      </c>
      <c r="M394" s="6"/>
    </row>
    <row r="395" spans="1:13" ht="43.75">
      <c r="A395" s="17"/>
      <c r="B395" s="17"/>
      <c r="C395" s="10">
        <v>31</v>
      </c>
      <c r="D395" s="10">
        <v>31</v>
      </c>
      <c r="E395" s="10">
        <f>D395+1-C395</f>
        <v>1</v>
      </c>
      <c r="F395" s="10" t="str">
        <f>CONCATENATE(E395,"'h",K395)</f>
        <v>1'h0</v>
      </c>
      <c r="G395" s="10" t="s">
        <v>273</v>
      </c>
      <c r="H395" s="18" t="s">
        <v>996</v>
      </c>
      <c r="I395" s="34" t="s">
        <v>997</v>
      </c>
      <c r="J395" s="10">
        <v>0</v>
      </c>
      <c r="K395" s="10" t="str">
        <f>LOWER(DEC2HEX((J395)))</f>
        <v>0</v>
      </c>
      <c r="L395" s="10">
        <f>J395*(2^C395)</f>
        <v>0</v>
      </c>
      <c r="M395" s="19"/>
    </row>
    <row r="396" spans="1:13" ht="14.6">
      <c r="A396" s="17"/>
      <c r="B396" s="33"/>
      <c r="C396" s="10">
        <v>4</v>
      </c>
      <c r="D396" s="10">
        <v>30</v>
      </c>
      <c r="E396" s="10">
        <f>D396+1-C396</f>
        <v>27</v>
      </c>
      <c r="F396" s="10" t="str">
        <f>CONCATENATE(E396,"'h",K396)</f>
        <v>27'h0</v>
      </c>
      <c r="G396" s="10" t="s">
        <v>121</v>
      </c>
      <c r="H396" s="18" t="s">
        <v>106</v>
      </c>
      <c r="I396" s="34" t="s">
        <v>334</v>
      </c>
      <c r="J396" s="10">
        <v>0</v>
      </c>
      <c r="K396" s="10" t="str">
        <f>LOWER(DEC2HEX((J396)))</f>
        <v>0</v>
      </c>
      <c r="L396" s="10">
        <f>J396*(2^C396)</f>
        <v>0</v>
      </c>
      <c r="M396" s="19"/>
    </row>
    <row r="397" spans="1:13" ht="43.75">
      <c r="A397" s="17"/>
      <c r="B397" s="33"/>
      <c r="C397" s="10">
        <v>0</v>
      </c>
      <c r="D397" s="10">
        <v>3</v>
      </c>
      <c r="E397" s="10">
        <f>D397+1-C397</f>
        <v>4</v>
      </c>
      <c r="F397" s="10" t="str">
        <f>CONCATENATE(E397,"'h",K397)</f>
        <v>4'h0</v>
      </c>
      <c r="G397" s="10" t="s">
        <v>123</v>
      </c>
      <c r="H397" s="22" t="s">
        <v>998</v>
      </c>
      <c r="I397" s="34" t="s">
        <v>499</v>
      </c>
      <c r="J397" s="10">
        <v>0</v>
      </c>
      <c r="K397" s="10" t="str">
        <f>LOWER(DEC2HEX((J397)))</f>
        <v>0</v>
      </c>
      <c r="L397" s="10">
        <f>J397*(2^C397)</f>
        <v>0</v>
      </c>
      <c r="M397" s="19"/>
    </row>
    <row r="398" spans="1:13" ht="14.6">
      <c r="A398" s="6"/>
      <c r="B398" s="5" t="s">
        <v>517</v>
      </c>
      <c r="C398" s="6"/>
      <c r="D398" s="6"/>
      <c r="E398" s="6">
        <f>SUM(E399:E400)</f>
        <v>32</v>
      </c>
      <c r="F398" s="7" t="str">
        <f>CONCATENATE("32'h",K398)</f>
        <v>32'h00000000</v>
      </c>
      <c r="G398" s="7"/>
      <c r="H398" s="8" t="s">
        <v>999</v>
      </c>
      <c r="I398" s="8"/>
      <c r="J398" s="6"/>
      <c r="K398" s="6" t="str">
        <f>LOWER(DEC2HEX(L398,8))</f>
        <v>00000000</v>
      </c>
      <c r="L398" s="6">
        <f>SUM(L399:L400)</f>
        <v>0</v>
      </c>
      <c r="M398" s="6"/>
    </row>
    <row r="399" spans="1:13" ht="14.6">
      <c r="A399" s="17"/>
      <c r="B399" s="17"/>
      <c r="C399" s="10">
        <v>28</v>
      </c>
      <c r="D399" s="10">
        <v>31</v>
      </c>
      <c r="E399" s="10">
        <f>D399+1-C399</f>
        <v>4</v>
      </c>
      <c r="F399" s="10" t="str">
        <f>CONCATENATE(E399,"'h",K399)</f>
        <v>4'h0</v>
      </c>
      <c r="G399" s="10" t="s">
        <v>121</v>
      </c>
      <c r="H399" s="18" t="s">
        <v>106</v>
      </c>
      <c r="I399" s="34" t="s">
        <v>334</v>
      </c>
      <c r="J399" s="10">
        <v>0</v>
      </c>
      <c r="K399" s="10" t="str">
        <f>LOWER(DEC2HEX((J399)))</f>
        <v>0</v>
      </c>
      <c r="L399" s="10">
        <f>J399*(2^C399)</f>
        <v>0</v>
      </c>
      <c r="M399" s="19"/>
    </row>
    <row r="400" spans="1:13" ht="14.6">
      <c r="A400" s="17"/>
      <c r="B400" s="33"/>
      <c r="C400" s="10">
        <v>0</v>
      </c>
      <c r="D400" s="10">
        <v>27</v>
      </c>
      <c r="E400" s="10">
        <f>D400+1-C400</f>
        <v>28</v>
      </c>
      <c r="F400" s="10" t="str">
        <f>CONCATENATE(E400,"'h",K400)</f>
        <v>28'h0</v>
      </c>
      <c r="G400" s="10" t="s">
        <v>121</v>
      </c>
      <c r="H400" s="22" t="s">
        <v>999</v>
      </c>
      <c r="I400" s="34" t="s">
        <v>1000</v>
      </c>
      <c r="J400" s="10">
        <v>0</v>
      </c>
      <c r="K400" s="10" t="str">
        <f>LOWER(DEC2HEX((J400)))</f>
        <v>0</v>
      </c>
      <c r="L400" s="10">
        <f>J400*(2^C400)</f>
        <v>0</v>
      </c>
      <c r="M400" s="19"/>
    </row>
    <row r="401" spans="1:13" ht="14.6">
      <c r="A401" s="6"/>
      <c r="B401" s="5" t="s">
        <v>518</v>
      </c>
      <c r="C401" s="6"/>
      <c r="D401" s="6"/>
      <c r="E401" s="6">
        <f>SUM(E402:E403)</f>
        <v>32</v>
      </c>
      <c r="F401" s="7" t="str">
        <f>CONCATENATE("32'h",K401)</f>
        <v>32'h00000000</v>
      </c>
      <c r="G401" s="7"/>
      <c r="H401" s="8" t="s">
        <v>1001</v>
      </c>
      <c r="I401" s="8"/>
      <c r="J401" s="6"/>
      <c r="K401" s="6" t="str">
        <f>LOWER(DEC2HEX(L401,8))</f>
        <v>00000000</v>
      </c>
      <c r="L401" s="6">
        <f>SUM(L402:L403)</f>
        <v>0</v>
      </c>
      <c r="M401" s="6"/>
    </row>
    <row r="402" spans="1:13" ht="14.6">
      <c r="A402" s="17"/>
      <c r="B402" s="17"/>
      <c r="C402" s="10">
        <v>10</v>
      </c>
      <c r="D402" s="10">
        <v>31</v>
      </c>
      <c r="E402" s="10">
        <f>D402+1-C402</f>
        <v>22</v>
      </c>
      <c r="F402" s="10" t="str">
        <f>CONCATENATE(E402,"'h",K402)</f>
        <v>22'h0</v>
      </c>
      <c r="G402" s="10" t="s">
        <v>121</v>
      </c>
      <c r="H402" s="18" t="s">
        <v>106</v>
      </c>
      <c r="I402" s="34" t="s">
        <v>334</v>
      </c>
      <c r="J402" s="10">
        <v>0</v>
      </c>
      <c r="K402" s="10" t="str">
        <f>LOWER(DEC2HEX((J402)))</f>
        <v>0</v>
      </c>
      <c r="L402" s="10">
        <f>J402*(2^C402)</f>
        <v>0</v>
      </c>
      <c r="M402" s="19"/>
    </row>
    <row r="403" spans="1:13" ht="14.6">
      <c r="A403" s="17"/>
      <c r="B403" s="33"/>
      <c r="C403" s="10">
        <v>0</v>
      </c>
      <c r="D403" s="10">
        <v>9</v>
      </c>
      <c r="E403" s="10">
        <f>D403+1-C403</f>
        <v>10</v>
      </c>
      <c r="F403" s="10" t="str">
        <f>CONCATENATE(E403,"'h",K403)</f>
        <v>10'h0</v>
      </c>
      <c r="G403" s="10" t="s">
        <v>121</v>
      </c>
      <c r="H403" s="22" t="s">
        <v>1001</v>
      </c>
      <c r="I403" s="34" t="s">
        <v>1002</v>
      </c>
      <c r="J403" s="10">
        <v>0</v>
      </c>
      <c r="K403" s="10" t="str">
        <f>LOWER(DEC2HEX((J403)))</f>
        <v>0</v>
      </c>
      <c r="L403" s="10">
        <f>J403*(2^C403)</f>
        <v>0</v>
      </c>
      <c r="M403" s="19"/>
    </row>
    <row r="404" spans="1:13" ht="14.6">
      <c r="A404" s="6"/>
      <c r="B404" s="5" t="s">
        <v>199</v>
      </c>
      <c r="C404" s="6"/>
      <c r="D404" s="6"/>
      <c r="E404" s="6">
        <f>SUM(E405:E406)</f>
        <v>32</v>
      </c>
      <c r="F404" s="7" t="str">
        <f>CONCATENATE("32'h",K404)</f>
        <v>32'h00000000</v>
      </c>
      <c r="G404" s="7"/>
      <c r="H404" s="8" t="s">
        <v>1003</v>
      </c>
      <c r="I404" s="8"/>
      <c r="J404" s="6"/>
      <c r="K404" s="6" t="str">
        <f>LOWER(DEC2HEX(L404,8))</f>
        <v>00000000</v>
      </c>
      <c r="L404" s="6">
        <f>SUM(L405:L406)</f>
        <v>0</v>
      </c>
      <c r="M404" s="6"/>
    </row>
    <row r="405" spans="1:13" ht="14.6">
      <c r="A405" s="17"/>
      <c r="B405" s="17"/>
      <c r="C405" s="10">
        <v>28</v>
      </c>
      <c r="D405" s="10">
        <v>31</v>
      </c>
      <c r="E405" s="10">
        <f>D405+1-C405</f>
        <v>4</v>
      </c>
      <c r="F405" s="10" t="str">
        <f>CONCATENATE(E405,"'h",K405)</f>
        <v>4'h0</v>
      </c>
      <c r="G405" s="10" t="s">
        <v>121</v>
      </c>
      <c r="H405" s="18" t="s">
        <v>106</v>
      </c>
      <c r="I405" s="34" t="s">
        <v>334</v>
      </c>
      <c r="J405" s="10">
        <v>0</v>
      </c>
      <c r="K405" s="10" t="str">
        <f>LOWER(DEC2HEX((J405)))</f>
        <v>0</v>
      </c>
      <c r="L405" s="10">
        <f>J405*(2^C405)</f>
        <v>0</v>
      </c>
      <c r="M405" s="19"/>
    </row>
    <row r="406" spans="1:13" ht="14.6">
      <c r="A406" s="17"/>
      <c r="B406" s="33"/>
      <c r="C406" s="10">
        <v>0</v>
      </c>
      <c r="D406" s="10">
        <v>27</v>
      </c>
      <c r="E406" s="10">
        <f>D406+1-C406</f>
        <v>28</v>
      </c>
      <c r="F406" s="10" t="str">
        <f>CONCATENATE(E406,"'h",K406)</f>
        <v>28'h0</v>
      </c>
      <c r="G406" s="10" t="s">
        <v>121</v>
      </c>
      <c r="H406" s="22" t="s">
        <v>1003</v>
      </c>
      <c r="I406" s="34" t="s">
        <v>1004</v>
      </c>
      <c r="J406" s="10">
        <v>0</v>
      </c>
      <c r="K406" s="10" t="str">
        <f>LOWER(DEC2HEX((J406)))</f>
        <v>0</v>
      </c>
      <c r="L406" s="10">
        <f>J406*(2^C406)</f>
        <v>0</v>
      </c>
      <c r="M406" s="19"/>
    </row>
    <row r="407" spans="1:13" ht="14.6">
      <c r="A407" s="6"/>
      <c r="B407" s="5" t="s">
        <v>519</v>
      </c>
      <c r="C407" s="6"/>
      <c r="D407" s="6"/>
      <c r="E407" s="6">
        <f>SUM(E408:E409)</f>
        <v>32</v>
      </c>
      <c r="F407" s="7" t="str">
        <f>CONCATENATE("32'h",K407)</f>
        <v>32'h00000000</v>
      </c>
      <c r="G407" s="7"/>
      <c r="H407" s="8" t="s">
        <v>1005</v>
      </c>
      <c r="I407" s="8"/>
      <c r="J407" s="6"/>
      <c r="K407" s="6" t="str">
        <f>LOWER(DEC2HEX(L407,8))</f>
        <v>00000000</v>
      </c>
      <c r="L407" s="6">
        <f>SUM(L408:L409)</f>
        <v>0</v>
      </c>
      <c r="M407" s="6"/>
    </row>
    <row r="408" spans="1:13" ht="14.6">
      <c r="A408" s="17"/>
      <c r="B408" s="17"/>
      <c r="C408" s="10">
        <v>28</v>
      </c>
      <c r="D408" s="10">
        <v>31</v>
      </c>
      <c r="E408" s="10">
        <f>D408+1-C408</f>
        <v>4</v>
      </c>
      <c r="F408" s="10" t="str">
        <f>CONCATENATE(E408,"'h",K408)</f>
        <v>4'h0</v>
      </c>
      <c r="G408" s="10" t="s">
        <v>121</v>
      </c>
      <c r="H408" s="18" t="s">
        <v>106</v>
      </c>
      <c r="I408" s="34" t="s">
        <v>334</v>
      </c>
      <c r="J408" s="10">
        <v>0</v>
      </c>
      <c r="K408" s="10" t="str">
        <f>LOWER(DEC2HEX((J408)))</f>
        <v>0</v>
      </c>
      <c r="L408" s="10">
        <f>J408*(2^C408)</f>
        <v>0</v>
      </c>
      <c r="M408" s="19"/>
    </row>
    <row r="409" spans="1:13" ht="14.6">
      <c r="A409" s="17"/>
      <c r="B409" s="33"/>
      <c r="C409" s="10">
        <v>0</v>
      </c>
      <c r="D409" s="10">
        <v>27</v>
      </c>
      <c r="E409" s="10">
        <f>D409+1-C409</f>
        <v>28</v>
      </c>
      <c r="F409" s="10" t="str">
        <f>CONCATENATE(E409,"'h",K409)</f>
        <v>28'h0</v>
      </c>
      <c r="G409" s="10" t="s">
        <v>121</v>
      </c>
      <c r="H409" s="22" t="s">
        <v>1005</v>
      </c>
      <c r="I409" s="34" t="s">
        <v>1006</v>
      </c>
      <c r="J409" s="10">
        <v>0</v>
      </c>
      <c r="K409" s="10" t="str">
        <f>LOWER(DEC2HEX((J409)))</f>
        <v>0</v>
      </c>
      <c r="L409" s="10">
        <f>J409*(2^C409)</f>
        <v>0</v>
      </c>
      <c r="M409" s="19"/>
    </row>
    <row r="410" spans="1:13" ht="14.6">
      <c r="A410" s="6"/>
      <c r="B410" s="5" t="s">
        <v>520</v>
      </c>
      <c r="C410" s="6"/>
      <c r="D410" s="6"/>
      <c r="E410" s="6">
        <f>SUM(E411:E412)</f>
        <v>32</v>
      </c>
      <c r="F410" s="7" t="str">
        <f>CONCATENATE("32'h",K410)</f>
        <v>32'h00000000</v>
      </c>
      <c r="G410" s="7"/>
      <c r="H410" s="8" t="s">
        <v>1007</v>
      </c>
      <c r="I410" s="8"/>
      <c r="J410" s="6"/>
      <c r="K410" s="6" t="str">
        <f>LOWER(DEC2HEX(L410,8))</f>
        <v>00000000</v>
      </c>
      <c r="L410" s="6">
        <f>SUM(L411:L412)</f>
        <v>0</v>
      </c>
      <c r="M410" s="6"/>
    </row>
    <row r="411" spans="1:13" ht="14.6">
      <c r="A411" s="17"/>
      <c r="B411" s="17"/>
      <c r="C411" s="10">
        <v>28</v>
      </c>
      <c r="D411" s="10">
        <v>31</v>
      </c>
      <c r="E411" s="10">
        <f>D411+1-C411</f>
        <v>4</v>
      </c>
      <c r="F411" s="10" t="str">
        <f>CONCATENATE(E411,"'h",K411)</f>
        <v>4'h0</v>
      </c>
      <c r="G411" s="10" t="s">
        <v>121</v>
      </c>
      <c r="H411" s="18" t="s">
        <v>106</v>
      </c>
      <c r="I411" s="34" t="s">
        <v>334</v>
      </c>
      <c r="J411" s="10">
        <v>0</v>
      </c>
      <c r="K411" s="10" t="str">
        <f>LOWER(DEC2HEX((J411)))</f>
        <v>0</v>
      </c>
      <c r="L411" s="10">
        <f>J411*(2^C411)</f>
        <v>0</v>
      </c>
      <c r="M411" s="19"/>
    </row>
    <row r="412" spans="1:13" ht="14.6">
      <c r="A412" s="17"/>
      <c r="B412" s="33"/>
      <c r="C412" s="10">
        <v>0</v>
      </c>
      <c r="D412" s="10">
        <v>27</v>
      </c>
      <c r="E412" s="10">
        <f>D412+1-C412</f>
        <v>28</v>
      </c>
      <c r="F412" s="10" t="str">
        <f>CONCATENATE(E412,"'h",K412)</f>
        <v>28'h0</v>
      </c>
      <c r="G412" s="10" t="s">
        <v>121</v>
      </c>
      <c r="H412" s="22" t="s">
        <v>1007</v>
      </c>
      <c r="I412" s="34" t="s">
        <v>1008</v>
      </c>
      <c r="J412" s="10">
        <v>0</v>
      </c>
      <c r="K412" s="10" t="str">
        <f>LOWER(DEC2HEX((J412)))</f>
        <v>0</v>
      </c>
      <c r="L412" s="10">
        <f>J412*(2^C412)</f>
        <v>0</v>
      </c>
      <c r="M412" s="19"/>
    </row>
    <row r="413" spans="1:13" ht="14.6">
      <c r="A413" s="6"/>
      <c r="B413" s="5" t="s">
        <v>521</v>
      </c>
      <c r="C413" s="6"/>
      <c r="D413" s="6"/>
      <c r="E413" s="6">
        <f>SUM(E414:E415)</f>
        <v>32</v>
      </c>
      <c r="F413" s="7" t="str">
        <f>CONCATENATE("32'h",K413)</f>
        <v>32'h00000000</v>
      </c>
      <c r="G413" s="7"/>
      <c r="H413" s="8" t="s">
        <v>1009</v>
      </c>
      <c r="I413" s="8"/>
      <c r="J413" s="6"/>
      <c r="K413" s="6" t="str">
        <f>LOWER(DEC2HEX(L413,8))</f>
        <v>00000000</v>
      </c>
      <c r="L413" s="6">
        <f>SUM(L414:L415)</f>
        <v>0</v>
      </c>
      <c r="M413" s="6"/>
    </row>
    <row r="414" spans="1:13" ht="14.6">
      <c r="A414" s="17"/>
      <c r="B414" s="17"/>
      <c r="C414" s="10">
        <v>10</v>
      </c>
      <c r="D414" s="10">
        <v>31</v>
      </c>
      <c r="E414" s="10">
        <f>D414+1-C414</f>
        <v>22</v>
      </c>
      <c r="F414" s="10" t="str">
        <f>CONCATENATE(E414,"'h",K414)</f>
        <v>22'h0</v>
      </c>
      <c r="G414" s="10" t="s">
        <v>121</v>
      </c>
      <c r="H414" s="18" t="s">
        <v>106</v>
      </c>
      <c r="I414" s="34" t="s">
        <v>334</v>
      </c>
      <c r="J414" s="10">
        <v>0</v>
      </c>
      <c r="K414" s="10" t="str">
        <f>LOWER(DEC2HEX((J414)))</f>
        <v>0</v>
      </c>
      <c r="L414" s="10">
        <f>J414*(2^C414)</f>
        <v>0</v>
      </c>
      <c r="M414" s="19"/>
    </row>
    <row r="415" spans="1:13" ht="14.6">
      <c r="A415" s="17"/>
      <c r="B415" s="33"/>
      <c r="C415" s="10">
        <v>0</v>
      </c>
      <c r="D415" s="10">
        <v>9</v>
      </c>
      <c r="E415" s="10">
        <f>D415+1-C415</f>
        <v>10</v>
      </c>
      <c r="F415" s="10" t="str">
        <f>CONCATENATE(E415,"'h",K415)</f>
        <v>10'h0</v>
      </c>
      <c r="G415" s="10" t="s">
        <v>121</v>
      </c>
      <c r="H415" s="22" t="s">
        <v>1009</v>
      </c>
      <c r="I415" s="34" t="s">
        <v>1010</v>
      </c>
      <c r="J415" s="10">
        <v>0</v>
      </c>
      <c r="K415" s="10" t="str">
        <f>LOWER(DEC2HEX((J415)))</f>
        <v>0</v>
      </c>
      <c r="L415" s="10">
        <f>J415*(2^C415)</f>
        <v>0</v>
      </c>
      <c r="M415" s="19"/>
    </row>
    <row r="416" spans="1:13" ht="14.6">
      <c r="A416" s="6"/>
      <c r="B416" s="5" t="s">
        <v>522</v>
      </c>
      <c r="C416" s="6"/>
      <c r="D416" s="6"/>
      <c r="E416" s="6">
        <f>SUM(E417:E420)</f>
        <v>32</v>
      </c>
      <c r="F416" s="7" t="str">
        <f>CONCATENATE("32'h",K416)</f>
        <v>32'h00000000</v>
      </c>
      <c r="G416" s="7"/>
      <c r="H416" s="8" t="s">
        <v>1011</v>
      </c>
      <c r="I416" s="8"/>
      <c r="J416" s="6"/>
      <c r="K416" s="6" t="str">
        <f>LOWER(DEC2HEX(L416,8))</f>
        <v>00000000</v>
      </c>
      <c r="L416" s="6">
        <f>SUM(L417:L420)</f>
        <v>0</v>
      </c>
      <c r="M416" s="6"/>
    </row>
    <row r="417" spans="1:13" ht="102">
      <c r="A417" s="17"/>
      <c r="B417" s="33"/>
      <c r="C417" s="10">
        <v>24</v>
      </c>
      <c r="D417" s="10">
        <v>31</v>
      </c>
      <c r="E417" s="10">
        <f>D417+1-C417</f>
        <v>8</v>
      </c>
      <c r="F417" s="10" t="str">
        <f>CONCATENATE(E417,"'h",K417)</f>
        <v>8'h0</v>
      </c>
      <c r="G417" s="10" t="s">
        <v>123</v>
      </c>
      <c r="H417" s="18" t="s">
        <v>1012</v>
      </c>
      <c r="I417" s="34" t="s">
        <v>1013</v>
      </c>
      <c r="J417" s="10">
        <v>0</v>
      </c>
      <c r="K417" s="10" t="str">
        <f>LOWER(DEC2HEX((J417)))</f>
        <v>0</v>
      </c>
      <c r="L417" s="10">
        <f>J417*(2^C417)</f>
        <v>0</v>
      </c>
      <c r="M417" s="19"/>
    </row>
    <row r="418" spans="1:13" ht="102">
      <c r="A418" s="17"/>
      <c r="B418" s="33"/>
      <c r="C418" s="10">
        <v>16</v>
      </c>
      <c r="D418" s="10">
        <v>23</v>
      </c>
      <c r="E418" s="10">
        <f>D418+1-C418</f>
        <v>8</v>
      </c>
      <c r="F418" s="10" t="str">
        <f>CONCATENATE(E418,"'h",K418)</f>
        <v>8'h0</v>
      </c>
      <c r="G418" s="10" t="s">
        <v>123</v>
      </c>
      <c r="H418" s="18" t="s">
        <v>1014</v>
      </c>
      <c r="I418" s="34" t="s">
        <v>1015</v>
      </c>
      <c r="J418" s="10">
        <v>0</v>
      </c>
      <c r="K418" s="10" t="str">
        <f>LOWER(DEC2HEX((J418)))</f>
        <v>0</v>
      </c>
      <c r="L418" s="10">
        <f>J418*(2^C418)</f>
        <v>0</v>
      </c>
      <c r="M418" s="19"/>
    </row>
    <row r="419" spans="1:13" ht="14.6">
      <c r="A419" s="17"/>
      <c r="B419" s="17"/>
      <c r="C419" s="10">
        <v>14</v>
      </c>
      <c r="D419" s="10">
        <v>15</v>
      </c>
      <c r="E419" s="10">
        <f>D419+1-C419</f>
        <v>2</v>
      </c>
      <c r="F419" s="10" t="str">
        <f>CONCATENATE(E419,"'h",K419)</f>
        <v>2'h0</v>
      </c>
      <c r="G419" s="10" t="s">
        <v>121</v>
      </c>
      <c r="H419" s="18" t="s">
        <v>106</v>
      </c>
      <c r="I419" s="34" t="s">
        <v>334</v>
      </c>
      <c r="J419" s="10">
        <v>0</v>
      </c>
      <c r="K419" s="10" t="str">
        <f>LOWER(DEC2HEX((J419)))</f>
        <v>0</v>
      </c>
      <c r="L419" s="10">
        <f>J419*(2^C419)</f>
        <v>0</v>
      </c>
      <c r="M419" s="19"/>
    </row>
    <row r="420" spans="1:13" ht="102">
      <c r="A420" s="17"/>
      <c r="B420" s="33"/>
      <c r="C420" s="10">
        <v>0</v>
      </c>
      <c r="D420" s="10">
        <v>13</v>
      </c>
      <c r="E420" s="10">
        <f>D420+1-C420</f>
        <v>14</v>
      </c>
      <c r="F420" s="10" t="str">
        <f>CONCATENATE(E420,"'h",K420)</f>
        <v>14'h0</v>
      </c>
      <c r="G420" s="10" t="s">
        <v>123</v>
      </c>
      <c r="H420" s="18" t="s">
        <v>1016</v>
      </c>
      <c r="I420" s="34" t="s">
        <v>1017</v>
      </c>
      <c r="J420" s="10">
        <v>0</v>
      </c>
      <c r="K420" s="10" t="str">
        <f>LOWER(DEC2HEX((J420)))</f>
        <v>0</v>
      </c>
      <c r="L420" s="10">
        <f>J420*(2^C420)</f>
        <v>0</v>
      </c>
      <c r="M420" s="19"/>
    </row>
    <row r="421" spans="1:13" ht="14.6">
      <c r="A421" s="6"/>
      <c r="B421" s="5" t="s">
        <v>523</v>
      </c>
      <c r="C421" s="6"/>
      <c r="D421" s="6"/>
      <c r="E421" s="6">
        <f>SUM(E422:E425)</f>
        <v>32</v>
      </c>
      <c r="F421" s="7" t="str">
        <f>CONCATENATE("32'h",K421)</f>
        <v>32'h00010001</v>
      </c>
      <c r="G421" s="7"/>
      <c r="H421" s="8" t="s">
        <v>1018</v>
      </c>
      <c r="I421" s="8"/>
      <c r="J421" s="6"/>
      <c r="K421" s="6" t="str">
        <f>LOWER(DEC2HEX(L421,8))</f>
        <v>00010001</v>
      </c>
      <c r="L421" s="6">
        <f>SUM(L422:L425)</f>
        <v>65537</v>
      </c>
      <c r="M421" s="6"/>
    </row>
    <row r="422" spans="1:13" ht="14.6">
      <c r="A422" s="17"/>
      <c r="B422" s="33"/>
      <c r="C422" s="10">
        <v>25</v>
      </c>
      <c r="D422" s="10">
        <v>31</v>
      </c>
      <c r="E422" s="10">
        <f>D422+1-C422</f>
        <v>7</v>
      </c>
      <c r="F422" s="10" t="str">
        <f>CONCATENATE(E422,"'h",K422)</f>
        <v>7'h0</v>
      </c>
      <c r="G422" s="10" t="s">
        <v>121</v>
      </c>
      <c r="H422" s="18" t="s">
        <v>106</v>
      </c>
      <c r="I422" s="34" t="s">
        <v>334</v>
      </c>
      <c r="J422" s="10">
        <v>0</v>
      </c>
      <c r="K422" s="10" t="str">
        <f>LOWER(DEC2HEX((J422)))</f>
        <v>0</v>
      </c>
      <c r="L422" s="10">
        <f>J422*(2^C422)</f>
        <v>0</v>
      </c>
      <c r="M422" s="19"/>
    </row>
    <row r="423" spans="1:13" ht="14.6">
      <c r="A423" s="17"/>
      <c r="B423" s="33"/>
      <c r="C423" s="10">
        <v>16</v>
      </c>
      <c r="D423" s="10">
        <v>24</v>
      </c>
      <c r="E423" s="10">
        <f>D423+1-C423</f>
        <v>9</v>
      </c>
      <c r="F423" s="10" t="str">
        <f>CONCATENATE(E423,"'h",K423)</f>
        <v>9'h1</v>
      </c>
      <c r="G423" s="10" t="s">
        <v>123</v>
      </c>
      <c r="H423" s="18" t="s">
        <v>1019</v>
      </c>
      <c r="I423" s="34" t="s">
        <v>1020</v>
      </c>
      <c r="J423" s="10">
        <v>1</v>
      </c>
      <c r="K423" s="10" t="str">
        <f>LOWER(DEC2HEX((J423)))</f>
        <v>1</v>
      </c>
      <c r="L423" s="10">
        <f>J423*(2^C423)</f>
        <v>65536</v>
      </c>
      <c r="M423" s="19"/>
    </row>
    <row r="424" spans="1:13" ht="14.6">
      <c r="A424" s="17"/>
      <c r="B424" s="17"/>
      <c r="C424" s="10">
        <v>9</v>
      </c>
      <c r="D424" s="10">
        <v>15</v>
      </c>
      <c r="E424" s="10">
        <f>D424+1-C424</f>
        <v>7</v>
      </c>
      <c r="F424" s="10" t="str">
        <f>CONCATENATE(E424,"'h",K424)</f>
        <v>7'h0</v>
      </c>
      <c r="G424" s="10" t="s">
        <v>121</v>
      </c>
      <c r="H424" s="18" t="s">
        <v>106</v>
      </c>
      <c r="I424" s="34" t="s">
        <v>334</v>
      </c>
      <c r="J424" s="10">
        <v>0</v>
      </c>
      <c r="K424" s="10" t="str">
        <f>LOWER(DEC2HEX((J424)))</f>
        <v>0</v>
      </c>
      <c r="L424" s="10">
        <f>J424*(2^C424)</f>
        <v>0</v>
      </c>
      <c r="M424" s="19"/>
    </row>
    <row r="425" spans="1:13" ht="14.6">
      <c r="A425" s="17"/>
      <c r="B425" s="33"/>
      <c r="C425" s="10">
        <v>0</v>
      </c>
      <c r="D425" s="10">
        <v>8</v>
      </c>
      <c r="E425" s="10">
        <f>D425+1-C425</f>
        <v>9</v>
      </c>
      <c r="F425" s="10" t="str">
        <f>CONCATENATE(E425,"'h",K425)</f>
        <v>9'h1</v>
      </c>
      <c r="G425" s="10" t="s">
        <v>123</v>
      </c>
      <c r="H425" s="18" t="s">
        <v>1021</v>
      </c>
      <c r="I425" s="34" t="s">
        <v>1022</v>
      </c>
      <c r="J425" s="10">
        <v>1</v>
      </c>
      <c r="K425" s="10" t="str">
        <f>LOWER(DEC2HEX((J425)))</f>
        <v>1</v>
      </c>
      <c r="L425" s="10">
        <f>J425*(2^C425)</f>
        <v>1</v>
      </c>
      <c r="M425" s="19"/>
    </row>
    <row r="426" spans="1:13" ht="14.6">
      <c r="A426" s="6"/>
      <c r="B426" s="5" t="s">
        <v>524</v>
      </c>
      <c r="C426" s="6"/>
      <c r="D426" s="6"/>
      <c r="E426" s="6">
        <f>SUM(E427:E430)</f>
        <v>32</v>
      </c>
      <c r="F426" s="7" t="str">
        <f>CONCATENATE("32'h",K426)</f>
        <v>32'h00000000</v>
      </c>
      <c r="G426" s="7"/>
      <c r="H426" s="8" t="s">
        <v>1023</v>
      </c>
      <c r="I426" s="8"/>
      <c r="J426" s="6"/>
      <c r="K426" s="6" t="str">
        <f>LOWER(DEC2HEX(L426,8))</f>
        <v>00000000</v>
      </c>
      <c r="L426" s="6">
        <f>SUM(L427:L430)</f>
        <v>0</v>
      </c>
      <c r="M426" s="6"/>
    </row>
    <row r="427" spans="1:13" ht="14.6">
      <c r="A427" s="17"/>
      <c r="B427" s="33"/>
      <c r="C427" s="10">
        <v>24</v>
      </c>
      <c r="D427" s="10">
        <v>31</v>
      </c>
      <c r="E427" s="10">
        <f>D427+1-C427</f>
        <v>8</v>
      </c>
      <c r="F427" s="10" t="str">
        <f>CONCATENATE(E427,"'h",K427)</f>
        <v>8'h0</v>
      </c>
      <c r="G427" s="10" t="s">
        <v>121</v>
      </c>
      <c r="H427" s="18" t="s">
        <v>106</v>
      </c>
      <c r="I427" s="34" t="s">
        <v>334</v>
      </c>
      <c r="J427" s="10">
        <v>0</v>
      </c>
      <c r="K427" s="10" t="str">
        <f>LOWER(DEC2HEX((J427)))</f>
        <v>0</v>
      </c>
      <c r="L427" s="10">
        <f>J427*(2^C427)</f>
        <v>0</v>
      </c>
      <c r="M427" s="19"/>
    </row>
    <row r="428" spans="1:13" ht="29.15">
      <c r="A428" s="17"/>
      <c r="B428" s="33"/>
      <c r="C428" s="10">
        <v>16</v>
      </c>
      <c r="D428" s="10">
        <v>23</v>
      </c>
      <c r="E428" s="10">
        <f>D428+1-C428</f>
        <v>8</v>
      </c>
      <c r="F428" s="10" t="str">
        <f>CONCATENATE(E428,"'h",K428)</f>
        <v>8'h0</v>
      </c>
      <c r="G428" s="10" t="s">
        <v>123</v>
      </c>
      <c r="H428" s="18" t="s">
        <v>1024</v>
      </c>
      <c r="I428" s="34" t="s">
        <v>1025</v>
      </c>
      <c r="J428" s="10">
        <v>0</v>
      </c>
      <c r="K428" s="10" t="str">
        <f>LOWER(DEC2HEX((J428)))</f>
        <v>0</v>
      </c>
      <c r="L428" s="10">
        <f>J428*(2^C428)</f>
        <v>0</v>
      </c>
      <c r="M428" s="19"/>
    </row>
    <row r="429" spans="1:13" ht="14.6">
      <c r="A429" s="17"/>
      <c r="B429" s="17"/>
      <c r="C429" s="10">
        <v>14</v>
      </c>
      <c r="D429" s="10">
        <v>15</v>
      </c>
      <c r="E429" s="10">
        <f>D429+1-C429</f>
        <v>2</v>
      </c>
      <c r="F429" s="10" t="str">
        <f>CONCATENATE(E429,"'h",K429)</f>
        <v>2'h0</v>
      </c>
      <c r="G429" s="10" t="s">
        <v>121</v>
      </c>
      <c r="H429" s="18" t="s">
        <v>106</v>
      </c>
      <c r="I429" s="34" t="s">
        <v>334</v>
      </c>
      <c r="J429" s="10">
        <v>0</v>
      </c>
      <c r="K429" s="10" t="str">
        <f>LOWER(DEC2HEX((J429)))</f>
        <v>0</v>
      </c>
      <c r="L429" s="10">
        <f>J429*(2^C429)</f>
        <v>0</v>
      </c>
      <c r="M429" s="19"/>
    </row>
    <row r="430" spans="1:13" ht="29.15">
      <c r="A430" s="17"/>
      <c r="B430" s="33"/>
      <c r="C430" s="10">
        <v>0</v>
      </c>
      <c r="D430" s="10">
        <v>13</v>
      </c>
      <c r="E430" s="10">
        <f>D430+1-C430</f>
        <v>14</v>
      </c>
      <c r="F430" s="10" t="str">
        <f>CONCATENATE(E430,"'h",K430)</f>
        <v>14'h0</v>
      </c>
      <c r="G430" s="10" t="s">
        <v>123</v>
      </c>
      <c r="H430" s="18" t="s">
        <v>1026</v>
      </c>
      <c r="I430" s="34" t="s">
        <v>1027</v>
      </c>
      <c r="J430" s="10">
        <v>0</v>
      </c>
      <c r="K430" s="10" t="str">
        <f>LOWER(DEC2HEX((J430)))</f>
        <v>0</v>
      </c>
      <c r="L430" s="10">
        <f>J430*(2^C430)</f>
        <v>0</v>
      </c>
      <c r="M430" s="19"/>
    </row>
    <row r="431" spans="1:13" ht="14.6">
      <c r="A431" s="6"/>
      <c r="B431" s="5" t="s">
        <v>525</v>
      </c>
      <c r="C431" s="6"/>
      <c r="D431" s="6"/>
      <c r="E431" s="6">
        <f>SUM(E432:E433)</f>
        <v>32</v>
      </c>
      <c r="F431" s="7" t="str">
        <f>CONCATENATE("32'h",K431)</f>
        <v>32'h00000000</v>
      </c>
      <c r="G431" s="7"/>
      <c r="H431" s="8" t="s">
        <v>1028</v>
      </c>
      <c r="I431" s="8"/>
      <c r="J431" s="6"/>
      <c r="K431" s="6" t="str">
        <f>LOWER(DEC2HEX(L431,8))</f>
        <v>00000000</v>
      </c>
      <c r="L431" s="6">
        <f>SUM(L432:L433)</f>
        <v>0</v>
      </c>
      <c r="M431" s="6"/>
    </row>
    <row r="432" spans="1:13" ht="14.6">
      <c r="A432" s="17"/>
      <c r="B432" s="17"/>
      <c r="C432" s="10">
        <v>14</v>
      </c>
      <c r="D432" s="10">
        <v>31</v>
      </c>
      <c r="E432" s="10">
        <f>D432+1-C432</f>
        <v>18</v>
      </c>
      <c r="F432" s="10" t="str">
        <f>CONCATENATE(E432,"'h",K432)</f>
        <v>18'h0</v>
      </c>
      <c r="G432" s="10" t="s">
        <v>121</v>
      </c>
      <c r="H432" s="18" t="s">
        <v>106</v>
      </c>
      <c r="I432" s="34" t="s">
        <v>334</v>
      </c>
      <c r="J432" s="10">
        <v>0</v>
      </c>
      <c r="K432" s="10" t="str">
        <f>LOWER(DEC2HEX((J432)))</f>
        <v>0</v>
      </c>
      <c r="L432" s="10">
        <f>J432*(2^C432)</f>
        <v>0</v>
      </c>
      <c r="M432" s="19"/>
    </row>
    <row r="433" spans="1:13" ht="29.15">
      <c r="A433" s="17"/>
      <c r="B433" s="33"/>
      <c r="C433" s="10">
        <v>0</v>
      </c>
      <c r="D433" s="10">
        <v>13</v>
      </c>
      <c r="E433" s="10">
        <f>D433+1-C433</f>
        <v>14</v>
      </c>
      <c r="F433" s="10" t="str">
        <f>CONCATENATE(E433,"'h",K433)</f>
        <v>14'h0</v>
      </c>
      <c r="G433" s="10" t="s">
        <v>123</v>
      </c>
      <c r="H433" s="22" t="s">
        <v>1028</v>
      </c>
      <c r="I433" s="34" t="s">
        <v>1029</v>
      </c>
      <c r="J433" s="10">
        <v>0</v>
      </c>
      <c r="K433" s="10" t="str">
        <f>LOWER(DEC2HEX((J433)))</f>
        <v>0</v>
      </c>
      <c r="L433" s="10">
        <f>J433*(2^C433)</f>
        <v>0</v>
      </c>
      <c r="M433" s="19"/>
    </row>
    <row r="434" spans="1:13" ht="14.6">
      <c r="A434" s="6"/>
      <c r="B434" s="5" t="s">
        <v>526</v>
      </c>
      <c r="C434" s="6"/>
      <c r="D434" s="6"/>
      <c r="E434" s="6">
        <f>SUM(E435:E436)</f>
        <v>32</v>
      </c>
      <c r="F434" s="7" t="str">
        <f>CONCATENATE("32'h",K434)</f>
        <v>32'h00000010</v>
      </c>
      <c r="G434" s="7"/>
      <c r="H434" s="8" t="s">
        <v>1030</v>
      </c>
      <c r="I434" s="8"/>
      <c r="J434" s="6"/>
      <c r="K434" s="6" t="str">
        <f>LOWER(DEC2HEX(L434,8))</f>
        <v>00000010</v>
      </c>
      <c r="L434" s="6">
        <f>SUM(L435:L436)</f>
        <v>16</v>
      </c>
      <c r="M434" s="6"/>
    </row>
    <row r="435" spans="1:13" ht="14.6">
      <c r="A435" s="17"/>
      <c r="B435" s="17"/>
      <c r="C435" s="10">
        <v>6</v>
      </c>
      <c r="D435" s="10">
        <v>31</v>
      </c>
      <c r="E435" s="10">
        <f>D435+1-C435</f>
        <v>26</v>
      </c>
      <c r="F435" s="10" t="str">
        <f>CONCATENATE(E435,"'h",K435)</f>
        <v>26'h0</v>
      </c>
      <c r="G435" s="10" t="s">
        <v>121</v>
      </c>
      <c r="H435" s="18" t="s">
        <v>106</v>
      </c>
      <c r="I435" s="34" t="s">
        <v>334</v>
      </c>
      <c r="J435" s="10">
        <v>0</v>
      </c>
      <c r="K435" s="10" t="str">
        <f>LOWER(DEC2HEX((J435)))</f>
        <v>0</v>
      </c>
      <c r="L435" s="10">
        <f>J435*(2^C435)</f>
        <v>0</v>
      </c>
      <c r="M435" s="19"/>
    </row>
    <row r="436" spans="1:13" ht="43.75">
      <c r="A436" s="17"/>
      <c r="B436" s="33"/>
      <c r="C436" s="10">
        <v>0</v>
      </c>
      <c r="D436" s="10">
        <v>5</v>
      </c>
      <c r="E436" s="10">
        <f>D436+1-C436</f>
        <v>6</v>
      </c>
      <c r="F436" s="10" t="str">
        <f>CONCATENATE(E436,"'h",K436)</f>
        <v>6'h10</v>
      </c>
      <c r="G436" s="10" t="s">
        <v>123</v>
      </c>
      <c r="H436" s="22" t="s">
        <v>1030</v>
      </c>
      <c r="I436" s="34" t="s">
        <v>1031</v>
      </c>
      <c r="J436" s="10">
        <v>16</v>
      </c>
      <c r="K436" s="10" t="str">
        <f>LOWER(DEC2HEX((J436)))</f>
        <v>10</v>
      </c>
      <c r="L436" s="10">
        <f>J436*(2^C436)</f>
        <v>16</v>
      </c>
      <c r="M436" s="19"/>
    </row>
    <row r="437" spans="1:13" ht="14.6">
      <c r="A437" s="6"/>
      <c r="B437" s="5" t="s">
        <v>527</v>
      </c>
      <c r="C437" s="6"/>
      <c r="D437" s="6"/>
      <c r="E437" s="6">
        <f>SUM(E438:E441)</f>
        <v>32</v>
      </c>
      <c r="F437" s="7" t="str">
        <f>CONCATENATE("32'h",K437)</f>
        <v>32'h00000000</v>
      </c>
      <c r="G437" s="7"/>
      <c r="H437" s="8" t="s">
        <v>1032</v>
      </c>
      <c r="I437" s="8"/>
      <c r="J437" s="6"/>
      <c r="K437" s="6" t="str">
        <f>LOWER(DEC2HEX(L437,8))</f>
        <v>00000000</v>
      </c>
      <c r="L437" s="6">
        <f>SUM(L438:L441)</f>
        <v>0</v>
      </c>
      <c r="M437" s="6"/>
    </row>
    <row r="438" spans="1:13" ht="14.6">
      <c r="A438" s="17"/>
      <c r="B438" s="33"/>
      <c r="C438" s="10">
        <v>24</v>
      </c>
      <c r="D438" s="10">
        <v>31</v>
      </c>
      <c r="E438" s="10">
        <f>D438+1-C438</f>
        <v>8</v>
      </c>
      <c r="F438" s="10" t="str">
        <f>CONCATENATE(E438,"'h",K438)</f>
        <v>8'h0</v>
      </c>
      <c r="G438" s="10" t="s">
        <v>121</v>
      </c>
      <c r="H438" s="18" t="s">
        <v>106</v>
      </c>
      <c r="I438" s="34" t="s">
        <v>334</v>
      </c>
      <c r="J438" s="10">
        <v>0</v>
      </c>
      <c r="K438" s="10" t="str">
        <f>LOWER(DEC2HEX((J438)))</f>
        <v>0</v>
      </c>
      <c r="L438" s="10">
        <f>J438*(2^C438)</f>
        <v>0</v>
      </c>
      <c r="M438" s="19"/>
    </row>
    <row r="439" spans="1:13" ht="14.6">
      <c r="A439" s="17"/>
      <c r="B439" s="33"/>
      <c r="C439" s="10">
        <v>16</v>
      </c>
      <c r="D439" s="10">
        <v>23</v>
      </c>
      <c r="E439" s="10">
        <f>D439+1-C439</f>
        <v>8</v>
      </c>
      <c r="F439" s="10" t="str">
        <f>CONCATENATE(E439,"'h",K439)</f>
        <v>8'h0</v>
      </c>
      <c r="G439" s="10" t="s">
        <v>123</v>
      </c>
      <c r="H439" s="18" t="s">
        <v>1033</v>
      </c>
      <c r="I439" s="34" t="s">
        <v>1034</v>
      </c>
      <c r="J439" s="10">
        <v>0</v>
      </c>
      <c r="K439" s="10" t="str">
        <f>LOWER(DEC2HEX((J439)))</f>
        <v>0</v>
      </c>
      <c r="L439" s="10">
        <f>J439*(2^C439)</f>
        <v>0</v>
      </c>
      <c r="M439" s="19"/>
    </row>
    <row r="440" spans="1:13" ht="14.6">
      <c r="A440" s="17"/>
      <c r="B440" s="17"/>
      <c r="C440" s="10">
        <v>14</v>
      </c>
      <c r="D440" s="10">
        <v>15</v>
      </c>
      <c r="E440" s="10">
        <f>D440+1-C440</f>
        <v>2</v>
      </c>
      <c r="F440" s="10" t="str">
        <f>CONCATENATE(E440,"'h",K440)</f>
        <v>2'h0</v>
      </c>
      <c r="G440" s="10" t="s">
        <v>121</v>
      </c>
      <c r="H440" s="18" t="s">
        <v>106</v>
      </c>
      <c r="I440" s="34" t="s">
        <v>334</v>
      </c>
      <c r="J440" s="10">
        <v>0</v>
      </c>
      <c r="K440" s="10" t="str">
        <f>LOWER(DEC2HEX((J440)))</f>
        <v>0</v>
      </c>
      <c r="L440" s="10">
        <f>J440*(2^C440)</f>
        <v>0</v>
      </c>
      <c r="M440" s="19"/>
    </row>
    <row r="441" spans="1:13" ht="14.6">
      <c r="A441" s="17"/>
      <c r="B441" s="33"/>
      <c r="C441" s="10">
        <v>0</v>
      </c>
      <c r="D441" s="10">
        <v>13</v>
      </c>
      <c r="E441" s="10">
        <f>D441+1-C441</f>
        <v>14</v>
      </c>
      <c r="F441" s="10" t="str">
        <f>CONCATENATE(E441,"'h",K441)</f>
        <v>14'h0</v>
      </c>
      <c r="G441" s="10" t="s">
        <v>123</v>
      </c>
      <c r="H441" s="18" t="s">
        <v>1035</v>
      </c>
      <c r="I441" s="34" t="s">
        <v>1036</v>
      </c>
      <c r="J441" s="10">
        <v>0</v>
      </c>
      <c r="K441" s="10" t="str">
        <f>LOWER(DEC2HEX((J441)))</f>
        <v>0</v>
      </c>
      <c r="L441" s="10">
        <f>J441*(2^C441)</f>
        <v>0</v>
      </c>
      <c r="M441" s="19"/>
    </row>
    <row r="442" spans="1:13" ht="14.6">
      <c r="A442" s="6"/>
      <c r="B442" s="5" t="s">
        <v>528</v>
      </c>
      <c r="C442" s="6"/>
      <c r="D442" s="6"/>
      <c r="E442" s="6">
        <f>SUM(E443:E444)</f>
        <v>32</v>
      </c>
      <c r="F442" s="7" t="str">
        <f>CONCATENATE("32'h",K442)</f>
        <v>32'h00000000</v>
      </c>
      <c r="G442" s="7"/>
      <c r="H442" s="8" t="s">
        <v>1037</v>
      </c>
      <c r="I442" s="8"/>
      <c r="J442" s="6"/>
      <c r="K442" s="6" t="str">
        <f>LOWER(DEC2HEX(L442,8))</f>
        <v>00000000</v>
      </c>
      <c r="L442" s="6">
        <f>SUM(L443:L444)</f>
        <v>0</v>
      </c>
      <c r="M442" s="6"/>
    </row>
    <row r="443" spans="1:13" ht="14.6">
      <c r="A443" s="17"/>
      <c r="B443" s="17"/>
      <c r="C443" s="10">
        <v>14</v>
      </c>
      <c r="D443" s="10">
        <v>31</v>
      </c>
      <c r="E443" s="10">
        <f>D443+1-C443</f>
        <v>18</v>
      </c>
      <c r="F443" s="10" t="str">
        <f>CONCATENATE(E443,"'h",K443)</f>
        <v>18'h0</v>
      </c>
      <c r="G443" s="10" t="s">
        <v>121</v>
      </c>
      <c r="H443" s="18" t="s">
        <v>106</v>
      </c>
      <c r="I443" s="34" t="s">
        <v>334</v>
      </c>
      <c r="J443" s="10">
        <v>0</v>
      </c>
      <c r="K443" s="10" t="str">
        <f>LOWER(DEC2HEX((J443)))</f>
        <v>0</v>
      </c>
      <c r="L443" s="10">
        <f>J443*(2^C443)</f>
        <v>0</v>
      </c>
      <c r="M443" s="19"/>
    </row>
    <row r="444" spans="1:13" ht="14.6">
      <c r="A444" s="17"/>
      <c r="B444" s="33"/>
      <c r="C444" s="10">
        <v>0</v>
      </c>
      <c r="D444" s="10">
        <v>13</v>
      </c>
      <c r="E444" s="10">
        <f>D444+1-C444</f>
        <v>14</v>
      </c>
      <c r="F444" s="10" t="str">
        <f>CONCATENATE(E444,"'h",K444)</f>
        <v>14'h0</v>
      </c>
      <c r="G444" s="10" t="s">
        <v>123</v>
      </c>
      <c r="H444" s="22" t="s">
        <v>1037</v>
      </c>
      <c r="I444" s="34" t="s">
        <v>1038</v>
      </c>
      <c r="J444" s="10">
        <v>0</v>
      </c>
      <c r="K444" s="10" t="str">
        <f>LOWER(DEC2HEX((J444)))</f>
        <v>0</v>
      </c>
      <c r="L444" s="10">
        <f>J444*(2^C444)</f>
        <v>0</v>
      </c>
      <c r="M444" s="19"/>
    </row>
    <row r="445" spans="1:13" ht="14.6">
      <c r="A445" s="6"/>
      <c r="B445" s="5" t="s">
        <v>529</v>
      </c>
      <c r="C445" s="6"/>
      <c r="D445" s="6"/>
      <c r="E445" s="6">
        <f>SUM(E446:E448)</f>
        <v>32</v>
      </c>
      <c r="F445" s="7" t="str">
        <f>CONCATENATE("32'h",K445)</f>
        <v>32'h003f0f0f</v>
      </c>
      <c r="G445" s="7"/>
      <c r="H445" s="8" t="s">
        <v>1039</v>
      </c>
      <c r="I445" s="8"/>
      <c r="J445" s="6"/>
      <c r="K445" s="6" t="str">
        <f>LOWER(DEC2HEX(L445,8))</f>
        <v>003f0f0f</v>
      </c>
      <c r="L445" s="6">
        <f>SUM(L446:L448)</f>
        <v>4132623</v>
      </c>
      <c r="M445" s="6"/>
    </row>
    <row r="446" spans="1:13" ht="43.75">
      <c r="A446" s="17"/>
      <c r="B446" s="17"/>
      <c r="C446" s="10">
        <v>31</v>
      </c>
      <c r="D446" s="10">
        <v>31</v>
      </c>
      <c r="E446" s="10">
        <f>D446+1-C446</f>
        <v>1</v>
      </c>
      <c r="F446" s="10" t="str">
        <f>CONCATENATE(E446,"'h",K446)</f>
        <v>1'h0</v>
      </c>
      <c r="G446" s="10" t="s">
        <v>123</v>
      </c>
      <c r="H446" s="18" t="s">
        <v>1040</v>
      </c>
      <c r="I446" s="34" t="s">
        <v>1041</v>
      </c>
      <c r="J446" s="10">
        <v>0</v>
      </c>
      <c r="K446" s="10" t="str">
        <f>LOWER(DEC2HEX((J446)))</f>
        <v>0</v>
      </c>
      <c r="L446" s="10">
        <f>J446*(2^C446)</f>
        <v>0</v>
      </c>
      <c r="M446" s="19"/>
    </row>
    <row r="447" spans="1:13" ht="14.6">
      <c r="A447" s="17"/>
      <c r="B447" s="33"/>
      <c r="C447" s="10">
        <v>22</v>
      </c>
      <c r="D447" s="10">
        <v>30</v>
      </c>
      <c r="E447" s="10">
        <f>D447+1-C447</f>
        <v>9</v>
      </c>
      <c r="F447" s="10" t="str">
        <f>CONCATENATE(E447,"'h",K447)</f>
        <v>9'h0</v>
      </c>
      <c r="G447" s="10" t="s">
        <v>121</v>
      </c>
      <c r="H447" s="18" t="s">
        <v>106</v>
      </c>
      <c r="I447" s="34" t="s">
        <v>334</v>
      </c>
      <c r="J447" s="10">
        <v>0</v>
      </c>
      <c r="K447" s="10" t="str">
        <f>LOWER(DEC2HEX((J447)))</f>
        <v>0</v>
      </c>
      <c r="L447" s="10">
        <f>J447*(2^C447)</f>
        <v>0</v>
      </c>
      <c r="M447" s="19"/>
    </row>
    <row r="448" spans="1:13" ht="43.75">
      <c r="A448" s="17"/>
      <c r="B448" s="33"/>
      <c r="C448" s="10">
        <v>0</v>
      </c>
      <c r="D448" s="10">
        <v>21</v>
      </c>
      <c r="E448" s="10">
        <f>D448+1-C448</f>
        <v>22</v>
      </c>
      <c r="F448" s="10" t="str">
        <f>CONCATENATE(E448,"'h",K448)</f>
        <v>22'h3f0f0f</v>
      </c>
      <c r="G448" s="10" t="s">
        <v>123</v>
      </c>
      <c r="H448" s="22" t="s">
        <v>1042</v>
      </c>
      <c r="I448" s="34" t="s">
        <v>1043</v>
      </c>
      <c r="J448" s="36">
        <v>4132623</v>
      </c>
      <c r="K448" s="10" t="str">
        <f>LOWER(DEC2HEX((J448)))</f>
        <v>3f0f0f</v>
      </c>
      <c r="L448" s="10">
        <f>J448*(2^C448)</f>
        <v>4132623</v>
      </c>
      <c r="M448" s="19"/>
    </row>
    <row r="449" spans="1:13" ht="14.6">
      <c r="A449" s="6"/>
      <c r="B449" s="5" t="s">
        <v>530</v>
      </c>
      <c r="C449" s="6"/>
      <c r="D449" s="6"/>
      <c r="E449" s="6">
        <f>SUM(E450:E452)</f>
        <v>32</v>
      </c>
      <c r="F449" s="7" t="str">
        <f>CONCATENATE("32'h",K449)</f>
        <v>32'h0030f0f0</v>
      </c>
      <c r="G449" s="7"/>
      <c r="H449" s="8" t="s">
        <v>1044</v>
      </c>
      <c r="I449" s="8"/>
      <c r="J449" s="6"/>
      <c r="K449" s="6" t="str">
        <f>LOWER(DEC2HEX(L449,8))</f>
        <v>0030f0f0</v>
      </c>
      <c r="L449" s="6">
        <f>SUM(L450:L452)</f>
        <v>3207408</v>
      </c>
      <c r="M449" s="6"/>
    </row>
    <row r="450" spans="1:13" ht="43.75">
      <c r="A450" s="17"/>
      <c r="B450" s="17"/>
      <c r="C450" s="10">
        <v>31</v>
      </c>
      <c r="D450" s="10">
        <v>31</v>
      </c>
      <c r="E450" s="10">
        <f>D450+1-C450</f>
        <v>1</v>
      </c>
      <c r="F450" s="10" t="str">
        <f>CONCATENATE(E450,"'h",K450)</f>
        <v>1'h0</v>
      </c>
      <c r="G450" s="10" t="s">
        <v>123</v>
      </c>
      <c r="H450" s="18" t="s">
        <v>1045</v>
      </c>
      <c r="I450" s="34" t="s">
        <v>1046</v>
      </c>
      <c r="J450" s="10">
        <v>0</v>
      </c>
      <c r="K450" s="10" t="str">
        <f>LOWER(DEC2HEX((J450)))</f>
        <v>0</v>
      </c>
      <c r="L450" s="10">
        <f>J450*(2^C450)</f>
        <v>0</v>
      </c>
      <c r="M450" s="19"/>
    </row>
    <row r="451" spans="1:13" ht="14.6">
      <c r="A451" s="17"/>
      <c r="B451" s="33"/>
      <c r="C451" s="10">
        <v>22</v>
      </c>
      <c r="D451" s="10">
        <v>30</v>
      </c>
      <c r="E451" s="10">
        <f>D451+1-C451</f>
        <v>9</v>
      </c>
      <c r="F451" s="10" t="str">
        <f>CONCATENATE(E451,"'h",K451)</f>
        <v>9'h0</v>
      </c>
      <c r="G451" s="10" t="s">
        <v>121</v>
      </c>
      <c r="H451" s="18" t="s">
        <v>106</v>
      </c>
      <c r="I451" s="34" t="s">
        <v>334</v>
      </c>
      <c r="J451" s="10">
        <v>0</v>
      </c>
      <c r="K451" s="10" t="str">
        <f>LOWER(DEC2HEX((J451)))</f>
        <v>0</v>
      </c>
      <c r="L451" s="10">
        <f>J451*(2^C451)</f>
        <v>0</v>
      </c>
      <c r="M451" s="19"/>
    </row>
    <row r="452" spans="1:13" ht="43.75">
      <c r="A452" s="17"/>
      <c r="B452" s="33"/>
      <c r="C452" s="10">
        <v>0</v>
      </c>
      <c r="D452" s="10">
        <v>21</v>
      </c>
      <c r="E452" s="10">
        <f>D452+1-C452</f>
        <v>22</v>
      </c>
      <c r="F452" s="10" t="str">
        <f>CONCATENATE(E452,"'h",K452)</f>
        <v>22'h30f0f0</v>
      </c>
      <c r="G452" s="10" t="s">
        <v>123</v>
      </c>
      <c r="H452" s="22" t="s">
        <v>2660</v>
      </c>
      <c r="I452" s="34" t="s">
        <v>1047</v>
      </c>
      <c r="J452" s="36">
        <v>3207408</v>
      </c>
      <c r="K452" s="10" t="str">
        <f>LOWER(DEC2HEX((J452)))</f>
        <v>30f0f0</v>
      </c>
      <c r="L452" s="10">
        <f>J452*(2^C452)</f>
        <v>3207408</v>
      </c>
      <c r="M452" s="19"/>
    </row>
    <row r="453" spans="1:13" ht="14.6">
      <c r="A453" s="6"/>
      <c r="B453" s="5" t="s">
        <v>531</v>
      </c>
      <c r="C453" s="6"/>
      <c r="D453" s="6"/>
      <c r="E453" s="6">
        <f>SUM(E454:E458)</f>
        <v>32</v>
      </c>
      <c r="F453" s="7" t="str">
        <f>CONCATENATE("32'h",K453)</f>
        <v>32'h00000000</v>
      </c>
      <c r="G453" s="7"/>
      <c r="H453" s="8" t="s">
        <v>1048</v>
      </c>
      <c r="I453" s="8"/>
      <c r="J453" s="6"/>
      <c r="K453" s="6" t="str">
        <f>LOWER(DEC2HEX(L453,8))</f>
        <v>00000000</v>
      </c>
      <c r="L453" s="6">
        <f>SUM(L454:L458)</f>
        <v>0</v>
      </c>
      <c r="M453" s="6"/>
    </row>
    <row r="454" spans="1:13" ht="14.6">
      <c r="A454" s="17"/>
      <c r="B454" s="17"/>
      <c r="C454" s="10">
        <v>24</v>
      </c>
      <c r="D454" s="10">
        <v>31</v>
      </c>
      <c r="E454" s="10">
        <f>D454+1-C454</f>
        <v>8</v>
      </c>
      <c r="F454" s="10" t="str">
        <f>CONCATENATE(E454,"'h",K454)</f>
        <v>8'h0</v>
      </c>
      <c r="G454" s="10" t="s">
        <v>121</v>
      </c>
      <c r="H454" s="18" t="s">
        <v>106</v>
      </c>
      <c r="I454" s="34" t="s">
        <v>334</v>
      </c>
      <c r="J454" s="10">
        <v>0</v>
      </c>
      <c r="K454" s="10" t="str">
        <f>LOWER(DEC2HEX((J454)))</f>
        <v>0</v>
      </c>
      <c r="L454" s="10">
        <f>J454*(2^C454)</f>
        <v>0</v>
      </c>
      <c r="M454" s="19"/>
    </row>
    <row r="455" spans="1:13" ht="29.15">
      <c r="A455" s="17"/>
      <c r="B455" s="33"/>
      <c r="C455" s="10">
        <v>16</v>
      </c>
      <c r="D455" s="10">
        <v>23</v>
      </c>
      <c r="E455" s="10">
        <f>D455+1-C455</f>
        <v>8</v>
      </c>
      <c r="F455" s="10" t="str">
        <f>CONCATENATE(E455,"'h",K455)</f>
        <v>8'h0</v>
      </c>
      <c r="G455" s="10" t="s">
        <v>123</v>
      </c>
      <c r="H455" s="18" t="s">
        <v>1049</v>
      </c>
      <c r="I455" s="34" t="s">
        <v>1050</v>
      </c>
      <c r="J455" s="10">
        <v>0</v>
      </c>
      <c r="K455" s="10" t="str">
        <f>LOWER(DEC2HEX((J455)))</f>
        <v>0</v>
      </c>
      <c r="L455" s="10">
        <f>J455*(2^C455)</f>
        <v>0</v>
      </c>
      <c r="M455" s="19"/>
    </row>
    <row r="456" spans="1:13" ht="14.6">
      <c r="A456" s="17"/>
      <c r="B456" s="33"/>
      <c r="C456" s="10">
        <v>2</v>
      </c>
      <c r="D456" s="10">
        <v>15</v>
      </c>
      <c r="E456" s="10">
        <f>D456+1-C456</f>
        <v>14</v>
      </c>
      <c r="F456" s="10" t="str">
        <f>CONCATENATE(E456,"'h",K456)</f>
        <v>14'h0</v>
      </c>
      <c r="G456" s="10" t="s">
        <v>121</v>
      </c>
      <c r="H456" s="18" t="s">
        <v>106</v>
      </c>
      <c r="I456" s="34" t="s">
        <v>334</v>
      </c>
      <c r="J456" s="10">
        <v>0</v>
      </c>
      <c r="K456" s="10" t="str">
        <f>LOWER(DEC2HEX((J456)))</f>
        <v>0</v>
      </c>
      <c r="L456" s="10">
        <f>J456*(2^C456)</f>
        <v>0</v>
      </c>
      <c r="M456" s="19"/>
    </row>
    <row r="457" spans="1:13" ht="29.15">
      <c r="A457" s="17"/>
      <c r="B457" s="17"/>
      <c r="C457" s="10">
        <v>1</v>
      </c>
      <c r="D457" s="10">
        <v>1</v>
      </c>
      <c r="E457" s="10">
        <f>D457+1-C457</f>
        <v>1</v>
      </c>
      <c r="F457" s="10" t="str">
        <f>CONCATENATE(E457,"'h",K457)</f>
        <v>1'h0</v>
      </c>
      <c r="G457" s="10" t="s">
        <v>123</v>
      </c>
      <c r="H457" s="18" t="s">
        <v>1051</v>
      </c>
      <c r="I457" s="34" t="s">
        <v>1052</v>
      </c>
      <c r="J457" s="10">
        <v>0</v>
      </c>
      <c r="K457" s="10" t="str">
        <f>LOWER(DEC2HEX((J457)))</f>
        <v>0</v>
      </c>
      <c r="L457" s="10">
        <f>J457*(2^C457)</f>
        <v>0</v>
      </c>
      <c r="M457" s="19"/>
    </row>
    <row r="458" spans="1:13" ht="43.75">
      <c r="A458" s="17"/>
      <c r="B458" s="33"/>
      <c r="C458" s="10">
        <v>0</v>
      </c>
      <c r="D458" s="10">
        <v>0</v>
      </c>
      <c r="E458" s="10">
        <f>D458+1-C458</f>
        <v>1</v>
      </c>
      <c r="F458" s="10" t="str">
        <f>CONCATENATE(E458,"'h",K458)</f>
        <v>1'h0</v>
      </c>
      <c r="G458" s="10" t="s">
        <v>273</v>
      </c>
      <c r="H458" s="18" t="s">
        <v>1053</v>
      </c>
      <c r="I458" s="34" t="s">
        <v>1054</v>
      </c>
      <c r="J458" s="10">
        <v>0</v>
      </c>
      <c r="K458" s="10" t="str">
        <f>LOWER(DEC2HEX((J458)))</f>
        <v>0</v>
      </c>
      <c r="L458" s="10">
        <f>J458*(2^C458)</f>
        <v>0</v>
      </c>
      <c r="M458" s="19"/>
    </row>
    <row r="459" spans="1:13" ht="14.6">
      <c r="A459" s="6"/>
      <c r="B459" s="5" t="s">
        <v>1055</v>
      </c>
      <c r="C459" s="6"/>
      <c r="D459" s="6"/>
      <c r="E459" s="6">
        <f>SUM(E460:E461)</f>
        <v>32</v>
      </c>
      <c r="F459" s="7" t="str">
        <f>CONCATENATE("32'h",K459)</f>
        <v>32'h00000000</v>
      </c>
      <c r="G459" s="7"/>
      <c r="H459" s="8" t="s">
        <v>1056</v>
      </c>
      <c r="I459" s="8"/>
      <c r="J459" s="6"/>
      <c r="K459" s="6" t="str">
        <f>LOWER(DEC2HEX(L459,8))</f>
        <v>00000000</v>
      </c>
      <c r="L459" s="6">
        <f>SUM(L460:L461)</f>
        <v>0</v>
      </c>
      <c r="M459" s="6"/>
    </row>
    <row r="460" spans="1:13" ht="14.6">
      <c r="A460" s="17"/>
      <c r="B460" s="17"/>
      <c r="C460" s="10">
        <v>14</v>
      </c>
      <c r="D460" s="10">
        <v>31</v>
      </c>
      <c r="E460" s="10">
        <f>D460+1-C460</f>
        <v>18</v>
      </c>
      <c r="F460" s="10" t="str">
        <f>CONCATENATE(E460,"'h",K460)</f>
        <v>18'h0</v>
      </c>
      <c r="G460" s="10" t="s">
        <v>121</v>
      </c>
      <c r="H460" s="18" t="s">
        <v>106</v>
      </c>
      <c r="I460" s="34" t="s">
        <v>334</v>
      </c>
      <c r="J460" s="10">
        <v>0</v>
      </c>
      <c r="K460" s="10" t="str">
        <f>LOWER(DEC2HEX((J460)))</f>
        <v>0</v>
      </c>
      <c r="L460" s="10">
        <f>J460*(2^C460)</f>
        <v>0</v>
      </c>
      <c r="M460" s="19"/>
    </row>
    <row r="461" spans="1:13" ht="29.15">
      <c r="A461" s="17"/>
      <c r="B461" s="33"/>
      <c r="C461" s="10">
        <v>0</v>
      </c>
      <c r="D461" s="10">
        <v>13</v>
      </c>
      <c r="E461" s="10">
        <f>D461+1-C461</f>
        <v>14</v>
      </c>
      <c r="F461" s="10" t="str">
        <f>CONCATENATE(E461,"'h",K461)</f>
        <v>14'h0</v>
      </c>
      <c r="G461" s="10" t="s">
        <v>123</v>
      </c>
      <c r="H461" s="22" t="s">
        <v>1056</v>
      </c>
      <c r="I461" s="34" t="s">
        <v>1057</v>
      </c>
      <c r="J461" s="10">
        <v>0</v>
      </c>
      <c r="K461" s="10" t="str">
        <f>LOWER(DEC2HEX((J461)))</f>
        <v>0</v>
      </c>
      <c r="L461" s="10">
        <f>J461*(2^C461)</f>
        <v>0</v>
      </c>
      <c r="M461" s="19"/>
    </row>
    <row r="462" spans="1:13" ht="14.6">
      <c r="A462" s="6"/>
      <c r="B462" s="5" t="s">
        <v>1058</v>
      </c>
      <c r="C462" s="6"/>
      <c r="D462" s="6"/>
      <c r="E462" s="6">
        <f>SUM(E463:E466)</f>
        <v>32</v>
      </c>
      <c r="F462" s="7" t="str">
        <f>CONCATENATE("32'h",K462)</f>
        <v>32'h00000000</v>
      </c>
      <c r="G462" s="7"/>
      <c r="H462" s="8" t="s">
        <v>1059</v>
      </c>
      <c r="I462" s="8"/>
      <c r="J462" s="6"/>
      <c r="K462" s="6" t="str">
        <f>LOWER(DEC2HEX(L462,8))</f>
        <v>00000000</v>
      </c>
      <c r="L462" s="6">
        <f>SUM(L463:L466)</f>
        <v>0</v>
      </c>
      <c r="M462" s="6"/>
    </row>
    <row r="463" spans="1:13" ht="14.6">
      <c r="A463" s="17"/>
      <c r="B463" s="33"/>
      <c r="C463" s="10">
        <v>22</v>
      </c>
      <c r="D463" s="10">
        <v>31</v>
      </c>
      <c r="E463" s="10">
        <f>D463+1-C463</f>
        <v>10</v>
      </c>
      <c r="F463" s="10" t="str">
        <f>CONCATENATE(E463,"'h",K463)</f>
        <v>10'h0</v>
      </c>
      <c r="G463" s="10" t="s">
        <v>121</v>
      </c>
      <c r="H463" s="18" t="s">
        <v>106</v>
      </c>
      <c r="I463" s="34" t="s">
        <v>334</v>
      </c>
      <c r="J463" s="10">
        <v>0</v>
      </c>
      <c r="K463" s="10" t="str">
        <f>LOWER(DEC2HEX((J463)))</f>
        <v>0</v>
      </c>
      <c r="L463" s="10">
        <f>J463*(2^C463)</f>
        <v>0</v>
      </c>
      <c r="M463" s="19"/>
    </row>
    <row r="464" spans="1:13" ht="43.75">
      <c r="A464" s="17"/>
      <c r="B464" s="33"/>
      <c r="C464" s="10">
        <v>16</v>
      </c>
      <c r="D464" s="10">
        <v>21</v>
      </c>
      <c r="E464" s="10">
        <f>D464+1-C464</f>
        <v>6</v>
      </c>
      <c r="F464" s="10" t="str">
        <f>CONCATENATE(E464,"'h",K464)</f>
        <v>6'h0</v>
      </c>
      <c r="G464" s="10" t="s">
        <v>123</v>
      </c>
      <c r="H464" s="18" t="s">
        <v>1060</v>
      </c>
      <c r="I464" s="34" t="s">
        <v>1061</v>
      </c>
      <c r="J464" s="10">
        <v>0</v>
      </c>
      <c r="K464" s="10" t="str">
        <f>LOWER(DEC2HEX((J464)))</f>
        <v>0</v>
      </c>
      <c r="L464" s="10">
        <f>J464*(2^C464)</f>
        <v>0</v>
      </c>
      <c r="M464" s="19"/>
    </row>
    <row r="465" spans="1:13" ht="14.6">
      <c r="A465" s="17"/>
      <c r="B465" s="17"/>
      <c r="C465" s="10">
        <v>5</v>
      </c>
      <c r="D465" s="10">
        <v>15</v>
      </c>
      <c r="E465" s="10">
        <f>D465+1-C465</f>
        <v>11</v>
      </c>
      <c r="F465" s="10" t="str">
        <f>CONCATENATE(E465,"'h",K465)</f>
        <v>11'h0</v>
      </c>
      <c r="G465" s="10" t="s">
        <v>121</v>
      </c>
      <c r="H465" s="18" t="s">
        <v>106</v>
      </c>
      <c r="I465" s="34" t="s">
        <v>334</v>
      </c>
      <c r="J465" s="10">
        <v>0</v>
      </c>
      <c r="K465" s="10" t="str">
        <f>LOWER(DEC2HEX((J465)))</f>
        <v>0</v>
      </c>
      <c r="L465" s="10">
        <f>J465*(2^C465)</f>
        <v>0</v>
      </c>
      <c r="M465" s="19"/>
    </row>
    <row r="466" spans="1:13" ht="29.15">
      <c r="A466" s="17"/>
      <c r="B466" s="33"/>
      <c r="C466" s="10">
        <v>0</v>
      </c>
      <c r="D466" s="10">
        <v>4</v>
      </c>
      <c r="E466" s="10">
        <f>D466+1-C466</f>
        <v>5</v>
      </c>
      <c r="F466" s="10" t="str">
        <f>CONCATENATE(E466,"'h",K466)</f>
        <v>5'h0</v>
      </c>
      <c r="G466" s="10" t="s">
        <v>123</v>
      </c>
      <c r="H466" s="18" t="s">
        <v>1062</v>
      </c>
      <c r="I466" s="34" t="s">
        <v>1063</v>
      </c>
      <c r="J466" s="10">
        <v>0</v>
      </c>
      <c r="K466" s="10" t="str">
        <f>LOWER(DEC2HEX((J466)))</f>
        <v>0</v>
      </c>
      <c r="L466" s="10">
        <f>J466*(2^C466)</f>
        <v>0</v>
      </c>
      <c r="M466" s="19"/>
    </row>
    <row r="467" spans="1:13" ht="14.6">
      <c r="A467" s="6"/>
      <c r="B467" s="5" t="s">
        <v>1064</v>
      </c>
      <c r="C467" s="6"/>
      <c r="D467" s="6"/>
      <c r="E467" s="6">
        <f>SUM(E468:E469)</f>
        <v>32</v>
      </c>
      <c r="F467" s="7" t="str">
        <f>CONCATENATE("32'h",K467)</f>
        <v>32'h00000000</v>
      </c>
      <c r="G467" s="7"/>
      <c r="H467" s="8" t="s">
        <v>1065</v>
      </c>
      <c r="I467" s="8"/>
      <c r="J467" s="6"/>
      <c r="K467" s="6" t="str">
        <f>LOWER(DEC2HEX(L467,8))</f>
        <v>00000000</v>
      </c>
      <c r="L467" s="6">
        <f>SUM(L468:L469)</f>
        <v>0</v>
      </c>
      <c r="M467" s="6"/>
    </row>
    <row r="468" spans="1:13" ht="29.15">
      <c r="A468" s="17"/>
      <c r="B468" s="17"/>
      <c r="C468" s="10">
        <v>16</v>
      </c>
      <c r="D468" s="10">
        <v>31</v>
      </c>
      <c r="E468" s="10">
        <f>D468+1-C468</f>
        <v>16</v>
      </c>
      <c r="F468" s="10" t="str">
        <f>CONCATENATE(E468,"'h",K468)</f>
        <v>16'h0</v>
      </c>
      <c r="G468" s="10" t="s">
        <v>123</v>
      </c>
      <c r="H468" s="18" t="s">
        <v>1066</v>
      </c>
      <c r="I468" s="34" t="s">
        <v>1067</v>
      </c>
      <c r="J468" s="10">
        <v>0</v>
      </c>
      <c r="K468" s="10" t="str">
        <f>LOWER(DEC2HEX((J468)))</f>
        <v>0</v>
      </c>
      <c r="L468" s="10">
        <f>J468*(2^C468)</f>
        <v>0</v>
      </c>
      <c r="M468" s="19"/>
    </row>
    <row r="469" spans="1:13" ht="29.15">
      <c r="A469" s="17"/>
      <c r="B469" s="33"/>
      <c r="C469" s="10">
        <v>0</v>
      </c>
      <c r="D469" s="10">
        <v>15</v>
      </c>
      <c r="E469" s="10">
        <f>D469+1-C469</f>
        <v>16</v>
      </c>
      <c r="F469" s="10" t="str">
        <f>CONCATENATE(E469,"'h",K469)</f>
        <v>16'h0</v>
      </c>
      <c r="G469" s="10" t="s">
        <v>123</v>
      </c>
      <c r="H469" s="22" t="s">
        <v>1068</v>
      </c>
      <c r="I469" s="34" t="s">
        <v>1069</v>
      </c>
      <c r="J469" s="10">
        <v>0</v>
      </c>
      <c r="K469" s="10" t="str">
        <f>LOWER(DEC2HEX((J469)))</f>
        <v>0</v>
      </c>
      <c r="L469" s="10">
        <f>J469*(2^C469)</f>
        <v>0</v>
      </c>
      <c r="M469" s="19"/>
    </row>
    <row r="470" spans="1:13" ht="14.6">
      <c r="A470" s="6"/>
      <c r="B470" s="5" t="s">
        <v>532</v>
      </c>
      <c r="C470" s="6"/>
      <c r="D470" s="6"/>
      <c r="E470" s="6">
        <f>SUM(E471:E471)</f>
        <v>32</v>
      </c>
      <c r="F470" s="7" t="str">
        <f>CONCATENATE("32'h",K470)</f>
        <v>32'h00000000</v>
      </c>
      <c r="G470" s="7"/>
      <c r="H470" s="8" t="s">
        <v>1070</v>
      </c>
      <c r="I470" s="8"/>
      <c r="J470" s="6"/>
      <c r="K470" s="6" t="str">
        <f>LOWER(DEC2HEX(L470,8))</f>
        <v>00000000</v>
      </c>
      <c r="L470" s="6">
        <f>SUM(L471:L471)</f>
        <v>0</v>
      </c>
      <c r="M470" s="6"/>
    </row>
    <row r="471" spans="1:13" ht="58.3">
      <c r="A471" s="17"/>
      <c r="B471" s="17"/>
      <c r="C471" s="10">
        <v>0</v>
      </c>
      <c r="D471" s="10">
        <v>31</v>
      </c>
      <c r="E471" s="10">
        <f>D471+1-C471</f>
        <v>32</v>
      </c>
      <c r="F471" s="10" t="str">
        <f>CONCATENATE(E471,"'h",K471)</f>
        <v>32'h0</v>
      </c>
      <c r="G471" s="10" t="s">
        <v>123</v>
      </c>
      <c r="H471" s="18" t="s">
        <v>1070</v>
      </c>
      <c r="I471" s="34" t="s">
        <v>1071</v>
      </c>
      <c r="J471" s="10">
        <v>0</v>
      </c>
      <c r="K471" s="10" t="str">
        <f>LOWER(DEC2HEX((J471)))</f>
        <v>0</v>
      </c>
      <c r="L471" s="10">
        <f>J471*(2^C471)</f>
        <v>0</v>
      </c>
      <c r="M471" s="19"/>
    </row>
    <row r="472" spans="1:13" ht="14.6">
      <c r="A472" s="6"/>
      <c r="B472" s="5" t="s">
        <v>533</v>
      </c>
      <c r="C472" s="6"/>
      <c r="D472" s="6"/>
      <c r="E472" s="6">
        <f>SUM(E473:E474)</f>
        <v>32</v>
      </c>
      <c r="F472" s="7" t="str">
        <f>CONCATENATE("32'h",K472)</f>
        <v>32'h00000000</v>
      </c>
      <c r="G472" s="7"/>
      <c r="H472" s="8" t="s">
        <v>1072</v>
      </c>
      <c r="I472" s="8"/>
      <c r="J472" s="6"/>
      <c r="K472" s="6" t="str">
        <f>LOWER(DEC2HEX(L472,8))</f>
        <v>00000000</v>
      </c>
      <c r="L472" s="6">
        <f>SUM(L473:L474)</f>
        <v>0</v>
      </c>
      <c r="M472" s="6"/>
    </row>
    <row r="473" spans="1:13" ht="14.6">
      <c r="A473" s="17"/>
      <c r="B473" s="17"/>
      <c r="C473" s="10">
        <v>5</v>
      </c>
      <c r="D473" s="10">
        <v>31</v>
      </c>
      <c r="E473" s="10">
        <f>D473+1-C473</f>
        <v>27</v>
      </c>
      <c r="F473" s="10" t="str">
        <f>CONCATENATE(E473,"'h",K473)</f>
        <v>27'h0</v>
      </c>
      <c r="G473" s="10" t="s">
        <v>121</v>
      </c>
      <c r="H473" s="18" t="s">
        <v>106</v>
      </c>
      <c r="I473" s="34" t="s">
        <v>334</v>
      </c>
      <c r="J473" s="10">
        <v>0</v>
      </c>
      <c r="K473" s="10" t="str">
        <f>LOWER(DEC2HEX((J473)))</f>
        <v>0</v>
      </c>
      <c r="L473" s="10">
        <f>J473*(2^C473)</f>
        <v>0</v>
      </c>
      <c r="M473" s="19"/>
    </row>
    <row r="474" spans="1:13" ht="58.3">
      <c r="A474" s="17"/>
      <c r="B474" s="33"/>
      <c r="C474" s="10">
        <v>0</v>
      </c>
      <c r="D474" s="10">
        <v>4</v>
      </c>
      <c r="E474" s="10">
        <f>D474+1-C474</f>
        <v>5</v>
      </c>
      <c r="F474" s="10" t="str">
        <f>CONCATENATE(E474,"'h",K474)</f>
        <v>5'h0</v>
      </c>
      <c r="G474" s="10" t="s">
        <v>123</v>
      </c>
      <c r="H474" s="22" t="s">
        <v>1072</v>
      </c>
      <c r="I474" s="34" t="s">
        <v>1073</v>
      </c>
      <c r="J474" s="10">
        <v>0</v>
      </c>
      <c r="K474" s="10" t="str">
        <f>LOWER(DEC2HEX((J474)))</f>
        <v>0</v>
      </c>
      <c r="L474" s="10">
        <f>J474*(2^C474)</f>
        <v>0</v>
      </c>
      <c r="M474" s="19"/>
    </row>
  </sheetData>
  <phoneticPr fontId="2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workbookViewId="0">
      <selection activeCell="F10" sqref="F10"/>
    </sheetView>
  </sheetViews>
  <sheetFormatPr defaultColWidth="9" defaultRowHeight="14.15"/>
  <cols>
    <col min="1" max="1" width="8.921875" customWidth="1"/>
    <col min="6" max="6" width="11.61328125" customWidth="1"/>
    <col min="7" max="7" width="8.07421875" customWidth="1"/>
    <col min="8" max="8" width="23.921875" customWidth="1"/>
    <col min="9" max="9" width="66" style="1" customWidth="1"/>
    <col min="10" max="10" width="10.4609375" customWidth="1"/>
    <col min="11" max="11" width="10.61328125" customWidth="1"/>
    <col min="12" max="12" width="11.07421875" customWidth="1"/>
    <col min="13" max="14" width="11.3828125" customWidth="1"/>
  </cols>
  <sheetData>
    <row r="1" spans="1:14" ht="29.1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6.3">
      <c r="A2" s="6"/>
      <c r="B2" s="5" t="s">
        <v>1074</v>
      </c>
      <c r="C2" s="6"/>
      <c r="D2" s="6"/>
      <c r="E2" s="6">
        <f>SUM(E3:E5)</f>
        <v>32</v>
      </c>
      <c r="F2" s="7" t="str">
        <f>CONCATENATE("32'h",K2)</f>
        <v>32'h00000000</v>
      </c>
      <c r="G2" s="7"/>
      <c r="H2" s="108" t="s">
        <v>1075</v>
      </c>
      <c r="I2" s="8"/>
      <c r="J2" s="6"/>
      <c r="K2" s="6" t="str">
        <f>LOWER(DEC2HEX(L2,8))</f>
        <v>00000000</v>
      </c>
      <c r="L2" s="6">
        <f>SUM(L3:L5)</f>
        <v>0</v>
      </c>
      <c r="M2" s="6">
        <v>12</v>
      </c>
      <c r="N2" s="19" t="s">
        <v>1076</v>
      </c>
    </row>
    <row r="3" spans="1:14" ht="16.3">
      <c r="A3" s="17"/>
      <c r="B3" s="17"/>
      <c r="C3" s="10">
        <v>19</v>
      </c>
      <c r="D3" s="10">
        <v>31</v>
      </c>
      <c r="E3" s="10">
        <f t="shared" ref="E3:E5" si="0">D3+1-C3</f>
        <v>13</v>
      </c>
      <c r="F3" s="69" t="s">
        <v>1077</v>
      </c>
      <c r="G3" s="69" t="s">
        <v>121</v>
      </c>
      <c r="H3" s="69" t="s">
        <v>1078</v>
      </c>
      <c r="I3" s="40"/>
      <c r="J3" s="10">
        <v>0</v>
      </c>
      <c r="K3" s="10">
        <v>0</v>
      </c>
      <c r="L3" s="10">
        <f t="shared" ref="L3:L5" si="1">J3*(2^C3)</f>
        <v>0</v>
      </c>
      <c r="M3" s="19"/>
      <c r="N3" s="19"/>
    </row>
    <row r="4" spans="1:14" ht="16.3">
      <c r="A4" s="17"/>
      <c r="B4" s="17"/>
      <c r="C4" s="10">
        <v>2</v>
      </c>
      <c r="D4" s="10">
        <v>18</v>
      </c>
      <c r="E4" s="10">
        <f t="shared" ref="E4" si="2">D4+1-C4</f>
        <v>17</v>
      </c>
      <c r="F4" s="69" t="s">
        <v>1079</v>
      </c>
      <c r="G4" s="69" t="s">
        <v>123</v>
      </c>
      <c r="H4" s="78" t="s">
        <v>1080</v>
      </c>
      <c r="I4" s="69" t="s">
        <v>1081</v>
      </c>
      <c r="J4" s="10">
        <v>0</v>
      </c>
      <c r="K4" s="10">
        <v>0</v>
      </c>
      <c r="L4" s="10">
        <f t="shared" ref="L4" si="3">J4*(2^C4)</f>
        <v>0</v>
      </c>
      <c r="M4" s="19"/>
      <c r="N4" s="19"/>
    </row>
    <row r="5" spans="1:14" ht="16.3">
      <c r="A5" s="17"/>
      <c r="B5" s="17"/>
      <c r="C5" s="10">
        <v>0</v>
      </c>
      <c r="D5" s="10">
        <v>1</v>
      </c>
      <c r="E5" s="10">
        <f t="shared" si="0"/>
        <v>2</v>
      </c>
      <c r="F5" s="69" t="s">
        <v>1082</v>
      </c>
      <c r="G5" s="69" t="s">
        <v>121</v>
      </c>
      <c r="H5" s="69" t="s">
        <v>1078</v>
      </c>
      <c r="I5" s="69"/>
      <c r="J5" s="10">
        <v>0</v>
      </c>
      <c r="K5" s="10">
        <v>0</v>
      </c>
      <c r="L5" s="10">
        <f t="shared" si="1"/>
        <v>0</v>
      </c>
      <c r="M5" s="19"/>
      <c r="N5" s="19"/>
    </row>
    <row r="6" spans="1:14" ht="16.3">
      <c r="A6" s="6"/>
      <c r="B6" s="5" t="s">
        <v>1083</v>
      </c>
      <c r="C6" s="6"/>
      <c r="D6" s="6"/>
      <c r="E6" s="6">
        <f>SUM(E7:E7)</f>
        <v>32</v>
      </c>
      <c r="F6" s="7" t="str">
        <f t="shared" ref="F6" si="4">CONCATENATE("32'h",K6)</f>
        <v>32'h00000000</v>
      </c>
      <c r="G6" s="7"/>
      <c r="H6" s="108" t="s">
        <v>1084</v>
      </c>
      <c r="I6" s="8"/>
      <c r="J6" s="6"/>
      <c r="K6" s="6" t="str">
        <f t="shared" ref="K6" si="5">LOWER(DEC2HEX(L6,8))</f>
        <v>00000000</v>
      </c>
      <c r="L6" s="6">
        <f>SUM(L7:L7)</f>
        <v>0</v>
      </c>
      <c r="M6" s="6" t="s">
        <v>1085</v>
      </c>
      <c r="N6" s="19" t="s">
        <v>1076</v>
      </c>
    </row>
    <row r="7" spans="1:14" ht="16.3">
      <c r="A7" s="17"/>
      <c r="B7" s="17"/>
      <c r="C7" s="10">
        <v>0</v>
      </c>
      <c r="D7" s="10">
        <v>31</v>
      </c>
      <c r="E7" s="10">
        <f t="shared" ref="E7" si="6">D7+1-C7</f>
        <v>32</v>
      </c>
      <c r="F7" s="69" t="s">
        <v>1086</v>
      </c>
      <c r="G7" s="69" t="s">
        <v>123</v>
      </c>
      <c r="H7" s="69" t="s">
        <v>1087</v>
      </c>
      <c r="I7" s="78" t="s">
        <v>1088</v>
      </c>
      <c r="J7" s="10">
        <v>0</v>
      </c>
      <c r="K7" s="10">
        <v>0</v>
      </c>
      <c r="L7" s="10">
        <f t="shared" ref="L7" si="7">J7*(2^C7)</f>
        <v>0</v>
      </c>
      <c r="M7" s="19"/>
      <c r="N7" s="19"/>
    </row>
    <row r="8" spans="1:14" ht="16.3">
      <c r="A8" s="6"/>
      <c r="B8" s="5" t="s">
        <v>1089</v>
      </c>
      <c r="C8" s="6"/>
      <c r="D8" s="6"/>
      <c r="E8" s="6">
        <f>SUM(E9:E10)</f>
        <v>32</v>
      </c>
      <c r="F8" s="7" t="str">
        <f t="shared" ref="F8" si="8">CONCATENATE("32'h",K8)</f>
        <v>32'h00000000</v>
      </c>
      <c r="G8" s="7"/>
      <c r="H8" s="108" t="s">
        <v>1090</v>
      </c>
      <c r="I8" s="96"/>
      <c r="J8" s="6"/>
      <c r="K8" s="6" t="str">
        <f t="shared" ref="K8" si="9">LOWER(DEC2HEX(L8,8))</f>
        <v>00000000</v>
      </c>
      <c r="L8" s="6">
        <f>SUM(L10:L10)</f>
        <v>0</v>
      </c>
      <c r="M8" s="6" t="s">
        <v>1085</v>
      </c>
      <c r="N8" s="19" t="s">
        <v>1076</v>
      </c>
    </row>
    <row r="9" spans="1:14" ht="33" customHeight="1">
      <c r="A9" s="17"/>
      <c r="B9" s="17"/>
      <c r="C9" s="10">
        <v>7</v>
      </c>
      <c r="D9" s="10">
        <v>31</v>
      </c>
      <c r="E9" s="10">
        <f t="shared" ref="E9" si="10">D9+1-C9</f>
        <v>25</v>
      </c>
      <c r="F9" s="69" t="s">
        <v>2389</v>
      </c>
      <c r="G9" s="69" t="s">
        <v>123</v>
      </c>
      <c r="H9" s="40" t="s">
        <v>1091</v>
      </c>
      <c r="I9" s="206" t="s">
        <v>1092</v>
      </c>
      <c r="J9" s="10">
        <v>0</v>
      </c>
      <c r="K9" s="10">
        <v>0</v>
      </c>
      <c r="L9" s="10">
        <f t="shared" ref="L9" si="11">J9*(2^C9)</f>
        <v>0</v>
      </c>
      <c r="M9" s="19"/>
      <c r="N9" s="19"/>
    </row>
    <row r="10" spans="1:14" ht="16.3">
      <c r="A10" s="17"/>
      <c r="B10" s="17"/>
      <c r="C10" s="10">
        <v>0</v>
      </c>
      <c r="D10" s="10">
        <v>6</v>
      </c>
      <c r="E10" s="10">
        <f t="shared" ref="E10" si="12">D10+1-C10</f>
        <v>7</v>
      </c>
      <c r="F10" s="69" t="s">
        <v>2388</v>
      </c>
      <c r="G10" s="69" t="s">
        <v>2387</v>
      </c>
      <c r="H10" s="40" t="s">
        <v>2386</v>
      </c>
      <c r="I10" s="207"/>
      <c r="J10" s="10">
        <v>0</v>
      </c>
      <c r="K10" s="10">
        <v>0</v>
      </c>
      <c r="L10" s="10">
        <f t="shared" ref="L10" si="13">J10*(2^C10)</f>
        <v>0</v>
      </c>
      <c r="M10" s="19"/>
      <c r="N10" s="19"/>
    </row>
    <row r="11" spans="1:14">
      <c r="I11"/>
    </row>
    <row r="12" spans="1:14">
      <c r="I12"/>
    </row>
    <row r="13" spans="1:14">
      <c r="I13"/>
    </row>
    <row r="14" spans="1:14">
      <c r="I14"/>
    </row>
    <row r="15" spans="1:14">
      <c r="I15"/>
    </row>
    <row r="16" spans="1:14">
      <c r="I16"/>
    </row>
    <row r="17" spans="9:9">
      <c r="I17"/>
    </row>
    <row r="18" spans="9:9">
      <c r="I18"/>
    </row>
    <row r="19" spans="9:9">
      <c r="I19"/>
    </row>
    <row r="20" spans="9:9">
      <c r="I20"/>
    </row>
    <row r="21" spans="9:9">
      <c r="I21"/>
    </row>
    <row r="22" spans="9:9">
      <c r="I22"/>
    </row>
    <row r="23" spans="9:9">
      <c r="I23"/>
    </row>
    <row r="24" spans="9:9">
      <c r="I24"/>
    </row>
    <row r="25" spans="9:9">
      <c r="I25"/>
    </row>
    <row r="26" spans="9:9">
      <c r="I26"/>
    </row>
    <row r="27" spans="9:9">
      <c r="I27"/>
    </row>
    <row r="28" spans="9:9">
      <c r="I28"/>
    </row>
    <row r="29" spans="9:9">
      <c r="I29"/>
    </row>
    <row r="30" spans="9:9">
      <c r="I30"/>
    </row>
    <row r="31" spans="9:9">
      <c r="I31"/>
    </row>
    <row r="32" spans="9:9">
      <c r="I32"/>
    </row>
    <row r="33" spans="9:9">
      <c r="I33"/>
    </row>
    <row r="34" spans="9:9">
      <c r="I34"/>
    </row>
    <row r="35" spans="9:9">
      <c r="I35"/>
    </row>
    <row r="36" spans="9:9">
      <c r="I36"/>
    </row>
    <row r="37" spans="9:9">
      <c r="I37"/>
    </row>
    <row r="38" spans="9:9">
      <c r="I38"/>
    </row>
    <row r="39" spans="9:9">
      <c r="I39"/>
    </row>
    <row r="40" spans="9:9">
      <c r="I40"/>
    </row>
    <row r="41" spans="9:9">
      <c r="I41"/>
    </row>
    <row r="42" spans="9:9">
      <c r="I42"/>
    </row>
    <row r="43" spans="9:9">
      <c r="I43"/>
    </row>
    <row r="44" spans="9:9">
      <c r="I44"/>
    </row>
    <row r="45" spans="9:9">
      <c r="I45"/>
    </row>
    <row r="46" spans="9:9">
      <c r="I46"/>
    </row>
  </sheetData>
  <mergeCells count="1">
    <mergeCell ref="I9:I10"/>
  </mergeCells>
  <phoneticPr fontId="2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6"/>
  <sheetViews>
    <sheetView topLeftCell="A25" zoomScale="85" zoomScaleNormal="85" workbookViewId="0">
      <selection activeCell="J37" sqref="J37"/>
    </sheetView>
  </sheetViews>
  <sheetFormatPr defaultColWidth="9" defaultRowHeight="14.15"/>
  <cols>
    <col min="1" max="1" width="8.921875" customWidth="1"/>
    <col min="6" max="6" width="11.61328125" customWidth="1"/>
    <col min="7" max="7" width="8.07421875" customWidth="1"/>
    <col min="8" max="8" width="23.921875" customWidth="1"/>
    <col min="9" max="9" width="66" style="1" customWidth="1"/>
    <col min="10" max="10" width="10.4609375" customWidth="1"/>
    <col min="11" max="11" width="10.61328125" customWidth="1"/>
    <col min="12" max="12" width="11.07421875" customWidth="1"/>
    <col min="13" max="14" width="11.3828125" customWidth="1"/>
    <col min="257" max="257" width="8.921875" customWidth="1"/>
    <col min="262" max="262" width="11.61328125" customWidth="1"/>
    <col min="263" max="263" width="8.07421875" customWidth="1"/>
    <col min="264" max="264" width="23.921875" customWidth="1"/>
    <col min="265" max="265" width="66" customWidth="1"/>
    <col min="266" max="266" width="10.4609375" customWidth="1"/>
    <col min="267" max="267" width="10.61328125" customWidth="1"/>
    <col min="268" max="268" width="11.07421875" customWidth="1"/>
    <col min="269" max="270" width="11.3828125" customWidth="1"/>
    <col min="513" max="513" width="8.921875" customWidth="1"/>
    <col min="518" max="518" width="11.61328125" customWidth="1"/>
    <col min="519" max="519" width="8.07421875" customWidth="1"/>
    <col min="520" max="520" width="23.921875" customWidth="1"/>
    <col min="521" max="521" width="66" customWidth="1"/>
    <col min="522" max="522" width="10.4609375" customWidth="1"/>
    <col min="523" max="523" width="10.61328125" customWidth="1"/>
    <col min="524" max="524" width="11.07421875" customWidth="1"/>
    <col min="525" max="526" width="11.3828125" customWidth="1"/>
    <col min="769" max="769" width="8.921875" customWidth="1"/>
    <col min="774" max="774" width="11.61328125" customWidth="1"/>
    <col min="775" max="775" width="8.07421875" customWidth="1"/>
    <col min="776" max="776" width="23.921875" customWidth="1"/>
    <col min="777" max="777" width="66" customWidth="1"/>
    <col min="778" max="778" width="10.4609375" customWidth="1"/>
    <col min="779" max="779" width="10.61328125" customWidth="1"/>
    <col min="780" max="780" width="11.07421875" customWidth="1"/>
    <col min="781" max="782" width="11.3828125" customWidth="1"/>
    <col min="1025" max="1025" width="8.921875" customWidth="1"/>
    <col min="1030" max="1030" width="11.61328125" customWidth="1"/>
    <col min="1031" max="1031" width="8.07421875" customWidth="1"/>
    <col min="1032" max="1032" width="23.921875" customWidth="1"/>
    <col min="1033" max="1033" width="66" customWidth="1"/>
    <col min="1034" max="1034" width="10.4609375" customWidth="1"/>
    <col min="1035" max="1035" width="10.61328125" customWidth="1"/>
    <col min="1036" max="1036" width="11.07421875" customWidth="1"/>
    <col min="1037" max="1038" width="11.3828125" customWidth="1"/>
    <col min="1281" max="1281" width="8.921875" customWidth="1"/>
    <col min="1286" max="1286" width="11.61328125" customWidth="1"/>
    <col min="1287" max="1287" width="8.07421875" customWidth="1"/>
    <col min="1288" max="1288" width="23.921875" customWidth="1"/>
    <col min="1289" max="1289" width="66" customWidth="1"/>
    <col min="1290" max="1290" width="10.4609375" customWidth="1"/>
    <col min="1291" max="1291" width="10.61328125" customWidth="1"/>
    <col min="1292" max="1292" width="11.07421875" customWidth="1"/>
    <col min="1293" max="1294" width="11.3828125" customWidth="1"/>
    <col min="1537" max="1537" width="8.921875" customWidth="1"/>
    <col min="1542" max="1542" width="11.61328125" customWidth="1"/>
    <col min="1543" max="1543" width="8.07421875" customWidth="1"/>
    <col min="1544" max="1544" width="23.921875" customWidth="1"/>
    <col min="1545" max="1545" width="66" customWidth="1"/>
    <col min="1546" max="1546" width="10.4609375" customWidth="1"/>
    <col min="1547" max="1547" width="10.61328125" customWidth="1"/>
    <col min="1548" max="1548" width="11.07421875" customWidth="1"/>
    <col min="1549" max="1550" width="11.3828125" customWidth="1"/>
    <col min="1793" max="1793" width="8.921875" customWidth="1"/>
    <col min="1798" max="1798" width="11.61328125" customWidth="1"/>
    <col min="1799" max="1799" width="8.07421875" customWidth="1"/>
    <col min="1800" max="1800" width="23.921875" customWidth="1"/>
    <col min="1801" max="1801" width="66" customWidth="1"/>
    <col min="1802" max="1802" width="10.4609375" customWidth="1"/>
    <col min="1803" max="1803" width="10.61328125" customWidth="1"/>
    <col min="1804" max="1804" width="11.07421875" customWidth="1"/>
    <col min="1805" max="1806" width="11.3828125" customWidth="1"/>
    <col min="2049" max="2049" width="8.921875" customWidth="1"/>
    <col min="2054" max="2054" width="11.61328125" customWidth="1"/>
    <col min="2055" max="2055" width="8.07421875" customWidth="1"/>
    <col min="2056" max="2056" width="23.921875" customWidth="1"/>
    <col min="2057" max="2057" width="66" customWidth="1"/>
    <col min="2058" max="2058" width="10.4609375" customWidth="1"/>
    <col min="2059" max="2059" width="10.61328125" customWidth="1"/>
    <col min="2060" max="2060" width="11.07421875" customWidth="1"/>
    <col min="2061" max="2062" width="11.3828125" customWidth="1"/>
    <col min="2305" max="2305" width="8.921875" customWidth="1"/>
    <col min="2310" max="2310" width="11.61328125" customWidth="1"/>
    <col min="2311" max="2311" width="8.07421875" customWidth="1"/>
    <col min="2312" max="2312" width="23.921875" customWidth="1"/>
    <col min="2313" max="2313" width="66" customWidth="1"/>
    <col min="2314" max="2314" width="10.4609375" customWidth="1"/>
    <col min="2315" max="2315" width="10.61328125" customWidth="1"/>
    <col min="2316" max="2316" width="11.07421875" customWidth="1"/>
    <col min="2317" max="2318" width="11.3828125" customWidth="1"/>
    <col min="2561" max="2561" width="8.921875" customWidth="1"/>
    <col min="2566" max="2566" width="11.61328125" customWidth="1"/>
    <col min="2567" max="2567" width="8.07421875" customWidth="1"/>
    <col min="2568" max="2568" width="23.921875" customWidth="1"/>
    <col min="2569" max="2569" width="66" customWidth="1"/>
    <col min="2570" max="2570" width="10.4609375" customWidth="1"/>
    <col min="2571" max="2571" width="10.61328125" customWidth="1"/>
    <col min="2572" max="2572" width="11.07421875" customWidth="1"/>
    <col min="2573" max="2574" width="11.3828125" customWidth="1"/>
    <col min="2817" max="2817" width="8.921875" customWidth="1"/>
    <col min="2822" max="2822" width="11.61328125" customWidth="1"/>
    <col min="2823" max="2823" width="8.07421875" customWidth="1"/>
    <col min="2824" max="2824" width="23.921875" customWidth="1"/>
    <col min="2825" max="2825" width="66" customWidth="1"/>
    <col min="2826" max="2826" width="10.4609375" customWidth="1"/>
    <col min="2827" max="2827" width="10.61328125" customWidth="1"/>
    <col min="2828" max="2828" width="11.07421875" customWidth="1"/>
    <col min="2829" max="2830" width="11.3828125" customWidth="1"/>
    <col min="3073" max="3073" width="8.921875" customWidth="1"/>
    <col min="3078" max="3078" width="11.61328125" customWidth="1"/>
    <col min="3079" max="3079" width="8.07421875" customWidth="1"/>
    <col min="3080" max="3080" width="23.921875" customWidth="1"/>
    <col min="3081" max="3081" width="66" customWidth="1"/>
    <col min="3082" max="3082" width="10.4609375" customWidth="1"/>
    <col min="3083" max="3083" width="10.61328125" customWidth="1"/>
    <col min="3084" max="3084" width="11.07421875" customWidth="1"/>
    <col min="3085" max="3086" width="11.3828125" customWidth="1"/>
    <col min="3329" max="3329" width="8.921875" customWidth="1"/>
    <col min="3334" max="3334" width="11.61328125" customWidth="1"/>
    <col min="3335" max="3335" width="8.07421875" customWidth="1"/>
    <col min="3336" max="3336" width="23.921875" customWidth="1"/>
    <col min="3337" max="3337" width="66" customWidth="1"/>
    <col min="3338" max="3338" width="10.4609375" customWidth="1"/>
    <col min="3339" max="3339" width="10.61328125" customWidth="1"/>
    <col min="3340" max="3340" width="11.07421875" customWidth="1"/>
    <col min="3341" max="3342" width="11.3828125" customWidth="1"/>
    <col min="3585" max="3585" width="8.921875" customWidth="1"/>
    <col min="3590" max="3590" width="11.61328125" customWidth="1"/>
    <col min="3591" max="3591" width="8.07421875" customWidth="1"/>
    <col min="3592" max="3592" width="23.921875" customWidth="1"/>
    <col min="3593" max="3593" width="66" customWidth="1"/>
    <col min="3594" max="3594" width="10.4609375" customWidth="1"/>
    <col min="3595" max="3595" width="10.61328125" customWidth="1"/>
    <col min="3596" max="3596" width="11.07421875" customWidth="1"/>
    <col min="3597" max="3598" width="11.3828125" customWidth="1"/>
    <col min="3841" max="3841" width="8.921875" customWidth="1"/>
    <col min="3846" max="3846" width="11.61328125" customWidth="1"/>
    <col min="3847" max="3847" width="8.07421875" customWidth="1"/>
    <col min="3848" max="3848" width="23.921875" customWidth="1"/>
    <col min="3849" max="3849" width="66" customWidth="1"/>
    <col min="3850" max="3850" width="10.4609375" customWidth="1"/>
    <col min="3851" max="3851" width="10.61328125" customWidth="1"/>
    <col min="3852" max="3852" width="11.07421875" customWidth="1"/>
    <col min="3853" max="3854" width="11.3828125" customWidth="1"/>
    <col min="4097" max="4097" width="8.921875" customWidth="1"/>
    <col min="4102" max="4102" width="11.61328125" customWidth="1"/>
    <col min="4103" max="4103" width="8.07421875" customWidth="1"/>
    <col min="4104" max="4104" width="23.921875" customWidth="1"/>
    <col min="4105" max="4105" width="66" customWidth="1"/>
    <col min="4106" max="4106" width="10.4609375" customWidth="1"/>
    <col min="4107" max="4107" width="10.61328125" customWidth="1"/>
    <col min="4108" max="4108" width="11.07421875" customWidth="1"/>
    <col min="4109" max="4110" width="11.3828125" customWidth="1"/>
    <col min="4353" max="4353" width="8.921875" customWidth="1"/>
    <col min="4358" max="4358" width="11.61328125" customWidth="1"/>
    <col min="4359" max="4359" width="8.07421875" customWidth="1"/>
    <col min="4360" max="4360" width="23.921875" customWidth="1"/>
    <col min="4361" max="4361" width="66" customWidth="1"/>
    <col min="4362" max="4362" width="10.4609375" customWidth="1"/>
    <col min="4363" max="4363" width="10.61328125" customWidth="1"/>
    <col min="4364" max="4364" width="11.07421875" customWidth="1"/>
    <col min="4365" max="4366" width="11.3828125" customWidth="1"/>
    <col min="4609" max="4609" width="8.921875" customWidth="1"/>
    <col min="4614" max="4614" width="11.61328125" customWidth="1"/>
    <col min="4615" max="4615" width="8.07421875" customWidth="1"/>
    <col min="4616" max="4616" width="23.921875" customWidth="1"/>
    <col min="4617" max="4617" width="66" customWidth="1"/>
    <col min="4618" max="4618" width="10.4609375" customWidth="1"/>
    <col min="4619" max="4619" width="10.61328125" customWidth="1"/>
    <col min="4620" max="4620" width="11.07421875" customWidth="1"/>
    <col min="4621" max="4622" width="11.3828125" customWidth="1"/>
    <col min="4865" max="4865" width="8.921875" customWidth="1"/>
    <col min="4870" max="4870" width="11.61328125" customWidth="1"/>
    <col min="4871" max="4871" width="8.07421875" customWidth="1"/>
    <col min="4872" max="4872" width="23.921875" customWidth="1"/>
    <col min="4873" max="4873" width="66" customWidth="1"/>
    <col min="4874" max="4874" width="10.4609375" customWidth="1"/>
    <col min="4875" max="4875" width="10.61328125" customWidth="1"/>
    <col min="4876" max="4876" width="11.07421875" customWidth="1"/>
    <col min="4877" max="4878" width="11.3828125" customWidth="1"/>
    <col min="5121" max="5121" width="8.921875" customWidth="1"/>
    <col min="5126" max="5126" width="11.61328125" customWidth="1"/>
    <col min="5127" max="5127" width="8.07421875" customWidth="1"/>
    <col min="5128" max="5128" width="23.921875" customWidth="1"/>
    <col min="5129" max="5129" width="66" customWidth="1"/>
    <col min="5130" max="5130" width="10.4609375" customWidth="1"/>
    <col min="5131" max="5131" width="10.61328125" customWidth="1"/>
    <col min="5132" max="5132" width="11.07421875" customWidth="1"/>
    <col min="5133" max="5134" width="11.3828125" customWidth="1"/>
    <col min="5377" max="5377" width="8.921875" customWidth="1"/>
    <col min="5382" max="5382" width="11.61328125" customWidth="1"/>
    <col min="5383" max="5383" width="8.07421875" customWidth="1"/>
    <col min="5384" max="5384" width="23.921875" customWidth="1"/>
    <col min="5385" max="5385" width="66" customWidth="1"/>
    <col min="5386" max="5386" width="10.4609375" customWidth="1"/>
    <col min="5387" max="5387" width="10.61328125" customWidth="1"/>
    <col min="5388" max="5388" width="11.07421875" customWidth="1"/>
    <col min="5389" max="5390" width="11.3828125" customWidth="1"/>
    <col min="5633" max="5633" width="8.921875" customWidth="1"/>
    <col min="5638" max="5638" width="11.61328125" customWidth="1"/>
    <col min="5639" max="5639" width="8.07421875" customWidth="1"/>
    <col min="5640" max="5640" width="23.921875" customWidth="1"/>
    <col min="5641" max="5641" width="66" customWidth="1"/>
    <col min="5642" max="5642" width="10.4609375" customWidth="1"/>
    <col min="5643" max="5643" width="10.61328125" customWidth="1"/>
    <col min="5644" max="5644" width="11.07421875" customWidth="1"/>
    <col min="5645" max="5646" width="11.3828125" customWidth="1"/>
    <col min="5889" max="5889" width="8.921875" customWidth="1"/>
    <col min="5894" max="5894" width="11.61328125" customWidth="1"/>
    <col min="5895" max="5895" width="8.07421875" customWidth="1"/>
    <col min="5896" max="5896" width="23.921875" customWidth="1"/>
    <col min="5897" max="5897" width="66" customWidth="1"/>
    <col min="5898" max="5898" width="10.4609375" customWidth="1"/>
    <col min="5899" max="5899" width="10.61328125" customWidth="1"/>
    <col min="5900" max="5900" width="11.07421875" customWidth="1"/>
    <col min="5901" max="5902" width="11.3828125" customWidth="1"/>
    <col min="6145" max="6145" width="8.921875" customWidth="1"/>
    <col min="6150" max="6150" width="11.61328125" customWidth="1"/>
    <col min="6151" max="6151" width="8.07421875" customWidth="1"/>
    <col min="6152" max="6152" width="23.921875" customWidth="1"/>
    <col min="6153" max="6153" width="66" customWidth="1"/>
    <col min="6154" max="6154" width="10.4609375" customWidth="1"/>
    <col min="6155" max="6155" width="10.61328125" customWidth="1"/>
    <col min="6156" max="6156" width="11.07421875" customWidth="1"/>
    <col min="6157" max="6158" width="11.3828125" customWidth="1"/>
    <col min="6401" max="6401" width="8.921875" customWidth="1"/>
    <col min="6406" max="6406" width="11.61328125" customWidth="1"/>
    <col min="6407" max="6407" width="8.07421875" customWidth="1"/>
    <col min="6408" max="6408" width="23.921875" customWidth="1"/>
    <col min="6409" max="6409" width="66" customWidth="1"/>
    <col min="6410" max="6410" width="10.4609375" customWidth="1"/>
    <col min="6411" max="6411" width="10.61328125" customWidth="1"/>
    <col min="6412" max="6412" width="11.07421875" customWidth="1"/>
    <col min="6413" max="6414" width="11.3828125" customWidth="1"/>
    <col min="6657" max="6657" width="8.921875" customWidth="1"/>
    <col min="6662" max="6662" width="11.61328125" customWidth="1"/>
    <col min="6663" max="6663" width="8.07421875" customWidth="1"/>
    <col min="6664" max="6664" width="23.921875" customWidth="1"/>
    <col min="6665" max="6665" width="66" customWidth="1"/>
    <col min="6666" max="6666" width="10.4609375" customWidth="1"/>
    <col min="6667" max="6667" width="10.61328125" customWidth="1"/>
    <col min="6668" max="6668" width="11.07421875" customWidth="1"/>
    <col min="6669" max="6670" width="11.3828125" customWidth="1"/>
    <col min="6913" max="6913" width="8.921875" customWidth="1"/>
    <col min="6918" max="6918" width="11.61328125" customWidth="1"/>
    <col min="6919" max="6919" width="8.07421875" customWidth="1"/>
    <col min="6920" max="6920" width="23.921875" customWidth="1"/>
    <col min="6921" max="6921" width="66" customWidth="1"/>
    <col min="6922" max="6922" width="10.4609375" customWidth="1"/>
    <col min="6923" max="6923" width="10.61328125" customWidth="1"/>
    <col min="6924" max="6924" width="11.07421875" customWidth="1"/>
    <col min="6925" max="6926" width="11.3828125" customWidth="1"/>
    <col min="7169" max="7169" width="8.921875" customWidth="1"/>
    <col min="7174" max="7174" width="11.61328125" customWidth="1"/>
    <col min="7175" max="7175" width="8.07421875" customWidth="1"/>
    <col min="7176" max="7176" width="23.921875" customWidth="1"/>
    <col min="7177" max="7177" width="66" customWidth="1"/>
    <col min="7178" max="7178" width="10.4609375" customWidth="1"/>
    <col min="7179" max="7179" width="10.61328125" customWidth="1"/>
    <col min="7180" max="7180" width="11.07421875" customWidth="1"/>
    <col min="7181" max="7182" width="11.3828125" customWidth="1"/>
    <col min="7425" max="7425" width="8.921875" customWidth="1"/>
    <col min="7430" max="7430" width="11.61328125" customWidth="1"/>
    <col min="7431" max="7431" width="8.07421875" customWidth="1"/>
    <col min="7432" max="7432" width="23.921875" customWidth="1"/>
    <col min="7433" max="7433" width="66" customWidth="1"/>
    <col min="7434" max="7434" width="10.4609375" customWidth="1"/>
    <col min="7435" max="7435" width="10.61328125" customWidth="1"/>
    <col min="7436" max="7436" width="11.07421875" customWidth="1"/>
    <col min="7437" max="7438" width="11.3828125" customWidth="1"/>
    <col min="7681" max="7681" width="8.921875" customWidth="1"/>
    <col min="7686" max="7686" width="11.61328125" customWidth="1"/>
    <col min="7687" max="7687" width="8.07421875" customWidth="1"/>
    <col min="7688" max="7688" width="23.921875" customWidth="1"/>
    <col min="7689" max="7689" width="66" customWidth="1"/>
    <col min="7690" max="7690" width="10.4609375" customWidth="1"/>
    <col min="7691" max="7691" width="10.61328125" customWidth="1"/>
    <col min="7692" max="7692" width="11.07421875" customWidth="1"/>
    <col min="7693" max="7694" width="11.3828125" customWidth="1"/>
    <col min="7937" max="7937" width="8.921875" customWidth="1"/>
    <col min="7942" max="7942" width="11.61328125" customWidth="1"/>
    <col min="7943" max="7943" width="8.07421875" customWidth="1"/>
    <col min="7944" max="7944" width="23.921875" customWidth="1"/>
    <col min="7945" max="7945" width="66" customWidth="1"/>
    <col min="7946" max="7946" width="10.4609375" customWidth="1"/>
    <col min="7947" max="7947" width="10.61328125" customWidth="1"/>
    <col min="7948" max="7948" width="11.07421875" customWidth="1"/>
    <col min="7949" max="7950" width="11.3828125" customWidth="1"/>
    <col min="8193" max="8193" width="8.921875" customWidth="1"/>
    <col min="8198" max="8198" width="11.61328125" customWidth="1"/>
    <col min="8199" max="8199" width="8.07421875" customWidth="1"/>
    <col min="8200" max="8200" width="23.921875" customWidth="1"/>
    <col min="8201" max="8201" width="66" customWidth="1"/>
    <col min="8202" max="8202" width="10.4609375" customWidth="1"/>
    <col min="8203" max="8203" width="10.61328125" customWidth="1"/>
    <col min="8204" max="8204" width="11.07421875" customWidth="1"/>
    <col min="8205" max="8206" width="11.3828125" customWidth="1"/>
    <col min="8449" max="8449" width="8.921875" customWidth="1"/>
    <col min="8454" max="8454" width="11.61328125" customWidth="1"/>
    <col min="8455" max="8455" width="8.07421875" customWidth="1"/>
    <col min="8456" max="8456" width="23.921875" customWidth="1"/>
    <col min="8457" max="8457" width="66" customWidth="1"/>
    <col min="8458" max="8458" width="10.4609375" customWidth="1"/>
    <col min="8459" max="8459" width="10.61328125" customWidth="1"/>
    <col min="8460" max="8460" width="11.07421875" customWidth="1"/>
    <col min="8461" max="8462" width="11.3828125" customWidth="1"/>
    <col min="8705" max="8705" width="8.921875" customWidth="1"/>
    <col min="8710" max="8710" width="11.61328125" customWidth="1"/>
    <col min="8711" max="8711" width="8.07421875" customWidth="1"/>
    <col min="8712" max="8712" width="23.921875" customWidth="1"/>
    <col min="8713" max="8713" width="66" customWidth="1"/>
    <col min="8714" max="8714" width="10.4609375" customWidth="1"/>
    <col min="8715" max="8715" width="10.61328125" customWidth="1"/>
    <col min="8716" max="8716" width="11.07421875" customWidth="1"/>
    <col min="8717" max="8718" width="11.3828125" customWidth="1"/>
    <col min="8961" max="8961" width="8.921875" customWidth="1"/>
    <col min="8966" max="8966" width="11.61328125" customWidth="1"/>
    <col min="8967" max="8967" width="8.07421875" customWidth="1"/>
    <col min="8968" max="8968" width="23.921875" customWidth="1"/>
    <col min="8969" max="8969" width="66" customWidth="1"/>
    <col min="8970" max="8970" width="10.4609375" customWidth="1"/>
    <col min="8971" max="8971" width="10.61328125" customWidth="1"/>
    <col min="8972" max="8972" width="11.07421875" customWidth="1"/>
    <col min="8973" max="8974" width="11.3828125" customWidth="1"/>
    <col min="9217" max="9217" width="8.921875" customWidth="1"/>
    <col min="9222" max="9222" width="11.61328125" customWidth="1"/>
    <col min="9223" max="9223" width="8.07421875" customWidth="1"/>
    <col min="9224" max="9224" width="23.921875" customWidth="1"/>
    <col min="9225" max="9225" width="66" customWidth="1"/>
    <col min="9226" max="9226" width="10.4609375" customWidth="1"/>
    <col min="9227" max="9227" width="10.61328125" customWidth="1"/>
    <col min="9228" max="9228" width="11.07421875" customWidth="1"/>
    <col min="9229" max="9230" width="11.3828125" customWidth="1"/>
    <col min="9473" max="9473" width="8.921875" customWidth="1"/>
    <col min="9478" max="9478" width="11.61328125" customWidth="1"/>
    <col min="9479" max="9479" width="8.07421875" customWidth="1"/>
    <col min="9480" max="9480" width="23.921875" customWidth="1"/>
    <col min="9481" max="9481" width="66" customWidth="1"/>
    <col min="9482" max="9482" width="10.4609375" customWidth="1"/>
    <col min="9483" max="9483" width="10.61328125" customWidth="1"/>
    <col min="9484" max="9484" width="11.07421875" customWidth="1"/>
    <col min="9485" max="9486" width="11.3828125" customWidth="1"/>
    <col min="9729" max="9729" width="8.921875" customWidth="1"/>
    <col min="9734" max="9734" width="11.61328125" customWidth="1"/>
    <col min="9735" max="9735" width="8.07421875" customWidth="1"/>
    <col min="9736" max="9736" width="23.921875" customWidth="1"/>
    <col min="9737" max="9737" width="66" customWidth="1"/>
    <col min="9738" max="9738" width="10.4609375" customWidth="1"/>
    <col min="9739" max="9739" width="10.61328125" customWidth="1"/>
    <col min="9740" max="9740" width="11.07421875" customWidth="1"/>
    <col min="9741" max="9742" width="11.3828125" customWidth="1"/>
    <col min="9985" max="9985" width="8.921875" customWidth="1"/>
    <col min="9990" max="9990" width="11.61328125" customWidth="1"/>
    <col min="9991" max="9991" width="8.07421875" customWidth="1"/>
    <col min="9992" max="9992" width="23.921875" customWidth="1"/>
    <col min="9993" max="9993" width="66" customWidth="1"/>
    <col min="9994" max="9994" width="10.4609375" customWidth="1"/>
    <col min="9995" max="9995" width="10.61328125" customWidth="1"/>
    <col min="9996" max="9996" width="11.07421875" customWidth="1"/>
    <col min="9997" max="9998" width="11.3828125" customWidth="1"/>
    <col min="10241" max="10241" width="8.921875" customWidth="1"/>
    <col min="10246" max="10246" width="11.61328125" customWidth="1"/>
    <col min="10247" max="10247" width="8.07421875" customWidth="1"/>
    <col min="10248" max="10248" width="23.921875" customWidth="1"/>
    <col min="10249" max="10249" width="66" customWidth="1"/>
    <col min="10250" max="10250" width="10.4609375" customWidth="1"/>
    <col min="10251" max="10251" width="10.61328125" customWidth="1"/>
    <col min="10252" max="10252" width="11.07421875" customWidth="1"/>
    <col min="10253" max="10254" width="11.3828125" customWidth="1"/>
    <col min="10497" max="10497" width="8.921875" customWidth="1"/>
    <col min="10502" max="10502" width="11.61328125" customWidth="1"/>
    <col min="10503" max="10503" width="8.07421875" customWidth="1"/>
    <col min="10504" max="10504" width="23.921875" customWidth="1"/>
    <col min="10505" max="10505" width="66" customWidth="1"/>
    <col min="10506" max="10506" width="10.4609375" customWidth="1"/>
    <col min="10507" max="10507" width="10.61328125" customWidth="1"/>
    <col min="10508" max="10508" width="11.07421875" customWidth="1"/>
    <col min="10509" max="10510" width="11.3828125" customWidth="1"/>
    <col min="10753" max="10753" width="8.921875" customWidth="1"/>
    <col min="10758" max="10758" width="11.61328125" customWidth="1"/>
    <col min="10759" max="10759" width="8.07421875" customWidth="1"/>
    <col min="10760" max="10760" width="23.921875" customWidth="1"/>
    <col min="10761" max="10761" width="66" customWidth="1"/>
    <col min="10762" max="10762" width="10.4609375" customWidth="1"/>
    <col min="10763" max="10763" width="10.61328125" customWidth="1"/>
    <col min="10764" max="10764" width="11.07421875" customWidth="1"/>
    <col min="10765" max="10766" width="11.3828125" customWidth="1"/>
    <col min="11009" max="11009" width="8.921875" customWidth="1"/>
    <col min="11014" max="11014" width="11.61328125" customWidth="1"/>
    <col min="11015" max="11015" width="8.07421875" customWidth="1"/>
    <col min="11016" max="11016" width="23.921875" customWidth="1"/>
    <col min="11017" max="11017" width="66" customWidth="1"/>
    <col min="11018" max="11018" width="10.4609375" customWidth="1"/>
    <col min="11019" max="11019" width="10.61328125" customWidth="1"/>
    <col min="11020" max="11020" width="11.07421875" customWidth="1"/>
    <col min="11021" max="11022" width="11.3828125" customWidth="1"/>
    <col min="11265" max="11265" width="8.921875" customWidth="1"/>
    <col min="11270" max="11270" width="11.61328125" customWidth="1"/>
    <col min="11271" max="11271" width="8.07421875" customWidth="1"/>
    <col min="11272" max="11272" width="23.921875" customWidth="1"/>
    <col min="11273" max="11273" width="66" customWidth="1"/>
    <col min="11274" max="11274" width="10.4609375" customWidth="1"/>
    <col min="11275" max="11275" width="10.61328125" customWidth="1"/>
    <col min="11276" max="11276" width="11.07421875" customWidth="1"/>
    <col min="11277" max="11278" width="11.3828125" customWidth="1"/>
    <col min="11521" max="11521" width="8.921875" customWidth="1"/>
    <col min="11526" max="11526" width="11.61328125" customWidth="1"/>
    <col min="11527" max="11527" width="8.07421875" customWidth="1"/>
    <col min="11528" max="11528" width="23.921875" customWidth="1"/>
    <col min="11529" max="11529" width="66" customWidth="1"/>
    <col min="11530" max="11530" width="10.4609375" customWidth="1"/>
    <col min="11531" max="11531" width="10.61328125" customWidth="1"/>
    <col min="11532" max="11532" width="11.07421875" customWidth="1"/>
    <col min="11533" max="11534" width="11.3828125" customWidth="1"/>
    <col min="11777" max="11777" width="8.921875" customWidth="1"/>
    <col min="11782" max="11782" width="11.61328125" customWidth="1"/>
    <col min="11783" max="11783" width="8.07421875" customWidth="1"/>
    <col min="11784" max="11784" width="23.921875" customWidth="1"/>
    <col min="11785" max="11785" width="66" customWidth="1"/>
    <col min="11786" max="11786" width="10.4609375" customWidth="1"/>
    <col min="11787" max="11787" width="10.61328125" customWidth="1"/>
    <col min="11788" max="11788" width="11.07421875" customWidth="1"/>
    <col min="11789" max="11790" width="11.3828125" customWidth="1"/>
    <col min="12033" max="12033" width="8.921875" customWidth="1"/>
    <col min="12038" max="12038" width="11.61328125" customWidth="1"/>
    <col min="12039" max="12039" width="8.07421875" customWidth="1"/>
    <col min="12040" max="12040" width="23.921875" customWidth="1"/>
    <col min="12041" max="12041" width="66" customWidth="1"/>
    <col min="12042" max="12042" width="10.4609375" customWidth="1"/>
    <col min="12043" max="12043" width="10.61328125" customWidth="1"/>
    <col min="12044" max="12044" width="11.07421875" customWidth="1"/>
    <col min="12045" max="12046" width="11.3828125" customWidth="1"/>
    <col min="12289" max="12289" width="8.921875" customWidth="1"/>
    <col min="12294" max="12294" width="11.61328125" customWidth="1"/>
    <col min="12295" max="12295" width="8.07421875" customWidth="1"/>
    <col min="12296" max="12296" width="23.921875" customWidth="1"/>
    <col min="12297" max="12297" width="66" customWidth="1"/>
    <col min="12298" max="12298" width="10.4609375" customWidth="1"/>
    <col min="12299" max="12299" width="10.61328125" customWidth="1"/>
    <col min="12300" max="12300" width="11.07421875" customWidth="1"/>
    <col min="12301" max="12302" width="11.3828125" customWidth="1"/>
    <col min="12545" max="12545" width="8.921875" customWidth="1"/>
    <col min="12550" max="12550" width="11.61328125" customWidth="1"/>
    <col min="12551" max="12551" width="8.07421875" customWidth="1"/>
    <col min="12552" max="12552" width="23.921875" customWidth="1"/>
    <col min="12553" max="12553" width="66" customWidth="1"/>
    <col min="12554" max="12554" width="10.4609375" customWidth="1"/>
    <col min="12555" max="12555" width="10.61328125" customWidth="1"/>
    <col min="12556" max="12556" width="11.07421875" customWidth="1"/>
    <col min="12557" max="12558" width="11.3828125" customWidth="1"/>
    <col min="12801" max="12801" width="8.921875" customWidth="1"/>
    <col min="12806" max="12806" width="11.61328125" customWidth="1"/>
    <col min="12807" max="12807" width="8.07421875" customWidth="1"/>
    <col min="12808" max="12808" width="23.921875" customWidth="1"/>
    <col min="12809" max="12809" width="66" customWidth="1"/>
    <col min="12810" max="12810" width="10.4609375" customWidth="1"/>
    <col min="12811" max="12811" width="10.61328125" customWidth="1"/>
    <col min="12812" max="12812" width="11.07421875" customWidth="1"/>
    <col min="12813" max="12814" width="11.3828125" customWidth="1"/>
    <col min="13057" max="13057" width="8.921875" customWidth="1"/>
    <col min="13062" max="13062" width="11.61328125" customWidth="1"/>
    <col min="13063" max="13063" width="8.07421875" customWidth="1"/>
    <col min="13064" max="13064" width="23.921875" customWidth="1"/>
    <col min="13065" max="13065" width="66" customWidth="1"/>
    <col min="13066" max="13066" width="10.4609375" customWidth="1"/>
    <col min="13067" max="13067" width="10.61328125" customWidth="1"/>
    <col min="13068" max="13068" width="11.07421875" customWidth="1"/>
    <col min="13069" max="13070" width="11.3828125" customWidth="1"/>
    <col min="13313" max="13313" width="8.921875" customWidth="1"/>
    <col min="13318" max="13318" width="11.61328125" customWidth="1"/>
    <col min="13319" max="13319" width="8.07421875" customWidth="1"/>
    <col min="13320" max="13320" width="23.921875" customWidth="1"/>
    <col min="13321" max="13321" width="66" customWidth="1"/>
    <col min="13322" max="13322" width="10.4609375" customWidth="1"/>
    <col min="13323" max="13323" width="10.61328125" customWidth="1"/>
    <col min="13324" max="13324" width="11.07421875" customWidth="1"/>
    <col min="13325" max="13326" width="11.3828125" customWidth="1"/>
    <col min="13569" max="13569" width="8.921875" customWidth="1"/>
    <col min="13574" max="13574" width="11.61328125" customWidth="1"/>
    <col min="13575" max="13575" width="8.07421875" customWidth="1"/>
    <col min="13576" max="13576" width="23.921875" customWidth="1"/>
    <col min="13577" max="13577" width="66" customWidth="1"/>
    <col min="13578" max="13578" width="10.4609375" customWidth="1"/>
    <col min="13579" max="13579" width="10.61328125" customWidth="1"/>
    <col min="13580" max="13580" width="11.07421875" customWidth="1"/>
    <col min="13581" max="13582" width="11.3828125" customWidth="1"/>
    <col min="13825" max="13825" width="8.921875" customWidth="1"/>
    <col min="13830" max="13830" width="11.61328125" customWidth="1"/>
    <col min="13831" max="13831" width="8.07421875" customWidth="1"/>
    <col min="13832" max="13832" width="23.921875" customWidth="1"/>
    <col min="13833" max="13833" width="66" customWidth="1"/>
    <col min="13834" max="13834" width="10.4609375" customWidth="1"/>
    <col min="13835" max="13835" width="10.61328125" customWidth="1"/>
    <col min="13836" max="13836" width="11.07421875" customWidth="1"/>
    <col min="13837" max="13838" width="11.3828125" customWidth="1"/>
    <col min="14081" max="14081" width="8.921875" customWidth="1"/>
    <col min="14086" max="14086" width="11.61328125" customWidth="1"/>
    <col min="14087" max="14087" width="8.07421875" customWidth="1"/>
    <col min="14088" max="14088" width="23.921875" customWidth="1"/>
    <col min="14089" max="14089" width="66" customWidth="1"/>
    <col min="14090" max="14090" width="10.4609375" customWidth="1"/>
    <col min="14091" max="14091" width="10.61328125" customWidth="1"/>
    <col min="14092" max="14092" width="11.07421875" customWidth="1"/>
    <col min="14093" max="14094" width="11.3828125" customWidth="1"/>
    <col min="14337" max="14337" width="8.921875" customWidth="1"/>
    <col min="14342" max="14342" width="11.61328125" customWidth="1"/>
    <col min="14343" max="14343" width="8.07421875" customWidth="1"/>
    <col min="14344" max="14344" width="23.921875" customWidth="1"/>
    <col min="14345" max="14345" width="66" customWidth="1"/>
    <col min="14346" max="14346" width="10.4609375" customWidth="1"/>
    <col min="14347" max="14347" width="10.61328125" customWidth="1"/>
    <col min="14348" max="14348" width="11.07421875" customWidth="1"/>
    <col min="14349" max="14350" width="11.3828125" customWidth="1"/>
    <col min="14593" max="14593" width="8.921875" customWidth="1"/>
    <col min="14598" max="14598" width="11.61328125" customWidth="1"/>
    <col min="14599" max="14599" width="8.07421875" customWidth="1"/>
    <col min="14600" max="14600" width="23.921875" customWidth="1"/>
    <col min="14601" max="14601" width="66" customWidth="1"/>
    <col min="14602" max="14602" width="10.4609375" customWidth="1"/>
    <col min="14603" max="14603" width="10.61328125" customWidth="1"/>
    <col min="14604" max="14604" width="11.07421875" customWidth="1"/>
    <col min="14605" max="14606" width="11.3828125" customWidth="1"/>
    <col min="14849" max="14849" width="8.921875" customWidth="1"/>
    <col min="14854" max="14854" width="11.61328125" customWidth="1"/>
    <col min="14855" max="14855" width="8.07421875" customWidth="1"/>
    <col min="14856" max="14856" width="23.921875" customWidth="1"/>
    <col min="14857" max="14857" width="66" customWidth="1"/>
    <col min="14858" max="14858" width="10.4609375" customWidth="1"/>
    <col min="14859" max="14859" width="10.61328125" customWidth="1"/>
    <col min="14860" max="14860" width="11.07421875" customWidth="1"/>
    <col min="14861" max="14862" width="11.3828125" customWidth="1"/>
    <col min="15105" max="15105" width="8.921875" customWidth="1"/>
    <col min="15110" max="15110" width="11.61328125" customWidth="1"/>
    <col min="15111" max="15111" width="8.07421875" customWidth="1"/>
    <col min="15112" max="15112" width="23.921875" customWidth="1"/>
    <col min="15113" max="15113" width="66" customWidth="1"/>
    <col min="15114" max="15114" width="10.4609375" customWidth="1"/>
    <col min="15115" max="15115" width="10.61328125" customWidth="1"/>
    <col min="15116" max="15116" width="11.07421875" customWidth="1"/>
    <col min="15117" max="15118" width="11.3828125" customWidth="1"/>
    <col min="15361" max="15361" width="8.921875" customWidth="1"/>
    <col min="15366" max="15366" width="11.61328125" customWidth="1"/>
    <col min="15367" max="15367" width="8.07421875" customWidth="1"/>
    <col min="15368" max="15368" width="23.921875" customWidth="1"/>
    <col min="15369" max="15369" width="66" customWidth="1"/>
    <col min="15370" max="15370" width="10.4609375" customWidth="1"/>
    <col min="15371" max="15371" width="10.61328125" customWidth="1"/>
    <col min="15372" max="15372" width="11.07421875" customWidth="1"/>
    <col min="15373" max="15374" width="11.3828125" customWidth="1"/>
    <col min="15617" max="15617" width="8.921875" customWidth="1"/>
    <col min="15622" max="15622" width="11.61328125" customWidth="1"/>
    <col min="15623" max="15623" width="8.07421875" customWidth="1"/>
    <col min="15624" max="15624" width="23.921875" customWidth="1"/>
    <col min="15625" max="15625" width="66" customWidth="1"/>
    <col min="15626" max="15626" width="10.4609375" customWidth="1"/>
    <col min="15627" max="15627" width="10.61328125" customWidth="1"/>
    <col min="15628" max="15628" width="11.07421875" customWidth="1"/>
    <col min="15629" max="15630" width="11.3828125" customWidth="1"/>
    <col min="15873" max="15873" width="8.921875" customWidth="1"/>
    <col min="15878" max="15878" width="11.61328125" customWidth="1"/>
    <col min="15879" max="15879" width="8.07421875" customWidth="1"/>
    <col min="15880" max="15880" width="23.921875" customWidth="1"/>
    <col min="15881" max="15881" width="66" customWidth="1"/>
    <col min="15882" max="15882" width="10.4609375" customWidth="1"/>
    <col min="15883" max="15883" width="10.61328125" customWidth="1"/>
    <col min="15884" max="15884" width="11.07421875" customWidth="1"/>
    <col min="15885" max="15886" width="11.3828125" customWidth="1"/>
    <col min="16129" max="16129" width="8.921875" customWidth="1"/>
    <col min="16134" max="16134" width="11.61328125" customWidth="1"/>
    <col min="16135" max="16135" width="8.07421875" customWidth="1"/>
    <col min="16136" max="16136" width="23.921875" customWidth="1"/>
    <col min="16137" max="16137" width="66" customWidth="1"/>
    <col min="16138" max="16138" width="10.4609375" customWidth="1"/>
    <col min="16139" max="16139" width="10.61328125" customWidth="1"/>
    <col min="16140" max="16140" width="11.07421875" customWidth="1"/>
    <col min="16141" max="16142" width="11.3828125" customWidth="1"/>
  </cols>
  <sheetData>
    <row r="1" spans="1:14" ht="29.1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4.6">
      <c r="A2" s="6"/>
      <c r="B2" s="5" t="s">
        <v>1074</v>
      </c>
      <c r="C2" s="6"/>
      <c r="D2" s="6"/>
      <c r="E2" s="6">
        <f>SUM(E3:E6)</f>
        <v>32</v>
      </c>
      <c r="F2" s="7" t="str">
        <f>CONCATENATE("32'h",K2)</f>
        <v>32'h00000000</v>
      </c>
      <c r="G2" s="7"/>
      <c r="H2" s="70" t="s">
        <v>3346</v>
      </c>
      <c r="I2" s="8"/>
      <c r="J2" s="6"/>
      <c r="K2" s="6" t="str">
        <f>LOWER(DEC2HEX(L2,8))</f>
        <v>00000000</v>
      </c>
      <c r="L2" s="6">
        <f>SUM(L4:L6)</f>
        <v>0</v>
      </c>
      <c r="M2" s="6">
        <v>9</v>
      </c>
      <c r="N2" s="19" t="s">
        <v>1076</v>
      </c>
    </row>
    <row r="3" spans="1:14" ht="16.3">
      <c r="A3" s="17"/>
      <c r="B3" s="17"/>
      <c r="C3" s="10">
        <v>24</v>
      </c>
      <c r="D3" s="10">
        <v>31</v>
      </c>
      <c r="E3" s="10">
        <f t="shared" ref="E3:E6" si="0">D3+1-C3</f>
        <v>8</v>
      </c>
      <c r="F3" s="69" t="str">
        <f t="shared" ref="F3:F6" si="1">CONCATENATE(E3,"'h",K3)</f>
        <v>8'h0</v>
      </c>
      <c r="G3" s="69" t="s">
        <v>121</v>
      </c>
      <c r="H3" s="12" t="s">
        <v>3298</v>
      </c>
      <c r="I3" s="29" t="s">
        <v>3147</v>
      </c>
      <c r="J3" s="10">
        <v>0</v>
      </c>
      <c r="K3" s="10">
        <v>0</v>
      </c>
      <c r="L3" s="10">
        <f t="shared" ref="L3:L6" si="2">J3*(2^C3)</f>
        <v>0</v>
      </c>
      <c r="M3" s="19"/>
      <c r="N3" s="75"/>
    </row>
    <row r="4" spans="1:14" ht="16.3">
      <c r="A4" s="17"/>
      <c r="B4" s="17"/>
      <c r="C4" s="10">
        <v>16</v>
      </c>
      <c r="D4" s="10">
        <v>23</v>
      </c>
      <c r="E4" s="10">
        <f t="shared" si="0"/>
        <v>8</v>
      </c>
      <c r="F4" s="69" t="str">
        <f t="shared" si="1"/>
        <v>8'h0</v>
      </c>
      <c r="G4" s="69" t="s">
        <v>121</v>
      </c>
      <c r="H4" s="12" t="s">
        <v>3299</v>
      </c>
      <c r="I4" s="29" t="s">
        <v>3148</v>
      </c>
      <c r="J4" s="10">
        <v>0</v>
      </c>
      <c r="K4" s="10">
        <v>0</v>
      </c>
      <c r="L4" s="10">
        <f t="shared" si="2"/>
        <v>0</v>
      </c>
      <c r="M4" s="19"/>
      <c r="N4" s="19"/>
    </row>
    <row r="5" spans="1:14" ht="16.3">
      <c r="A5" s="17"/>
      <c r="B5" s="17"/>
      <c r="C5" s="10">
        <v>8</v>
      </c>
      <c r="D5" s="10">
        <v>15</v>
      </c>
      <c r="E5" s="10">
        <f t="shared" si="0"/>
        <v>8</v>
      </c>
      <c r="F5" s="69" t="str">
        <f t="shared" si="1"/>
        <v>8'h0</v>
      </c>
      <c r="G5" s="69" t="s">
        <v>121</v>
      </c>
      <c r="H5" s="12" t="s">
        <v>3149</v>
      </c>
      <c r="I5" s="29" t="s">
        <v>3150</v>
      </c>
      <c r="J5" s="10">
        <v>0</v>
      </c>
      <c r="K5" s="10">
        <v>0</v>
      </c>
      <c r="L5" s="10">
        <f t="shared" si="2"/>
        <v>0</v>
      </c>
      <c r="M5" s="19"/>
      <c r="N5" s="19"/>
    </row>
    <row r="6" spans="1:14" ht="16.3">
      <c r="A6" s="17"/>
      <c r="B6" s="17"/>
      <c r="C6" s="10">
        <v>0</v>
      </c>
      <c r="D6" s="10">
        <v>7</v>
      </c>
      <c r="E6" s="10">
        <f t="shared" si="0"/>
        <v>8</v>
      </c>
      <c r="F6" s="69" t="str">
        <f t="shared" si="1"/>
        <v>8'h0</v>
      </c>
      <c r="G6" s="69" t="s">
        <v>121</v>
      </c>
      <c r="H6" s="12" t="s">
        <v>3146</v>
      </c>
      <c r="I6" s="29" t="s">
        <v>3151</v>
      </c>
      <c r="J6" s="10">
        <v>0</v>
      </c>
      <c r="K6" s="10">
        <v>0</v>
      </c>
      <c r="L6" s="10">
        <f t="shared" si="2"/>
        <v>0</v>
      </c>
      <c r="M6" s="19"/>
      <c r="N6" s="19"/>
    </row>
    <row r="7" spans="1:14" ht="14.6">
      <c r="A7" s="6"/>
      <c r="B7" s="5" t="s">
        <v>1093</v>
      </c>
      <c r="C7" s="6"/>
      <c r="D7" s="6"/>
      <c r="E7" s="6">
        <f>SUM(E8:E11)</f>
        <v>32</v>
      </c>
      <c r="F7" s="7" t="str">
        <f>CONCATENATE("32'h",K7)</f>
        <v>32'h00000000</v>
      </c>
      <c r="G7" s="7"/>
      <c r="H7" s="70" t="s">
        <v>3347</v>
      </c>
      <c r="I7" s="8"/>
      <c r="J7" s="6"/>
      <c r="K7" s="6" t="str">
        <f>LOWER(DEC2HEX(L7,8))</f>
        <v>00000000</v>
      </c>
      <c r="L7" s="6">
        <f>SUM(L9:L11)</f>
        <v>0</v>
      </c>
      <c r="M7" s="6">
        <v>10</v>
      </c>
      <c r="N7" s="19" t="s">
        <v>1076</v>
      </c>
    </row>
    <row r="8" spans="1:14" ht="16.3">
      <c r="A8" s="17"/>
      <c r="B8" s="17"/>
      <c r="C8" s="10">
        <v>24</v>
      </c>
      <c r="D8" s="10">
        <v>31</v>
      </c>
      <c r="E8" s="10">
        <f t="shared" ref="E8:E11" si="3">D8+1-C8</f>
        <v>8</v>
      </c>
      <c r="F8" s="69" t="str">
        <f t="shared" ref="F8:F11" si="4">CONCATENATE(E8,"'h",K8)</f>
        <v>8'h0</v>
      </c>
      <c r="G8" s="69" t="s">
        <v>121</v>
      </c>
      <c r="H8" s="12" t="s">
        <v>3152</v>
      </c>
      <c r="I8" s="29" t="s">
        <v>3300</v>
      </c>
      <c r="J8" s="10">
        <v>0</v>
      </c>
      <c r="K8" s="10">
        <v>0</v>
      </c>
      <c r="L8" s="10">
        <f t="shared" ref="L8:L11" si="5">J8*(2^C8)</f>
        <v>0</v>
      </c>
      <c r="M8" s="19"/>
      <c r="N8" s="75"/>
    </row>
    <row r="9" spans="1:14" ht="16.3">
      <c r="A9" s="17"/>
      <c r="B9" s="17"/>
      <c r="C9" s="10">
        <v>16</v>
      </c>
      <c r="D9" s="10">
        <v>23</v>
      </c>
      <c r="E9" s="10">
        <f t="shared" si="3"/>
        <v>8</v>
      </c>
      <c r="F9" s="69" t="str">
        <f t="shared" si="4"/>
        <v>8'h0</v>
      </c>
      <c r="G9" s="69" t="s">
        <v>121</v>
      </c>
      <c r="H9" s="12" t="s">
        <v>3153</v>
      </c>
      <c r="I9" s="29" t="s">
        <v>3154</v>
      </c>
      <c r="J9" s="10">
        <v>0</v>
      </c>
      <c r="K9" s="10">
        <v>0</v>
      </c>
      <c r="L9" s="10">
        <f t="shared" si="5"/>
        <v>0</v>
      </c>
      <c r="M9" s="19"/>
      <c r="N9" s="19"/>
    </row>
    <row r="10" spans="1:14" ht="16.3">
      <c r="A10" s="17"/>
      <c r="B10" s="17"/>
      <c r="C10" s="10">
        <v>8</v>
      </c>
      <c r="D10" s="10">
        <v>15</v>
      </c>
      <c r="E10" s="10">
        <f t="shared" si="3"/>
        <v>8</v>
      </c>
      <c r="F10" s="69" t="str">
        <f t="shared" si="4"/>
        <v>8'h0</v>
      </c>
      <c r="G10" s="69" t="s">
        <v>121</v>
      </c>
      <c r="H10" s="12" t="s">
        <v>3301</v>
      </c>
      <c r="I10" s="29" t="s">
        <v>3155</v>
      </c>
      <c r="J10" s="10">
        <v>0</v>
      </c>
      <c r="K10" s="10">
        <v>0</v>
      </c>
      <c r="L10" s="10">
        <f t="shared" si="5"/>
        <v>0</v>
      </c>
      <c r="M10" s="19"/>
      <c r="N10" s="19"/>
    </row>
    <row r="11" spans="1:14" ht="16.3">
      <c r="A11" s="17"/>
      <c r="B11" s="17"/>
      <c r="C11" s="10">
        <v>0</v>
      </c>
      <c r="D11" s="10">
        <v>7</v>
      </c>
      <c r="E11" s="10">
        <f t="shared" si="3"/>
        <v>8</v>
      </c>
      <c r="F11" s="69" t="str">
        <f t="shared" si="4"/>
        <v>8'h0</v>
      </c>
      <c r="G11" s="69" t="s">
        <v>121</v>
      </c>
      <c r="H11" s="12" t="s">
        <v>3156</v>
      </c>
      <c r="I11" s="29" t="s">
        <v>3157</v>
      </c>
      <c r="J11" s="10">
        <v>0</v>
      </c>
      <c r="K11" s="10">
        <v>0</v>
      </c>
      <c r="L11" s="10">
        <f t="shared" si="5"/>
        <v>0</v>
      </c>
      <c r="M11" s="19"/>
      <c r="N11" s="19"/>
    </row>
    <row r="12" spans="1:14" ht="14.6">
      <c r="A12" s="6"/>
      <c r="B12" s="5" t="s">
        <v>1094</v>
      </c>
      <c r="C12" s="6"/>
      <c r="D12" s="6"/>
      <c r="E12" s="6">
        <f>SUM(E13:E16)</f>
        <v>32</v>
      </c>
      <c r="F12" s="7" t="str">
        <f>CONCATENATE("32'h",K12)</f>
        <v>32'h00000000</v>
      </c>
      <c r="G12" s="7"/>
      <c r="H12" s="70" t="s">
        <v>3348</v>
      </c>
      <c r="I12" s="8"/>
      <c r="J12" s="6"/>
      <c r="K12" s="6" t="str">
        <f>LOWER(DEC2HEX(L12,8))</f>
        <v>00000000</v>
      </c>
      <c r="L12" s="6">
        <f>SUM(L14:L16)</f>
        <v>0</v>
      </c>
      <c r="M12" s="6">
        <v>11</v>
      </c>
      <c r="N12" s="19" t="s">
        <v>1076</v>
      </c>
    </row>
    <row r="13" spans="1:14" ht="16.3">
      <c r="A13" s="17"/>
      <c r="B13" s="17"/>
      <c r="C13" s="10">
        <v>24</v>
      </c>
      <c r="D13" s="10">
        <v>31</v>
      </c>
      <c r="E13" s="10">
        <f t="shared" ref="E13:E16" si="6">D13+1-C13</f>
        <v>8</v>
      </c>
      <c r="F13" s="69" t="str">
        <f t="shared" ref="F13:F16" si="7">CONCATENATE(E13,"'h",K13)</f>
        <v>8'h0</v>
      </c>
      <c r="G13" s="69" t="s">
        <v>121</v>
      </c>
      <c r="H13" s="12" t="s">
        <v>3158</v>
      </c>
      <c r="I13" s="29" t="s">
        <v>3159</v>
      </c>
      <c r="J13" s="10">
        <v>0</v>
      </c>
      <c r="K13" s="10">
        <v>0</v>
      </c>
      <c r="L13" s="10">
        <f t="shared" ref="L13:L16" si="8">J13*(2^C13)</f>
        <v>0</v>
      </c>
      <c r="M13" s="19"/>
      <c r="N13" s="75"/>
    </row>
    <row r="14" spans="1:14" ht="16.3">
      <c r="A14" s="17"/>
      <c r="B14" s="17"/>
      <c r="C14" s="10">
        <v>16</v>
      </c>
      <c r="D14" s="10">
        <v>23</v>
      </c>
      <c r="E14" s="10">
        <f t="shared" si="6"/>
        <v>8</v>
      </c>
      <c r="F14" s="69" t="str">
        <f t="shared" si="7"/>
        <v>8'h0</v>
      </c>
      <c r="G14" s="69" t="s">
        <v>121</v>
      </c>
      <c r="H14" s="12" t="s">
        <v>3160</v>
      </c>
      <c r="I14" s="29" t="s">
        <v>3161</v>
      </c>
      <c r="J14" s="10">
        <v>0</v>
      </c>
      <c r="K14" s="10">
        <v>0</v>
      </c>
      <c r="L14" s="10">
        <f t="shared" si="8"/>
        <v>0</v>
      </c>
      <c r="M14" s="19"/>
      <c r="N14" s="19"/>
    </row>
    <row r="15" spans="1:14" ht="16.3">
      <c r="A15" s="17"/>
      <c r="B15" s="17"/>
      <c r="C15" s="10">
        <v>8</v>
      </c>
      <c r="D15" s="10">
        <v>15</v>
      </c>
      <c r="E15" s="10">
        <f t="shared" si="6"/>
        <v>8</v>
      </c>
      <c r="F15" s="69" t="str">
        <f t="shared" si="7"/>
        <v>8'h0</v>
      </c>
      <c r="G15" s="69" t="s">
        <v>121</v>
      </c>
      <c r="H15" s="12" t="s">
        <v>3162</v>
      </c>
      <c r="I15" s="29" t="s">
        <v>3163</v>
      </c>
      <c r="J15" s="10">
        <v>0</v>
      </c>
      <c r="K15" s="10">
        <v>0</v>
      </c>
      <c r="L15" s="10">
        <f t="shared" si="8"/>
        <v>0</v>
      </c>
      <c r="M15" s="19"/>
      <c r="N15" s="19"/>
    </row>
    <row r="16" spans="1:14" ht="16.3">
      <c r="A16" s="17"/>
      <c r="B16" s="17"/>
      <c r="C16" s="10">
        <v>0</v>
      </c>
      <c r="D16" s="10">
        <v>7</v>
      </c>
      <c r="E16" s="10">
        <f t="shared" si="6"/>
        <v>8</v>
      </c>
      <c r="F16" s="69" t="str">
        <f t="shared" si="7"/>
        <v>8'h0</v>
      </c>
      <c r="G16" s="69" t="s">
        <v>121</v>
      </c>
      <c r="H16" s="12" t="s">
        <v>3164</v>
      </c>
      <c r="I16" s="29" t="s">
        <v>3165</v>
      </c>
      <c r="J16" s="10">
        <v>0</v>
      </c>
      <c r="K16" s="10">
        <v>0</v>
      </c>
      <c r="L16" s="10">
        <f t="shared" si="8"/>
        <v>0</v>
      </c>
      <c r="M16" s="19"/>
      <c r="N16" s="19"/>
    </row>
    <row r="17" spans="1:14" ht="14.6">
      <c r="A17" s="6"/>
      <c r="B17" s="5" t="s">
        <v>3166</v>
      </c>
      <c r="C17" s="6"/>
      <c r="D17" s="6"/>
      <c r="E17" s="6">
        <f>SUM(E18:E21)</f>
        <v>32</v>
      </c>
      <c r="F17" s="7" t="str">
        <f>CONCATENATE("32'h",K17)</f>
        <v>32'h00000000</v>
      </c>
      <c r="G17" s="7"/>
      <c r="H17" s="70" t="s">
        <v>3345</v>
      </c>
      <c r="I17" s="8"/>
      <c r="J17" s="6"/>
      <c r="K17" s="6" t="str">
        <f>LOWER(DEC2HEX(L17,8))</f>
        <v>00000000</v>
      </c>
      <c r="L17" s="6">
        <f>SUM(L19:L21)</f>
        <v>0</v>
      </c>
      <c r="M17" s="6">
        <v>11</v>
      </c>
      <c r="N17" s="19" t="s">
        <v>1076</v>
      </c>
    </row>
    <row r="18" spans="1:14" ht="16.3">
      <c r="A18" s="17"/>
      <c r="B18" s="17"/>
      <c r="C18" s="10">
        <v>24</v>
      </c>
      <c r="D18" s="10">
        <v>31</v>
      </c>
      <c r="E18" s="10">
        <f t="shared" ref="E18:E21" si="9">D18+1-C18</f>
        <v>8</v>
      </c>
      <c r="F18" s="69" t="str">
        <f t="shared" ref="F18:F21" si="10">CONCATENATE(E18,"'h",K18)</f>
        <v>8'h0</v>
      </c>
      <c r="G18" s="69" t="s">
        <v>121</v>
      </c>
      <c r="H18" s="12" t="s">
        <v>3302</v>
      </c>
      <c r="I18" s="29" t="s">
        <v>3168</v>
      </c>
      <c r="J18" s="10">
        <v>0</v>
      </c>
      <c r="K18" s="10">
        <v>0</v>
      </c>
      <c r="L18" s="10">
        <f t="shared" ref="L18:L21" si="11">J18*(2^C18)</f>
        <v>0</v>
      </c>
      <c r="M18" s="19"/>
      <c r="N18" s="19"/>
    </row>
    <row r="19" spans="1:14" ht="16.3">
      <c r="A19" s="17"/>
      <c r="B19" s="17"/>
      <c r="C19" s="10">
        <v>16</v>
      </c>
      <c r="D19" s="10">
        <v>23</v>
      </c>
      <c r="E19" s="10">
        <f t="shared" si="9"/>
        <v>8</v>
      </c>
      <c r="F19" s="69" t="str">
        <f t="shared" si="10"/>
        <v>8'h0</v>
      </c>
      <c r="G19" s="69" t="s">
        <v>121</v>
      </c>
      <c r="H19" s="12" t="s">
        <v>3169</v>
      </c>
      <c r="I19" s="29" t="s">
        <v>3303</v>
      </c>
      <c r="J19" s="10">
        <v>0</v>
      </c>
      <c r="K19" s="10">
        <v>0</v>
      </c>
      <c r="L19" s="10">
        <f t="shared" si="11"/>
        <v>0</v>
      </c>
      <c r="M19" s="19"/>
      <c r="N19" s="19"/>
    </row>
    <row r="20" spans="1:14" ht="16.3">
      <c r="A20" s="17"/>
      <c r="B20" s="17"/>
      <c r="C20" s="10">
        <v>8</v>
      </c>
      <c r="D20" s="10">
        <v>15</v>
      </c>
      <c r="E20" s="10">
        <f t="shared" si="9"/>
        <v>8</v>
      </c>
      <c r="F20" s="69" t="str">
        <f t="shared" si="10"/>
        <v>8'h0</v>
      </c>
      <c r="G20" s="69" t="s">
        <v>121</v>
      </c>
      <c r="H20" s="12" t="s">
        <v>3170</v>
      </c>
      <c r="I20" s="29" t="s">
        <v>3171</v>
      </c>
      <c r="J20" s="10">
        <v>0</v>
      </c>
      <c r="K20" s="10">
        <v>0</v>
      </c>
      <c r="L20" s="10">
        <f t="shared" si="11"/>
        <v>0</v>
      </c>
      <c r="M20" s="19"/>
      <c r="N20" s="19"/>
    </row>
    <row r="21" spans="1:14" ht="16.3">
      <c r="A21" s="17"/>
      <c r="B21" s="17"/>
      <c r="C21" s="10">
        <v>0</v>
      </c>
      <c r="D21" s="10">
        <v>7</v>
      </c>
      <c r="E21" s="10">
        <f t="shared" si="9"/>
        <v>8</v>
      </c>
      <c r="F21" s="69" t="str">
        <f t="shared" si="10"/>
        <v>8'h0</v>
      </c>
      <c r="G21" s="69" t="s">
        <v>121</v>
      </c>
      <c r="H21" s="12" t="s">
        <v>3167</v>
      </c>
      <c r="I21" s="29" t="s">
        <v>3172</v>
      </c>
      <c r="J21" s="10">
        <v>0</v>
      </c>
      <c r="K21" s="10">
        <v>0</v>
      </c>
      <c r="L21" s="10">
        <f t="shared" si="11"/>
        <v>0</v>
      </c>
      <c r="M21" s="19"/>
      <c r="N21" s="19"/>
    </row>
    <row r="22" spans="1:14" ht="14.6">
      <c r="A22" s="6"/>
      <c r="B22" s="5" t="s">
        <v>3173</v>
      </c>
      <c r="C22" s="6"/>
      <c r="D22" s="6"/>
      <c r="E22" s="6">
        <f>SUM(E23:E26)</f>
        <v>32</v>
      </c>
      <c r="F22" s="7" t="str">
        <f>CONCATENATE("32'h",K22)</f>
        <v>32'h00000000</v>
      </c>
      <c r="G22" s="7"/>
      <c r="H22" s="70" t="s">
        <v>3344</v>
      </c>
      <c r="I22" s="8"/>
      <c r="J22" s="6"/>
      <c r="K22" s="6" t="str">
        <f>LOWER(DEC2HEX(L22,8))</f>
        <v>00000000</v>
      </c>
      <c r="L22" s="6">
        <f>SUM(L24:L26)</f>
        <v>0</v>
      </c>
      <c r="M22" s="6">
        <v>11</v>
      </c>
      <c r="N22" s="19"/>
    </row>
    <row r="23" spans="1:14" ht="16.3">
      <c r="A23" s="17"/>
      <c r="B23" s="17"/>
      <c r="C23" s="10">
        <v>24</v>
      </c>
      <c r="D23" s="10">
        <v>31</v>
      </c>
      <c r="E23" s="10">
        <f t="shared" ref="E23:E26" si="12">D23+1-C23</f>
        <v>8</v>
      </c>
      <c r="F23" s="69" t="str">
        <f t="shared" ref="F23:F26" si="13">CONCATENATE(E23,"'h",K23)</f>
        <v>8'h0</v>
      </c>
      <c r="G23" s="69" t="s">
        <v>121</v>
      </c>
      <c r="H23" s="12" t="s">
        <v>3174</v>
      </c>
      <c r="I23" s="29" t="s">
        <v>3175</v>
      </c>
      <c r="J23" s="10">
        <v>0</v>
      </c>
      <c r="K23" s="10">
        <v>0</v>
      </c>
      <c r="L23" s="10">
        <f t="shared" ref="L23:L26" si="14">J23*(2^C23)</f>
        <v>0</v>
      </c>
      <c r="M23" s="19"/>
      <c r="N23" s="19"/>
    </row>
    <row r="24" spans="1:14" ht="16.3">
      <c r="A24" s="17"/>
      <c r="B24" s="17"/>
      <c r="C24" s="10">
        <v>16</v>
      </c>
      <c r="D24" s="10">
        <v>23</v>
      </c>
      <c r="E24" s="10">
        <f t="shared" si="12"/>
        <v>8</v>
      </c>
      <c r="F24" s="69" t="str">
        <f t="shared" si="13"/>
        <v>8'h0</v>
      </c>
      <c r="G24" s="69" t="s">
        <v>121</v>
      </c>
      <c r="H24" s="12" t="s">
        <v>3176</v>
      </c>
      <c r="I24" s="29" t="s">
        <v>3177</v>
      </c>
      <c r="J24" s="10">
        <v>0</v>
      </c>
      <c r="K24" s="10">
        <v>0</v>
      </c>
      <c r="L24" s="10">
        <f t="shared" si="14"/>
        <v>0</v>
      </c>
      <c r="M24" s="19"/>
      <c r="N24" s="19"/>
    </row>
    <row r="25" spans="1:14" ht="16.3">
      <c r="A25" s="17"/>
      <c r="B25" s="17"/>
      <c r="C25" s="10">
        <v>8</v>
      </c>
      <c r="D25" s="10">
        <v>15</v>
      </c>
      <c r="E25" s="10">
        <f t="shared" si="12"/>
        <v>8</v>
      </c>
      <c r="F25" s="69" t="str">
        <f t="shared" si="13"/>
        <v>8'h0</v>
      </c>
      <c r="G25" s="69" t="s">
        <v>121</v>
      </c>
      <c r="H25" s="12" t="s">
        <v>3178</v>
      </c>
      <c r="I25" s="29" t="s">
        <v>3179</v>
      </c>
      <c r="J25" s="10">
        <v>0</v>
      </c>
      <c r="K25" s="10">
        <v>0</v>
      </c>
      <c r="L25" s="10">
        <f t="shared" si="14"/>
        <v>0</v>
      </c>
      <c r="M25" s="19"/>
      <c r="N25" s="19"/>
    </row>
    <row r="26" spans="1:14" ht="16.3">
      <c r="A26" s="17"/>
      <c r="B26" s="17"/>
      <c r="C26" s="10">
        <v>0</v>
      </c>
      <c r="D26" s="10">
        <v>7</v>
      </c>
      <c r="E26" s="10">
        <f t="shared" si="12"/>
        <v>8</v>
      </c>
      <c r="F26" s="69" t="str">
        <f t="shared" si="13"/>
        <v>8'h0</v>
      </c>
      <c r="G26" s="69" t="s">
        <v>121</v>
      </c>
      <c r="H26" s="12" t="s">
        <v>3180</v>
      </c>
      <c r="I26" s="29" t="s">
        <v>3181</v>
      </c>
      <c r="J26" s="10">
        <v>0</v>
      </c>
      <c r="K26" s="10">
        <v>0</v>
      </c>
      <c r="L26" s="10">
        <f t="shared" si="14"/>
        <v>0</v>
      </c>
      <c r="M26" s="19"/>
      <c r="N26" s="19"/>
    </row>
    <row r="27" spans="1:14" ht="14.6">
      <c r="A27" s="6"/>
      <c r="B27" s="5" t="s">
        <v>3182</v>
      </c>
      <c r="C27" s="6"/>
      <c r="D27" s="6"/>
      <c r="E27" s="6">
        <f>SUM(E28:E31)</f>
        <v>32</v>
      </c>
      <c r="F27" s="7" t="str">
        <f>CONCATENATE("32'h",K27)</f>
        <v>32'h00000000</v>
      </c>
      <c r="G27" s="7"/>
      <c r="H27" s="70" t="s">
        <v>3343</v>
      </c>
      <c r="I27" s="8"/>
      <c r="J27" s="6"/>
      <c r="K27" s="6" t="str">
        <f>LOWER(DEC2HEX(L27,8))</f>
        <v>00000000</v>
      </c>
      <c r="L27" s="6">
        <f>SUM(L29:L31)</f>
        <v>0</v>
      </c>
      <c r="M27" s="6">
        <v>11</v>
      </c>
      <c r="N27" s="19"/>
    </row>
    <row r="28" spans="1:14" ht="16.3">
      <c r="A28" s="17"/>
      <c r="B28" s="17"/>
      <c r="C28" s="10">
        <v>24</v>
      </c>
      <c r="D28" s="10">
        <v>31</v>
      </c>
      <c r="E28" s="10">
        <f t="shared" ref="E28:E31" si="15">D28+1-C28</f>
        <v>8</v>
      </c>
      <c r="F28" s="69" t="str">
        <f t="shared" ref="F28:F31" si="16">CONCATENATE(E28,"'h",K28)</f>
        <v>8'h0</v>
      </c>
      <c r="G28" s="69" t="s">
        <v>121</v>
      </c>
      <c r="H28" s="12" t="s">
        <v>3183</v>
      </c>
      <c r="I28" s="29" t="s">
        <v>3184</v>
      </c>
      <c r="J28" s="10">
        <v>0</v>
      </c>
      <c r="K28" s="10">
        <v>0</v>
      </c>
      <c r="L28" s="10">
        <f t="shared" ref="L28:L31" si="17">J28*(2^C28)</f>
        <v>0</v>
      </c>
      <c r="M28" s="19"/>
      <c r="N28" s="19"/>
    </row>
    <row r="29" spans="1:14" ht="16.3">
      <c r="A29" s="17"/>
      <c r="B29" s="17"/>
      <c r="C29" s="10">
        <v>16</v>
      </c>
      <c r="D29" s="10">
        <v>23</v>
      </c>
      <c r="E29" s="10">
        <f t="shared" si="15"/>
        <v>8</v>
      </c>
      <c r="F29" s="69" t="str">
        <f t="shared" si="16"/>
        <v>8'h0</v>
      </c>
      <c r="G29" s="69" t="s">
        <v>121</v>
      </c>
      <c r="H29" s="12" t="s">
        <v>3185</v>
      </c>
      <c r="I29" s="29" t="s">
        <v>3186</v>
      </c>
      <c r="J29" s="10">
        <v>0</v>
      </c>
      <c r="K29" s="10">
        <v>0</v>
      </c>
      <c r="L29" s="10">
        <f t="shared" si="17"/>
        <v>0</v>
      </c>
      <c r="M29" s="19"/>
      <c r="N29" s="19"/>
    </row>
    <row r="30" spans="1:14" ht="16.3">
      <c r="A30" s="17"/>
      <c r="B30" s="17"/>
      <c r="C30" s="10">
        <v>8</v>
      </c>
      <c r="D30" s="10">
        <v>15</v>
      </c>
      <c r="E30" s="10">
        <f t="shared" si="15"/>
        <v>8</v>
      </c>
      <c r="F30" s="69" t="str">
        <f t="shared" si="16"/>
        <v>8'h0</v>
      </c>
      <c r="G30" s="69" t="s">
        <v>121</v>
      </c>
      <c r="H30" s="12" t="s">
        <v>3304</v>
      </c>
      <c r="I30" s="29" t="s">
        <v>3305</v>
      </c>
      <c r="J30" s="10">
        <v>0</v>
      </c>
      <c r="K30" s="10">
        <v>0</v>
      </c>
      <c r="L30" s="10">
        <f t="shared" si="17"/>
        <v>0</v>
      </c>
      <c r="M30" s="19"/>
      <c r="N30" s="19"/>
    </row>
    <row r="31" spans="1:14" ht="16.3">
      <c r="A31" s="17"/>
      <c r="B31" s="17"/>
      <c r="C31" s="10">
        <v>0</v>
      </c>
      <c r="D31" s="10">
        <v>7</v>
      </c>
      <c r="E31" s="10">
        <f t="shared" si="15"/>
        <v>8</v>
      </c>
      <c r="F31" s="69" t="str">
        <f t="shared" si="16"/>
        <v>8'h0</v>
      </c>
      <c r="G31" s="69" t="s">
        <v>121</v>
      </c>
      <c r="H31" s="12" t="s">
        <v>3306</v>
      </c>
      <c r="I31" s="29" t="s">
        <v>3307</v>
      </c>
      <c r="J31" s="10">
        <v>0</v>
      </c>
      <c r="K31" s="10">
        <v>0</v>
      </c>
      <c r="L31" s="10">
        <f t="shared" si="17"/>
        <v>0</v>
      </c>
      <c r="M31" s="19"/>
      <c r="N31" s="19"/>
    </row>
    <row r="32" spans="1:14" ht="14.6">
      <c r="A32" s="6"/>
      <c r="B32" s="5" t="s">
        <v>3187</v>
      </c>
      <c r="C32" s="6"/>
      <c r="D32" s="6"/>
      <c r="E32" s="6">
        <f>SUM(E33:E36)</f>
        <v>32</v>
      </c>
      <c r="F32" s="7" t="str">
        <f>CONCATENATE("32'h",K32)</f>
        <v>32'h0000ffff</v>
      </c>
      <c r="G32" s="7"/>
      <c r="H32" s="70" t="s">
        <v>3342</v>
      </c>
      <c r="I32" s="8"/>
      <c r="J32" s="6"/>
      <c r="K32" s="6" t="str">
        <f>LOWER(DEC2HEX(L32,8))</f>
        <v>0000ffff</v>
      </c>
      <c r="L32" s="6">
        <f>SUM(L33:L36)</f>
        <v>65535</v>
      </c>
      <c r="M32" s="6">
        <v>12</v>
      </c>
      <c r="N32" s="19"/>
    </row>
    <row r="33" spans="1:14" ht="16.3">
      <c r="A33" s="17"/>
      <c r="B33" s="17"/>
      <c r="C33" s="10">
        <v>31</v>
      </c>
      <c r="D33" s="10">
        <v>31</v>
      </c>
      <c r="E33" s="10">
        <f t="shared" ref="E33:E35" si="18">D33+1-C33</f>
        <v>1</v>
      </c>
      <c r="F33" s="69" t="str">
        <f t="shared" ref="F33:F36" si="19">CONCATENATE(E33,"'h",K33)</f>
        <v>1'h0</v>
      </c>
      <c r="G33" s="69" t="s">
        <v>121</v>
      </c>
      <c r="H33" s="12" t="s">
        <v>1098</v>
      </c>
      <c r="I33" s="29" t="s">
        <v>1099</v>
      </c>
      <c r="J33" s="10">
        <v>0</v>
      </c>
      <c r="K33" s="10">
        <v>0</v>
      </c>
      <c r="L33" s="10">
        <f t="shared" ref="L33:L36" si="20">J33*(2^C33)</f>
        <v>0</v>
      </c>
      <c r="M33" s="19"/>
      <c r="N33" s="19"/>
    </row>
    <row r="34" spans="1:14" ht="16.3">
      <c r="A34" s="17"/>
      <c r="B34" s="17"/>
      <c r="C34" s="10">
        <v>17</v>
      </c>
      <c r="D34" s="10">
        <v>30</v>
      </c>
      <c r="E34" s="10">
        <f t="shared" si="18"/>
        <v>14</v>
      </c>
      <c r="F34" s="69" t="str">
        <f t="shared" si="19"/>
        <v>14'h0</v>
      </c>
      <c r="G34" s="69" t="s">
        <v>121</v>
      </c>
      <c r="H34" s="12" t="s">
        <v>45</v>
      </c>
      <c r="I34" s="29"/>
      <c r="J34" s="10">
        <v>0</v>
      </c>
      <c r="K34" s="10">
        <v>0</v>
      </c>
      <c r="L34" s="10">
        <f t="shared" si="20"/>
        <v>0</v>
      </c>
      <c r="M34" s="19"/>
      <c r="N34" s="19"/>
    </row>
    <row r="35" spans="1:14" ht="16.3">
      <c r="A35" s="17"/>
      <c r="B35" s="17"/>
      <c r="C35" s="10">
        <v>16</v>
      </c>
      <c r="D35" s="10">
        <v>16</v>
      </c>
      <c r="E35" s="10">
        <f t="shared" si="18"/>
        <v>1</v>
      </c>
      <c r="F35" s="69" t="str">
        <f t="shared" si="19"/>
        <v>1'h0</v>
      </c>
      <c r="G35" s="69" t="s">
        <v>121</v>
      </c>
      <c r="H35" s="12" t="s">
        <v>1100</v>
      </c>
      <c r="I35" s="29"/>
      <c r="J35" s="10">
        <v>0</v>
      </c>
      <c r="K35" s="10">
        <v>0</v>
      </c>
      <c r="L35" s="10">
        <f t="shared" si="20"/>
        <v>0</v>
      </c>
      <c r="M35" s="19"/>
      <c r="N35" s="19"/>
    </row>
    <row r="36" spans="1:14" ht="16.3">
      <c r="A36" s="17"/>
      <c r="B36" s="17"/>
      <c r="C36" s="10">
        <v>0</v>
      </c>
      <c r="D36" s="10">
        <v>15</v>
      </c>
      <c r="E36" s="10">
        <f>D36+1-C36</f>
        <v>16</v>
      </c>
      <c r="F36" s="69" t="str">
        <f t="shared" si="19"/>
        <v>16'hffff</v>
      </c>
      <c r="G36" s="69" t="s">
        <v>121</v>
      </c>
      <c r="H36" s="12" t="s">
        <v>1101</v>
      </c>
      <c r="I36" s="29" t="s">
        <v>1102</v>
      </c>
      <c r="J36" s="10">
        <v>65535</v>
      </c>
      <c r="K36" s="10" t="s">
        <v>4138</v>
      </c>
      <c r="L36" s="10">
        <f t="shared" si="20"/>
        <v>65535</v>
      </c>
      <c r="M36" s="19"/>
      <c r="N36" s="19"/>
    </row>
    <row r="37" spans="1:14" ht="14.6">
      <c r="A37" s="6"/>
      <c r="B37" s="5" t="s">
        <v>3188</v>
      </c>
      <c r="C37" s="6"/>
      <c r="D37" s="6"/>
      <c r="E37" s="6">
        <f>SUM(E38:E45)</f>
        <v>32</v>
      </c>
      <c r="F37" s="7" t="str">
        <f>CONCATENATE("32'h",K37)</f>
        <v>32'h0003fc00</v>
      </c>
      <c r="G37" s="7"/>
      <c r="H37" s="70" t="s">
        <v>3341</v>
      </c>
      <c r="I37" s="8"/>
      <c r="J37" s="6"/>
      <c r="K37" s="6" t="str">
        <f>LOWER(DEC2HEX(L37,8))</f>
        <v>0003fc00</v>
      </c>
      <c r="L37" s="6">
        <f>SUM(L38:L45)</f>
        <v>261120</v>
      </c>
      <c r="M37" s="6">
        <v>12</v>
      </c>
      <c r="N37" s="19" t="s">
        <v>1076</v>
      </c>
    </row>
    <row r="38" spans="1:14" ht="14.6">
      <c r="A38" s="17"/>
      <c r="B38" s="17"/>
      <c r="C38" s="10">
        <v>20</v>
      </c>
      <c r="D38" s="10">
        <v>31</v>
      </c>
      <c r="E38" s="10">
        <f>D38+1-C38</f>
        <v>12</v>
      </c>
      <c r="F38" s="29" t="s">
        <v>3332</v>
      </c>
      <c r="G38" s="29" t="s">
        <v>121</v>
      </c>
      <c r="H38" s="12" t="s">
        <v>45</v>
      </c>
      <c r="I38" s="73"/>
      <c r="J38" s="10">
        <v>0</v>
      </c>
      <c r="K38" s="10" t="str">
        <f>LOWER(DEC2HEX((J38)))</f>
        <v>0</v>
      </c>
      <c r="L38" s="10">
        <f>J38*(2^C38)</f>
        <v>0</v>
      </c>
      <c r="M38" s="19"/>
      <c r="N38" s="19"/>
    </row>
    <row r="39" spans="1:14" ht="14.6">
      <c r="A39" s="17"/>
      <c r="B39" s="17"/>
      <c r="C39" s="10">
        <v>18</v>
      </c>
      <c r="D39" s="10">
        <v>19</v>
      </c>
      <c r="E39" s="10">
        <f t="shared" ref="E39" si="21">D39+1-C39</f>
        <v>2</v>
      </c>
      <c r="F39" s="29" t="s">
        <v>3333</v>
      </c>
      <c r="G39" s="29" t="s">
        <v>123</v>
      </c>
      <c r="H39" s="12" t="s">
        <v>3334</v>
      </c>
      <c r="I39" s="73" t="s">
        <v>3335</v>
      </c>
      <c r="J39" s="10">
        <v>0</v>
      </c>
      <c r="K39" s="10" t="str">
        <f t="shared" ref="K39" si="22">LOWER(DEC2HEX((J39)))</f>
        <v>0</v>
      </c>
      <c r="L39" s="10">
        <f t="shared" ref="L39" si="23">J39*(2^C39)</f>
        <v>0</v>
      </c>
      <c r="M39" s="19"/>
      <c r="N39" s="19"/>
    </row>
    <row r="40" spans="1:14" ht="14.6">
      <c r="A40" s="17"/>
      <c r="B40" s="17"/>
      <c r="C40" s="10">
        <v>17</v>
      </c>
      <c r="D40" s="10">
        <v>17</v>
      </c>
      <c r="E40" s="10">
        <f t="shared" ref="E40:E45" si="24">D40+1-C40</f>
        <v>1</v>
      </c>
      <c r="F40" s="29" t="s">
        <v>1104</v>
      </c>
      <c r="G40" s="29" t="s">
        <v>123</v>
      </c>
      <c r="H40" s="12" t="s">
        <v>1105</v>
      </c>
      <c r="I40" s="73"/>
      <c r="J40" s="10">
        <v>1</v>
      </c>
      <c r="K40" s="10" t="str">
        <f t="shared" ref="K40:K45" si="25">LOWER(DEC2HEX((J40)))</f>
        <v>1</v>
      </c>
      <c r="L40" s="10">
        <f t="shared" ref="L40:L45" si="26">J40*(2^C40)</f>
        <v>131072</v>
      </c>
      <c r="M40" s="19"/>
      <c r="N40" s="19"/>
    </row>
    <row r="41" spans="1:14" ht="14.6">
      <c r="A41" s="17"/>
      <c r="B41" s="17"/>
      <c r="C41" s="10">
        <v>16</v>
      </c>
      <c r="D41" s="10">
        <v>16</v>
      </c>
      <c r="E41" s="10">
        <f t="shared" si="24"/>
        <v>1</v>
      </c>
      <c r="F41" s="29" t="s">
        <v>1104</v>
      </c>
      <c r="G41" s="29" t="s">
        <v>123</v>
      </c>
      <c r="H41" s="12" t="s">
        <v>3308</v>
      </c>
      <c r="I41" s="73"/>
      <c r="J41" s="10">
        <v>1</v>
      </c>
      <c r="K41" s="10" t="str">
        <f t="shared" si="25"/>
        <v>1</v>
      </c>
      <c r="L41" s="10">
        <f t="shared" si="26"/>
        <v>65536</v>
      </c>
      <c r="M41" s="19"/>
      <c r="N41" s="19"/>
    </row>
    <row r="42" spans="1:14" ht="56.6">
      <c r="A42" s="17"/>
      <c r="B42" s="17"/>
      <c r="C42" s="10">
        <v>10</v>
      </c>
      <c r="D42" s="10">
        <v>15</v>
      </c>
      <c r="E42" s="10">
        <f t="shared" si="24"/>
        <v>6</v>
      </c>
      <c r="F42" s="29" t="s">
        <v>1106</v>
      </c>
      <c r="G42" s="29" t="s">
        <v>123</v>
      </c>
      <c r="H42" s="12" t="s">
        <v>1107</v>
      </c>
      <c r="I42" s="29" t="s">
        <v>3309</v>
      </c>
      <c r="J42" s="10">
        <v>63</v>
      </c>
      <c r="K42" s="10" t="str">
        <f t="shared" si="25"/>
        <v>3f</v>
      </c>
      <c r="L42" s="10">
        <f t="shared" si="26"/>
        <v>64512</v>
      </c>
      <c r="M42" s="19"/>
      <c r="N42" s="19"/>
    </row>
    <row r="43" spans="1:14" ht="28.3">
      <c r="A43" s="17"/>
      <c r="B43" s="17"/>
      <c r="C43" s="10">
        <v>2</v>
      </c>
      <c r="D43" s="10">
        <v>9</v>
      </c>
      <c r="E43" s="10">
        <f t="shared" si="24"/>
        <v>8</v>
      </c>
      <c r="F43" s="29" t="s">
        <v>319</v>
      </c>
      <c r="G43" s="29" t="s">
        <v>123</v>
      </c>
      <c r="H43" s="12" t="s">
        <v>1108</v>
      </c>
      <c r="I43" s="29" t="s">
        <v>2666</v>
      </c>
      <c r="J43" s="10">
        <v>0</v>
      </c>
      <c r="K43" s="10" t="str">
        <f t="shared" si="25"/>
        <v>0</v>
      </c>
      <c r="L43" s="10">
        <f t="shared" si="26"/>
        <v>0</v>
      </c>
      <c r="M43" s="19"/>
      <c r="N43" s="19"/>
    </row>
    <row r="44" spans="1:14" ht="14.6">
      <c r="A44" s="17"/>
      <c r="B44" s="17"/>
      <c r="C44" s="10">
        <v>1</v>
      </c>
      <c r="D44" s="10">
        <v>1</v>
      </c>
      <c r="E44" s="10">
        <f t="shared" si="24"/>
        <v>1</v>
      </c>
      <c r="F44" s="29" t="s">
        <v>181</v>
      </c>
      <c r="G44" s="29" t="s">
        <v>2434</v>
      </c>
      <c r="H44" s="12" t="s">
        <v>3310</v>
      </c>
      <c r="I44" s="73"/>
      <c r="J44" s="10">
        <v>0</v>
      </c>
      <c r="K44" s="10" t="str">
        <f t="shared" si="25"/>
        <v>0</v>
      </c>
      <c r="L44" s="10">
        <f t="shared" si="26"/>
        <v>0</v>
      </c>
      <c r="M44" s="19"/>
      <c r="N44" s="19"/>
    </row>
    <row r="45" spans="1:14" ht="14.6">
      <c r="A45" s="17"/>
      <c r="B45" s="33"/>
      <c r="C45" s="10">
        <v>0</v>
      </c>
      <c r="D45" s="10">
        <v>0</v>
      </c>
      <c r="E45" s="10">
        <f t="shared" si="24"/>
        <v>1</v>
      </c>
      <c r="F45" s="29" t="s">
        <v>181</v>
      </c>
      <c r="G45" s="29" t="s">
        <v>123</v>
      </c>
      <c r="H45" s="12" t="s">
        <v>1109</v>
      </c>
      <c r="I45" s="29" t="s">
        <v>1110</v>
      </c>
      <c r="J45" s="10">
        <v>0</v>
      </c>
      <c r="K45" s="10" t="str">
        <f t="shared" si="25"/>
        <v>0</v>
      </c>
      <c r="L45" s="10">
        <f t="shared" si="26"/>
        <v>0</v>
      </c>
      <c r="M45" s="19"/>
      <c r="N45" s="19"/>
    </row>
    <row r="46" spans="1:14" ht="14.6">
      <c r="A46" s="6"/>
      <c r="B46" s="5" t="s">
        <v>3311</v>
      </c>
      <c r="C46" s="6"/>
      <c r="D46" s="6"/>
      <c r="E46" s="6">
        <f>SUM(E47:E51)</f>
        <v>32</v>
      </c>
      <c r="F46" s="7" t="str">
        <f>CONCATENATE("32'h",K46)</f>
        <v>32'h0fffffff</v>
      </c>
      <c r="G46" s="7"/>
      <c r="H46" s="70" t="s">
        <v>3340</v>
      </c>
      <c r="I46" s="8"/>
      <c r="J46" s="6"/>
      <c r="K46" s="6" t="str">
        <f>LOWER(DEC2HEX(L46,8))</f>
        <v>0fffffff</v>
      </c>
      <c r="L46" s="6">
        <f>SUM(L47:L51)</f>
        <v>268435455</v>
      </c>
      <c r="M46" s="19"/>
      <c r="N46" s="19"/>
    </row>
    <row r="47" spans="1:14" ht="16.3">
      <c r="A47" s="17"/>
      <c r="B47" s="17"/>
      <c r="C47" s="10">
        <v>29</v>
      </c>
      <c r="D47" s="10">
        <v>31</v>
      </c>
      <c r="E47" s="10">
        <f>D47+1-C47</f>
        <v>3</v>
      </c>
      <c r="F47" s="71" t="str">
        <f t="shared" ref="F47:F49" si="27">CONCATENATE(E47,"'h",K47)</f>
        <v>3'h0</v>
      </c>
      <c r="G47" s="69" t="s">
        <v>121</v>
      </c>
      <c r="H47" s="72" t="s">
        <v>45</v>
      </c>
      <c r="I47" s="76"/>
      <c r="J47" s="10">
        <v>0</v>
      </c>
      <c r="K47" s="10" t="str">
        <f>LOWER(DEC2HEX((J47)))</f>
        <v>0</v>
      </c>
      <c r="L47" s="10">
        <f>J47*(2^C47)</f>
        <v>0</v>
      </c>
      <c r="M47" s="19"/>
      <c r="N47" s="19"/>
    </row>
    <row r="48" spans="1:14" ht="16.3">
      <c r="A48" s="17"/>
      <c r="B48" s="17"/>
      <c r="C48" s="10">
        <v>28</v>
      </c>
      <c r="D48" s="10">
        <v>28</v>
      </c>
      <c r="E48" s="10">
        <f>D48+1-C48</f>
        <v>1</v>
      </c>
      <c r="F48" s="71" t="str">
        <f t="shared" si="27"/>
        <v>1'h0</v>
      </c>
      <c r="G48" s="40" t="s">
        <v>1112</v>
      </c>
      <c r="H48" s="72" t="s">
        <v>1113</v>
      </c>
      <c r="I48" s="76" t="s">
        <v>1114</v>
      </c>
      <c r="J48" s="10">
        <v>0</v>
      </c>
      <c r="K48" s="10" t="str">
        <f>LOWER(DEC2HEX((J48)))</f>
        <v>0</v>
      </c>
      <c r="L48" s="10">
        <f>J48*(2^C48)</f>
        <v>0</v>
      </c>
      <c r="M48" s="19"/>
      <c r="N48" s="19"/>
    </row>
    <row r="49" spans="1:14" ht="16.3">
      <c r="A49" s="17"/>
      <c r="B49" s="33"/>
      <c r="C49" s="10">
        <v>16</v>
      </c>
      <c r="D49" s="10">
        <v>27</v>
      </c>
      <c r="E49" s="10">
        <f t="shared" ref="E49:E51" si="28">D49+1-C49</f>
        <v>12</v>
      </c>
      <c r="F49" s="71" t="str">
        <f t="shared" si="27"/>
        <v>12'hfff</v>
      </c>
      <c r="G49" s="40" t="s">
        <v>1112</v>
      </c>
      <c r="H49" s="72" t="s">
        <v>1115</v>
      </c>
      <c r="I49" s="71" t="s">
        <v>1116</v>
      </c>
      <c r="J49" s="10">
        <v>4095</v>
      </c>
      <c r="K49" s="10" t="str">
        <f t="shared" ref="K49:K51" si="29">LOWER(DEC2HEX((J49)))</f>
        <v>fff</v>
      </c>
      <c r="L49" s="10">
        <f t="shared" ref="L49:L51" si="30">J49*(2^C49)</f>
        <v>268369920</v>
      </c>
      <c r="M49" s="19"/>
      <c r="N49" s="19"/>
    </row>
    <row r="50" spans="1:14" ht="16.3">
      <c r="A50" s="17"/>
      <c r="B50" s="33"/>
      <c r="C50" s="10">
        <v>8</v>
      </c>
      <c r="D50" s="10">
        <v>15</v>
      </c>
      <c r="E50" s="10">
        <f t="shared" si="28"/>
        <v>8</v>
      </c>
      <c r="F50" s="71" t="s">
        <v>3320</v>
      </c>
      <c r="G50" s="40" t="s">
        <v>123</v>
      </c>
      <c r="H50" s="72" t="s">
        <v>3312</v>
      </c>
      <c r="I50" s="71" t="s">
        <v>3313</v>
      </c>
      <c r="J50" s="10">
        <v>255</v>
      </c>
      <c r="K50" s="10" t="str">
        <f t="shared" si="29"/>
        <v>ff</v>
      </c>
      <c r="L50" s="10">
        <f t="shared" si="30"/>
        <v>65280</v>
      </c>
      <c r="M50" s="19"/>
      <c r="N50" s="19"/>
    </row>
    <row r="51" spans="1:14" ht="16.3">
      <c r="A51" s="17"/>
      <c r="B51" s="33"/>
      <c r="C51" s="10">
        <v>0</v>
      </c>
      <c r="D51" s="10">
        <v>7</v>
      </c>
      <c r="E51" s="10">
        <f t="shared" si="28"/>
        <v>8</v>
      </c>
      <c r="F51" s="71" t="s">
        <v>3319</v>
      </c>
      <c r="G51" s="40" t="s">
        <v>123</v>
      </c>
      <c r="H51" s="72" t="s">
        <v>3314</v>
      </c>
      <c r="I51" s="71" t="s">
        <v>3315</v>
      </c>
      <c r="J51" s="10">
        <v>255</v>
      </c>
      <c r="K51" s="10" t="str">
        <f t="shared" si="29"/>
        <v>ff</v>
      </c>
      <c r="L51" s="10">
        <f t="shared" si="30"/>
        <v>255</v>
      </c>
      <c r="M51" s="19"/>
      <c r="N51" s="19"/>
    </row>
    <row r="52" spans="1:14" ht="14.6">
      <c r="A52" s="6"/>
      <c r="B52" s="5" t="s">
        <v>3316</v>
      </c>
      <c r="C52" s="6"/>
      <c r="D52" s="6"/>
      <c r="E52" s="6">
        <f>SUM(E53:E56)</f>
        <v>32</v>
      </c>
      <c r="F52" s="7" t="str">
        <f>CONCATENATE("32'h",K52)</f>
        <v>32'h00000000</v>
      </c>
      <c r="G52" s="7"/>
      <c r="H52" s="70" t="s">
        <v>3339</v>
      </c>
      <c r="I52" s="8"/>
      <c r="J52" s="6"/>
      <c r="K52" s="6" t="str">
        <f>LOWER(DEC2HEX(L52,8))</f>
        <v>00000000</v>
      </c>
      <c r="L52" s="6">
        <f>SUM(L53:L56)</f>
        <v>0</v>
      </c>
      <c r="M52" s="19"/>
      <c r="N52" s="19"/>
    </row>
    <row r="53" spans="1:14" ht="16.3">
      <c r="A53" s="17"/>
      <c r="B53" s="17"/>
      <c r="C53" s="10">
        <v>3</v>
      </c>
      <c r="D53" s="10">
        <v>31</v>
      </c>
      <c r="E53" s="10">
        <f>D53+1-C53</f>
        <v>29</v>
      </c>
      <c r="F53" s="29" t="s">
        <v>1118</v>
      </c>
      <c r="G53" s="69" t="s">
        <v>121</v>
      </c>
      <c r="H53" s="12" t="s">
        <v>45</v>
      </c>
      <c r="I53" s="29"/>
      <c r="J53" s="10">
        <v>0</v>
      </c>
      <c r="K53" s="10" t="str">
        <f>LOWER(DEC2HEX((J53)))</f>
        <v>0</v>
      </c>
      <c r="L53" s="10">
        <f>J53*(2^C53)</f>
        <v>0</v>
      </c>
      <c r="M53" s="19"/>
      <c r="N53" s="19"/>
    </row>
    <row r="54" spans="1:14" ht="28.3">
      <c r="A54" s="17"/>
      <c r="B54" s="33"/>
      <c r="C54" s="10">
        <v>2</v>
      </c>
      <c r="D54" s="10">
        <v>2</v>
      </c>
      <c r="E54" s="10">
        <f t="shared" ref="E54:E56" si="31">D54+1-C54</f>
        <v>1</v>
      </c>
      <c r="F54" s="73" t="s">
        <v>181</v>
      </c>
      <c r="G54" s="40" t="s">
        <v>1112</v>
      </c>
      <c r="H54" s="73" t="s">
        <v>1119</v>
      </c>
      <c r="I54" s="77" t="s">
        <v>1120</v>
      </c>
      <c r="J54" s="10">
        <v>0</v>
      </c>
      <c r="K54" s="10" t="str">
        <f t="shared" ref="K54:K56" si="32">LOWER(DEC2HEX((J54)))</f>
        <v>0</v>
      </c>
      <c r="L54" s="10">
        <f t="shared" ref="L54:L56" si="33">J54*(2^C54)</f>
        <v>0</v>
      </c>
      <c r="M54" s="19"/>
      <c r="N54" s="19"/>
    </row>
    <row r="55" spans="1:14" ht="16.3">
      <c r="A55" s="17"/>
      <c r="B55" s="33"/>
      <c r="C55" s="10">
        <v>1</v>
      </c>
      <c r="D55" s="10">
        <v>1</v>
      </c>
      <c r="E55" s="10">
        <f t="shared" si="31"/>
        <v>1</v>
      </c>
      <c r="F55" s="73" t="s">
        <v>181</v>
      </c>
      <c r="G55" s="40" t="s">
        <v>123</v>
      </c>
      <c r="H55" s="73" t="s">
        <v>1121</v>
      </c>
      <c r="I55" s="73" t="s">
        <v>1122</v>
      </c>
      <c r="J55" s="10">
        <v>0</v>
      </c>
      <c r="K55" s="10" t="str">
        <f t="shared" si="32"/>
        <v>0</v>
      </c>
      <c r="L55" s="10">
        <f t="shared" si="33"/>
        <v>0</v>
      </c>
      <c r="M55" s="19"/>
      <c r="N55" s="19"/>
    </row>
    <row r="56" spans="1:14" ht="42.45">
      <c r="A56" s="17"/>
      <c r="B56" s="33"/>
      <c r="C56" s="10">
        <v>0</v>
      </c>
      <c r="D56" s="10">
        <v>0</v>
      </c>
      <c r="E56" s="10">
        <f t="shared" si="31"/>
        <v>1</v>
      </c>
      <c r="F56" s="73" t="s">
        <v>181</v>
      </c>
      <c r="G56" s="40" t="s">
        <v>123</v>
      </c>
      <c r="H56" s="73" t="s">
        <v>1123</v>
      </c>
      <c r="I56" s="77" t="s">
        <v>1124</v>
      </c>
      <c r="J56" s="10">
        <v>0</v>
      </c>
      <c r="K56" s="10" t="str">
        <f t="shared" si="32"/>
        <v>0</v>
      </c>
      <c r="L56" s="10">
        <f t="shared" si="33"/>
        <v>0</v>
      </c>
      <c r="M56" s="19"/>
      <c r="N56" s="19"/>
    </row>
    <row r="57" spans="1:14" ht="14.6">
      <c r="A57" s="6"/>
      <c r="B57" s="5" t="s">
        <v>3317</v>
      </c>
      <c r="C57" s="6"/>
      <c r="D57" s="6"/>
      <c r="E57" s="6">
        <f>SUM(E58:E65)</f>
        <v>32</v>
      </c>
      <c r="F57" s="7" t="str">
        <f>CONCATENATE("32'h",K57)</f>
        <v>32'h00000000</v>
      </c>
      <c r="G57" s="7"/>
      <c r="H57" s="74" t="s">
        <v>3338</v>
      </c>
      <c r="I57" s="8"/>
      <c r="J57" s="6"/>
      <c r="K57" s="6" t="str">
        <f>LOWER(DEC2HEX(L57,8))</f>
        <v>00000000</v>
      </c>
      <c r="L57" s="6">
        <f>SUM(L58:L65)</f>
        <v>0</v>
      </c>
      <c r="M57" s="19"/>
      <c r="N57" s="19"/>
    </row>
    <row r="58" spans="1:14" ht="14.6">
      <c r="A58" s="17"/>
      <c r="B58" s="17"/>
      <c r="C58" s="10">
        <v>19</v>
      </c>
      <c r="D58" s="10">
        <v>31</v>
      </c>
      <c r="E58" s="10">
        <f t="shared" ref="E58:E65" si="34">D58+1-C58</f>
        <v>13</v>
      </c>
      <c r="F58" s="29" t="s">
        <v>1126</v>
      </c>
      <c r="G58" s="29" t="s">
        <v>121</v>
      </c>
      <c r="H58" s="12" t="s">
        <v>45</v>
      </c>
      <c r="I58" s="29"/>
      <c r="J58" s="10">
        <v>0</v>
      </c>
      <c r="K58" s="10" t="str">
        <f t="shared" ref="K58:K65" si="35">LOWER(DEC2HEX((J58)))</f>
        <v>0</v>
      </c>
      <c r="L58" s="10">
        <f t="shared" ref="L58:L65" si="36">J58*(2^C58)</f>
        <v>0</v>
      </c>
      <c r="M58" s="19"/>
      <c r="N58" s="19"/>
    </row>
    <row r="59" spans="1:14" ht="14.6">
      <c r="A59" s="17"/>
      <c r="B59" s="17"/>
      <c r="C59" s="10">
        <v>18</v>
      </c>
      <c r="D59" s="10">
        <v>18</v>
      </c>
      <c r="E59" s="10">
        <f t="shared" si="34"/>
        <v>1</v>
      </c>
      <c r="F59" s="11" t="s">
        <v>181</v>
      </c>
      <c r="G59" s="29" t="s">
        <v>121</v>
      </c>
      <c r="H59" s="11" t="s">
        <v>1127</v>
      </c>
      <c r="I59" s="12" t="s">
        <v>1128</v>
      </c>
      <c r="J59" s="10">
        <v>0</v>
      </c>
      <c r="K59" s="10" t="str">
        <f t="shared" si="35"/>
        <v>0</v>
      </c>
      <c r="L59" s="10">
        <f t="shared" si="36"/>
        <v>0</v>
      </c>
      <c r="M59" s="19"/>
      <c r="N59" s="19"/>
    </row>
    <row r="60" spans="1:14" ht="14.6">
      <c r="A60" s="17"/>
      <c r="B60" s="17"/>
      <c r="C60" s="10">
        <v>17</v>
      </c>
      <c r="D60" s="10">
        <v>17</v>
      </c>
      <c r="E60" s="10">
        <f t="shared" si="34"/>
        <v>1</v>
      </c>
      <c r="F60" s="11" t="s">
        <v>181</v>
      </c>
      <c r="G60" s="29" t="s">
        <v>121</v>
      </c>
      <c r="H60" s="11" t="s">
        <v>1129</v>
      </c>
      <c r="I60" s="11" t="s">
        <v>1130</v>
      </c>
      <c r="J60" s="10">
        <v>0</v>
      </c>
      <c r="K60" s="10" t="str">
        <f t="shared" si="35"/>
        <v>0</v>
      </c>
      <c r="L60" s="10">
        <f t="shared" si="36"/>
        <v>0</v>
      </c>
      <c r="M60" s="19"/>
      <c r="N60" s="19"/>
    </row>
    <row r="61" spans="1:14" ht="28.3">
      <c r="A61" s="17"/>
      <c r="B61" s="17"/>
      <c r="C61" s="10">
        <v>16</v>
      </c>
      <c r="D61" s="10">
        <v>16</v>
      </c>
      <c r="E61" s="10">
        <f t="shared" si="34"/>
        <v>1</v>
      </c>
      <c r="F61" s="11" t="s">
        <v>181</v>
      </c>
      <c r="G61" s="29" t="s">
        <v>121</v>
      </c>
      <c r="H61" s="11" t="s">
        <v>1131</v>
      </c>
      <c r="I61" s="12" t="s">
        <v>1132</v>
      </c>
      <c r="J61" s="10">
        <v>0</v>
      </c>
      <c r="K61" s="10" t="str">
        <f t="shared" si="35"/>
        <v>0</v>
      </c>
      <c r="L61" s="10">
        <f t="shared" si="36"/>
        <v>0</v>
      </c>
      <c r="M61" s="19"/>
      <c r="N61" s="19"/>
    </row>
    <row r="62" spans="1:14" ht="14.6">
      <c r="A62" s="17"/>
      <c r="B62" s="33"/>
      <c r="C62" s="10">
        <v>3</v>
      </c>
      <c r="D62" s="10">
        <v>15</v>
      </c>
      <c r="E62" s="10">
        <f t="shared" si="34"/>
        <v>13</v>
      </c>
      <c r="F62" s="29" t="s">
        <v>1126</v>
      </c>
      <c r="G62" s="29" t="s">
        <v>121</v>
      </c>
      <c r="H62" s="12" t="s">
        <v>45</v>
      </c>
      <c r="I62" s="29"/>
      <c r="J62" s="10">
        <v>0</v>
      </c>
      <c r="K62" s="10" t="str">
        <f t="shared" si="35"/>
        <v>0</v>
      </c>
      <c r="L62" s="10">
        <f t="shared" si="36"/>
        <v>0</v>
      </c>
      <c r="M62" s="19"/>
      <c r="N62" s="19"/>
    </row>
    <row r="63" spans="1:14" ht="14.6">
      <c r="A63" s="17"/>
      <c r="B63" s="33"/>
      <c r="C63" s="10">
        <v>2</v>
      </c>
      <c r="D63" s="10">
        <v>2</v>
      </c>
      <c r="E63" s="10">
        <f t="shared" si="34"/>
        <v>1</v>
      </c>
      <c r="F63" s="11" t="s">
        <v>181</v>
      </c>
      <c r="G63" s="29" t="s">
        <v>121</v>
      </c>
      <c r="H63" s="11" t="s">
        <v>1133</v>
      </c>
      <c r="I63" s="12" t="s">
        <v>1134</v>
      </c>
      <c r="J63" s="10">
        <v>0</v>
      </c>
      <c r="K63" s="10" t="str">
        <f t="shared" si="35"/>
        <v>0</v>
      </c>
      <c r="L63" s="10">
        <f t="shared" si="36"/>
        <v>0</v>
      </c>
      <c r="M63" s="19"/>
      <c r="N63" s="19"/>
    </row>
    <row r="64" spans="1:14" ht="14.6">
      <c r="A64" s="17"/>
      <c r="B64" s="33"/>
      <c r="C64" s="10">
        <v>1</v>
      </c>
      <c r="D64" s="10">
        <v>1</v>
      </c>
      <c r="E64" s="10">
        <f t="shared" si="34"/>
        <v>1</v>
      </c>
      <c r="F64" s="11" t="s">
        <v>181</v>
      </c>
      <c r="G64" s="29" t="s">
        <v>121</v>
      </c>
      <c r="H64" s="11" t="s">
        <v>1135</v>
      </c>
      <c r="I64" s="11" t="s">
        <v>1136</v>
      </c>
      <c r="J64" s="10">
        <v>0</v>
      </c>
      <c r="K64" s="10" t="str">
        <f t="shared" si="35"/>
        <v>0</v>
      </c>
      <c r="L64" s="10">
        <f t="shared" si="36"/>
        <v>0</v>
      </c>
      <c r="M64" s="19"/>
      <c r="N64" s="19"/>
    </row>
    <row r="65" spans="1:14" ht="28.3">
      <c r="A65" s="17"/>
      <c r="B65" s="33"/>
      <c r="C65" s="10">
        <v>0</v>
      </c>
      <c r="D65" s="10">
        <v>0</v>
      </c>
      <c r="E65" s="10">
        <f t="shared" si="34"/>
        <v>1</v>
      </c>
      <c r="F65" s="11" t="s">
        <v>181</v>
      </c>
      <c r="G65" s="29" t="s">
        <v>121</v>
      </c>
      <c r="H65" s="11" t="s">
        <v>1137</v>
      </c>
      <c r="I65" s="12" t="s">
        <v>1138</v>
      </c>
      <c r="J65" s="10">
        <v>0</v>
      </c>
      <c r="K65" s="10" t="str">
        <f t="shared" si="35"/>
        <v>0</v>
      </c>
      <c r="L65" s="10">
        <f t="shared" si="36"/>
        <v>0</v>
      </c>
      <c r="M65" s="19"/>
      <c r="N65" s="19"/>
    </row>
    <row r="66" spans="1:14" ht="14.6">
      <c r="A66" s="6"/>
      <c r="B66" s="5" t="s">
        <v>3318</v>
      </c>
      <c r="C66" s="6"/>
      <c r="D66" s="6"/>
      <c r="E66" s="6">
        <f>SUM(E67:E68)</f>
        <v>32</v>
      </c>
      <c r="F66" s="7" t="str">
        <f>CONCATENATE("32'h",K66)</f>
        <v>32'h00000000</v>
      </c>
      <c r="G66" s="7"/>
      <c r="H66" s="74" t="s">
        <v>3337</v>
      </c>
      <c r="I66" s="8"/>
      <c r="J66" s="6"/>
      <c r="K66" s="6" t="str">
        <f>LOWER(DEC2HEX(L66,8))</f>
        <v>00000000</v>
      </c>
      <c r="L66" s="6">
        <f>SUM(L67:L68)</f>
        <v>0</v>
      </c>
      <c r="M66" s="19"/>
      <c r="N66" s="19"/>
    </row>
    <row r="67" spans="1:14" ht="16.3">
      <c r="A67" s="17"/>
      <c r="B67" s="17"/>
      <c r="C67" s="10">
        <v>1</v>
      </c>
      <c r="D67" s="10">
        <v>31</v>
      </c>
      <c r="E67" s="10">
        <f t="shared" ref="E67:E68" si="37">D67+1-C67</f>
        <v>31</v>
      </c>
      <c r="F67" s="40" t="s">
        <v>1139</v>
      </c>
      <c r="G67" s="40" t="s">
        <v>1140</v>
      </c>
      <c r="H67" s="40" t="s">
        <v>1078</v>
      </c>
      <c r="I67" s="16" t="s">
        <v>122</v>
      </c>
      <c r="J67" s="10">
        <v>0</v>
      </c>
      <c r="K67" s="10" t="str">
        <f>LOWER(DEC2HEX((J67)))</f>
        <v>0</v>
      </c>
      <c r="L67" s="10">
        <f>J67*(2^C67)</f>
        <v>0</v>
      </c>
      <c r="M67" s="19"/>
      <c r="N67" s="19"/>
    </row>
    <row r="68" spans="1:14" ht="16.3">
      <c r="A68" s="17"/>
      <c r="B68" s="17"/>
      <c r="C68" s="10">
        <v>0</v>
      </c>
      <c r="D68" s="10">
        <v>0</v>
      </c>
      <c r="E68" s="10">
        <f t="shared" si="37"/>
        <v>1</v>
      </c>
      <c r="F68" s="40" t="s">
        <v>1097</v>
      </c>
      <c r="G68" s="40" t="s">
        <v>211</v>
      </c>
      <c r="H68" s="11" t="s">
        <v>1141</v>
      </c>
      <c r="I68" s="12" t="s">
        <v>1142</v>
      </c>
      <c r="J68" s="10">
        <v>0</v>
      </c>
      <c r="K68" s="10" t="str">
        <f>LOWER(DEC2HEX((J68)))</f>
        <v>0</v>
      </c>
      <c r="L68" s="10">
        <f>J68*(2^C68)</f>
        <v>0</v>
      </c>
      <c r="M68" s="19"/>
      <c r="N68" s="19"/>
    </row>
    <row r="69" spans="1:14">
      <c r="I69"/>
    </row>
    <row r="70" spans="1:14" ht="15.75" customHeight="1">
      <c r="I70"/>
    </row>
    <row r="71" spans="1:14" ht="15.75" customHeight="1">
      <c r="I71"/>
    </row>
    <row r="72" spans="1:14" ht="15.75" customHeight="1">
      <c r="I72"/>
    </row>
    <row r="73" spans="1:14" ht="15.75" customHeight="1">
      <c r="I73"/>
    </row>
    <row r="74" spans="1:14" ht="15.75" customHeight="1">
      <c r="I74"/>
    </row>
    <row r="75" spans="1:14" ht="15.75" customHeight="1">
      <c r="I75"/>
    </row>
    <row r="76" spans="1:14" ht="15.75" customHeight="1">
      <c r="I76"/>
    </row>
    <row r="77" spans="1:14" ht="15.75" customHeight="1">
      <c r="I77"/>
    </row>
    <row r="78" spans="1:14" ht="15.75" customHeight="1">
      <c r="I78"/>
    </row>
    <row r="79" spans="1:14">
      <c r="I79"/>
    </row>
    <row r="80" spans="1:14">
      <c r="I80"/>
    </row>
    <row r="81" spans="9:9">
      <c r="I81"/>
    </row>
    <row r="82" spans="9:9">
      <c r="I82"/>
    </row>
    <row r="83" spans="9:9">
      <c r="I83"/>
    </row>
    <row r="84" spans="9:9">
      <c r="I84"/>
    </row>
    <row r="85" spans="9:9">
      <c r="I85"/>
    </row>
    <row r="86" spans="9:9">
      <c r="I86"/>
    </row>
    <row r="87" spans="9:9">
      <c r="I87"/>
    </row>
    <row r="88" spans="9:9">
      <c r="I88"/>
    </row>
    <row r="89" spans="9:9">
      <c r="I89"/>
    </row>
    <row r="90" spans="9:9">
      <c r="I90"/>
    </row>
    <row r="91" spans="9:9">
      <c r="I91"/>
    </row>
    <row r="92" spans="9:9">
      <c r="I92"/>
    </row>
    <row r="93" spans="9:9">
      <c r="I93"/>
    </row>
    <row r="94" spans="9:9">
      <c r="I94"/>
    </row>
    <row r="95" spans="9:9">
      <c r="I95"/>
    </row>
    <row r="96" spans="9:9">
      <c r="I96"/>
    </row>
    <row r="97" spans="9:9">
      <c r="I97"/>
    </row>
    <row r="98" spans="9:9">
      <c r="I98"/>
    </row>
    <row r="99" spans="9:9">
      <c r="I99"/>
    </row>
    <row r="100" spans="9:9">
      <c r="I100"/>
    </row>
    <row r="101" spans="9:9">
      <c r="I101"/>
    </row>
    <row r="102" spans="9:9">
      <c r="I102"/>
    </row>
    <row r="103" spans="9:9">
      <c r="I103"/>
    </row>
    <row r="104" spans="9:9">
      <c r="I104"/>
    </row>
    <row r="105" spans="9:9">
      <c r="I105"/>
    </row>
    <row r="106" spans="9:9">
      <c r="I106"/>
    </row>
    <row r="107" spans="9:9">
      <c r="I107"/>
    </row>
    <row r="108" spans="9:9">
      <c r="I108"/>
    </row>
    <row r="109" spans="9:9">
      <c r="I109"/>
    </row>
    <row r="110" spans="9:9">
      <c r="I110"/>
    </row>
    <row r="111" spans="9:9">
      <c r="I111"/>
    </row>
    <row r="112" spans="9:9">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sheetData>
  <phoneticPr fontId="2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145" zoomScaleNormal="145" workbookViewId="0">
      <selection activeCell="F8" sqref="F8"/>
    </sheetView>
  </sheetViews>
  <sheetFormatPr defaultColWidth="9" defaultRowHeight="14.15"/>
  <cols>
    <col min="1" max="1" width="5.3828125" customWidth="1"/>
    <col min="2" max="2" width="18.3828125" customWidth="1"/>
    <col min="8" max="8" width="61.921875" bestFit="1" customWidth="1"/>
    <col min="9" max="9" width="13.23046875" customWidth="1"/>
  </cols>
  <sheetData>
    <row r="1" spans="1:8">
      <c r="A1" s="185"/>
      <c r="B1" s="186"/>
      <c r="C1" s="186" t="s">
        <v>0</v>
      </c>
      <c r="D1" s="186" t="s">
        <v>1</v>
      </c>
      <c r="E1" s="199" t="s">
        <v>2</v>
      </c>
      <c r="F1" s="199"/>
      <c r="G1" s="186" t="s">
        <v>3</v>
      </c>
      <c r="H1" s="187" t="s">
        <v>4039</v>
      </c>
    </row>
    <row r="2" spans="1:8">
      <c r="A2" s="188"/>
      <c r="B2" s="19"/>
      <c r="C2" s="19" t="s">
        <v>4</v>
      </c>
      <c r="D2" s="19" t="s">
        <v>5</v>
      </c>
      <c r="E2" s="19" t="s">
        <v>6</v>
      </c>
      <c r="F2" s="19" t="s">
        <v>7</v>
      </c>
      <c r="G2" s="19"/>
      <c r="H2" s="189"/>
    </row>
    <row r="3" spans="1:8">
      <c r="A3" s="188" t="s">
        <v>8</v>
      </c>
      <c r="B3" s="19" t="s">
        <v>9</v>
      </c>
      <c r="C3" s="86" t="s">
        <v>10</v>
      </c>
      <c r="D3" s="87" t="s">
        <v>10</v>
      </c>
      <c r="E3" s="19" t="s">
        <v>11</v>
      </c>
      <c r="F3" s="19" t="s">
        <v>12</v>
      </c>
      <c r="G3" s="19" t="s">
        <v>13</v>
      </c>
      <c r="H3" s="190" t="s">
        <v>4040</v>
      </c>
    </row>
    <row r="4" spans="1:8">
      <c r="A4" s="188" t="s">
        <v>14</v>
      </c>
      <c r="B4" s="19" t="s">
        <v>15</v>
      </c>
      <c r="C4" s="86" t="s">
        <v>10</v>
      </c>
      <c r="D4" s="86" t="s">
        <v>10</v>
      </c>
      <c r="E4" s="19" t="s">
        <v>16</v>
      </c>
      <c r="F4" s="19" t="s">
        <v>17</v>
      </c>
      <c r="G4" s="19" t="s">
        <v>13</v>
      </c>
      <c r="H4" s="190" t="s">
        <v>4041</v>
      </c>
    </row>
    <row r="5" spans="1:8" ht="50.25" customHeight="1">
      <c r="A5" s="200" t="s">
        <v>18</v>
      </c>
      <c r="B5" s="201" t="s">
        <v>3189</v>
      </c>
      <c r="C5" s="86" t="s">
        <v>10</v>
      </c>
      <c r="D5" s="86" t="s">
        <v>10</v>
      </c>
      <c r="E5" s="89" t="s">
        <v>19</v>
      </c>
      <c r="F5" s="19" t="s">
        <v>20</v>
      </c>
      <c r="G5" s="19" t="s">
        <v>21</v>
      </c>
      <c r="H5" s="191" t="s">
        <v>4042</v>
      </c>
    </row>
    <row r="6" spans="1:8">
      <c r="A6" s="200"/>
      <c r="B6" s="201"/>
      <c r="C6" s="86" t="s">
        <v>10</v>
      </c>
      <c r="D6" s="86" t="s">
        <v>10</v>
      </c>
      <c r="E6" s="89" t="s">
        <v>4043</v>
      </c>
      <c r="F6" s="95" t="s">
        <v>4044</v>
      </c>
      <c r="G6" s="95" t="s">
        <v>4045</v>
      </c>
      <c r="H6" s="192" t="s">
        <v>4046</v>
      </c>
    </row>
    <row r="7" spans="1:8">
      <c r="A7" s="188" t="s">
        <v>22</v>
      </c>
      <c r="B7" s="19" t="s">
        <v>23</v>
      </c>
      <c r="C7" s="86" t="s">
        <v>10</v>
      </c>
      <c r="D7" s="88"/>
      <c r="E7" s="19" t="s">
        <v>24</v>
      </c>
      <c r="F7" s="19" t="s">
        <v>25</v>
      </c>
      <c r="G7" s="19" t="s">
        <v>26</v>
      </c>
      <c r="H7" s="189"/>
    </row>
    <row r="8" spans="1:8">
      <c r="A8" s="188" t="s">
        <v>2668</v>
      </c>
      <c r="B8" s="19" t="s">
        <v>27</v>
      </c>
      <c r="C8" s="86" t="s">
        <v>10</v>
      </c>
      <c r="D8" s="86" t="s">
        <v>10</v>
      </c>
      <c r="E8" s="19" t="s">
        <v>28</v>
      </c>
      <c r="F8" s="19" t="s">
        <v>29</v>
      </c>
      <c r="G8" s="19" t="s">
        <v>26</v>
      </c>
      <c r="H8" s="189"/>
    </row>
    <row r="9" spans="1:8">
      <c r="A9" s="188" t="s">
        <v>2669</v>
      </c>
      <c r="B9" s="19" t="s">
        <v>30</v>
      </c>
      <c r="C9" s="86" t="s">
        <v>10</v>
      </c>
      <c r="D9" s="86" t="s">
        <v>10</v>
      </c>
      <c r="E9" s="19" t="s">
        <v>31</v>
      </c>
      <c r="F9" s="19" t="s">
        <v>32</v>
      </c>
      <c r="G9" s="19" t="s">
        <v>33</v>
      </c>
      <c r="H9" s="189"/>
    </row>
    <row r="10" spans="1:8" ht="14.6" thickBot="1">
      <c r="A10" s="193" t="s">
        <v>2670</v>
      </c>
      <c r="B10" s="194" t="s">
        <v>2385</v>
      </c>
      <c r="C10" s="195" t="s">
        <v>10</v>
      </c>
      <c r="D10" s="195" t="s">
        <v>10</v>
      </c>
      <c r="E10" s="196" t="s">
        <v>34</v>
      </c>
      <c r="F10" s="196" t="s">
        <v>35</v>
      </c>
      <c r="G10" s="196" t="s">
        <v>26</v>
      </c>
      <c r="H10" s="197"/>
    </row>
    <row r="12" spans="1:8">
      <c r="A12" t="s">
        <v>36</v>
      </c>
    </row>
    <row r="13" spans="1:8">
      <c r="A13">
        <v>1</v>
      </c>
      <c r="B13" s="115" t="s">
        <v>4047</v>
      </c>
    </row>
    <row r="14" spans="1:8">
      <c r="A14">
        <v>2</v>
      </c>
      <c r="B14" t="s">
        <v>37</v>
      </c>
    </row>
    <row r="15" spans="1:8">
      <c r="A15">
        <v>3</v>
      </c>
      <c r="B15" t="s">
        <v>38</v>
      </c>
    </row>
    <row r="16" spans="1:8">
      <c r="A16">
        <v>4</v>
      </c>
      <c r="B16" s="115" t="s">
        <v>4048</v>
      </c>
    </row>
    <row r="17" spans="2:2">
      <c r="B17" s="115" t="s">
        <v>4049</v>
      </c>
    </row>
  </sheetData>
  <mergeCells count="3">
    <mergeCell ref="E1:F1"/>
    <mergeCell ref="A5:A6"/>
    <mergeCell ref="B5:B6"/>
  </mergeCells>
  <phoneticPr fontId="29"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topLeftCell="A16" workbookViewId="0">
      <selection activeCell="T29" sqref="T29"/>
    </sheetView>
  </sheetViews>
  <sheetFormatPr defaultColWidth="9" defaultRowHeight="14.15"/>
  <cols>
    <col min="1" max="1" width="8.921875" customWidth="1"/>
    <col min="6" max="6" width="11.61328125" customWidth="1"/>
    <col min="7" max="7" width="8.07421875" customWidth="1"/>
    <col min="8" max="8" width="23.921875" customWidth="1"/>
    <col min="9" max="9" width="66" style="1" customWidth="1"/>
    <col min="10" max="10" width="10.4609375" customWidth="1"/>
    <col min="11" max="11" width="10.61328125" customWidth="1"/>
    <col min="12" max="12" width="11.07421875" customWidth="1"/>
    <col min="13" max="14" width="11.3828125" customWidth="1"/>
  </cols>
  <sheetData>
    <row r="1" spans="1:14" ht="29.1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6.3">
      <c r="A2" s="6"/>
      <c r="B2" s="5" t="s">
        <v>1074</v>
      </c>
      <c r="C2" s="6"/>
      <c r="D2" s="6"/>
      <c r="E2" s="6">
        <f>SUM(E3:E16)</f>
        <v>32</v>
      </c>
      <c r="F2" s="7" t="str">
        <f>CONCATENATE("32'h",K2)</f>
        <v>32'hf0000000</v>
      </c>
      <c r="G2" s="7"/>
      <c r="H2" s="68" t="s">
        <v>1143</v>
      </c>
      <c r="I2" s="8"/>
      <c r="J2" s="6"/>
      <c r="K2" s="6" t="str">
        <f>LOWER(DEC2HEX(L2,8))</f>
        <v>f0000000</v>
      </c>
      <c r="L2" s="6">
        <f>SUM(L3:L16)</f>
        <v>4026531840</v>
      </c>
      <c r="M2" s="6">
        <v>12</v>
      </c>
      <c r="N2" s="19" t="s">
        <v>1076</v>
      </c>
    </row>
    <row r="3" spans="1:14" ht="16.3">
      <c r="A3" s="17"/>
      <c r="B3" s="17"/>
      <c r="C3" s="10">
        <v>28</v>
      </c>
      <c r="D3" s="10">
        <v>31</v>
      </c>
      <c r="E3" s="10">
        <f>D3+1-C3</f>
        <v>4</v>
      </c>
      <c r="F3" s="69" t="s">
        <v>1144</v>
      </c>
      <c r="G3" s="69" t="s">
        <v>123</v>
      </c>
      <c r="H3" s="69" t="s">
        <v>1145</v>
      </c>
      <c r="I3" s="69" t="s">
        <v>1146</v>
      </c>
      <c r="J3" s="10">
        <v>15</v>
      </c>
      <c r="K3" s="10">
        <v>15</v>
      </c>
      <c r="L3" s="10">
        <f>J3*(2^C3)</f>
        <v>4026531840</v>
      </c>
      <c r="M3" s="19"/>
      <c r="N3" s="19"/>
    </row>
    <row r="4" spans="1:14" ht="16.3">
      <c r="A4" s="17"/>
      <c r="B4" s="17"/>
      <c r="C4" s="10">
        <v>26</v>
      </c>
      <c r="D4" s="10">
        <v>27</v>
      </c>
      <c r="E4" s="10">
        <f t="shared" ref="E4:E14" si="0">D4+1-C4</f>
        <v>2</v>
      </c>
      <c r="F4" s="69" t="s">
        <v>1147</v>
      </c>
      <c r="G4" s="69" t="s">
        <v>121</v>
      </c>
      <c r="H4" s="69" t="s">
        <v>1078</v>
      </c>
      <c r="I4" s="40"/>
      <c r="J4" s="10">
        <v>0</v>
      </c>
      <c r="K4" s="10">
        <v>0</v>
      </c>
      <c r="L4" s="10">
        <f t="shared" ref="L4:L15" si="1">J4*(2^C4)</f>
        <v>0</v>
      </c>
      <c r="M4" s="19"/>
      <c r="N4" s="19"/>
    </row>
    <row r="5" spans="1:14" ht="32.6">
      <c r="A5" s="17"/>
      <c r="B5" s="17"/>
      <c r="C5" s="10">
        <v>25</v>
      </c>
      <c r="D5" s="10">
        <v>25</v>
      </c>
      <c r="E5" s="10">
        <f t="shared" si="0"/>
        <v>1</v>
      </c>
      <c r="F5" s="69" t="s">
        <v>1148</v>
      </c>
      <c r="G5" s="69" t="s">
        <v>123</v>
      </c>
      <c r="H5" s="69" t="s">
        <v>1149</v>
      </c>
      <c r="I5" s="69" t="s">
        <v>1150</v>
      </c>
      <c r="J5" s="10">
        <v>0</v>
      </c>
      <c r="K5" s="10">
        <v>0</v>
      </c>
      <c r="L5" s="10">
        <f t="shared" si="1"/>
        <v>0</v>
      </c>
      <c r="M5" s="19"/>
      <c r="N5" s="19"/>
    </row>
    <row r="6" spans="1:14" ht="114">
      <c r="A6" s="17"/>
      <c r="B6" s="17"/>
      <c r="C6" s="10">
        <v>24</v>
      </c>
      <c r="D6" s="10">
        <v>24</v>
      </c>
      <c r="E6" s="10">
        <f t="shared" si="0"/>
        <v>1</v>
      </c>
      <c r="F6" s="69" t="s">
        <v>1097</v>
      </c>
      <c r="G6" s="69" t="s">
        <v>123</v>
      </c>
      <c r="H6" s="69" t="s">
        <v>1151</v>
      </c>
      <c r="I6" s="69" t="s">
        <v>1152</v>
      </c>
      <c r="J6" s="10">
        <v>0</v>
      </c>
      <c r="K6" s="10">
        <v>0</v>
      </c>
      <c r="L6" s="10">
        <f t="shared" si="1"/>
        <v>0</v>
      </c>
      <c r="M6" s="19"/>
      <c r="N6" s="19"/>
    </row>
    <row r="7" spans="1:14" ht="97.75">
      <c r="A7" s="17"/>
      <c r="B7" s="17"/>
      <c r="C7" s="10">
        <v>23</v>
      </c>
      <c r="D7" s="10">
        <v>23</v>
      </c>
      <c r="E7" s="10">
        <f t="shared" si="0"/>
        <v>1</v>
      </c>
      <c r="F7" s="69" t="s">
        <v>1097</v>
      </c>
      <c r="G7" s="69" t="s">
        <v>123</v>
      </c>
      <c r="H7" s="69" t="s">
        <v>1153</v>
      </c>
      <c r="I7" s="69" t="s">
        <v>1154</v>
      </c>
      <c r="J7" s="10">
        <v>0</v>
      </c>
      <c r="K7" s="10">
        <v>0</v>
      </c>
      <c r="L7" s="10">
        <f t="shared" si="1"/>
        <v>0</v>
      </c>
      <c r="M7" s="19"/>
      <c r="N7" s="19"/>
    </row>
    <row r="8" spans="1:14" ht="81.45">
      <c r="A8" s="17"/>
      <c r="B8" s="17"/>
      <c r="C8" s="10">
        <v>22</v>
      </c>
      <c r="D8" s="10">
        <v>22</v>
      </c>
      <c r="E8" s="10">
        <f t="shared" si="0"/>
        <v>1</v>
      </c>
      <c r="F8" s="69" t="s">
        <v>1148</v>
      </c>
      <c r="G8" s="69" t="s">
        <v>123</v>
      </c>
      <c r="H8" s="69" t="s">
        <v>1155</v>
      </c>
      <c r="I8" s="69" t="s">
        <v>1156</v>
      </c>
      <c r="J8" s="10">
        <v>0</v>
      </c>
      <c r="K8" s="10">
        <v>0</v>
      </c>
      <c r="L8" s="10">
        <f t="shared" si="1"/>
        <v>0</v>
      </c>
      <c r="M8" s="19"/>
      <c r="N8" s="19"/>
    </row>
    <row r="9" spans="1:14" ht="32.6">
      <c r="A9" s="17"/>
      <c r="B9" s="17"/>
      <c r="C9" s="10">
        <v>21</v>
      </c>
      <c r="D9" s="10">
        <v>21</v>
      </c>
      <c r="E9" s="10">
        <f t="shared" si="0"/>
        <v>1</v>
      </c>
      <c r="F9" s="69" t="s">
        <v>1097</v>
      </c>
      <c r="G9" s="69" t="s">
        <v>123</v>
      </c>
      <c r="H9" s="69" t="s">
        <v>1157</v>
      </c>
      <c r="I9" s="69" t="s">
        <v>1158</v>
      </c>
      <c r="J9" s="10">
        <v>0</v>
      </c>
      <c r="K9" s="10">
        <v>0</v>
      </c>
      <c r="L9" s="10">
        <f t="shared" si="1"/>
        <v>0</v>
      </c>
      <c r="M9" s="19"/>
      <c r="N9" s="19"/>
    </row>
    <row r="10" spans="1:14" ht="114">
      <c r="A10" s="17"/>
      <c r="B10" s="17"/>
      <c r="C10" s="10">
        <v>20</v>
      </c>
      <c r="D10" s="10">
        <v>20</v>
      </c>
      <c r="E10" s="10">
        <f t="shared" si="0"/>
        <v>1</v>
      </c>
      <c r="F10" s="69" t="s">
        <v>1097</v>
      </c>
      <c r="G10" s="69" t="s">
        <v>123</v>
      </c>
      <c r="H10" s="69" t="s">
        <v>1159</v>
      </c>
      <c r="I10" s="69" t="s">
        <v>1160</v>
      </c>
      <c r="J10" s="10">
        <v>0</v>
      </c>
      <c r="K10" s="10">
        <v>0</v>
      </c>
      <c r="L10" s="10">
        <f t="shared" si="1"/>
        <v>0</v>
      </c>
      <c r="M10" s="19"/>
      <c r="N10" s="19"/>
    </row>
    <row r="11" spans="1:14" ht="16.3">
      <c r="A11" s="17"/>
      <c r="B11" s="17"/>
      <c r="C11" s="10">
        <v>6</v>
      </c>
      <c r="D11" s="10">
        <v>19</v>
      </c>
      <c r="E11" s="10">
        <f t="shared" si="0"/>
        <v>14</v>
      </c>
      <c r="F11" s="69" t="s">
        <v>1161</v>
      </c>
      <c r="G11" s="69" t="s">
        <v>121</v>
      </c>
      <c r="H11" s="69" t="s">
        <v>45</v>
      </c>
      <c r="I11" s="40"/>
      <c r="J11" s="10">
        <v>0</v>
      </c>
      <c r="K11" s="10">
        <v>0</v>
      </c>
      <c r="L11" s="10">
        <f t="shared" si="1"/>
        <v>0</v>
      </c>
      <c r="M11" s="19"/>
      <c r="N11" s="19"/>
    </row>
    <row r="12" spans="1:14" ht="114">
      <c r="A12" s="17"/>
      <c r="B12" s="17"/>
      <c r="C12" s="10">
        <v>4</v>
      </c>
      <c r="D12" s="10">
        <v>5</v>
      </c>
      <c r="E12" s="10">
        <f t="shared" si="0"/>
        <v>2</v>
      </c>
      <c r="F12" s="69" t="s">
        <v>1082</v>
      </c>
      <c r="G12" s="69" t="s">
        <v>123</v>
      </c>
      <c r="H12" s="69" t="s">
        <v>1162</v>
      </c>
      <c r="I12" s="69" t="s">
        <v>1163</v>
      </c>
      <c r="J12" s="10">
        <v>0</v>
      </c>
      <c r="K12" s="10">
        <v>0</v>
      </c>
      <c r="L12" s="10">
        <f t="shared" si="1"/>
        <v>0</v>
      </c>
      <c r="M12" s="19"/>
      <c r="N12" s="19"/>
    </row>
    <row r="13" spans="1:14" ht="65.150000000000006">
      <c r="A13" s="17"/>
      <c r="B13" s="17"/>
      <c r="C13" s="10">
        <v>3</v>
      </c>
      <c r="D13" s="10">
        <v>3</v>
      </c>
      <c r="E13" s="10">
        <f t="shared" si="0"/>
        <v>1</v>
      </c>
      <c r="F13" s="69" t="s">
        <v>1097</v>
      </c>
      <c r="G13" s="69" t="s">
        <v>123</v>
      </c>
      <c r="H13" s="69" t="s">
        <v>1164</v>
      </c>
      <c r="I13" s="69" t="s">
        <v>1165</v>
      </c>
      <c r="J13" s="10">
        <v>0</v>
      </c>
      <c r="K13" s="10">
        <v>0</v>
      </c>
      <c r="L13" s="10">
        <f t="shared" si="1"/>
        <v>0</v>
      </c>
      <c r="M13" s="19"/>
      <c r="N13" s="19"/>
    </row>
    <row r="14" spans="1:14" ht="81.45">
      <c r="A14" s="17"/>
      <c r="B14" s="17"/>
      <c r="C14" s="10">
        <v>2</v>
      </c>
      <c r="D14" s="10">
        <v>2</v>
      </c>
      <c r="E14" s="10">
        <f t="shared" si="0"/>
        <v>1</v>
      </c>
      <c r="F14" s="69" t="s">
        <v>1097</v>
      </c>
      <c r="G14" s="69" t="s">
        <v>123</v>
      </c>
      <c r="H14" s="69" t="s">
        <v>1166</v>
      </c>
      <c r="I14" s="69" t="s">
        <v>1167</v>
      </c>
      <c r="J14" s="10">
        <v>0</v>
      </c>
      <c r="K14" s="10">
        <v>0</v>
      </c>
      <c r="L14" s="10">
        <f t="shared" si="1"/>
        <v>0</v>
      </c>
      <c r="M14" s="19"/>
      <c r="N14" s="19"/>
    </row>
    <row r="15" spans="1:14" ht="48.9">
      <c r="A15" s="17"/>
      <c r="B15" s="17"/>
      <c r="C15" s="10">
        <v>1</v>
      </c>
      <c r="D15" s="10">
        <v>1</v>
      </c>
      <c r="E15" s="10">
        <v>1</v>
      </c>
      <c r="F15" s="69" t="s">
        <v>1097</v>
      </c>
      <c r="G15" s="69" t="s">
        <v>123</v>
      </c>
      <c r="H15" s="69" t="s">
        <v>1168</v>
      </c>
      <c r="I15" s="69" t="s">
        <v>1169</v>
      </c>
      <c r="J15" s="10">
        <v>0</v>
      </c>
      <c r="K15" s="10">
        <v>0</v>
      </c>
      <c r="L15" s="10">
        <f t="shared" si="1"/>
        <v>0</v>
      </c>
      <c r="M15" s="19"/>
      <c r="N15" s="19"/>
    </row>
    <row r="16" spans="1:14" ht="48.9">
      <c r="A16" s="17"/>
      <c r="B16" s="33"/>
      <c r="C16" s="10">
        <v>0</v>
      </c>
      <c r="D16" s="10">
        <v>0</v>
      </c>
      <c r="E16" s="10">
        <f>D16+1-C16</f>
        <v>1</v>
      </c>
      <c r="F16" s="69" t="s">
        <v>1097</v>
      </c>
      <c r="G16" s="69" t="s">
        <v>123</v>
      </c>
      <c r="H16" s="69" t="s">
        <v>1170</v>
      </c>
      <c r="I16" s="69" t="s">
        <v>1171</v>
      </c>
      <c r="J16" s="10">
        <v>0</v>
      </c>
      <c r="K16" s="10" t="str">
        <f>LOWER(DEC2HEX((J16)))</f>
        <v>0</v>
      </c>
      <c r="L16" s="10">
        <f>J16*(2^C16)</f>
        <v>0</v>
      </c>
      <c r="M16" s="19"/>
      <c r="N16" s="19"/>
    </row>
    <row r="17" spans="1:14" ht="16.3">
      <c r="A17" s="6"/>
      <c r="B17" s="5" t="s">
        <v>1093</v>
      </c>
      <c r="C17" s="6"/>
      <c r="D17" s="6"/>
      <c r="E17" s="6">
        <f>SUM(E18:E35)</f>
        <v>32</v>
      </c>
      <c r="F17" s="7" t="str">
        <f>CONCATENATE("32'h",K17)</f>
        <v>32'h02001000</v>
      </c>
      <c r="G17" s="7"/>
      <c r="H17" s="68" t="s">
        <v>1172</v>
      </c>
      <c r="I17" s="8"/>
      <c r="J17" s="6"/>
      <c r="K17" s="6" t="str">
        <f>LOWER(DEC2HEX(L17,8))</f>
        <v>02001000</v>
      </c>
      <c r="L17" s="6">
        <f>SUM(L18:L35)</f>
        <v>33558528</v>
      </c>
      <c r="M17" s="6">
        <v>12</v>
      </c>
      <c r="N17" s="19" t="s">
        <v>1076</v>
      </c>
    </row>
    <row r="18" spans="1:14" ht="48.9">
      <c r="A18" s="17"/>
      <c r="B18" s="17"/>
      <c r="C18" s="10">
        <v>31</v>
      </c>
      <c r="D18" s="10">
        <v>31</v>
      </c>
      <c r="E18" s="10">
        <f>D18+1-C18</f>
        <v>1</v>
      </c>
      <c r="F18" s="40" t="s">
        <v>1097</v>
      </c>
      <c r="G18" s="69" t="s">
        <v>121</v>
      </c>
      <c r="H18" s="40" t="s">
        <v>1173</v>
      </c>
      <c r="I18" s="40" t="s">
        <v>1174</v>
      </c>
      <c r="J18" s="10">
        <v>0</v>
      </c>
      <c r="K18" s="10" t="str">
        <f>LOWER(DEC2HEX((J18)))</f>
        <v>0</v>
      </c>
      <c r="L18" s="10">
        <f>J18*(2^C18)</f>
        <v>0</v>
      </c>
      <c r="M18" s="19"/>
      <c r="N18" s="19"/>
    </row>
    <row r="19" spans="1:14" ht="16.3">
      <c r="A19" s="17"/>
      <c r="B19" s="17"/>
      <c r="C19" s="10">
        <v>29</v>
      </c>
      <c r="D19" s="10">
        <v>30</v>
      </c>
      <c r="E19" s="10">
        <f t="shared" ref="E19:E33" si="2">D19+1-C19</f>
        <v>2</v>
      </c>
      <c r="F19" s="40" t="s">
        <v>1147</v>
      </c>
      <c r="G19" s="69" t="s">
        <v>121</v>
      </c>
      <c r="H19" s="40" t="s">
        <v>45</v>
      </c>
      <c r="I19" s="40"/>
      <c r="J19" s="10">
        <v>0</v>
      </c>
      <c r="K19" s="10" t="str">
        <f t="shared" ref="K19:K35" si="3">LOWER(DEC2HEX((J19)))</f>
        <v>0</v>
      </c>
      <c r="L19" s="10">
        <f t="shared" ref="L19:L35" si="4">J19*(2^C19)</f>
        <v>0</v>
      </c>
      <c r="M19" s="19"/>
      <c r="N19" s="19"/>
    </row>
    <row r="20" spans="1:14" ht="16.3">
      <c r="A20" s="17"/>
      <c r="B20" s="17"/>
      <c r="C20" s="10">
        <v>28</v>
      </c>
      <c r="D20" s="10">
        <v>28</v>
      </c>
      <c r="E20" s="10">
        <f t="shared" si="2"/>
        <v>1</v>
      </c>
      <c r="F20" s="40" t="s">
        <v>1097</v>
      </c>
      <c r="G20" s="69" t="s">
        <v>121</v>
      </c>
      <c r="H20" s="40" t="s">
        <v>1175</v>
      </c>
      <c r="I20" s="40" t="s">
        <v>1176</v>
      </c>
      <c r="J20" s="10">
        <v>0</v>
      </c>
      <c r="K20" s="10" t="str">
        <f t="shared" si="3"/>
        <v>0</v>
      </c>
      <c r="L20" s="10">
        <f t="shared" si="4"/>
        <v>0</v>
      </c>
      <c r="M20" s="19"/>
      <c r="N20" s="19"/>
    </row>
    <row r="21" spans="1:14" ht="16.3">
      <c r="A21" s="17"/>
      <c r="B21" s="17"/>
      <c r="C21" s="10">
        <v>26</v>
      </c>
      <c r="D21" s="10">
        <v>27</v>
      </c>
      <c r="E21" s="10">
        <f t="shared" si="2"/>
        <v>2</v>
      </c>
      <c r="F21" s="40" t="s">
        <v>1177</v>
      </c>
      <c r="G21" s="69" t="s">
        <v>121</v>
      </c>
      <c r="H21" s="40" t="s">
        <v>45</v>
      </c>
      <c r="I21" s="40"/>
      <c r="J21" s="10">
        <v>0</v>
      </c>
      <c r="K21" s="10" t="str">
        <f t="shared" si="3"/>
        <v>0</v>
      </c>
      <c r="L21" s="10">
        <f t="shared" si="4"/>
        <v>0</v>
      </c>
      <c r="M21" s="19"/>
      <c r="N21" s="19"/>
    </row>
    <row r="22" spans="1:14" ht="48.9">
      <c r="A22" s="17"/>
      <c r="B22" s="17"/>
      <c r="C22" s="10">
        <v>25</v>
      </c>
      <c r="D22" s="10">
        <v>25</v>
      </c>
      <c r="E22" s="10">
        <f t="shared" si="2"/>
        <v>1</v>
      </c>
      <c r="F22" s="40" t="s">
        <v>1178</v>
      </c>
      <c r="G22" s="69" t="s">
        <v>121</v>
      </c>
      <c r="H22" s="40" t="s">
        <v>1179</v>
      </c>
      <c r="I22" s="40" t="s">
        <v>1180</v>
      </c>
      <c r="J22" s="10">
        <v>1</v>
      </c>
      <c r="K22" s="10" t="str">
        <f t="shared" si="3"/>
        <v>1</v>
      </c>
      <c r="L22" s="10">
        <f t="shared" si="4"/>
        <v>33554432</v>
      </c>
      <c r="M22" s="19"/>
      <c r="N22" s="19"/>
    </row>
    <row r="23" spans="1:14" ht="48.9">
      <c r="A23" s="17"/>
      <c r="B23" s="17"/>
      <c r="C23" s="10">
        <v>24</v>
      </c>
      <c r="D23" s="10">
        <v>24</v>
      </c>
      <c r="E23" s="10">
        <f t="shared" si="2"/>
        <v>1</v>
      </c>
      <c r="F23" s="40" t="s">
        <v>1097</v>
      </c>
      <c r="G23" s="69" t="s">
        <v>121</v>
      </c>
      <c r="H23" s="40" t="s">
        <v>1181</v>
      </c>
      <c r="I23" s="40" t="s">
        <v>1182</v>
      </c>
      <c r="J23" s="10">
        <v>0</v>
      </c>
      <c r="K23" s="10" t="str">
        <f t="shared" si="3"/>
        <v>0</v>
      </c>
      <c r="L23" s="10">
        <f t="shared" si="4"/>
        <v>0</v>
      </c>
      <c r="M23" s="19"/>
      <c r="N23" s="19"/>
    </row>
    <row r="24" spans="1:14" ht="16.3">
      <c r="A24" s="17"/>
      <c r="B24" s="17"/>
      <c r="C24" s="10">
        <v>21</v>
      </c>
      <c r="D24" s="10">
        <v>23</v>
      </c>
      <c r="E24" s="10">
        <f t="shared" si="2"/>
        <v>3</v>
      </c>
      <c r="F24" s="40" t="s">
        <v>1183</v>
      </c>
      <c r="G24" s="69" t="s">
        <v>121</v>
      </c>
      <c r="H24" s="40" t="s">
        <v>45</v>
      </c>
      <c r="I24" s="40"/>
      <c r="J24" s="10">
        <v>0</v>
      </c>
      <c r="K24" s="10" t="str">
        <f t="shared" si="3"/>
        <v>0</v>
      </c>
      <c r="L24" s="10">
        <f t="shared" si="4"/>
        <v>0</v>
      </c>
      <c r="M24" s="19"/>
      <c r="N24" s="19"/>
    </row>
    <row r="25" spans="1:14" ht="65.150000000000006">
      <c r="A25" s="17"/>
      <c r="B25" s="17"/>
      <c r="C25" s="10">
        <v>20</v>
      </c>
      <c r="D25" s="10">
        <v>20</v>
      </c>
      <c r="E25" s="10">
        <f t="shared" si="2"/>
        <v>1</v>
      </c>
      <c r="F25" s="40" t="s">
        <v>1097</v>
      </c>
      <c r="G25" s="69" t="s">
        <v>121</v>
      </c>
      <c r="H25" s="40" t="s">
        <v>1184</v>
      </c>
      <c r="I25" s="40" t="s">
        <v>1185</v>
      </c>
      <c r="J25" s="10">
        <v>0</v>
      </c>
      <c r="K25" s="10" t="str">
        <f t="shared" si="3"/>
        <v>0</v>
      </c>
      <c r="L25" s="10">
        <f t="shared" si="4"/>
        <v>0</v>
      </c>
      <c r="M25" s="19"/>
      <c r="N25" s="19"/>
    </row>
    <row r="26" spans="1:14" ht="65.150000000000006">
      <c r="A26" s="17"/>
      <c r="B26" s="17"/>
      <c r="C26" s="10">
        <v>19</v>
      </c>
      <c r="D26" s="10">
        <v>19</v>
      </c>
      <c r="E26" s="10">
        <f t="shared" si="2"/>
        <v>1</v>
      </c>
      <c r="F26" s="40" t="s">
        <v>1097</v>
      </c>
      <c r="G26" s="69" t="s">
        <v>121</v>
      </c>
      <c r="H26" s="40" t="s">
        <v>1186</v>
      </c>
      <c r="I26" s="40" t="s">
        <v>1187</v>
      </c>
      <c r="J26" s="10">
        <v>0</v>
      </c>
      <c r="K26" s="10" t="str">
        <f t="shared" si="3"/>
        <v>0</v>
      </c>
      <c r="L26" s="10">
        <f t="shared" si="4"/>
        <v>0</v>
      </c>
      <c r="M26" s="19"/>
      <c r="N26" s="19"/>
    </row>
    <row r="27" spans="1:14" ht="48.9">
      <c r="A27" s="17"/>
      <c r="B27" s="17"/>
      <c r="C27" s="10">
        <v>18</v>
      </c>
      <c r="D27" s="10">
        <v>18</v>
      </c>
      <c r="E27" s="10">
        <f t="shared" si="2"/>
        <v>1</v>
      </c>
      <c r="F27" s="40" t="s">
        <v>1097</v>
      </c>
      <c r="G27" s="69" t="s">
        <v>121</v>
      </c>
      <c r="H27" s="40" t="s">
        <v>1188</v>
      </c>
      <c r="I27" s="40" t="s">
        <v>1189</v>
      </c>
      <c r="J27" s="10">
        <v>0</v>
      </c>
      <c r="K27" s="10" t="str">
        <f t="shared" si="3"/>
        <v>0</v>
      </c>
      <c r="L27" s="10">
        <f t="shared" si="4"/>
        <v>0</v>
      </c>
      <c r="M27" s="19"/>
      <c r="N27" s="19"/>
    </row>
    <row r="28" spans="1:14" ht="48.9">
      <c r="A28" s="17"/>
      <c r="B28" s="17"/>
      <c r="C28" s="10">
        <v>17</v>
      </c>
      <c r="D28" s="10">
        <v>17</v>
      </c>
      <c r="E28" s="10">
        <f t="shared" si="2"/>
        <v>1</v>
      </c>
      <c r="F28" s="40" t="s">
        <v>1190</v>
      </c>
      <c r="G28" s="69" t="s">
        <v>121</v>
      </c>
      <c r="H28" s="40" t="s">
        <v>1191</v>
      </c>
      <c r="I28" s="40" t="s">
        <v>1192</v>
      </c>
      <c r="J28" s="10">
        <v>0</v>
      </c>
      <c r="K28" s="10" t="str">
        <f t="shared" si="3"/>
        <v>0</v>
      </c>
      <c r="L28" s="10">
        <f t="shared" si="4"/>
        <v>0</v>
      </c>
      <c r="M28" s="19"/>
      <c r="N28" s="19"/>
    </row>
    <row r="29" spans="1:14" ht="48.9">
      <c r="A29" s="17"/>
      <c r="B29" s="17"/>
      <c r="C29" s="10">
        <v>16</v>
      </c>
      <c r="D29" s="10">
        <v>16</v>
      </c>
      <c r="E29" s="10">
        <f t="shared" si="2"/>
        <v>1</v>
      </c>
      <c r="F29" s="40" t="s">
        <v>1190</v>
      </c>
      <c r="G29" s="69" t="s">
        <v>121</v>
      </c>
      <c r="H29" s="40" t="s">
        <v>1193</v>
      </c>
      <c r="I29" s="40" t="s">
        <v>1194</v>
      </c>
      <c r="J29" s="10">
        <v>0</v>
      </c>
      <c r="K29" s="10" t="str">
        <f t="shared" si="3"/>
        <v>0</v>
      </c>
      <c r="L29" s="10">
        <f t="shared" si="4"/>
        <v>0</v>
      </c>
      <c r="M29" s="19"/>
      <c r="N29" s="19"/>
    </row>
    <row r="30" spans="1:14" ht="16.3">
      <c r="A30" s="17"/>
      <c r="B30" s="17"/>
      <c r="C30" s="10">
        <v>15</v>
      </c>
      <c r="D30" s="10">
        <v>15</v>
      </c>
      <c r="E30" s="10">
        <f t="shared" si="2"/>
        <v>1</v>
      </c>
      <c r="F30" s="40" t="s">
        <v>1097</v>
      </c>
      <c r="G30" s="69" t="s">
        <v>121</v>
      </c>
      <c r="H30" s="40" t="s">
        <v>1195</v>
      </c>
      <c r="I30" s="40" t="s">
        <v>1196</v>
      </c>
      <c r="J30" s="10">
        <v>0</v>
      </c>
      <c r="K30" s="10" t="str">
        <f t="shared" si="3"/>
        <v>0</v>
      </c>
      <c r="L30" s="10">
        <f t="shared" si="4"/>
        <v>0</v>
      </c>
      <c r="M30" s="19"/>
      <c r="N30" s="19"/>
    </row>
    <row r="31" spans="1:14" ht="32.6">
      <c r="A31" s="17"/>
      <c r="B31" s="17"/>
      <c r="C31" s="10">
        <v>14</v>
      </c>
      <c r="D31" s="10">
        <v>14</v>
      </c>
      <c r="E31" s="10">
        <f t="shared" si="2"/>
        <v>1</v>
      </c>
      <c r="F31" s="40" t="s">
        <v>1097</v>
      </c>
      <c r="G31" s="69" t="s">
        <v>121</v>
      </c>
      <c r="H31" s="40" t="s">
        <v>1197</v>
      </c>
      <c r="I31" s="40" t="s">
        <v>1198</v>
      </c>
      <c r="J31" s="10">
        <v>0</v>
      </c>
      <c r="K31" s="10" t="str">
        <f t="shared" si="3"/>
        <v>0</v>
      </c>
      <c r="L31" s="10">
        <f t="shared" si="4"/>
        <v>0</v>
      </c>
      <c r="M31" s="19"/>
      <c r="N31" s="19"/>
    </row>
    <row r="32" spans="1:14" ht="16.3">
      <c r="A32" s="17"/>
      <c r="B32" s="17"/>
      <c r="C32" s="10">
        <v>13</v>
      </c>
      <c r="D32" s="10">
        <v>13</v>
      </c>
      <c r="E32" s="10">
        <f t="shared" si="2"/>
        <v>1</v>
      </c>
      <c r="F32" s="40" t="s">
        <v>1199</v>
      </c>
      <c r="G32" s="69" t="s">
        <v>121</v>
      </c>
      <c r="H32" s="40" t="s">
        <v>45</v>
      </c>
      <c r="I32" s="69"/>
      <c r="J32" s="10">
        <v>0</v>
      </c>
      <c r="K32" s="10" t="str">
        <f t="shared" si="3"/>
        <v>0</v>
      </c>
      <c r="L32" s="10">
        <f t="shared" si="4"/>
        <v>0</v>
      </c>
      <c r="M32" s="19"/>
      <c r="N32" s="19"/>
    </row>
    <row r="33" spans="1:14" ht="16.3">
      <c r="A33" s="17"/>
      <c r="B33" s="17"/>
      <c r="C33" s="10">
        <v>8</v>
      </c>
      <c r="D33" s="10">
        <v>12</v>
      </c>
      <c r="E33" s="10">
        <f t="shared" si="2"/>
        <v>5</v>
      </c>
      <c r="F33" s="40" t="s">
        <v>1190</v>
      </c>
      <c r="G33" s="69" t="s">
        <v>121</v>
      </c>
      <c r="H33" s="40" t="s">
        <v>1200</v>
      </c>
      <c r="I33" s="69" t="s">
        <v>1201</v>
      </c>
      <c r="J33" s="10">
        <v>16</v>
      </c>
      <c r="K33" s="10" t="str">
        <f t="shared" si="3"/>
        <v>10</v>
      </c>
      <c r="L33" s="10">
        <f t="shared" si="4"/>
        <v>4096</v>
      </c>
      <c r="M33" s="19"/>
      <c r="N33" s="19"/>
    </row>
    <row r="34" spans="1:14" ht="16.3">
      <c r="A34" s="17"/>
      <c r="B34" s="17"/>
      <c r="C34" s="10">
        <v>7</v>
      </c>
      <c r="D34" s="10">
        <v>7</v>
      </c>
      <c r="E34" s="10">
        <v>1</v>
      </c>
      <c r="F34" s="40" t="s">
        <v>1097</v>
      </c>
      <c r="G34" s="69" t="s">
        <v>121</v>
      </c>
      <c r="H34" s="40" t="s">
        <v>45</v>
      </c>
      <c r="I34" s="40"/>
      <c r="J34" s="10">
        <v>0</v>
      </c>
      <c r="K34" s="10" t="str">
        <f t="shared" si="3"/>
        <v>0</v>
      </c>
      <c r="L34" s="10">
        <f t="shared" si="4"/>
        <v>0</v>
      </c>
      <c r="M34" s="19"/>
      <c r="N34" s="19"/>
    </row>
    <row r="35" spans="1:14" ht="32.6">
      <c r="A35" s="17"/>
      <c r="B35" s="33"/>
      <c r="C35" s="10">
        <v>0</v>
      </c>
      <c r="D35" s="10">
        <v>6</v>
      </c>
      <c r="E35" s="10">
        <f>D35+1-C35</f>
        <v>7</v>
      </c>
      <c r="F35" s="40" t="s">
        <v>1190</v>
      </c>
      <c r="G35" s="69" t="s">
        <v>121</v>
      </c>
      <c r="H35" s="69" t="s">
        <v>1202</v>
      </c>
      <c r="I35" s="69" t="s">
        <v>1203</v>
      </c>
      <c r="J35" s="10">
        <v>0</v>
      </c>
      <c r="K35" s="10" t="str">
        <f t="shared" si="3"/>
        <v>0</v>
      </c>
      <c r="L35" s="10">
        <f t="shared" si="4"/>
        <v>0</v>
      </c>
      <c r="M35" s="19"/>
      <c r="N35" s="19"/>
    </row>
    <row r="36" spans="1:14" ht="16.3">
      <c r="A36" s="6"/>
      <c r="B36" s="5" t="s">
        <v>1094</v>
      </c>
      <c r="C36" s="6"/>
      <c r="D36" s="6"/>
      <c r="E36" s="6">
        <f>SUM(E37:E38)</f>
        <v>32</v>
      </c>
      <c r="F36" s="7" t="str">
        <f>CONCATENATE("32'h",K36)</f>
        <v>32'h00000000</v>
      </c>
      <c r="G36" s="7"/>
      <c r="H36" s="68" t="s">
        <v>1204</v>
      </c>
      <c r="I36" s="8"/>
      <c r="J36" s="6"/>
      <c r="K36" s="6" t="str">
        <f>LOWER(DEC2HEX(L36,8))</f>
        <v>00000000</v>
      </c>
      <c r="L36" s="6">
        <f>SUM(L37:L38)</f>
        <v>0</v>
      </c>
      <c r="M36" s="6">
        <v>12</v>
      </c>
      <c r="N36" s="19" t="s">
        <v>1076</v>
      </c>
    </row>
    <row r="37" spans="1:14" ht="14.6">
      <c r="A37" s="17"/>
      <c r="B37" s="17"/>
      <c r="C37" s="10">
        <v>8</v>
      </c>
      <c r="D37" s="10">
        <v>31</v>
      </c>
      <c r="E37" s="10">
        <f>D37+1-C37</f>
        <v>24</v>
      </c>
      <c r="F37" s="10" t="str">
        <f>CONCATENATE(E37,"'h",K37)</f>
        <v>24'h0</v>
      </c>
      <c r="G37" s="10" t="s">
        <v>121</v>
      </c>
      <c r="H37" s="18" t="s">
        <v>106</v>
      </c>
      <c r="I37" s="16" t="s">
        <v>122</v>
      </c>
      <c r="J37" s="10">
        <v>0</v>
      </c>
      <c r="K37" s="10" t="str">
        <f>LOWER(DEC2HEX((J37)))</f>
        <v>0</v>
      </c>
      <c r="L37" s="10">
        <f>J37*(2^C37)</f>
        <v>0</v>
      </c>
      <c r="M37" s="19"/>
      <c r="N37" s="19"/>
    </row>
    <row r="38" spans="1:14" ht="81.45">
      <c r="A38" s="17"/>
      <c r="B38" s="33"/>
      <c r="C38" s="10">
        <v>0</v>
      </c>
      <c r="D38" s="10">
        <v>7</v>
      </c>
      <c r="E38" s="10">
        <f>D38+1-C38</f>
        <v>8</v>
      </c>
      <c r="F38" s="10" t="str">
        <f>CONCATENATE(E38,"'h",K38)</f>
        <v>8'h0</v>
      </c>
      <c r="G38" s="10" t="s">
        <v>121</v>
      </c>
      <c r="H38" s="40" t="s">
        <v>1205</v>
      </c>
      <c r="I38" s="40" t="s">
        <v>1206</v>
      </c>
      <c r="J38" s="10">
        <v>0</v>
      </c>
      <c r="K38" s="10" t="str">
        <f>LOWER(DEC2HEX((J38)))</f>
        <v>0</v>
      </c>
      <c r="L38" s="10">
        <f>J38*(2^C38)</f>
        <v>0</v>
      </c>
      <c r="M38" s="19"/>
      <c r="N38" s="19"/>
    </row>
    <row r="39" spans="1:14" ht="16.3">
      <c r="A39" s="6"/>
      <c r="B39" s="5" t="s">
        <v>1095</v>
      </c>
      <c r="C39" s="6"/>
      <c r="D39" s="6"/>
      <c r="E39" s="6">
        <f>SUM(E40:E50)</f>
        <v>32</v>
      </c>
      <c r="F39" s="7" t="str">
        <f>CONCATENATE("32'h",K39)</f>
        <v>32'h00000000</v>
      </c>
      <c r="G39" s="7"/>
      <c r="H39" s="68" t="s">
        <v>1207</v>
      </c>
      <c r="I39" s="8"/>
      <c r="J39" s="6"/>
      <c r="K39" s="6" t="str">
        <f>LOWER(DEC2HEX(L39,8))</f>
        <v>00000000</v>
      </c>
      <c r="L39" s="6">
        <f>SUM(L40:L42)</f>
        <v>0</v>
      </c>
      <c r="M39" s="19"/>
      <c r="N39" s="19"/>
    </row>
    <row r="40" spans="1:14" ht="16.3">
      <c r="A40" s="17"/>
      <c r="B40" s="17"/>
      <c r="C40" s="10">
        <v>10</v>
      </c>
      <c r="D40" s="10">
        <v>31</v>
      </c>
      <c r="E40" s="10">
        <f>D40+1-C40</f>
        <v>22</v>
      </c>
      <c r="F40" s="10" t="str">
        <f>CONCATENATE(E40,"'h",K40)</f>
        <v>22'h0</v>
      </c>
      <c r="G40" s="69" t="s">
        <v>121</v>
      </c>
      <c r="H40" s="69" t="s">
        <v>45</v>
      </c>
      <c r="I40" s="16" t="s">
        <v>122</v>
      </c>
      <c r="J40" s="10">
        <v>0</v>
      </c>
      <c r="K40" s="10" t="str">
        <f>LOWER(DEC2HEX((J40)))</f>
        <v>0</v>
      </c>
      <c r="L40" s="10">
        <f>J40*(2^C40)</f>
        <v>0</v>
      </c>
      <c r="M40" s="19"/>
      <c r="N40" s="19"/>
    </row>
    <row r="41" spans="1:14" ht="15.75" customHeight="1">
      <c r="A41" s="17"/>
      <c r="B41" s="17"/>
      <c r="C41" s="10">
        <v>9</v>
      </c>
      <c r="D41" s="10">
        <v>9</v>
      </c>
      <c r="E41" s="10">
        <f t="shared" ref="E41:E50" si="5">D41+1-C41</f>
        <v>1</v>
      </c>
      <c r="F41" s="10" t="str">
        <f t="shared" ref="F41:F50" si="6">CONCATENATE(E41,"'h",K41)</f>
        <v>1'h0</v>
      </c>
      <c r="G41" s="40" t="s">
        <v>1112</v>
      </c>
      <c r="H41" s="40" t="s">
        <v>1208</v>
      </c>
      <c r="I41" s="40" t="s">
        <v>1209</v>
      </c>
      <c r="J41" s="10">
        <v>0</v>
      </c>
      <c r="K41" s="10" t="str">
        <f t="shared" ref="K41:K50" si="7">LOWER(DEC2HEX((J41)))</f>
        <v>0</v>
      </c>
      <c r="L41" s="10">
        <f t="shared" ref="L41:L50" si="8">J41*(2^C41)</f>
        <v>0</v>
      </c>
      <c r="M41" s="19"/>
      <c r="N41" s="19"/>
    </row>
    <row r="42" spans="1:14" ht="15.75" customHeight="1">
      <c r="A42" s="17"/>
      <c r="B42" s="17"/>
      <c r="C42" s="10">
        <v>8</v>
      </c>
      <c r="D42" s="10">
        <v>8</v>
      </c>
      <c r="E42" s="10">
        <f t="shared" si="5"/>
        <v>1</v>
      </c>
      <c r="F42" s="10" t="str">
        <f t="shared" si="6"/>
        <v>1'h0</v>
      </c>
      <c r="G42" s="40" t="s">
        <v>123</v>
      </c>
      <c r="H42" s="40" t="s">
        <v>1210</v>
      </c>
      <c r="I42" s="40" t="s">
        <v>1211</v>
      </c>
      <c r="J42" s="10">
        <v>0</v>
      </c>
      <c r="K42" s="10" t="str">
        <f t="shared" si="7"/>
        <v>0</v>
      </c>
      <c r="L42" s="10">
        <f t="shared" si="8"/>
        <v>0</v>
      </c>
      <c r="M42" s="19"/>
      <c r="N42" s="19"/>
    </row>
    <row r="43" spans="1:14" ht="15.75" customHeight="1">
      <c r="A43" s="17"/>
      <c r="B43" s="17"/>
      <c r="C43" s="10">
        <v>7</v>
      </c>
      <c r="D43" s="10">
        <v>7</v>
      </c>
      <c r="E43" s="10">
        <f t="shared" si="5"/>
        <v>1</v>
      </c>
      <c r="F43" s="10" t="str">
        <f t="shared" si="6"/>
        <v>1'h0</v>
      </c>
      <c r="G43" s="40" t="s">
        <v>123</v>
      </c>
      <c r="H43" s="40" t="s">
        <v>1212</v>
      </c>
      <c r="I43" s="40" t="s">
        <v>1213</v>
      </c>
      <c r="J43" s="10">
        <v>0</v>
      </c>
      <c r="K43" s="10" t="str">
        <f t="shared" si="7"/>
        <v>0</v>
      </c>
      <c r="L43" s="10">
        <f t="shared" si="8"/>
        <v>0</v>
      </c>
      <c r="M43" s="19"/>
      <c r="N43" s="19"/>
    </row>
    <row r="44" spans="1:14" ht="15.75" customHeight="1">
      <c r="A44" s="17"/>
      <c r="B44" s="17"/>
      <c r="C44" s="10">
        <v>6</v>
      </c>
      <c r="D44" s="10">
        <v>6</v>
      </c>
      <c r="E44" s="10">
        <f t="shared" si="5"/>
        <v>1</v>
      </c>
      <c r="F44" s="10" t="str">
        <f t="shared" si="6"/>
        <v>1'h0</v>
      </c>
      <c r="G44" s="40" t="s">
        <v>123</v>
      </c>
      <c r="H44" s="40" t="s">
        <v>1214</v>
      </c>
      <c r="I44" s="40" t="s">
        <v>1215</v>
      </c>
      <c r="J44" s="10">
        <v>0</v>
      </c>
      <c r="K44" s="10" t="str">
        <f t="shared" si="7"/>
        <v>0</v>
      </c>
      <c r="L44" s="10">
        <f t="shared" si="8"/>
        <v>0</v>
      </c>
      <c r="M44" s="19"/>
      <c r="N44" s="19"/>
    </row>
    <row r="45" spans="1:14" ht="15.75" customHeight="1">
      <c r="A45" s="17"/>
      <c r="B45" s="17"/>
      <c r="C45" s="10">
        <v>5</v>
      </c>
      <c r="D45" s="10">
        <v>5</v>
      </c>
      <c r="E45" s="10">
        <f t="shared" si="5"/>
        <v>1</v>
      </c>
      <c r="F45" s="10" t="str">
        <f t="shared" si="6"/>
        <v>1'h0</v>
      </c>
      <c r="G45" s="40" t="s">
        <v>1112</v>
      </c>
      <c r="H45" s="40" t="s">
        <v>1216</v>
      </c>
      <c r="I45" s="40" t="s">
        <v>1217</v>
      </c>
      <c r="J45" s="10">
        <v>0</v>
      </c>
      <c r="K45" s="10" t="str">
        <f t="shared" si="7"/>
        <v>0</v>
      </c>
      <c r="L45" s="10">
        <f t="shared" si="8"/>
        <v>0</v>
      </c>
      <c r="M45" s="19"/>
      <c r="N45" s="19"/>
    </row>
    <row r="46" spans="1:14" ht="15.75" customHeight="1">
      <c r="A46" s="17"/>
      <c r="B46" s="17"/>
      <c r="C46" s="10">
        <v>4</v>
      </c>
      <c r="D46" s="10">
        <v>4</v>
      </c>
      <c r="E46" s="10">
        <f t="shared" si="5"/>
        <v>1</v>
      </c>
      <c r="F46" s="10" t="str">
        <f t="shared" si="6"/>
        <v>1'h0</v>
      </c>
      <c r="G46" s="40" t="s">
        <v>123</v>
      </c>
      <c r="H46" s="40" t="s">
        <v>1218</v>
      </c>
      <c r="I46" s="40" t="s">
        <v>1219</v>
      </c>
      <c r="J46" s="10">
        <v>0</v>
      </c>
      <c r="K46" s="10" t="str">
        <f t="shared" si="7"/>
        <v>0</v>
      </c>
      <c r="L46" s="10">
        <f t="shared" si="8"/>
        <v>0</v>
      </c>
      <c r="M46" s="19"/>
      <c r="N46" s="19"/>
    </row>
    <row r="47" spans="1:14" ht="15.75" customHeight="1">
      <c r="A47" s="17"/>
      <c r="B47" s="17"/>
      <c r="C47" s="10">
        <v>3</v>
      </c>
      <c r="D47" s="10">
        <v>3</v>
      </c>
      <c r="E47" s="10">
        <f t="shared" si="5"/>
        <v>1</v>
      </c>
      <c r="F47" s="10" t="str">
        <f t="shared" si="6"/>
        <v>1'h0</v>
      </c>
      <c r="G47" s="40" t="s">
        <v>123</v>
      </c>
      <c r="H47" s="40" t="s">
        <v>1220</v>
      </c>
      <c r="I47" s="40" t="s">
        <v>1221</v>
      </c>
      <c r="J47" s="10">
        <v>0</v>
      </c>
      <c r="K47" s="10" t="str">
        <f t="shared" si="7"/>
        <v>0</v>
      </c>
      <c r="L47" s="10">
        <f t="shared" si="8"/>
        <v>0</v>
      </c>
      <c r="M47" s="19"/>
      <c r="N47" s="19"/>
    </row>
    <row r="48" spans="1:14" ht="15.75" customHeight="1">
      <c r="A48" s="17"/>
      <c r="B48" s="17"/>
      <c r="C48" s="10">
        <v>2</v>
      </c>
      <c r="D48" s="10">
        <v>2</v>
      </c>
      <c r="E48" s="10">
        <f t="shared" si="5"/>
        <v>1</v>
      </c>
      <c r="F48" s="10" t="str">
        <f t="shared" si="6"/>
        <v>1'h0</v>
      </c>
      <c r="G48" s="40" t="s">
        <v>123</v>
      </c>
      <c r="H48" s="40" t="s">
        <v>1222</v>
      </c>
      <c r="I48" s="40" t="s">
        <v>1223</v>
      </c>
      <c r="J48" s="10">
        <v>0</v>
      </c>
      <c r="K48" s="10" t="str">
        <f t="shared" si="7"/>
        <v>0</v>
      </c>
      <c r="L48" s="10">
        <f t="shared" si="8"/>
        <v>0</v>
      </c>
      <c r="M48" s="19"/>
      <c r="N48" s="19"/>
    </row>
    <row r="49" spans="1:14" ht="15.75" customHeight="1">
      <c r="A49" s="17"/>
      <c r="B49" s="17"/>
      <c r="C49" s="10">
        <v>1</v>
      </c>
      <c r="D49" s="10">
        <v>1</v>
      </c>
      <c r="E49" s="10">
        <f t="shared" si="5"/>
        <v>1</v>
      </c>
      <c r="F49" s="10" t="str">
        <f t="shared" si="6"/>
        <v>1'h0</v>
      </c>
      <c r="G49" s="40" t="s">
        <v>123</v>
      </c>
      <c r="H49" s="40" t="s">
        <v>1224</v>
      </c>
      <c r="I49" s="40" t="s">
        <v>1225</v>
      </c>
      <c r="J49" s="10">
        <v>0</v>
      </c>
      <c r="K49" s="10" t="str">
        <f t="shared" si="7"/>
        <v>0</v>
      </c>
      <c r="L49" s="10">
        <f t="shared" si="8"/>
        <v>0</v>
      </c>
      <c r="M49" s="19"/>
      <c r="N49" s="19"/>
    </row>
    <row r="50" spans="1:14" ht="16.3">
      <c r="A50" s="17"/>
      <c r="B50" s="33"/>
      <c r="C50" s="10">
        <v>0</v>
      </c>
      <c r="D50" s="10">
        <v>0</v>
      </c>
      <c r="E50" s="10">
        <f t="shared" si="5"/>
        <v>1</v>
      </c>
      <c r="F50" s="10" t="str">
        <f t="shared" si="6"/>
        <v>1'h0</v>
      </c>
      <c r="G50" s="40" t="s">
        <v>123</v>
      </c>
      <c r="H50" s="40" t="s">
        <v>1226</v>
      </c>
      <c r="I50" s="40" t="s">
        <v>1227</v>
      </c>
      <c r="J50" s="10">
        <v>0</v>
      </c>
      <c r="K50" s="10" t="str">
        <f t="shared" si="7"/>
        <v>0</v>
      </c>
      <c r="L50" s="10">
        <f t="shared" si="8"/>
        <v>0</v>
      </c>
      <c r="M50" s="19"/>
      <c r="N50" s="19"/>
    </row>
    <row r="51" spans="1:14" ht="16.3">
      <c r="A51" s="6"/>
      <c r="B51" s="5" t="s">
        <v>1096</v>
      </c>
      <c r="C51" s="6"/>
      <c r="D51" s="6"/>
      <c r="E51" s="6">
        <f>SUM(E52:E73)</f>
        <v>32</v>
      </c>
      <c r="F51" s="7" t="str">
        <f>CONCATENATE("32'h",K51)</f>
        <v>32'h00040000</v>
      </c>
      <c r="G51" s="7"/>
      <c r="H51" s="68" t="s">
        <v>1228</v>
      </c>
      <c r="I51" s="8"/>
      <c r="J51" s="6"/>
      <c r="K51" s="6" t="str">
        <f>LOWER(DEC2HEX(L51,8))</f>
        <v>00040000</v>
      </c>
      <c r="L51" s="6">
        <f>SUM(L52:L73)</f>
        <v>262144</v>
      </c>
      <c r="M51" s="19"/>
      <c r="N51" s="19"/>
    </row>
    <row r="52" spans="1:14" ht="16.3">
      <c r="A52" s="17"/>
      <c r="B52" s="17"/>
      <c r="C52" s="10">
        <v>26</v>
      </c>
      <c r="D52" s="10">
        <v>31</v>
      </c>
      <c r="E52" s="10">
        <f>D52+1-C52</f>
        <v>6</v>
      </c>
      <c r="F52" s="40" t="s">
        <v>1229</v>
      </c>
      <c r="G52" s="10" t="s">
        <v>121</v>
      </c>
      <c r="H52" s="69" t="s">
        <v>45</v>
      </c>
      <c r="I52" s="16" t="s">
        <v>122</v>
      </c>
      <c r="J52" s="10">
        <v>0</v>
      </c>
      <c r="K52" s="10" t="str">
        <f>LOWER(DEC2HEX((J52)))</f>
        <v>0</v>
      </c>
      <c r="L52" s="10">
        <f>J52*(2^C52)</f>
        <v>0</v>
      </c>
      <c r="M52" s="19"/>
      <c r="N52" s="19"/>
    </row>
    <row r="53" spans="1:14" ht="16.3">
      <c r="A53" s="17"/>
      <c r="B53" s="33"/>
      <c r="C53" s="10">
        <v>25</v>
      </c>
      <c r="D53" s="10">
        <v>25</v>
      </c>
      <c r="E53" s="10">
        <f t="shared" ref="E53:E73" si="9">D53+1-C53</f>
        <v>1</v>
      </c>
      <c r="F53" s="40" t="s">
        <v>1199</v>
      </c>
      <c r="G53" s="10" t="s">
        <v>121</v>
      </c>
      <c r="H53" s="40" t="s">
        <v>1230</v>
      </c>
      <c r="I53" s="40" t="s">
        <v>1231</v>
      </c>
      <c r="J53" s="10">
        <v>0</v>
      </c>
      <c r="K53" s="10" t="str">
        <f t="shared" ref="K53:K73" si="10">LOWER(DEC2HEX((J53)))</f>
        <v>0</v>
      </c>
      <c r="L53" s="10">
        <f t="shared" ref="L53:L73" si="11">J53*(2^C53)</f>
        <v>0</v>
      </c>
      <c r="M53" s="19"/>
      <c r="N53" s="19"/>
    </row>
    <row r="54" spans="1:14" ht="16.3">
      <c r="A54" s="17"/>
      <c r="B54" s="33"/>
      <c r="C54" s="10">
        <v>24</v>
      </c>
      <c r="D54" s="10">
        <v>24</v>
      </c>
      <c r="E54" s="10">
        <f t="shared" si="9"/>
        <v>1</v>
      </c>
      <c r="F54" s="40" t="s">
        <v>1199</v>
      </c>
      <c r="G54" s="10" t="s">
        <v>121</v>
      </c>
      <c r="H54" s="40" t="s">
        <v>1232</v>
      </c>
      <c r="I54" s="40" t="s">
        <v>1231</v>
      </c>
      <c r="J54" s="10">
        <v>0</v>
      </c>
      <c r="K54" s="10" t="str">
        <f t="shared" si="10"/>
        <v>0</v>
      </c>
      <c r="L54" s="10">
        <f t="shared" si="11"/>
        <v>0</v>
      </c>
      <c r="M54" s="19"/>
      <c r="N54" s="19"/>
    </row>
    <row r="55" spans="1:14" ht="16.3">
      <c r="A55" s="17"/>
      <c r="B55" s="33"/>
      <c r="C55" s="10">
        <v>23</v>
      </c>
      <c r="D55" s="10">
        <v>23</v>
      </c>
      <c r="E55" s="10">
        <f t="shared" si="9"/>
        <v>1</v>
      </c>
      <c r="F55" s="40" t="s">
        <v>1199</v>
      </c>
      <c r="G55" s="10" t="s">
        <v>121</v>
      </c>
      <c r="H55" s="40" t="s">
        <v>1233</v>
      </c>
      <c r="I55" s="40" t="s">
        <v>1231</v>
      </c>
      <c r="J55" s="10">
        <v>0</v>
      </c>
      <c r="K55" s="10" t="str">
        <f t="shared" si="10"/>
        <v>0</v>
      </c>
      <c r="L55" s="10">
        <f t="shared" si="11"/>
        <v>0</v>
      </c>
      <c r="M55" s="19"/>
      <c r="N55" s="19"/>
    </row>
    <row r="56" spans="1:14" ht="16.3">
      <c r="A56" s="17"/>
      <c r="B56" s="33"/>
      <c r="C56" s="10">
        <v>22</v>
      </c>
      <c r="D56" s="10">
        <v>22</v>
      </c>
      <c r="E56" s="10">
        <f t="shared" si="9"/>
        <v>1</v>
      </c>
      <c r="F56" s="40" t="s">
        <v>1199</v>
      </c>
      <c r="G56" s="10" t="s">
        <v>121</v>
      </c>
      <c r="H56" s="40" t="s">
        <v>1234</v>
      </c>
      <c r="I56" s="40" t="s">
        <v>1231</v>
      </c>
      <c r="J56" s="10">
        <v>0</v>
      </c>
      <c r="K56" s="10" t="str">
        <f t="shared" si="10"/>
        <v>0</v>
      </c>
      <c r="L56" s="10">
        <f t="shared" si="11"/>
        <v>0</v>
      </c>
      <c r="M56" s="19"/>
      <c r="N56" s="19"/>
    </row>
    <row r="57" spans="1:14" ht="16.3">
      <c r="A57" s="17"/>
      <c r="B57" s="33"/>
      <c r="C57" s="10">
        <v>21</v>
      </c>
      <c r="D57" s="10">
        <v>21</v>
      </c>
      <c r="E57" s="10">
        <f t="shared" si="9"/>
        <v>1</v>
      </c>
      <c r="F57" s="40" t="s">
        <v>1199</v>
      </c>
      <c r="G57" s="10" t="s">
        <v>121</v>
      </c>
      <c r="H57" s="40" t="s">
        <v>1235</v>
      </c>
      <c r="I57" s="40" t="s">
        <v>1231</v>
      </c>
      <c r="J57" s="10">
        <v>0</v>
      </c>
      <c r="K57" s="10" t="str">
        <f t="shared" si="10"/>
        <v>0</v>
      </c>
      <c r="L57" s="10">
        <f t="shared" si="11"/>
        <v>0</v>
      </c>
      <c r="M57" s="19"/>
      <c r="N57" s="19"/>
    </row>
    <row r="58" spans="1:14" ht="16.3">
      <c r="A58" s="17"/>
      <c r="B58" s="33"/>
      <c r="C58" s="10">
        <v>20</v>
      </c>
      <c r="D58" s="10">
        <v>20</v>
      </c>
      <c r="E58" s="10">
        <f t="shared" si="9"/>
        <v>1</v>
      </c>
      <c r="F58" s="40" t="s">
        <v>1199</v>
      </c>
      <c r="G58" s="10" t="s">
        <v>121</v>
      </c>
      <c r="H58" s="40" t="s">
        <v>1236</v>
      </c>
      <c r="I58" s="40" t="s">
        <v>1231</v>
      </c>
      <c r="J58" s="10">
        <v>0</v>
      </c>
      <c r="K58" s="10" t="str">
        <f t="shared" si="10"/>
        <v>0</v>
      </c>
      <c r="L58" s="10">
        <f t="shared" si="11"/>
        <v>0</v>
      </c>
      <c r="M58" s="19"/>
      <c r="N58" s="19"/>
    </row>
    <row r="59" spans="1:14" ht="16.3">
      <c r="A59" s="17"/>
      <c r="B59" s="33"/>
      <c r="C59" s="10">
        <v>19</v>
      </c>
      <c r="D59" s="10">
        <v>19</v>
      </c>
      <c r="E59" s="10">
        <f t="shared" si="9"/>
        <v>1</v>
      </c>
      <c r="F59" s="40" t="s">
        <v>1199</v>
      </c>
      <c r="G59" s="10" t="s">
        <v>121</v>
      </c>
      <c r="H59" s="40" t="s">
        <v>1237</v>
      </c>
      <c r="I59" s="40" t="s">
        <v>1231</v>
      </c>
      <c r="J59" s="10">
        <v>0</v>
      </c>
      <c r="K59" s="10" t="str">
        <f t="shared" si="10"/>
        <v>0</v>
      </c>
      <c r="L59" s="10">
        <f t="shared" si="11"/>
        <v>0</v>
      </c>
      <c r="M59" s="19"/>
      <c r="N59" s="19"/>
    </row>
    <row r="60" spans="1:14" ht="16.3">
      <c r="A60" s="17"/>
      <c r="B60" s="33"/>
      <c r="C60" s="10">
        <v>18</v>
      </c>
      <c r="D60" s="10">
        <v>18</v>
      </c>
      <c r="E60" s="10">
        <f t="shared" si="9"/>
        <v>1</v>
      </c>
      <c r="F60" s="40" t="s">
        <v>1104</v>
      </c>
      <c r="G60" s="10" t="s">
        <v>121</v>
      </c>
      <c r="H60" s="40" t="s">
        <v>1238</v>
      </c>
      <c r="I60" s="40" t="s">
        <v>1231</v>
      </c>
      <c r="J60" s="10">
        <v>1</v>
      </c>
      <c r="K60" s="10" t="str">
        <f t="shared" si="10"/>
        <v>1</v>
      </c>
      <c r="L60" s="10">
        <f t="shared" si="11"/>
        <v>262144</v>
      </c>
      <c r="M60" s="19"/>
      <c r="N60" s="19"/>
    </row>
    <row r="61" spans="1:14" ht="16.3">
      <c r="A61" s="17"/>
      <c r="B61" s="33"/>
      <c r="C61" s="10">
        <v>17</v>
      </c>
      <c r="D61" s="10">
        <v>17</v>
      </c>
      <c r="E61" s="10">
        <f t="shared" si="9"/>
        <v>1</v>
      </c>
      <c r="F61" s="40" t="s">
        <v>1199</v>
      </c>
      <c r="G61" s="10" t="s">
        <v>121</v>
      </c>
      <c r="H61" s="40" t="s">
        <v>1239</v>
      </c>
      <c r="I61" s="40" t="s">
        <v>1231</v>
      </c>
      <c r="J61" s="10">
        <v>0</v>
      </c>
      <c r="K61" s="10" t="str">
        <f t="shared" si="10"/>
        <v>0</v>
      </c>
      <c r="L61" s="10">
        <f t="shared" si="11"/>
        <v>0</v>
      </c>
      <c r="M61" s="19"/>
      <c r="N61" s="19"/>
    </row>
    <row r="62" spans="1:14" ht="16.3">
      <c r="A62" s="17"/>
      <c r="B62" s="33"/>
      <c r="C62" s="10">
        <v>16</v>
      </c>
      <c r="D62" s="10">
        <v>16</v>
      </c>
      <c r="E62" s="10">
        <f t="shared" si="9"/>
        <v>1</v>
      </c>
      <c r="F62" s="40" t="s">
        <v>1199</v>
      </c>
      <c r="G62" s="10" t="s">
        <v>121</v>
      </c>
      <c r="H62" s="40" t="s">
        <v>1240</v>
      </c>
      <c r="I62" s="40" t="s">
        <v>1231</v>
      </c>
      <c r="J62" s="10">
        <v>0</v>
      </c>
      <c r="K62" s="10" t="str">
        <f t="shared" si="10"/>
        <v>0</v>
      </c>
      <c r="L62" s="10">
        <f t="shared" si="11"/>
        <v>0</v>
      </c>
      <c r="M62" s="19"/>
      <c r="N62" s="19"/>
    </row>
    <row r="63" spans="1:14" ht="16.3">
      <c r="A63" s="17"/>
      <c r="B63" s="33"/>
      <c r="C63" s="10">
        <v>10</v>
      </c>
      <c r="D63" s="10">
        <v>15</v>
      </c>
      <c r="E63" s="10">
        <f t="shared" si="9"/>
        <v>6</v>
      </c>
      <c r="F63" s="40" t="s">
        <v>1229</v>
      </c>
      <c r="G63" s="10" t="s">
        <v>121</v>
      </c>
      <c r="H63" s="40" t="s">
        <v>1078</v>
      </c>
      <c r="I63" s="16" t="s">
        <v>122</v>
      </c>
      <c r="J63" s="10">
        <v>0</v>
      </c>
      <c r="K63" s="10" t="str">
        <f t="shared" si="10"/>
        <v>0</v>
      </c>
      <c r="L63" s="10">
        <f t="shared" si="11"/>
        <v>0</v>
      </c>
      <c r="M63" s="19"/>
      <c r="N63" s="19"/>
    </row>
    <row r="64" spans="1:14" ht="32.6">
      <c r="A64" s="17"/>
      <c r="B64" s="33"/>
      <c r="C64" s="10">
        <v>9</v>
      </c>
      <c r="D64" s="10">
        <v>9</v>
      </c>
      <c r="E64" s="10">
        <f t="shared" si="9"/>
        <v>1</v>
      </c>
      <c r="F64" s="40" t="s">
        <v>1199</v>
      </c>
      <c r="G64" s="40" t="s">
        <v>211</v>
      </c>
      <c r="H64" s="40" t="s">
        <v>1208</v>
      </c>
      <c r="I64" s="40" t="s">
        <v>1241</v>
      </c>
      <c r="J64" s="10">
        <v>0</v>
      </c>
      <c r="K64" s="10" t="str">
        <f t="shared" si="10"/>
        <v>0</v>
      </c>
      <c r="L64" s="10">
        <f t="shared" si="11"/>
        <v>0</v>
      </c>
      <c r="M64" s="19"/>
      <c r="N64" s="19"/>
    </row>
    <row r="65" spans="1:14" ht="32.6">
      <c r="A65" s="17"/>
      <c r="B65" s="33"/>
      <c r="C65" s="10">
        <v>8</v>
      </c>
      <c r="D65" s="10">
        <v>8</v>
      </c>
      <c r="E65" s="10">
        <f t="shared" si="9"/>
        <v>1</v>
      </c>
      <c r="F65" s="40" t="s">
        <v>1199</v>
      </c>
      <c r="G65" s="10" t="s">
        <v>211</v>
      </c>
      <c r="H65" s="40" t="s">
        <v>1210</v>
      </c>
      <c r="I65" s="40" t="s">
        <v>1242</v>
      </c>
      <c r="J65" s="10">
        <v>0</v>
      </c>
      <c r="K65" s="10" t="str">
        <f t="shared" si="10"/>
        <v>0</v>
      </c>
      <c r="L65" s="10">
        <f t="shared" si="11"/>
        <v>0</v>
      </c>
      <c r="M65" s="19"/>
      <c r="N65" s="19"/>
    </row>
    <row r="66" spans="1:14" ht="48.9">
      <c r="A66" s="17"/>
      <c r="B66" s="33"/>
      <c r="C66" s="10">
        <v>7</v>
      </c>
      <c r="D66" s="10">
        <v>7</v>
      </c>
      <c r="E66" s="10">
        <f t="shared" si="9"/>
        <v>1</v>
      </c>
      <c r="F66" s="40" t="s">
        <v>1199</v>
      </c>
      <c r="G66" s="10" t="s">
        <v>211</v>
      </c>
      <c r="H66" s="40" t="s">
        <v>1212</v>
      </c>
      <c r="I66" s="40" t="s">
        <v>1213</v>
      </c>
      <c r="J66" s="10">
        <v>0</v>
      </c>
      <c r="K66" s="10" t="str">
        <f t="shared" si="10"/>
        <v>0</v>
      </c>
      <c r="L66" s="10">
        <f t="shared" si="11"/>
        <v>0</v>
      </c>
      <c r="M66" s="19"/>
      <c r="N66" s="19"/>
    </row>
    <row r="67" spans="1:14" ht="32.6">
      <c r="A67" s="17"/>
      <c r="B67" s="33"/>
      <c r="C67" s="10">
        <v>6</v>
      </c>
      <c r="D67" s="10">
        <v>6</v>
      </c>
      <c r="E67" s="10">
        <f t="shared" si="9"/>
        <v>1</v>
      </c>
      <c r="F67" s="40" t="s">
        <v>1199</v>
      </c>
      <c r="G67" s="10" t="s">
        <v>211</v>
      </c>
      <c r="H67" s="40" t="s">
        <v>1214</v>
      </c>
      <c r="I67" s="40" t="s">
        <v>1243</v>
      </c>
      <c r="J67" s="10">
        <v>0</v>
      </c>
      <c r="K67" s="10" t="str">
        <f t="shared" si="10"/>
        <v>0</v>
      </c>
      <c r="L67" s="10">
        <f t="shared" si="11"/>
        <v>0</v>
      </c>
      <c r="M67" s="19"/>
      <c r="N67" s="19"/>
    </row>
    <row r="68" spans="1:14" ht="32.6">
      <c r="A68" s="17"/>
      <c r="B68" s="33"/>
      <c r="C68" s="10">
        <v>5</v>
      </c>
      <c r="D68" s="10">
        <v>5</v>
      </c>
      <c r="E68" s="10">
        <f t="shared" si="9"/>
        <v>1</v>
      </c>
      <c r="F68" s="40" t="s">
        <v>1199</v>
      </c>
      <c r="G68" s="10" t="s">
        <v>211</v>
      </c>
      <c r="H68" s="40" t="s">
        <v>1216</v>
      </c>
      <c r="I68" s="40" t="s">
        <v>1244</v>
      </c>
      <c r="J68" s="10">
        <v>0</v>
      </c>
      <c r="K68" s="10" t="str">
        <f t="shared" si="10"/>
        <v>0</v>
      </c>
      <c r="L68" s="10">
        <f t="shared" si="11"/>
        <v>0</v>
      </c>
      <c r="M68" s="19"/>
      <c r="N68" s="19"/>
    </row>
    <row r="69" spans="1:14" ht="48.9">
      <c r="A69" s="17"/>
      <c r="B69" s="33"/>
      <c r="C69" s="10">
        <v>4</v>
      </c>
      <c r="D69" s="10">
        <v>4</v>
      </c>
      <c r="E69" s="10">
        <f t="shared" si="9"/>
        <v>1</v>
      </c>
      <c r="F69" s="40" t="s">
        <v>1199</v>
      </c>
      <c r="G69" s="10" t="s">
        <v>121</v>
      </c>
      <c r="H69" s="40" t="s">
        <v>1218</v>
      </c>
      <c r="I69" s="40" t="s">
        <v>1245</v>
      </c>
      <c r="J69" s="10">
        <v>0</v>
      </c>
      <c r="K69" s="10" t="str">
        <f t="shared" si="10"/>
        <v>0</v>
      </c>
      <c r="L69" s="10">
        <f t="shared" si="11"/>
        <v>0</v>
      </c>
      <c r="M69" s="19"/>
      <c r="N69" s="19"/>
    </row>
    <row r="70" spans="1:14" ht="48.9">
      <c r="A70" s="17"/>
      <c r="B70" s="33"/>
      <c r="C70" s="10">
        <v>3</v>
      </c>
      <c r="D70" s="10">
        <v>3</v>
      </c>
      <c r="E70" s="10">
        <f t="shared" si="9"/>
        <v>1</v>
      </c>
      <c r="F70" s="40" t="s">
        <v>1199</v>
      </c>
      <c r="G70" s="10" t="s">
        <v>121</v>
      </c>
      <c r="H70" s="40" t="s">
        <v>1220</v>
      </c>
      <c r="I70" s="40" t="s">
        <v>1246</v>
      </c>
      <c r="J70" s="10">
        <v>0</v>
      </c>
      <c r="K70" s="10" t="str">
        <f t="shared" si="10"/>
        <v>0</v>
      </c>
      <c r="L70" s="10">
        <f t="shared" si="11"/>
        <v>0</v>
      </c>
      <c r="M70" s="19"/>
      <c r="N70" s="19"/>
    </row>
    <row r="71" spans="1:14" ht="48.9">
      <c r="A71" s="17"/>
      <c r="B71" s="33"/>
      <c r="C71" s="10">
        <v>2</v>
      </c>
      <c r="D71" s="10">
        <v>2</v>
      </c>
      <c r="E71" s="10">
        <f t="shared" si="9"/>
        <v>1</v>
      </c>
      <c r="F71" s="40" t="s">
        <v>1199</v>
      </c>
      <c r="G71" s="10" t="s">
        <v>121</v>
      </c>
      <c r="H71" s="40" t="s">
        <v>1222</v>
      </c>
      <c r="I71" s="40" t="s">
        <v>1247</v>
      </c>
      <c r="J71" s="10">
        <v>0</v>
      </c>
      <c r="K71" s="10" t="str">
        <f t="shared" si="10"/>
        <v>0</v>
      </c>
      <c r="L71" s="10">
        <f t="shared" si="11"/>
        <v>0</v>
      </c>
      <c r="M71" s="19"/>
      <c r="N71" s="19"/>
    </row>
    <row r="72" spans="1:14" ht="48.9">
      <c r="A72" s="17"/>
      <c r="B72" s="33"/>
      <c r="C72" s="10">
        <v>1</v>
      </c>
      <c r="D72" s="10">
        <v>1</v>
      </c>
      <c r="E72" s="10">
        <f t="shared" si="9"/>
        <v>1</v>
      </c>
      <c r="F72" s="40" t="s">
        <v>1199</v>
      </c>
      <c r="G72" s="10" t="s">
        <v>121</v>
      </c>
      <c r="H72" s="40" t="s">
        <v>1224</v>
      </c>
      <c r="I72" s="40" t="s">
        <v>1248</v>
      </c>
      <c r="J72" s="10">
        <v>0</v>
      </c>
      <c r="K72" s="10" t="str">
        <f t="shared" si="10"/>
        <v>0</v>
      </c>
      <c r="L72" s="10">
        <f t="shared" si="11"/>
        <v>0</v>
      </c>
      <c r="M72" s="19"/>
      <c r="N72" s="19"/>
    </row>
    <row r="73" spans="1:14" ht="32.6">
      <c r="A73" s="17"/>
      <c r="B73" s="33"/>
      <c r="C73" s="10">
        <v>0</v>
      </c>
      <c r="D73" s="10">
        <v>0</v>
      </c>
      <c r="E73" s="10">
        <f t="shared" si="9"/>
        <v>1</v>
      </c>
      <c r="F73" s="40" t="s">
        <v>1199</v>
      </c>
      <c r="G73" s="10" t="s">
        <v>121</v>
      </c>
      <c r="H73" s="40" t="s">
        <v>1226</v>
      </c>
      <c r="I73" s="40" t="s">
        <v>1249</v>
      </c>
      <c r="J73" s="10">
        <v>0</v>
      </c>
      <c r="K73" s="10" t="str">
        <f t="shared" si="10"/>
        <v>0</v>
      </c>
      <c r="L73" s="10">
        <f t="shared" si="11"/>
        <v>0</v>
      </c>
      <c r="M73" s="19"/>
      <c r="N73" s="19"/>
    </row>
    <row r="74" spans="1:14" ht="16.3">
      <c r="A74" s="6"/>
      <c r="B74" s="5" t="s">
        <v>1103</v>
      </c>
      <c r="C74" s="6"/>
      <c r="D74" s="6"/>
      <c r="E74" s="6">
        <f>SUM(E75:E80)</f>
        <v>32</v>
      </c>
      <c r="F74" s="7" t="str">
        <f>CONCATENATE("32'h",K74)</f>
        <v>32'h00000000</v>
      </c>
      <c r="G74" s="7"/>
      <c r="H74" s="68" t="s">
        <v>1250</v>
      </c>
      <c r="I74" s="8"/>
      <c r="J74" s="6"/>
      <c r="K74" s="6" t="str">
        <f>LOWER(DEC2HEX(L74,8))</f>
        <v>00000000</v>
      </c>
      <c r="L74" s="6">
        <f>SUM(L75:L80)</f>
        <v>0</v>
      </c>
      <c r="M74" s="19"/>
      <c r="N74" s="19"/>
    </row>
    <row r="75" spans="1:14" ht="16.3">
      <c r="A75" s="17"/>
      <c r="B75" s="17"/>
      <c r="C75" s="10">
        <v>22</v>
      </c>
      <c r="D75" s="10">
        <v>31</v>
      </c>
      <c r="E75" s="10">
        <f t="shared" ref="E75:E80" si="12">D75+1-C75</f>
        <v>10</v>
      </c>
      <c r="F75" s="69" t="s">
        <v>1251</v>
      </c>
      <c r="G75" s="69" t="s">
        <v>121</v>
      </c>
      <c r="H75" s="69" t="s">
        <v>45</v>
      </c>
      <c r="I75" s="16" t="s">
        <v>122</v>
      </c>
      <c r="J75" s="10">
        <v>0</v>
      </c>
      <c r="K75" s="10" t="str">
        <f t="shared" ref="K75:K80" si="13">LOWER(DEC2HEX((J75)))</f>
        <v>0</v>
      </c>
      <c r="L75" s="10">
        <f t="shared" ref="L75:L80" si="14">J75*(2^C75)</f>
        <v>0</v>
      </c>
      <c r="M75" s="19"/>
      <c r="N75" s="19"/>
    </row>
    <row r="76" spans="1:14" ht="65.150000000000006">
      <c r="A76" s="17"/>
      <c r="B76" s="17"/>
      <c r="C76" s="10">
        <v>16</v>
      </c>
      <c r="D76" s="10">
        <v>21</v>
      </c>
      <c r="E76" s="10">
        <f t="shared" si="12"/>
        <v>6</v>
      </c>
      <c r="F76" s="69" t="s">
        <v>1252</v>
      </c>
      <c r="G76" s="69" t="s">
        <v>123</v>
      </c>
      <c r="H76" s="40" t="s">
        <v>1253</v>
      </c>
      <c r="I76" s="40" t="s">
        <v>1254</v>
      </c>
      <c r="J76" s="10">
        <v>0</v>
      </c>
      <c r="K76" s="10" t="str">
        <f t="shared" si="13"/>
        <v>0</v>
      </c>
      <c r="L76" s="10">
        <f t="shared" si="14"/>
        <v>0</v>
      </c>
      <c r="M76" s="19"/>
      <c r="N76" s="19"/>
    </row>
    <row r="77" spans="1:14" ht="16.3">
      <c r="A77" s="17"/>
      <c r="B77" s="17"/>
      <c r="C77" s="10">
        <v>12</v>
      </c>
      <c r="D77" s="10">
        <v>15</v>
      </c>
      <c r="E77" s="10">
        <f t="shared" si="12"/>
        <v>4</v>
      </c>
      <c r="F77" s="40" t="s">
        <v>1255</v>
      </c>
      <c r="G77" s="40" t="s">
        <v>1140</v>
      </c>
      <c r="H77" s="40" t="s">
        <v>45</v>
      </c>
      <c r="I77" s="16" t="s">
        <v>122</v>
      </c>
      <c r="J77" s="10">
        <v>0</v>
      </c>
      <c r="K77" s="10" t="str">
        <f t="shared" si="13"/>
        <v>0</v>
      </c>
      <c r="L77" s="10">
        <f t="shared" si="14"/>
        <v>0</v>
      </c>
      <c r="M77" s="19"/>
      <c r="N77" s="19"/>
    </row>
    <row r="78" spans="1:14" ht="65.150000000000006">
      <c r="A78" s="17"/>
      <c r="B78" s="17"/>
      <c r="C78" s="10">
        <v>8</v>
      </c>
      <c r="D78" s="10">
        <v>11</v>
      </c>
      <c r="E78" s="10">
        <f t="shared" si="12"/>
        <v>4</v>
      </c>
      <c r="F78" s="40" t="s">
        <v>1256</v>
      </c>
      <c r="G78" s="40" t="s">
        <v>1112</v>
      </c>
      <c r="H78" s="40" t="s">
        <v>1257</v>
      </c>
      <c r="I78" s="40" t="s">
        <v>1258</v>
      </c>
      <c r="J78" s="10">
        <v>0</v>
      </c>
      <c r="K78" s="10" t="str">
        <f t="shared" si="13"/>
        <v>0</v>
      </c>
      <c r="L78" s="10">
        <f t="shared" si="14"/>
        <v>0</v>
      </c>
      <c r="M78" s="19"/>
      <c r="N78" s="19"/>
    </row>
    <row r="79" spans="1:14" ht="16.3">
      <c r="A79" s="17"/>
      <c r="B79" s="33"/>
      <c r="C79" s="10">
        <v>6</v>
      </c>
      <c r="D79" s="10">
        <v>7</v>
      </c>
      <c r="E79" s="10">
        <f t="shared" si="12"/>
        <v>2</v>
      </c>
      <c r="F79" s="40" t="s">
        <v>1147</v>
      </c>
      <c r="G79" s="40" t="s">
        <v>1140</v>
      </c>
      <c r="H79" s="40" t="s">
        <v>45</v>
      </c>
      <c r="I79" s="16" t="s">
        <v>122</v>
      </c>
      <c r="J79" s="10">
        <v>0</v>
      </c>
      <c r="K79" s="10" t="str">
        <f t="shared" si="13"/>
        <v>0</v>
      </c>
      <c r="L79" s="10">
        <f t="shared" si="14"/>
        <v>0</v>
      </c>
      <c r="M79" s="19"/>
      <c r="N79" s="19"/>
    </row>
    <row r="80" spans="1:14" ht="65.150000000000006">
      <c r="A80" s="17"/>
      <c r="B80" s="33"/>
      <c r="C80" s="10">
        <v>0</v>
      </c>
      <c r="D80" s="10">
        <v>5</v>
      </c>
      <c r="E80" s="10">
        <f t="shared" si="12"/>
        <v>6</v>
      </c>
      <c r="F80" s="40" t="s">
        <v>1259</v>
      </c>
      <c r="G80" s="40" t="s">
        <v>1112</v>
      </c>
      <c r="H80" s="40" t="s">
        <v>1260</v>
      </c>
      <c r="I80" s="40" t="s">
        <v>1261</v>
      </c>
      <c r="J80" s="10">
        <v>0</v>
      </c>
      <c r="K80" s="10" t="str">
        <f t="shared" si="13"/>
        <v>0</v>
      </c>
      <c r="L80" s="10">
        <f t="shared" si="14"/>
        <v>0</v>
      </c>
      <c r="M80" s="19"/>
      <c r="N80" s="19"/>
    </row>
    <row r="81" spans="1:14" ht="16.3">
      <c r="A81" s="6"/>
      <c r="B81" s="5" t="s">
        <v>1111</v>
      </c>
      <c r="C81" s="6"/>
      <c r="D81" s="6"/>
      <c r="E81" s="6">
        <f>SUM(E82:E90)</f>
        <v>32</v>
      </c>
      <c r="F81" s="7" t="str">
        <f>CONCATENATE("32'h",K81)</f>
        <v>32'h00000000</v>
      </c>
      <c r="G81" s="7"/>
      <c r="H81" s="68" t="s">
        <v>1262</v>
      </c>
      <c r="I81" s="8"/>
      <c r="J81" s="6"/>
      <c r="K81" s="6" t="str">
        <f>LOWER(DEC2HEX(L81,8))</f>
        <v>00000000</v>
      </c>
      <c r="L81" s="6">
        <f>SUM(L82:L90)</f>
        <v>0</v>
      </c>
      <c r="M81" s="19"/>
      <c r="N81" s="19"/>
    </row>
    <row r="82" spans="1:14" ht="16.3">
      <c r="A82" s="17"/>
      <c r="B82" s="17"/>
      <c r="C82" s="10">
        <v>8</v>
      </c>
      <c r="D82" s="10">
        <v>31</v>
      </c>
      <c r="E82" s="10">
        <f t="shared" ref="E82:E90" si="15">D82+1-C82</f>
        <v>24</v>
      </c>
      <c r="F82" s="40" t="s">
        <v>1139</v>
      </c>
      <c r="G82" s="40" t="s">
        <v>1140</v>
      </c>
      <c r="H82" s="40" t="s">
        <v>1078</v>
      </c>
      <c r="I82" s="16" t="s">
        <v>122</v>
      </c>
      <c r="J82" s="10">
        <v>0</v>
      </c>
      <c r="K82" s="10" t="str">
        <f t="shared" ref="K82:K90" si="16">LOWER(DEC2HEX((J82)))</f>
        <v>0</v>
      </c>
      <c r="L82" s="10">
        <f t="shared" ref="L82:L90" si="17">J82*(2^C82)</f>
        <v>0</v>
      </c>
      <c r="M82" s="19"/>
      <c r="N82" s="19"/>
    </row>
    <row r="83" spans="1:14" ht="32.6">
      <c r="A83" s="17"/>
      <c r="B83" s="17"/>
      <c r="C83" s="10">
        <v>7</v>
      </c>
      <c r="D83" s="10">
        <v>7</v>
      </c>
      <c r="E83" s="10">
        <f t="shared" si="15"/>
        <v>1</v>
      </c>
      <c r="F83" s="40" t="s">
        <v>1097</v>
      </c>
      <c r="G83" s="40" t="s">
        <v>1263</v>
      </c>
      <c r="H83" s="40" t="s">
        <v>1264</v>
      </c>
      <c r="I83" s="40" t="s">
        <v>1265</v>
      </c>
      <c r="J83" s="10">
        <v>0</v>
      </c>
      <c r="K83" s="10" t="str">
        <f t="shared" si="16"/>
        <v>0</v>
      </c>
      <c r="L83" s="10">
        <f t="shared" si="17"/>
        <v>0</v>
      </c>
      <c r="M83" s="19"/>
      <c r="N83" s="19"/>
    </row>
    <row r="84" spans="1:14" ht="32.6">
      <c r="A84" s="17"/>
      <c r="B84" s="17"/>
      <c r="C84" s="10">
        <v>6</v>
      </c>
      <c r="D84" s="10">
        <v>6</v>
      </c>
      <c r="E84" s="10">
        <f t="shared" si="15"/>
        <v>1</v>
      </c>
      <c r="F84" s="40" t="s">
        <v>1097</v>
      </c>
      <c r="G84" s="40" t="s">
        <v>1263</v>
      </c>
      <c r="H84" s="40" t="s">
        <v>1266</v>
      </c>
      <c r="I84" s="40" t="s">
        <v>1267</v>
      </c>
      <c r="J84" s="10">
        <v>0</v>
      </c>
      <c r="K84" s="10" t="str">
        <f t="shared" si="16"/>
        <v>0</v>
      </c>
      <c r="L84" s="10">
        <f t="shared" si="17"/>
        <v>0</v>
      </c>
      <c r="M84" s="19"/>
      <c r="N84" s="19"/>
    </row>
    <row r="85" spans="1:14" ht="32.6">
      <c r="A85" s="17"/>
      <c r="B85" s="17"/>
      <c r="C85" s="10">
        <v>5</v>
      </c>
      <c r="D85" s="10">
        <v>5</v>
      </c>
      <c r="E85" s="10">
        <f t="shared" si="15"/>
        <v>1</v>
      </c>
      <c r="F85" s="40" t="s">
        <v>1097</v>
      </c>
      <c r="G85" s="40" t="s">
        <v>1268</v>
      </c>
      <c r="H85" s="40" t="s">
        <v>1269</v>
      </c>
      <c r="I85" s="40" t="s">
        <v>1270</v>
      </c>
      <c r="J85" s="10">
        <v>0</v>
      </c>
      <c r="K85" s="10" t="str">
        <f t="shared" si="16"/>
        <v>0</v>
      </c>
      <c r="L85" s="10">
        <f t="shared" si="17"/>
        <v>0</v>
      </c>
      <c r="M85" s="19"/>
      <c r="N85" s="19"/>
    </row>
    <row r="86" spans="1:14" ht="16.3">
      <c r="A86" s="17"/>
      <c r="B86" s="33"/>
      <c r="C86" s="10">
        <v>4</v>
      </c>
      <c r="D86" s="10">
        <v>4</v>
      </c>
      <c r="E86" s="10">
        <f t="shared" si="15"/>
        <v>1</v>
      </c>
      <c r="F86" s="40" t="s">
        <v>1097</v>
      </c>
      <c r="G86" s="40" t="s">
        <v>1268</v>
      </c>
      <c r="H86" s="40" t="s">
        <v>1271</v>
      </c>
      <c r="I86" s="40" t="s">
        <v>1272</v>
      </c>
      <c r="J86" s="10">
        <v>0</v>
      </c>
      <c r="K86" s="10" t="str">
        <f t="shared" si="16"/>
        <v>0</v>
      </c>
      <c r="L86" s="10">
        <f t="shared" si="17"/>
        <v>0</v>
      </c>
      <c r="M86" s="19"/>
      <c r="N86" s="19"/>
    </row>
    <row r="87" spans="1:14" ht="16.3">
      <c r="A87" s="17"/>
      <c r="B87" s="33"/>
      <c r="C87" s="10">
        <v>3</v>
      </c>
      <c r="D87" s="10">
        <v>3</v>
      </c>
      <c r="E87" s="10">
        <f t="shared" si="15"/>
        <v>1</v>
      </c>
      <c r="F87" s="40" t="s">
        <v>1097</v>
      </c>
      <c r="G87" s="40" t="s">
        <v>1268</v>
      </c>
      <c r="H87" s="40" t="s">
        <v>1273</v>
      </c>
      <c r="I87" s="40" t="s">
        <v>1272</v>
      </c>
      <c r="J87" s="10">
        <v>0</v>
      </c>
      <c r="K87" s="10" t="str">
        <f t="shared" si="16"/>
        <v>0</v>
      </c>
      <c r="L87" s="10">
        <f t="shared" si="17"/>
        <v>0</v>
      </c>
      <c r="M87" s="19"/>
      <c r="N87" s="19"/>
    </row>
    <row r="88" spans="1:14" ht="16.3">
      <c r="A88" s="17"/>
      <c r="B88" s="33"/>
      <c r="C88" s="10">
        <v>2</v>
      </c>
      <c r="D88" s="10">
        <v>2</v>
      </c>
      <c r="E88" s="10">
        <f t="shared" si="15"/>
        <v>1</v>
      </c>
      <c r="F88" s="40" t="s">
        <v>1097</v>
      </c>
      <c r="G88" s="40" t="s">
        <v>1268</v>
      </c>
      <c r="H88" s="40" t="s">
        <v>1274</v>
      </c>
      <c r="I88" s="40" t="s">
        <v>1272</v>
      </c>
      <c r="J88" s="10">
        <v>0</v>
      </c>
      <c r="K88" s="10" t="str">
        <f t="shared" si="16"/>
        <v>0</v>
      </c>
      <c r="L88" s="10">
        <f t="shared" si="17"/>
        <v>0</v>
      </c>
      <c r="M88" s="19"/>
      <c r="N88" s="19"/>
    </row>
    <row r="89" spans="1:14" ht="16.3">
      <c r="A89" s="17"/>
      <c r="B89" s="33"/>
      <c r="C89" s="10">
        <v>1</v>
      </c>
      <c r="D89" s="10">
        <v>1</v>
      </c>
      <c r="E89" s="10">
        <f t="shared" si="15"/>
        <v>1</v>
      </c>
      <c r="F89" s="40" t="s">
        <v>1097</v>
      </c>
      <c r="G89" s="40" t="s">
        <v>1268</v>
      </c>
      <c r="H89" s="40" t="s">
        <v>1275</v>
      </c>
      <c r="I89" s="40" t="s">
        <v>1272</v>
      </c>
      <c r="J89" s="10">
        <v>0</v>
      </c>
      <c r="K89" s="10" t="str">
        <f t="shared" si="16"/>
        <v>0</v>
      </c>
      <c r="L89" s="10">
        <f t="shared" si="17"/>
        <v>0</v>
      </c>
      <c r="M89" s="19"/>
      <c r="N89" s="19"/>
    </row>
    <row r="90" spans="1:14" ht="16.3">
      <c r="A90" s="17"/>
      <c r="B90" s="33"/>
      <c r="C90" s="10">
        <v>0</v>
      </c>
      <c r="D90" s="10">
        <v>0</v>
      </c>
      <c r="E90" s="10">
        <f t="shared" si="15"/>
        <v>1</v>
      </c>
      <c r="F90" s="40" t="s">
        <v>1097</v>
      </c>
      <c r="G90" s="40" t="s">
        <v>1268</v>
      </c>
      <c r="H90" s="40" t="s">
        <v>1276</v>
      </c>
      <c r="I90" s="40" t="s">
        <v>1272</v>
      </c>
      <c r="J90" s="10">
        <v>0</v>
      </c>
      <c r="K90" s="10" t="str">
        <f t="shared" si="16"/>
        <v>0</v>
      </c>
      <c r="L90" s="10">
        <f t="shared" si="17"/>
        <v>0</v>
      </c>
      <c r="M90" s="19"/>
      <c r="N90" s="19"/>
    </row>
    <row r="91" spans="1:14" ht="16.3">
      <c r="A91" s="6"/>
      <c r="B91" s="5" t="s">
        <v>1117</v>
      </c>
      <c r="C91" s="6"/>
      <c r="D91" s="6"/>
      <c r="E91" s="6">
        <f>SUM(E92:E98)</f>
        <v>32</v>
      </c>
      <c r="F91" s="7" t="str">
        <f>CONCATENATE("32'h",K91)</f>
        <v>32'h00000000</v>
      </c>
      <c r="G91" s="7"/>
      <c r="H91" s="68" t="s">
        <v>1277</v>
      </c>
      <c r="I91" s="8"/>
      <c r="J91" s="6"/>
      <c r="K91" s="6" t="str">
        <f>LOWER(DEC2HEX(L91,8))</f>
        <v>00000000</v>
      </c>
      <c r="L91" s="6">
        <f>SUM(L92:L98)</f>
        <v>0</v>
      </c>
      <c r="M91" s="19"/>
      <c r="N91" s="19"/>
    </row>
    <row r="92" spans="1:14" ht="16.3">
      <c r="A92" s="17"/>
      <c r="B92" s="17"/>
      <c r="C92" s="10">
        <v>6</v>
      </c>
      <c r="D92" s="10">
        <v>31</v>
      </c>
      <c r="E92" s="10">
        <f>D92+1-C92</f>
        <v>26</v>
      </c>
      <c r="F92" s="69" t="s">
        <v>1278</v>
      </c>
      <c r="G92" s="69" t="s">
        <v>1140</v>
      </c>
      <c r="H92" s="40" t="s">
        <v>1078</v>
      </c>
      <c r="I92" s="16" t="s">
        <v>122</v>
      </c>
      <c r="J92" s="10">
        <v>0</v>
      </c>
      <c r="K92" s="10" t="str">
        <f t="shared" ref="K92:K98" si="18">LOWER(DEC2HEX((J92)))</f>
        <v>0</v>
      </c>
      <c r="L92" s="10">
        <f t="shared" ref="L92:L98" si="19">J92*(2^C92)</f>
        <v>0</v>
      </c>
      <c r="M92" s="19"/>
      <c r="N92" s="19"/>
    </row>
    <row r="93" spans="1:14" ht="32.6">
      <c r="A93" s="17"/>
      <c r="B93" s="17"/>
      <c r="C93" s="10">
        <v>5</v>
      </c>
      <c r="D93" s="10">
        <v>5</v>
      </c>
      <c r="E93" s="10">
        <f t="shared" ref="E93:E98" si="20">D93+1-C93</f>
        <v>1</v>
      </c>
      <c r="F93" s="40" t="s">
        <v>1097</v>
      </c>
      <c r="G93" s="40" t="s">
        <v>1279</v>
      </c>
      <c r="H93" s="40" t="s">
        <v>1280</v>
      </c>
      <c r="I93" s="69" t="s">
        <v>1281</v>
      </c>
      <c r="J93" s="10">
        <v>0</v>
      </c>
      <c r="K93" s="10" t="str">
        <f t="shared" si="18"/>
        <v>0</v>
      </c>
      <c r="L93" s="10">
        <f t="shared" si="19"/>
        <v>0</v>
      </c>
      <c r="M93" s="19"/>
      <c r="N93" s="19"/>
    </row>
    <row r="94" spans="1:14" ht="16.3">
      <c r="A94" s="17"/>
      <c r="B94" s="17"/>
      <c r="C94" s="10">
        <v>4</v>
      </c>
      <c r="D94" s="10">
        <v>4</v>
      </c>
      <c r="E94" s="10">
        <f t="shared" si="20"/>
        <v>1</v>
      </c>
      <c r="F94" s="40" t="s">
        <v>1097</v>
      </c>
      <c r="G94" s="40" t="s">
        <v>1279</v>
      </c>
      <c r="H94" s="40" t="s">
        <v>1271</v>
      </c>
      <c r="I94" s="40" t="s">
        <v>1272</v>
      </c>
      <c r="J94" s="10">
        <v>0</v>
      </c>
      <c r="K94" s="10" t="str">
        <f t="shared" si="18"/>
        <v>0</v>
      </c>
      <c r="L94" s="10">
        <f t="shared" si="19"/>
        <v>0</v>
      </c>
      <c r="M94" s="19"/>
      <c r="N94" s="19"/>
    </row>
    <row r="95" spans="1:14" ht="16.3">
      <c r="A95" s="17"/>
      <c r="B95" s="17"/>
      <c r="C95" s="10">
        <v>3</v>
      </c>
      <c r="D95" s="10">
        <v>3</v>
      </c>
      <c r="E95" s="10">
        <f t="shared" si="20"/>
        <v>1</v>
      </c>
      <c r="F95" s="40" t="s">
        <v>1097</v>
      </c>
      <c r="G95" s="40" t="s">
        <v>1279</v>
      </c>
      <c r="H95" s="40" t="s">
        <v>1273</v>
      </c>
      <c r="I95" s="40" t="s">
        <v>1272</v>
      </c>
      <c r="J95" s="10">
        <v>0</v>
      </c>
      <c r="K95" s="10" t="str">
        <f t="shared" si="18"/>
        <v>0</v>
      </c>
      <c r="L95" s="10">
        <f t="shared" si="19"/>
        <v>0</v>
      </c>
      <c r="M95" s="19"/>
      <c r="N95" s="19"/>
    </row>
    <row r="96" spans="1:14" ht="16.3">
      <c r="A96" s="17"/>
      <c r="B96" s="17"/>
      <c r="C96" s="10">
        <v>2</v>
      </c>
      <c r="D96" s="10">
        <v>2</v>
      </c>
      <c r="E96" s="10">
        <f t="shared" si="20"/>
        <v>1</v>
      </c>
      <c r="F96" s="40" t="s">
        <v>1097</v>
      </c>
      <c r="G96" s="40" t="s">
        <v>1279</v>
      </c>
      <c r="H96" s="40" t="s">
        <v>1274</v>
      </c>
      <c r="I96" s="40" t="s">
        <v>1272</v>
      </c>
      <c r="J96" s="10">
        <v>0</v>
      </c>
      <c r="K96" s="10" t="str">
        <f t="shared" si="18"/>
        <v>0</v>
      </c>
      <c r="L96" s="10">
        <f t="shared" si="19"/>
        <v>0</v>
      </c>
      <c r="M96" s="19"/>
      <c r="N96" s="19"/>
    </row>
    <row r="97" spans="1:14" ht="16.3">
      <c r="A97" s="17"/>
      <c r="B97" s="17"/>
      <c r="C97" s="10">
        <v>1</v>
      </c>
      <c r="D97" s="10">
        <v>1</v>
      </c>
      <c r="E97" s="10">
        <f t="shared" si="20"/>
        <v>1</v>
      </c>
      <c r="F97" s="40" t="s">
        <v>1097</v>
      </c>
      <c r="G97" s="40" t="s">
        <v>1279</v>
      </c>
      <c r="H97" s="40" t="s">
        <v>1282</v>
      </c>
      <c r="I97" s="40" t="s">
        <v>1272</v>
      </c>
      <c r="J97" s="10">
        <v>0</v>
      </c>
      <c r="K97" s="10" t="str">
        <f t="shared" si="18"/>
        <v>0</v>
      </c>
      <c r="L97" s="10">
        <f t="shared" si="19"/>
        <v>0</v>
      </c>
      <c r="M97" s="19"/>
      <c r="N97" s="19"/>
    </row>
    <row r="98" spans="1:14" ht="16.3">
      <c r="A98" s="17"/>
      <c r="B98" s="33"/>
      <c r="C98" s="10">
        <v>0</v>
      </c>
      <c r="D98" s="10">
        <v>0</v>
      </c>
      <c r="E98" s="10">
        <f t="shared" si="20"/>
        <v>1</v>
      </c>
      <c r="F98" s="40" t="s">
        <v>1097</v>
      </c>
      <c r="G98" s="40" t="s">
        <v>1279</v>
      </c>
      <c r="H98" s="40" t="s">
        <v>1276</v>
      </c>
      <c r="I98" s="40" t="s">
        <v>1272</v>
      </c>
      <c r="J98" s="10">
        <v>0</v>
      </c>
      <c r="K98" s="10" t="str">
        <f t="shared" si="18"/>
        <v>0</v>
      </c>
      <c r="L98" s="10">
        <f t="shared" si="19"/>
        <v>0</v>
      </c>
      <c r="M98" s="19"/>
      <c r="N98" s="19"/>
    </row>
    <row r="99" spans="1:14" ht="16.3">
      <c r="A99" s="6"/>
      <c r="B99" s="5" t="s">
        <v>1125</v>
      </c>
      <c r="C99" s="6"/>
      <c r="D99" s="6"/>
      <c r="E99" s="6">
        <f>SUM(E100:E106)</f>
        <v>32</v>
      </c>
      <c r="F99" s="7" t="str">
        <f>CONCATENATE("32'h",K99)</f>
        <v>32'h00544100</v>
      </c>
      <c r="G99" s="7"/>
      <c r="H99" s="68" t="s">
        <v>1283</v>
      </c>
      <c r="I99" s="8"/>
      <c r="J99" s="6"/>
      <c r="K99" s="6" t="str">
        <f>LOWER(DEC2HEX(L99,8))</f>
        <v>00544100</v>
      </c>
      <c r="L99" s="6">
        <f>SUM(L101:L106)</f>
        <v>5521664</v>
      </c>
      <c r="M99" s="19"/>
      <c r="N99" s="19"/>
    </row>
    <row r="100" spans="1:14" ht="16.3">
      <c r="A100" s="17"/>
      <c r="B100" s="17"/>
      <c r="C100" s="10">
        <v>24</v>
      </c>
      <c r="D100" s="10">
        <v>31</v>
      </c>
      <c r="E100" s="10">
        <f t="shared" ref="E100:E106" si="21">D100+1-C100</f>
        <v>8</v>
      </c>
      <c r="F100" s="69" t="s">
        <v>1284</v>
      </c>
      <c r="G100" s="69" t="s">
        <v>1140</v>
      </c>
      <c r="H100" s="40" t="s">
        <v>1078</v>
      </c>
      <c r="I100" s="16"/>
      <c r="J100" s="10">
        <v>0</v>
      </c>
      <c r="K100" s="10" t="str">
        <f t="shared" ref="K100:K106" si="22">LOWER(DEC2HEX((J100)))</f>
        <v>0</v>
      </c>
      <c r="L100" s="10">
        <f>J100*(2^C100)</f>
        <v>0</v>
      </c>
      <c r="M100" s="19"/>
      <c r="N100" s="19"/>
    </row>
    <row r="101" spans="1:14" ht="16.3">
      <c r="A101" s="17"/>
      <c r="B101" s="17"/>
      <c r="C101" s="10">
        <v>16</v>
      </c>
      <c r="D101" s="10">
        <v>23</v>
      </c>
      <c r="E101" s="10">
        <f t="shared" si="21"/>
        <v>8</v>
      </c>
      <c r="F101" s="69" t="s">
        <v>1285</v>
      </c>
      <c r="G101" s="69" t="s">
        <v>1112</v>
      </c>
      <c r="H101" s="40" t="s">
        <v>1286</v>
      </c>
      <c r="I101" s="16"/>
      <c r="J101" s="10">
        <v>84</v>
      </c>
      <c r="K101" s="10" t="str">
        <f t="shared" si="22"/>
        <v>54</v>
      </c>
      <c r="L101" s="10">
        <f>J101*(2^C101)</f>
        <v>5505024</v>
      </c>
      <c r="M101" s="19"/>
      <c r="N101" s="19"/>
    </row>
    <row r="102" spans="1:14" ht="16.3">
      <c r="A102" s="17"/>
      <c r="B102" s="17"/>
      <c r="C102" s="10">
        <v>8</v>
      </c>
      <c r="D102" s="10">
        <v>15</v>
      </c>
      <c r="E102" s="10">
        <f t="shared" si="21"/>
        <v>8</v>
      </c>
      <c r="F102" s="69" t="s">
        <v>1287</v>
      </c>
      <c r="G102" s="69" t="s">
        <v>1112</v>
      </c>
      <c r="H102" s="40" t="s">
        <v>1288</v>
      </c>
      <c r="I102" s="16"/>
      <c r="J102" s="10">
        <v>65</v>
      </c>
      <c r="K102" s="10" t="str">
        <f t="shared" si="22"/>
        <v>41</v>
      </c>
      <c r="L102" s="10">
        <f>J102*(2^C102)</f>
        <v>16640</v>
      </c>
      <c r="M102" s="19"/>
      <c r="N102" s="19"/>
    </row>
    <row r="103" spans="1:14" ht="16.3">
      <c r="A103" s="17"/>
      <c r="B103" s="17"/>
      <c r="C103" s="10">
        <v>3</v>
      </c>
      <c r="D103" s="10">
        <v>7</v>
      </c>
      <c r="E103" s="10">
        <f t="shared" si="21"/>
        <v>5</v>
      </c>
      <c r="F103" s="69" t="s">
        <v>1289</v>
      </c>
      <c r="G103" s="69" t="s">
        <v>1140</v>
      </c>
      <c r="H103" s="40" t="s">
        <v>45</v>
      </c>
      <c r="I103" s="16"/>
      <c r="J103" s="10">
        <v>0</v>
      </c>
      <c r="K103" s="10" t="str">
        <f t="shared" si="22"/>
        <v>0</v>
      </c>
      <c r="L103" s="10">
        <f>J103*(2^C103)</f>
        <v>0</v>
      </c>
      <c r="M103" s="19"/>
      <c r="N103" s="19"/>
    </row>
    <row r="104" spans="1:14" ht="16.3">
      <c r="A104" s="17"/>
      <c r="B104" s="17"/>
      <c r="C104" s="10">
        <v>2</v>
      </c>
      <c r="D104" s="10">
        <v>2</v>
      </c>
      <c r="E104" s="10">
        <f t="shared" si="21"/>
        <v>1</v>
      </c>
      <c r="F104" s="69" t="s">
        <v>1290</v>
      </c>
      <c r="G104" s="69" t="s">
        <v>1112</v>
      </c>
      <c r="H104" s="40" t="s">
        <v>1291</v>
      </c>
      <c r="I104" s="16"/>
      <c r="J104" s="10">
        <v>0</v>
      </c>
      <c r="K104" s="10" t="str">
        <f t="shared" si="22"/>
        <v>0</v>
      </c>
      <c r="M104" s="19"/>
      <c r="N104" s="19"/>
    </row>
    <row r="105" spans="1:14" ht="16.3">
      <c r="A105" s="17"/>
      <c r="B105" s="17"/>
      <c r="C105" s="10">
        <v>1</v>
      </c>
      <c r="D105" s="10">
        <v>1</v>
      </c>
      <c r="E105" s="10">
        <f t="shared" si="21"/>
        <v>1</v>
      </c>
      <c r="F105" s="69" t="s">
        <v>1290</v>
      </c>
      <c r="G105" s="69" t="s">
        <v>1112</v>
      </c>
      <c r="H105" s="40" t="s">
        <v>1292</v>
      </c>
      <c r="I105" s="16"/>
      <c r="J105" s="10">
        <v>0</v>
      </c>
      <c r="K105" s="10" t="str">
        <f t="shared" si="22"/>
        <v>0</v>
      </c>
      <c r="L105" s="10">
        <f>J100*(2^C100)</f>
        <v>0</v>
      </c>
      <c r="M105" s="19"/>
      <c r="N105" s="19"/>
    </row>
    <row r="106" spans="1:14" ht="16.3">
      <c r="A106" s="17"/>
      <c r="B106" s="33"/>
      <c r="C106" s="10">
        <v>0</v>
      </c>
      <c r="D106" s="10">
        <v>0</v>
      </c>
      <c r="E106" s="10">
        <f t="shared" si="21"/>
        <v>1</v>
      </c>
      <c r="F106" s="69" t="s">
        <v>181</v>
      </c>
      <c r="G106" s="69" t="s">
        <v>123</v>
      </c>
      <c r="H106" s="40" t="s">
        <v>1293</v>
      </c>
      <c r="I106" s="35"/>
      <c r="J106" s="10">
        <v>0</v>
      </c>
      <c r="K106" s="10" t="str">
        <f t="shared" si="22"/>
        <v>0</v>
      </c>
      <c r="L106" s="10">
        <f>J106*(2^C106)</f>
        <v>0</v>
      </c>
      <c r="M106" s="19"/>
      <c r="N106" s="19"/>
    </row>
    <row r="107" spans="1:14">
      <c r="I107"/>
    </row>
    <row r="108" spans="1:14">
      <c r="I108"/>
    </row>
    <row r="109" spans="1:14">
      <c r="I109"/>
    </row>
    <row r="110" spans="1:14">
      <c r="I110"/>
    </row>
    <row r="111" spans="1:14">
      <c r="I111"/>
    </row>
    <row r="112" spans="1:14">
      <c r="I112"/>
    </row>
    <row r="113" spans="9:9">
      <c r="I113"/>
    </row>
    <row r="114" spans="9:9">
      <c r="I114"/>
    </row>
    <row r="115" spans="9:9">
      <c r="I115"/>
    </row>
    <row r="116" spans="9:9">
      <c r="I116"/>
    </row>
    <row r="117" spans="9:9">
      <c r="I117"/>
    </row>
    <row r="118" spans="9:9">
      <c r="I118"/>
    </row>
    <row r="119" spans="9:9">
      <c r="I119"/>
    </row>
    <row r="120" spans="9:9">
      <c r="I120"/>
    </row>
    <row r="121" spans="9:9">
      <c r="I121"/>
    </row>
    <row r="122" spans="9:9">
      <c r="I122"/>
    </row>
    <row r="123" spans="9:9">
      <c r="I123"/>
    </row>
    <row r="124" spans="9:9">
      <c r="I124"/>
    </row>
    <row r="125" spans="9:9">
      <c r="I125"/>
    </row>
    <row r="126" spans="9:9">
      <c r="I126"/>
    </row>
    <row r="127" spans="9:9">
      <c r="I127"/>
    </row>
    <row r="128" spans="9: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row r="207" spans="9:9">
      <c r="I207"/>
    </row>
    <row r="208" spans="9:9">
      <c r="I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row r="224" spans="9:9">
      <c r="I224"/>
    </row>
    <row r="225" spans="9:9">
      <c r="I225"/>
    </row>
    <row r="226" spans="9:9">
      <c r="I226"/>
    </row>
    <row r="227" spans="9:9">
      <c r="I227"/>
    </row>
    <row r="228" spans="9:9">
      <c r="I228"/>
    </row>
    <row r="229" spans="9:9">
      <c r="I229"/>
    </row>
    <row r="230" spans="9:9">
      <c r="I230"/>
    </row>
    <row r="231" spans="9:9">
      <c r="I231"/>
    </row>
    <row r="232" spans="9:9">
      <c r="I232"/>
    </row>
    <row r="233" spans="9:9">
      <c r="I233"/>
    </row>
    <row r="234" spans="9:9">
      <c r="I234"/>
    </row>
    <row r="235" spans="9:9">
      <c r="I235"/>
    </row>
    <row r="236" spans="9:9">
      <c r="I236"/>
    </row>
    <row r="237" spans="9:9">
      <c r="I237"/>
    </row>
    <row r="238" spans="9:9">
      <c r="I238"/>
    </row>
    <row r="239" spans="9:9">
      <c r="I239"/>
    </row>
    <row r="240" spans="9:9">
      <c r="I240"/>
    </row>
    <row r="241" spans="9:9">
      <c r="I241"/>
    </row>
    <row r="242" spans="9:9">
      <c r="I242"/>
    </row>
  </sheetData>
  <phoneticPr fontId="29" type="noConversion"/>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D1" workbookViewId="0">
      <selection activeCell="K31" sqref="K31"/>
    </sheetView>
  </sheetViews>
  <sheetFormatPr defaultColWidth="8.921875" defaultRowHeight="14.15"/>
  <cols>
    <col min="1" max="1" width="8.4609375" customWidth="1"/>
    <col min="2" max="2" width="10" customWidth="1"/>
    <col min="3" max="3" width="6" customWidth="1"/>
    <col min="4" max="4" width="5" customWidth="1"/>
    <col min="5" max="5" width="7.07421875" customWidth="1"/>
    <col min="6" max="6" width="13.3828125" customWidth="1"/>
    <col min="7" max="7" width="23.07421875" customWidth="1"/>
    <col min="8" max="8" width="15.07421875" customWidth="1"/>
    <col min="9" max="9" width="48.07421875" customWidth="1"/>
    <col min="10" max="11" width="11.921875" customWidth="1"/>
    <col min="12" max="12" width="12.4609375" customWidth="1"/>
  </cols>
  <sheetData>
    <row r="1" spans="1:12" ht="29.15">
      <c r="A1" s="37"/>
      <c r="B1" s="38" t="s">
        <v>107</v>
      </c>
      <c r="C1" s="37" t="s">
        <v>108</v>
      </c>
      <c r="D1" s="37" t="s">
        <v>109</v>
      </c>
      <c r="E1" s="37" t="s">
        <v>110</v>
      </c>
      <c r="F1" s="37" t="s">
        <v>111</v>
      </c>
      <c r="G1" s="37" t="s">
        <v>112</v>
      </c>
      <c r="H1" s="37" t="s">
        <v>113</v>
      </c>
      <c r="I1" s="67" t="s">
        <v>114</v>
      </c>
      <c r="J1" s="37" t="s">
        <v>115</v>
      </c>
      <c r="K1" s="37" t="s">
        <v>116</v>
      </c>
      <c r="L1" s="37" t="s">
        <v>117</v>
      </c>
    </row>
    <row r="2" spans="1:12" ht="14.6">
      <c r="A2" s="5"/>
      <c r="B2" s="5" t="s">
        <v>1294</v>
      </c>
      <c r="C2" s="6"/>
      <c r="D2" s="6"/>
      <c r="E2" s="6">
        <v>32</v>
      </c>
      <c r="F2" s="7" t="s">
        <v>305</v>
      </c>
      <c r="G2" s="7"/>
      <c r="H2" s="6" t="s">
        <v>1295</v>
      </c>
      <c r="I2" s="6" t="s">
        <v>1296</v>
      </c>
      <c r="J2" s="6"/>
      <c r="K2" s="5" t="s">
        <v>307</v>
      </c>
      <c r="L2" s="6">
        <v>0</v>
      </c>
    </row>
    <row r="3" spans="1:12" ht="14.6">
      <c r="A3" s="16"/>
      <c r="B3" s="66"/>
      <c r="C3" s="10">
        <v>0</v>
      </c>
      <c r="D3" s="10">
        <v>31</v>
      </c>
      <c r="E3" s="10">
        <v>32</v>
      </c>
      <c r="F3" s="10" t="s">
        <v>308</v>
      </c>
      <c r="G3" s="10" t="s">
        <v>123</v>
      </c>
      <c r="H3" s="10" t="s">
        <v>1297</v>
      </c>
      <c r="I3" s="10"/>
      <c r="J3" s="10">
        <v>0</v>
      </c>
      <c r="K3" s="10">
        <v>0</v>
      </c>
      <c r="L3" s="10">
        <v>0</v>
      </c>
    </row>
    <row r="4" spans="1:12" ht="14.6">
      <c r="A4" s="5"/>
      <c r="B4" s="5" t="s">
        <v>1298</v>
      </c>
      <c r="C4" s="6"/>
      <c r="D4" s="6"/>
      <c r="E4" s="6">
        <v>32</v>
      </c>
      <c r="F4" s="7" t="s">
        <v>1299</v>
      </c>
      <c r="G4" s="7"/>
      <c r="H4" s="6" t="s">
        <v>1300</v>
      </c>
      <c r="I4" s="24" t="s">
        <v>1301</v>
      </c>
      <c r="J4" s="6"/>
      <c r="K4" s="6" t="s">
        <v>1302</v>
      </c>
      <c r="L4" s="6">
        <v>4294967295</v>
      </c>
    </row>
    <row r="5" spans="1:12" ht="14.6">
      <c r="A5" s="16"/>
      <c r="B5" s="66"/>
      <c r="C5" s="10">
        <v>0</v>
      </c>
      <c r="D5" s="10">
        <v>31</v>
      </c>
      <c r="E5" s="10">
        <v>32</v>
      </c>
      <c r="F5" s="10" t="s">
        <v>1299</v>
      </c>
      <c r="G5" s="10" t="s">
        <v>121</v>
      </c>
      <c r="H5" s="10" t="s">
        <v>1303</v>
      </c>
      <c r="I5" s="10"/>
      <c r="J5" s="10">
        <v>4294967295</v>
      </c>
      <c r="K5" s="10" t="s">
        <v>1302</v>
      </c>
      <c r="L5" s="10">
        <v>4294967295</v>
      </c>
    </row>
    <row r="6" spans="1:12" ht="14.6">
      <c r="A6" s="5"/>
      <c r="B6" s="5" t="s">
        <v>1304</v>
      </c>
      <c r="C6" s="6"/>
      <c r="D6" s="6"/>
      <c r="E6" s="6">
        <v>32</v>
      </c>
      <c r="F6" s="7" t="s">
        <v>1305</v>
      </c>
      <c r="G6" s="7"/>
      <c r="H6" s="6" t="s">
        <v>1306</v>
      </c>
      <c r="I6" s="24" t="s">
        <v>1307</v>
      </c>
      <c r="J6" s="6"/>
      <c r="K6" s="6" t="str">
        <f>LOWER(DEC2HEX(L6,8))</f>
        <v>00000020</v>
      </c>
      <c r="L6" s="6">
        <f>SUM(L7:L14)</f>
        <v>32</v>
      </c>
    </row>
    <row r="7" spans="1:12" ht="14.6">
      <c r="A7" s="16"/>
      <c r="B7" s="66"/>
      <c r="C7" s="10">
        <v>8</v>
      </c>
      <c r="D7" s="10">
        <v>31</v>
      </c>
      <c r="E7" s="10">
        <v>24</v>
      </c>
      <c r="F7" s="10" t="s">
        <v>1309</v>
      </c>
      <c r="G7" s="10" t="s">
        <v>123</v>
      </c>
      <c r="H7" s="10" t="s">
        <v>1310</v>
      </c>
      <c r="I7" s="10"/>
      <c r="J7" s="10">
        <v>0</v>
      </c>
      <c r="K7" s="10" t="str">
        <f t="shared" ref="K7:K9" si="0">LOWER(DEC2HEX(J7))</f>
        <v>0</v>
      </c>
      <c r="L7" s="10">
        <f t="shared" ref="L7:L13" si="1">J7*(2^(C7))</f>
        <v>0</v>
      </c>
    </row>
    <row r="8" spans="1:12" ht="14.6">
      <c r="A8" s="16"/>
      <c r="B8" s="66"/>
      <c r="C8" s="10">
        <v>7</v>
      </c>
      <c r="D8" s="10">
        <v>7</v>
      </c>
      <c r="E8" s="10">
        <v>1</v>
      </c>
      <c r="F8" s="10" t="s">
        <v>181</v>
      </c>
      <c r="G8" s="10" t="s">
        <v>123</v>
      </c>
      <c r="H8" s="10" t="s">
        <v>1311</v>
      </c>
      <c r="I8" s="10" t="s">
        <v>1312</v>
      </c>
      <c r="J8" s="10">
        <v>0</v>
      </c>
      <c r="K8" s="10" t="str">
        <f t="shared" si="0"/>
        <v>0</v>
      </c>
      <c r="L8" s="10">
        <f t="shared" si="1"/>
        <v>0</v>
      </c>
    </row>
    <row r="9" spans="1:12" ht="14.6">
      <c r="A9" s="16"/>
      <c r="B9" s="66"/>
      <c r="C9" s="10">
        <v>6</v>
      </c>
      <c r="D9" s="10">
        <v>6</v>
      </c>
      <c r="E9" s="10">
        <v>1</v>
      </c>
      <c r="F9" s="10" t="s">
        <v>181</v>
      </c>
      <c r="G9" s="10" t="s">
        <v>123</v>
      </c>
      <c r="H9" s="10" t="s">
        <v>1313</v>
      </c>
      <c r="I9" s="10" t="s">
        <v>1314</v>
      </c>
      <c r="J9" s="10">
        <v>0</v>
      </c>
      <c r="K9" s="10" t="str">
        <f t="shared" si="0"/>
        <v>0</v>
      </c>
      <c r="L9" s="10">
        <f t="shared" si="1"/>
        <v>0</v>
      </c>
    </row>
    <row r="10" spans="1:12" ht="14.6">
      <c r="A10" s="16"/>
      <c r="B10" s="66"/>
      <c r="C10" s="10">
        <v>5</v>
      </c>
      <c r="D10" s="10">
        <v>5</v>
      </c>
      <c r="E10" s="10">
        <v>1</v>
      </c>
      <c r="F10" s="10" t="s">
        <v>297</v>
      </c>
      <c r="G10" s="10" t="s">
        <v>123</v>
      </c>
      <c r="H10" s="10" t="s">
        <v>1315</v>
      </c>
      <c r="I10" s="10" t="s">
        <v>1316</v>
      </c>
      <c r="J10" s="10">
        <v>1</v>
      </c>
      <c r="K10" s="10" t="str">
        <f>LOWER(DEC2HEX(J10))</f>
        <v>1</v>
      </c>
      <c r="L10" s="10">
        <f t="shared" si="1"/>
        <v>32</v>
      </c>
    </row>
    <row r="11" spans="1:12" ht="14.6">
      <c r="A11" s="16"/>
      <c r="B11" s="66"/>
      <c r="C11" s="10">
        <v>4</v>
      </c>
      <c r="D11" s="10">
        <v>4</v>
      </c>
      <c r="E11" s="10">
        <v>1</v>
      </c>
      <c r="F11" s="10" t="s">
        <v>181</v>
      </c>
      <c r="G11" s="10" t="s">
        <v>123</v>
      </c>
      <c r="H11" s="10" t="s">
        <v>1317</v>
      </c>
      <c r="I11" s="10"/>
      <c r="J11" s="10">
        <v>0</v>
      </c>
      <c r="K11" s="10" t="str">
        <f t="shared" ref="K11:K14" si="2">LOWER(DEC2HEX(J11))</f>
        <v>0</v>
      </c>
      <c r="L11" s="10">
        <f t="shared" si="1"/>
        <v>0</v>
      </c>
    </row>
    <row r="12" spans="1:12" ht="14.6">
      <c r="A12" s="16"/>
      <c r="B12" s="66"/>
      <c r="C12" s="10">
        <v>2</v>
      </c>
      <c r="D12" s="10">
        <v>3</v>
      </c>
      <c r="E12" s="10">
        <v>2</v>
      </c>
      <c r="F12" s="10" t="s">
        <v>311</v>
      </c>
      <c r="G12" s="10" t="s">
        <v>123</v>
      </c>
      <c r="H12" s="10" t="s">
        <v>1318</v>
      </c>
      <c r="I12" s="10" t="s">
        <v>1319</v>
      </c>
      <c r="J12" s="10">
        <v>0</v>
      </c>
      <c r="K12" s="10" t="str">
        <f t="shared" si="2"/>
        <v>0</v>
      </c>
      <c r="L12" s="10">
        <f t="shared" si="1"/>
        <v>0</v>
      </c>
    </row>
    <row r="13" spans="1:12" ht="14.6">
      <c r="A13" s="16"/>
      <c r="B13" s="66"/>
      <c r="C13" s="10">
        <v>1</v>
      </c>
      <c r="D13" s="10">
        <v>1</v>
      </c>
      <c r="E13" s="10">
        <v>1</v>
      </c>
      <c r="F13" s="10" t="s">
        <v>181</v>
      </c>
      <c r="G13" s="10" t="s">
        <v>123</v>
      </c>
      <c r="H13" s="10" t="s">
        <v>1320</v>
      </c>
      <c r="I13" s="10" t="s">
        <v>1321</v>
      </c>
      <c r="J13" s="10">
        <v>0</v>
      </c>
      <c r="K13" s="10" t="str">
        <f t="shared" si="2"/>
        <v>0</v>
      </c>
      <c r="L13" s="10">
        <f t="shared" si="1"/>
        <v>0</v>
      </c>
    </row>
    <row r="14" spans="1:12" ht="14.6">
      <c r="A14" s="16"/>
      <c r="B14" s="66"/>
      <c r="C14" s="10">
        <v>0</v>
      </c>
      <c r="D14" s="10">
        <v>0</v>
      </c>
      <c r="E14" s="10">
        <v>1</v>
      </c>
      <c r="F14" s="10" t="s">
        <v>181</v>
      </c>
      <c r="G14" s="10" t="s">
        <v>123</v>
      </c>
      <c r="H14" s="10" t="s">
        <v>1322</v>
      </c>
      <c r="I14" s="10" t="s">
        <v>1323</v>
      </c>
      <c r="J14" s="10">
        <v>0</v>
      </c>
      <c r="K14" s="10" t="str">
        <f t="shared" si="2"/>
        <v>0</v>
      </c>
      <c r="L14" s="10">
        <f>J14*(2^(C14))</f>
        <v>0</v>
      </c>
    </row>
    <row r="15" spans="1:12" ht="14.6">
      <c r="A15" s="5"/>
      <c r="B15" s="5" t="s">
        <v>1324</v>
      </c>
      <c r="C15" s="6"/>
      <c r="D15" s="6"/>
      <c r="E15" s="6">
        <v>32</v>
      </c>
      <c r="F15" s="7" t="s">
        <v>305</v>
      </c>
      <c r="G15" s="7"/>
      <c r="H15" s="6" t="s">
        <v>1325</v>
      </c>
      <c r="I15" s="24" t="s">
        <v>1326</v>
      </c>
      <c r="J15" s="6"/>
      <c r="K15" s="5" t="s">
        <v>307</v>
      </c>
      <c r="L15" s="6">
        <v>0</v>
      </c>
    </row>
    <row r="16" spans="1:12" ht="14.6">
      <c r="A16" s="16"/>
      <c r="B16" s="66"/>
      <c r="C16" s="10">
        <v>0</v>
      </c>
      <c r="D16" s="10">
        <v>31</v>
      </c>
      <c r="E16" s="10">
        <v>32</v>
      </c>
      <c r="F16" s="10" t="s">
        <v>1327</v>
      </c>
      <c r="G16" s="10" t="s">
        <v>1263</v>
      </c>
      <c r="H16" s="10" t="s">
        <v>1328</v>
      </c>
      <c r="I16" s="10"/>
      <c r="J16" s="10">
        <v>0</v>
      </c>
      <c r="K16" s="10">
        <v>0</v>
      </c>
      <c r="L16" s="10">
        <v>0</v>
      </c>
    </row>
    <row r="17" spans="1:12" ht="14.6">
      <c r="A17" s="5"/>
      <c r="B17" s="5" t="s">
        <v>1329</v>
      </c>
      <c r="C17" s="6"/>
      <c r="D17" s="6"/>
      <c r="E17" s="6">
        <v>32</v>
      </c>
      <c r="F17" s="7" t="s">
        <v>305</v>
      </c>
      <c r="G17" s="7"/>
      <c r="H17" s="6" t="s">
        <v>1330</v>
      </c>
      <c r="I17" s="24" t="s">
        <v>1331</v>
      </c>
      <c r="J17" s="6"/>
      <c r="K17" s="5" t="s">
        <v>307</v>
      </c>
      <c r="L17" s="6">
        <v>0</v>
      </c>
    </row>
    <row r="18" spans="1:12" ht="14.6">
      <c r="A18" s="16"/>
      <c r="B18" s="66"/>
      <c r="C18" s="10">
        <v>1</v>
      </c>
      <c r="D18" s="10">
        <v>31</v>
      </c>
      <c r="E18" s="10">
        <v>31</v>
      </c>
      <c r="F18" s="10" t="s">
        <v>1327</v>
      </c>
      <c r="G18" s="10" t="s">
        <v>121</v>
      </c>
      <c r="H18" s="10" t="s">
        <v>1310</v>
      </c>
      <c r="I18" s="10"/>
      <c r="J18" s="10">
        <v>0</v>
      </c>
      <c r="K18" s="10">
        <v>0</v>
      </c>
      <c r="L18" s="10">
        <v>0</v>
      </c>
    </row>
    <row r="19" spans="1:12" ht="14.6">
      <c r="A19" s="16"/>
      <c r="B19" s="66"/>
      <c r="C19" s="10">
        <v>0</v>
      </c>
      <c r="D19" s="10">
        <v>1</v>
      </c>
      <c r="E19" s="10">
        <v>1</v>
      </c>
      <c r="F19" s="10" t="s">
        <v>181</v>
      </c>
      <c r="G19" s="10" t="s">
        <v>121</v>
      </c>
      <c r="H19" s="10" t="s">
        <v>1332</v>
      </c>
      <c r="I19" s="10" t="s">
        <v>1333</v>
      </c>
      <c r="J19" s="10">
        <v>0</v>
      </c>
      <c r="K19" s="10">
        <v>0</v>
      </c>
      <c r="L19" s="10">
        <v>0</v>
      </c>
    </row>
    <row r="20" spans="1:12" ht="14.6">
      <c r="A20" s="5"/>
      <c r="B20" s="5" t="s">
        <v>1334</v>
      </c>
      <c r="C20" s="6"/>
      <c r="D20" s="6"/>
      <c r="E20" s="6">
        <v>32</v>
      </c>
      <c r="F20" s="7" t="s">
        <v>305</v>
      </c>
      <c r="G20" s="7"/>
      <c r="H20" s="6" t="s">
        <v>1335</v>
      </c>
      <c r="I20" s="24" t="s">
        <v>1336</v>
      </c>
      <c r="J20" s="6"/>
      <c r="K20" s="5" t="s">
        <v>307</v>
      </c>
      <c r="L20" s="6">
        <v>0</v>
      </c>
    </row>
    <row r="21" spans="1:12" ht="14.6">
      <c r="A21" s="16"/>
      <c r="B21" s="66"/>
      <c r="C21" s="10">
        <v>1</v>
      </c>
      <c r="D21" s="10">
        <v>31</v>
      </c>
      <c r="E21" s="10">
        <v>31</v>
      </c>
      <c r="F21" s="10" t="s">
        <v>1327</v>
      </c>
      <c r="G21" s="10" t="s">
        <v>121</v>
      </c>
      <c r="H21" s="10" t="s">
        <v>1310</v>
      </c>
      <c r="I21" s="10"/>
      <c r="J21" s="10">
        <v>0</v>
      </c>
      <c r="K21" s="10">
        <v>0</v>
      </c>
      <c r="L21" s="10">
        <v>0</v>
      </c>
    </row>
    <row r="22" spans="1:12" ht="14.6">
      <c r="A22" s="16"/>
      <c r="B22" s="66"/>
      <c r="C22" s="10">
        <v>0</v>
      </c>
      <c r="D22" s="10">
        <v>1</v>
      </c>
      <c r="E22" s="10">
        <v>1</v>
      </c>
      <c r="F22" s="10" t="s">
        <v>181</v>
      </c>
      <c r="G22" s="10" t="s">
        <v>121</v>
      </c>
      <c r="H22" s="10" t="s">
        <v>1337</v>
      </c>
      <c r="I22" s="10" t="s">
        <v>1338</v>
      </c>
      <c r="J22" s="10">
        <v>0</v>
      </c>
      <c r="K22" s="10">
        <v>0</v>
      </c>
      <c r="L22" s="10">
        <v>0</v>
      </c>
    </row>
    <row r="23" spans="1:12" ht="14.6">
      <c r="A23" s="5"/>
      <c r="B23" s="5" t="s">
        <v>1339</v>
      </c>
      <c r="C23" s="6"/>
      <c r="D23" s="6"/>
      <c r="E23" s="6">
        <v>32</v>
      </c>
      <c r="F23" s="7" t="s">
        <v>305</v>
      </c>
      <c r="G23" s="7"/>
      <c r="H23" s="6" t="s">
        <v>1340</v>
      </c>
      <c r="I23" s="6" t="s">
        <v>1341</v>
      </c>
      <c r="J23" s="6"/>
      <c r="K23" s="5" t="s">
        <v>307</v>
      </c>
      <c r="L23" s="6">
        <v>0</v>
      </c>
    </row>
    <row r="24" spans="1:12" ht="14.6">
      <c r="A24" s="16"/>
      <c r="B24" s="66"/>
      <c r="C24" s="10">
        <v>0</v>
      </c>
      <c r="D24" s="10">
        <v>31</v>
      </c>
      <c r="E24" s="10">
        <v>32</v>
      </c>
      <c r="F24" s="10" t="s">
        <v>308</v>
      </c>
      <c r="G24" s="10" t="s">
        <v>123</v>
      </c>
      <c r="H24" s="10" t="s">
        <v>1342</v>
      </c>
      <c r="I24" s="10"/>
      <c r="J24" s="10">
        <v>0</v>
      </c>
      <c r="K24" s="10">
        <v>0</v>
      </c>
      <c r="L24" s="10">
        <v>0</v>
      </c>
    </row>
    <row r="25" spans="1:12" ht="14.6">
      <c r="A25" s="5"/>
      <c r="B25" s="5" t="s">
        <v>1343</v>
      </c>
      <c r="C25" s="6"/>
      <c r="D25" s="6"/>
      <c r="E25" s="6">
        <v>32</v>
      </c>
      <c r="F25" s="7" t="s">
        <v>305</v>
      </c>
      <c r="G25" s="7"/>
      <c r="H25" s="6" t="s">
        <v>1344</v>
      </c>
      <c r="I25" s="6" t="s">
        <v>106</v>
      </c>
      <c r="J25" s="6"/>
      <c r="K25" s="5" t="s">
        <v>307</v>
      </c>
      <c r="L25" s="6">
        <v>0</v>
      </c>
    </row>
    <row r="26" spans="1:12" ht="14.6">
      <c r="A26" s="16"/>
      <c r="B26" s="66"/>
      <c r="C26" s="10">
        <v>0</v>
      </c>
      <c r="D26" s="10">
        <v>31</v>
      </c>
      <c r="E26" s="10">
        <v>32</v>
      </c>
      <c r="F26" s="10" t="s">
        <v>308</v>
      </c>
      <c r="G26" s="10" t="s">
        <v>121</v>
      </c>
      <c r="H26" s="10" t="s">
        <v>1310</v>
      </c>
      <c r="I26" s="10"/>
      <c r="J26" s="10">
        <v>0</v>
      </c>
      <c r="K26" s="10">
        <v>0</v>
      </c>
      <c r="L26" s="10">
        <v>0</v>
      </c>
    </row>
    <row r="27" spans="1:12" ht="14.6">
      <c r="A27" s="5"/>
      <c r="B27" s="5" t="s">
        <v>1345</v>
      </c>
      <c r="C27" s="6"/>
      <c r="D27" s="6"/>
      <c r="E27" s="6">
        <v>32</v>
      </c>
      <c r="F27" s="7" t="s">
        <v>305</v>
      </c>
      <c r="G27" s="7"/>
      <c r="H27" s="6" t="s">
        <v>1346</v>
      </c>
      <c r="I27" s="6" t="s">
        <v>1296</v>
      </c>
      <c r="J27" s="6"/>
      <c r="K27" s="5" t="s">
        <v>307</v>
      </c>
      <c r="L27" s="6">
        <v>0</v>
      </c>
    </row>
    <row r="28" spans="1:12" ht="14.6">
      <c r="A28" s="16"/>
      <c r="B28" s="66"/>
      <c r="C28" s="10">
        <v>0</v>
      </c>
      <c r="D28" s="10">
        <v>31</v>
      </c>
      <c r="E28" s="10">
        <v>32</v>
      </c>
      <c r="F28" s="10" t="s">
        <v>308</v>
      </c>
      <c r="G28" s="10" t="s">
        <v>123</v>
      </c>
      <c r="H28" s="10" t="s">
        <v>1297</v>
      </c>
      <c r="I28" s="10"/>
      <c r="J28" s="10">
        <v>0</v>
      </c>
      <c r="K28" s="10">
        <v>0</v>
      </c>
      <c r="L28" s="10">
        <v>0</v>
      </c>
    </row>
    <row r="29" spans="1:12" ht="14.6">
      <c r="A29" s="5"/>
      <c r="B29" s="5" t="s">
        <v>1347</v>
      </c>
      <c r="C29" s="6"/>
      <c r="D29" s="6"/>
      <c r="E29" s="6">
        <v>32</v>
      </c>
      <c r="F29" s="7" t="s">
        <v>1299</v>
      </c>
      <c r="G29" s="7"/>
      <c r="H29" s="6" t="s">
        <v>1348</v>
      </c>
      <c r="I29" s="24" t="s">
        <v>1301</v>
      </c>
      <c r="J29" s="6"/>
      <c r="K29" s="6" t="s">
        <v>1302</v>
      </c>
      <c r="L29" s="6">
        <v>4294967295</v>
      </c>
    </row>
    <row r="30" spans="1:12" ht="14.6">
      <c r="A30" s="16"/>
      <c r="B30" s="66"/>
      <c r="C30" s="10">
        <v>0</v>
      </c>
      <c r="D30" s="10">
        <v>31</v>
      </c>
      <c r="E30" s="10">
        <v>32</v>
      </c>
      <c r="F30" s="10" t="s">
        <v>1299</v>
      </c>
      <c r="G30" s="10" t="s">
        <v>121</v>
      </c>
      <c r="H30" s="10" t="s">
        <v>1303</v>
      </c>
      <c r="I30" s="10"/>
      <c r="J30" s="10">
        <v>4294967295</v>
      </c>
      <c r="K30" s="10" t="s">
        <v>1302</v>
      </c>
      <c r="L30" s="10">
        <v>4294967295</v>
      </c>
    </row>
    <row r="31" spans="1:12" ht="14.6">
      <c r="A31" s="5"/>
      <c r="B31" s="5" t="s">
        <v>1349</v>
      </c>
      <c r="C31" s="6"/>
      <c r="D31" s="6"/>
      <c r="E31" s="6">
        <v>32</v>
      </c>
      <c r="F31" s="7" t="s">
        <v>1305</v>
      </c>
      <c r="G31" s="7"/>
      <c r="H31" s="6" t="s">
        <v>1350</v>
      </c>
      <c r="I31" s="24" t="s">
        <v>1307</v>
      </c>
      <c r="J31" s="6"/>
      <c r="K31" s="5" t="s">
        <v>1308</v>
      </c>
      <c r="L31" s="6">
        <v>32</v>
      </c>
    </row>
    <row r="32" spans="1:12" ht="14.6">
      <c r="A32" s="16"/>
      <c r="B32" s="66"/>
      <c r="C32" s="10">
        <v>8</v>
      </c>
      <c r="D32" s="10">
        <v>31</v>
      </c>
      <c r="E32" s="10">
        <v>24</v>
      </c>
      <c r="F32" s="10" t="s">
        <v>1309</v>
      </c>
      <c r="G32" s="10" t="s">
        <v>123</v>
      </c>
      <c r="H32" s="10" t="s">
        <v>1310</v>
      </c>
      <c r="I32" s="10"/>
      <c r="J32" s="10">
        <v>0</v>
      </c>
      <c r="K32" s="10">
        <v>0</v>
      </c>
      <c r="L32" s="10">
        <v>0</v>
      </c>
    </row>
    <row r="33" spans="1:12" ht="14.6">
      <c r="A33" s="16"/>
      <c r="B33" s="66"/>
      <c r="C33" s="10">
        <v>7</v>
      </c>
      <c r="D33" s="10">
        <v>7</v>
      </c>
      <c r="E33" s="10">
        <v>1</v>
      </c>
      <c r="F33" s="10" t="s">
        <v>181</v>
      </c>
      <c r="G33" s="10" t="s">
        <v>123</v>
      </c>
      <c r="H33" s="10" t="s">
        <v>1311</v>
      </c>
      <c r="I33" s="10" t="s">
        <v>1312</v>
      </c>
      <c r="J33" s="10">
        <v>0</v>
      </c>
      <c r="K33" s="10">
        <v>0</v>
      </c>
      <c r="L33" s="10">
        <v>0</v>
      </c>
    </row>
    <row r="34" spans="1:12" ht="14.6">
      <c r="A34" s="16"/>
      <c r="B34" s="66"/>
      <c r="C34" s="10">
        <v>6</v>
      </c>
      <c r="D34" s="10">
        <v>6</v>
      </c>
      <c r="E34" s="10">
        <v>1</v>
      </c>
      <c r="F34" s="10" t="s">
        <v>181</v>
      </c>
      <c r="G34" s="10" t="s">
        <v>123</v>
      </c>
      <c r="H34" s="10" t="s">
        <v>1313</v>
      </c>
      <c r="I34" s="10" t="s">
        <v>1314</v>
      </c>
      <c r="J34" s="10">
        <v>0</v>
      </c>
      <c r="K34" s="10">
        <v>0</v>
      </c>
      <c r="L34" s="10">
        <v>0</v>
      </c>
    </row>
    <row r="35" spans="1:12" ht="14.6">
      <c r="A35" s="16"/>
      <c r="B35" s="66"/>
      <c r="C35" s="10">
        <v>5</v>
      </c>
      <c r="D35" s="10">
        <v>5</v>
      </c>
      <c r="E35" s="10">
        <v>1</v>
      </c>
      <c r="F35" s="10" t="s">
        <v>297</v>
      </c>
      <c r="G35" s="10" t="s">
        <v>123</v>
      </c>
      <c r="H35" s="10" t="s">
        <v>1315</v>
      </c>
      <c r="I35" s="10" t="s">
        <v>1316</v>
      </c>
      <c r="J35" s="10">
        <v>1</v>
      </c>
      <c r="K35" s="10" t="str">
        <f>DEC2HEX(J35)</f>
        <v>1</v>
      </c>
      <c r="L35" s="10">
        <f>J35*(2^C35)</f>
        <v>32</v>
      </c>
    </row>
    <row r="36" spans="1:12" ht="14.6">
      <c r="A36" s="16"/>
      <c r="B36" s="66"/>
      <c r="C36" s="10">
        <v>4</v>
      </c>
      <c r="D36" s="10">
        <v>4</v>
      </c>
      <c r="E36" s="10">
        <v>1</v>
      </c>
      <c r="F36" s="10" t="s">
        <v>181</v>
      </c>
      <c r="G36" s="10" t="s">
        <v>123</v>
      </c>
      <c r="H36" s="10" t="s">
        <v>1317</v>
      </c>
      <c r="I36" s="10"/>
      <c r="J36" s="10">
        <v>0</v>
      </c>
      <c r="K36" s="10">
        <v>0</v>
      </c>
      <c r="L36" s="10">
        <v>0</v>
      </c>
    </row>
    <row r="37" spans="1:12" ht="14.6">
      <c r="A37" s="16"/>
      <c r="B37" s="66"/>
      <c r="C37" s="10">
        <v>2</v>
      </c>
      <c r="D37" s="10">
        <v>3</v>
      </c>
      <c r="E37" s="10">
        <v>2</v>
      </c>
      <c r="F37" s="10" t="s">
        <v>311</v>
      </c>
      <c r="G37" s="10" t="s">
        <v>123</v>
      </c>
      <c r="H37" s="10" t="s">
        <v>1318</v>
      </c>
      <c r="I37" s="10" t="s">
        <v>1319</v>
      </c>
      <c r="J37" s="10">
        <v>0</v>
      </c>
      <c r="K37" s="10">
        <v>0</v>
      </c>
      <c r="L37" s="10">
        <v>0</v>
      </c>
    </row>
    <row r="38" spans="1:12" ht="14.6">
      <c r="A38" s="16"/>
      <c r="B38" s="66"/>
      <c r="C38" s="10">
        <v>1</v>
      </c>
      <c r="D38" s="10">
        <v>1</v>
      </c>
      <c r="E38" s="10">
        <v>1</v>
      </c>
      <c r="F38" s="10" t="s">
        <v>181</v>
      </c>
      <c r="G38" s="10" t="s">
        <v>123</v>
      </c>
      <c r="H38" s="10" t="s">
        <v>1320</v>
      </c>
      <c r="I38" s="10" t="s">
        <v>1321</v>
      </c>
      <c r="J38" s="10">
        <v>0</v>
      </c>
      <c r="K38" s="10">
        <v>0</v>
      </c>
      <c r="L38" s="10">
        <v>0</v>
      </c>
    </row>
    <row r="39" spans="1:12" ht="14.6">
      <c r="A39" s="16"/>
      <c r="B39" s="66"/>
      <c r="C39" s="10">
        <v>0</v>
      </c>
      <c r="D39" s="10">
        <v>0</v>
      </c>
      <c r="E39" s="10">
        <v>1</v>
      </c>
      <c r="F39" s="10" t="s">
        <v>181</v>
      </c>
      <c r="G39" s="10" t="s">
        <v>123</v>
      </c>
      <c r="H39" s="10" t="s">
        <v>1322</v>
      </c>
      <c r="I39" s="10" t="s">
        <v>1323</v>
      </c>
      <c r="J39" s="10">
        <v>0</v>
      </c>
      <c r="K39" s="10">
        <v>0</v>
      </c>
      <c r="L39" s="10">
        <v>0</v>
      </c>
    </row>
    <row r="40" spans="1:12" ht="14.6">
      <c r="A40" s="5"/>
      <c r="B40" s="5" t="s">
        <v>1351</v>
      </c>
      <c r="C40" s="6"/>
      <c r="D40" s="6"/>
      <c r="E40" s="6">
        <v>32</v>
      </c>
      <c r="F40" s="7" t="s">
        <v>305</v>
      </c>
      <c r="G40" s="7"/>
      <c r="H40" s="6" t="s">
        <v>1352</v>
      </c>
      <c r="I40" s="24" t="s">
        <v>1326</v>
      </c>
      <c r="J40" s="6"/>
      <c r="K40" s="5" t="s">
        <v>307</v>
      </c>
      <c r="L40" s="6">
        <v>0</v>
      </c>
    </row>
    <row r="41" spans="1:12" ht="14.6">
      <c r="A41" s="16"/>
      <c r="B41" s="66"/>
      <c r="C41" s="10">
        <v>0</v>
      </c>
      <c r="D41" s="10">
        <v>31</v>
      </c>
      <c r="E41" s="10">
        <v>32</v>
      </c>
      <c r="F41" s="10" t="s">
        <v>1327</v>
      </c>
      <c r="G41" s="10" t="s">
        <v>1263</v>
      </c>
      <c r="H41" s="10" t="s">
        <v>1328</v>
      </c>
      <c r="I41" s="10"/>
      <c r="J41" s="10">
        <v>0</v>
      </c>
      <c r="K41" s="10">
        <v>0</v>
      </c>
      <c r="L41" s="10">
        <v>0</v>
      </c>
    </row>
    <row r="42" spans="1:12" ht="14.6">
      <c r="A42" s="5"/>
      <c r="B42" s="5" t="s">
        <v>1353</v>
      </c>
      <c r="C42" s="6"/>
      <c r="D42" s="6"/>
      <c r="E42" s="6">
        <v>32</v>
      </c>
      <c r="F42" s="7" t="s">
        <v>305</v>
      </c>
      <c r="G42" s="7"/>
      <c r="H42" s="6" t="s">
        <v>1354</v>
      </c>
      <c r="I42" s="24" t="s">
        <v>1331</v>
      </c>
      <c r="J42" s="6"/>
      <c r="K42" s="5" t="s">
        <v>307</v>
      </c>
      <c r="L42" s="6">
        <v>0</v>
      </c>
    </row>
    <row r="43" spans="1:12" ht="14.6">
      <c r="A43" s="16"/>
      <c r="B43" s="66"/>
      <c r="C43" s="10">
        <v>1</v>
      </c>
      <c r="D43" s="10">
        <v>31</v>
      </c>
      <c r="E43" s="10">
        <v>31</v>
      </c>
      <c r="F43" s="10" t="s">
        <v>1327</v>
      </c>
      <c r="G43" s="10" t="s">
        <v>121</v>
      </c>
      <c r="H43" s="10" t="s">
        <v>1310</v>
      </c>
      <c r="I43" s="10"/>
      <c r="J43" s="10">
        <v>0</v>
      </c>
      <c r="K43" s="10">
        <v>0</v>
      </c>
      <c r="L43" s="10">
        <v>0</v>
      </c>
    </row>
    <row r="44" spans="1:12" ht="14.6">
      <c r="A44" s="16"/>
      <c r="B44" s="66"/>
      <c r="C44" s="10">
        <v>0</v>
      </c>
      <c r="D44" s="10">
        <v>1</v>
      </c>
      <c r="E44" s="10">
        <v>1</v>
      </c>
      <c r="F44" s="10" t="s">
        <v>181</v>
      </c>
      <c r="G44" s="10" t="s">
        <v>121</v>
      </c>
      <c r="H44" s="10" t="s">
        <v>1332</v>
      </c>
      <c r="I44" s="10" t="s">
        <v>1333</v>
      </c>
      <c r="J44" s="10">
        <v>0</v>
      </c>
      <c r="K44" s="10">
        <v>0</v>
      </c>
      <c r="L44" s="10">
        <v>0</v>
      </c>
    </row>
    <row r="45" spans="1:12" ht="14.6">
      <c r="A45" s="5"/>
      <c r="B45" s="5" t="s">
        <v>1355</v>
      </c>
      <c r="C45" s="6"/>
      <c r="D45" s="6"/>
      <c r="E45" s="6">
        <v>32</v>
      </c>
      <c r="F45" s="7" t="s">
        <v>305</v>
      </c>
      <c r="G45" s="7"/>
      <c r="H45" s="6" t="s">
        <v>1356</v>
      </c>
      <c r="I45" s="24" t="s">
        <v>1336</v>
      </c>
      <c r="J45" s="6"/>
      <c r="K45" s="5" t="s">
        <v>307</v>
      </c>
      <c r="L45" s="6">
        <v>0</v>
      </c>
    </row>
    <row r="46" spans="1:12" ht="14.6">
      <c r="A46" s="16"/>
      <c r="B46" s="66"/>
      <c r="C46" s="10">
        <v>1</v>
      </c>
      <c r="D46" s="10">
        <v>31</v>
      </c>
      <c r="E46" s="10">
        <v>31</v>
      </c>
      <c r="F46" s="10" t="s">
        <v>1327</v>
      </c>
      <c r="G46" s="10" t="s">
        <v>121</v>
      </c>
      <c r="H46" s="10" t="s">
        <v>1310</v>
      </c>
      <c r="I46" s="10"/>
      <c r="J46" s="10">
        <v>0</v>
      </c>
      <c r="K46" s="10">
        <v>0</v>
      </c>
      <c r="L46" s="10">
        <v>0</v>
      </c>
    </row>
    <row r="47" spans="1:12" ht="14.6">
      <c r="A47" s="16"/>
      <c r="B47" s="66"/>
      <c r="C47" s="10">
        <v>0</v>
      </c>
      <c r="D47" s="10">
        <v>1</v>
      </c>
      <c r="E47" s="10">
        <v>1</v>
      </c>
      <c r="F47" s="10" t="s">
        <v>181</v>
      </c>
      <c r="G47" s="10" t="s">
        <v>121</v>
      </c>
      <c r="H47" s="10" t="s">
        <v>1337</v>
      </c>
      <c r="I47" s="10" t="s">
        <v>1338</v>
      </c>
      <c r="J47" s="10">
        <v>0</v>
      </c>
      <c r="K47" s="10">
        <v>0</v>
      </c>
      <c r="L47" s="10">
        <v>0</v>
      </c>
    </row>
    <row r="48" spans="1:12" ht="14.6">
      <c r="A48" s="5"/>
      <c r="B48" s="5" t="s">
        <v>1357</v>
      </c>
      <c r="C48" s="6"/>
      <c r="D48" s="6"/>
      <c r="E48" s="6">
        <v>32</v>
      </c>
      <c r="F48" s="7" t="s">
        <v>305</v>
      </c>
      <c r="G48" s="7"/>
      <c r="H48" s="6" t="s">
        <v>1358</v>
      </c>
      <c r="I48" s="6" t="s">
        <v>1341</v>
      </c>
      <c r="J48" s="6"/>
      <c r="K48" s="5" t="s">
        <v>307</v>
      </c>
      <c r="L48" s="6">
        <v>0</v>
      </c>
    </row>
    <row r="49" spans="1:12" ht="14.6">
      <c r="A49" s="16"/>
      <c r="B49" s="66"/>
      <c r="C49" s="10">
        <v>0</v>
      </c>
      <c r="D49" s="10">
        <v>31</v>
      </c>
      <c r="E49" s="10">
        <v>32</v>
      </c>
      <c r="F49" s="10" t="s">
        <v>308</v>
      </c>
      <c r="G49" s="10" t="s">
        <v>123</v>
      </c>
      <c r="H49" s="10" t="s">
        <v>1342</v>
      </c>
      <c r="I49" s="10"/>
      <c r="J49" s="10">
        <v>0</v>
      </c>
      <c r="K49" s="10">
        <v>0</v>
      </c>
      <c r="L49" s="10">
        <v>0</v>
      </c>
    </row>
  </sheetData>
  <phoneticPr fontId="29"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workbookViewId="0">
      <selection activeCell="N1" sqref="N1:N1048576"/>
    </sheetView>
  </sheetViews>
  <sheetFormatPr defaultColWidth="9" defaultRowHeight="14.15"/>
  <cols>
    <col min="1" max="1" width="8.921875" customWidth="1"/>
    <col min="6" max="6" width="16.921875" customWidth="1"/>
    <col min="7" max="7" width="8.07421875" customWidth="1"/>
    <col min="8" max="8" width="24.61328125" customWidth="1"/>
    <col min="9" max="9" width="71.07421875" style="1" customWidth="1"/>
    <col min="10" max="10" width="11.3828125" bestFit="1" customWidth="1"/>
    <col min="11" max="11" width="10.921875" customWidth="1"/>
    <col min="12" max="12" width="11.07421875" customWidth="1"/>
    <col min="13" max="13" width="11.3828125" customWidth="1"/>
  </cols>
  <sheetData>
    <row r="1" spans="1:13" ht="29.15">
      <c r="A1" s="53" t="s">
        <v>106</v>
      </c>
      <c r="B1" s="54" t="s">
        <v>107</v>
      </c>
      <c r="C1" s="53" t="s">
        <v>108</v>
      </c>
      <c r="D1" s="53" t="s">
        <v>109</v>
      </c>
      <c r="E1" s="53" t="s">
        <v>110</v>
      </c>
      <c r="F1" s="53" t="s">
        <v>111</v>
      </c>
      <c r="G1" s="53" t="s">
        <v>112</v>
      </c>
      <c r="H1" s="53" t="s">
        <v>113</v>
      </c>
      <c r="I1" s="53" t="s">
        <v>114</v>
      </c>
      <c r="J1" s="53" t="s">
        <v>115</v>
      </c>
      <c r="K1" s="53" t="s">
        <v>116</v>
      </c>
      <c r="L1" s="53" t="s">
        <v>117</v>
      </c>
      <c r="M1" s="53" t="s">
        <v>118</v>
      </c>
    </row>
    <row r="2" spans="1:13" ht="14.6">
      <c r="A2" s="6"/>
      <c r="B2" s="5" t="s">
        <v>120</v>
      </c>
      <c r="C2" s="6"/>
      <c r="D2" s="6"/>
      <c r="E2" s="6">
        <f>SUM(E3:E5)</f>
        <v>32</v>
      </c>
      <c r="F2" s="7" t="str">
        <f>CONCATENATE("32'h",K2)</f>
        <v>32'h02031001</v>
      </c>
      <c r="G2" s="7"/>
      <c r="H2" s="8" t="s">
        <v>1366</v>
      </c>
      <c r="I2" s="8"/>
      <c r="J2" s="6"/>
      <c r="K2" s="6" t="str">
        <f>LOWER(DEC2HEX(L2,8))</f>
        <v>02031001</v>
      </c>
      <c r="L2" s="6">
        <f>SUM(L3:L5)</f>
        <v>33755137</v>
      </c>
      <c r="M2" s="6"/>
    </row>
    <row r="3" spans="1:13" ht="14.6">
      <c r="A3" s="17"/>
      <c r="B3" s="33"/>
      <c r="C3" s="10">
        <v>12</v>
      </c>
      <c r="D3" s="10">
        <v>31</v>
      </c>
      <c r="E3" s="10">
        <f>D3+1-C3</f>
        <v>20</v>
      </c>
      <c r="F3" s="10" t="str">
        <f>CONCATENATE(E3,"'h",K3)</f>
        <v>20'h2031</v>
      </c>
      <c r="G3" s="10" t="s">
        <v>121</v>
      </c>
      <c r="H3" s="10" t="s">
        <v>1367</v>
      </c>
      <c r="I3" s="10"/>
      <c r="J3" s="10">
        <v>8241</v>
      </c>
      <c r="K3" s="10" t="str">
        <f>LOWER(DEC2HEX((J3)))</f>
        <v>2031</v>
      </c>
      <c r="L3" s="10">
        <f>J3*(2^C3)</f>
        <v>33755136</v>
      </c>
      <c r="M3" s="19"/>
    </row>
    <row r="4" spans="1:13" ht="14.6">
      <c r="A4" s="17"/>
      <c r="B4" s="33"/>
      <c r="C4" s="10">
        <v>4</v>
      </c>
      <c r="D4" s="10">
        <v>11</v>
      </c>
      <c r="E4" s="10">
        <f>D4+1-C4</f>
        <v>8</v>
      </c>
      <c r="F4" s="10" t="str">
        <f>CONCATENATE(E4,"'h",K4)</f>
        <v>8'h0</v>
      </c>
      <c r="G4" s="10" t="s">
        <v>121</v>
      </c>
      <c r="H4" s="10" t="s">
        <v>1368</v>
      </c>
      <c r="I4" s="10"/>
      <c r="J4" s="10">
        <v>0</v>
      </c>
      <c r="K4" s="10" t="str">
        <f>LOWER(DEC2HEX((J4)))</f>
        <v>0</v>
      </c>
      <c r="L4" s="10">
        <f>J4*(2^C4)</f>
        <v>0</v>
      </c>
      <c r="M4" s="19"/>
    </row>
    <row r="5" spans="1:13" ht="14.6">
      <c r="A5" s="17"/>
      <c r="B5" s="33"/>
      <c r="C5" s="10">
        <v>0</v>
      </c>
      <c r="D5" s="10">
        <v>3</v>
      </c>
      <c r="E5" s="10">
        <f>D5+1-C5</f>
        <v>4</v>
      </c>
      <c r="F5" s="10" t="str">
        <f>CONCATENATE(E5,"'h",K5)</f>
        <v>4'h1</v>
      </c>
      <c r="G5" s="10" t="s">
        <v>121</v>
      </c>
      <c r="H5" s="10" t="s">
        <v>1369</v>
      </c>
      <c r="I5" s="10"/>
      <c r="J5" s="10">
        <v>1</v>
      </c>
      <c r="K5" s="10" t="str">
        <f>LOWER(DEC2HEX((J5)))</f>
        <v>1</v>
      </c>
      <c r="L5" s="10">
        <f>J5*(2^C5)</f>
        <v>1</v>
      </c>
      <c r="M5" s="19"/>
    </row>
    <row r="6" spans="1:13" ht="14.6">
      <c r="A6" s="6"/>
      <c r="B6" s="5" t="s">
        <v>168</v>
      </c>
      <c r="C6" s="6"/>
      <c r="D6" s="6"/>
      <c r="E6" s="6">
        <f>SUM(E7:E11)</f>
        <v>32</v>
      </c>
      <c r="F6" s="7" t="str">
        <f>CONCATENATE("32'h",K6)</f>
        <v>32'he0000020</v>
      </c>
      <c r="G6" s="7"/>
      <c r="H6" s="8" t="s">
        <v>1370</v>
      </c>
      <c r="I6" s="8"/>
      <c r="J6" s="6"/>
      <c r="K6" s="6" t="str">
        <f>LOWER(DEC2HEX(L6,8))</f>
        <v>e0000020</v>
      </c>
      <c r="L6" s="6">
        <f>SUM(L7:L11)</f>
        <v>3758096416</v>
      </c>
      <c r="M6" s="19"/>
    </row>
    <row r="7" spans="1:13" ht="14.6">
      <c r="A7" s="17"/>
      <c r="B7" s="17"/>
      <c r="C7" s="26">
        <v>31</v>
      </c>
      <c r="D7" s="26">
        <v>31</v>
      </c>
      <c r="E7" s="26">
        <f>D7+1-C7</f>
        <v>1</v>
      </c>
      <c r="F7" s="26" t="str">
        <f>CONCATENATE(E7,"'h",K7)</f>
        <v>1'h1</v>
      </c>
      <c r="G7" s="26" t="s">
        <v>121</v>
      </c>
      <c r="H7" s="18" t="s">
        <v>1371</v>
      </c>
      <c r="I7" s="16"/>
      <c r="J7" s="26">
        <v>1</v>
      </c>
      <c r="K7" s="26" t="str">
        <f>LOWER(DEC2HEX((J7)))</f>
        <v>1</v>
      </c>
      <c r="L7" s="26">
        <f>J7*(2^C7)</f>
        <v>2147483648</v>
      </c>
      <c r="M7" s="19"/>
    </row>
    <row r="8" spans="1:13" ht="14.6">
      <c r="A8" s="55"/>
      <c r="B8" s="55"/>
      <c r="C8" s="26">
        <v>30</v>
      </c>
      <c r="D8" s="26">
        <v>30</v>
      </c>
      <c r="E8" s="26">
        <f>D8+1-C8</f>
        <v>1</v>
      </c>
      <c r="F8" s="26" t="str">
        <f>CONCATENATE(E8,"'h",K8)</f>
        <v>1'h1</v>
      </c>
      <c r="G8" s="26" t="s">
        <v>121</v>
      </c>
      <c r="H8" s="18" t="s">
        <v>1372</v>
      </c>
      <c r="I8" s="34"/>
      <c r="J8" s="26">
        <v>1</v>
      </c>
      <c r="K8" s="26" t="str">
        <f>LOWER(DEC2HEX((J8)))</f>
        <v>1</v>
      </c>
      <c r="L8" s="26">
        <f>J8*(2^C8)</f>
        <v>1073741824</v>
      </c>
      <c r="M8" s="19"/>
    </row>
    <row r="9" spans="1:13" ht="14.6">
      <c r="A9" s="55"/>
      <c r="B9" s="55"/>
      <c r="C9" s="26">
        <v>29</v>
      </c>
      <c r="D9" s="26">
        <v>29</v>
      </c>
      <c r="E9" s="26">
        <f>D9+1-C9</f>
        <v>1</v>
      </c>
      <c r="F9" s="26" t="str">
        <f>CONCATENATE(E9,"'h",K9)</f>
        <v>1'h1</v>
      </c>
      <c r="G9" s="26" t="s">
        <v>121</v>
      </c>
      <c r="H9" s="18" t="s">
        <v>1373</v>
      </c>
      <c r="I9" s="34"/>
      <c r="J9" s="26">
        <v>1</v>
      </c>
      <c r="K9" s="26" t="str">
        <f>LOWER(DEC2HEX((J9)))</f>
        <v>1</v>
      </c>
      <c r="L9" s="26">
        <f>J9*(2^C9)</f>
        <v>536870912</v>
      </c>
      <c r="M9" s="19"/>
    </row>
    <row r="10" spans="1:13" ht="14.6">
      <c r="A10" s="55"/>
      <c r="B10" s="55"/>
      <c r="C10" s="26">
        <v>6</v>
      </c>
      <c r="D10" s="26">
        <v>28</v>
      </c>
      <c r="E10" s="26">
        <f>D10+1-C10</f>
        <v>23</v>
      </c>
      <c r="F10" s="26" t="str">
        <f>CONCATENATE(E10,"'h",K10)</f>
        <v>23'h0</v>
      </c>
      <c r="G10" s="26" t="s">
        <v>121</v>
      </c>
      <c r="H10" s="18" t="s">
        <v>106</v>
      </c>
      <c r="I10" s="34"/>
      <c r="J10" s="26">
        <v>0</v>
      </c>
      <c r="K10" s="26" t="str">
        <f>LOWER(DEC2HEX((J10)))</f>
        <v>0</v>
      </c>
      <c r="L10" s="26">
        <f>J10*(2^C10)</f>
        <v>0</v>
      </c>
      <c r="M10" s="19"/>
    </row>
    <row r="11" spans="1:13" ht="14.6">
      <c r="A11" s="55"/>
      <c r="B11" s="55"/>
      <c r="C11" s="26">
        <v>0</v>
      </c>
      <c r="D11" s="26">
        <v>5</v>
      </c>
      <c r="E11" s="26">
        <f>D11+1-C11</f>
        <v>6</v>
      </c>
      <c r="F11" s="26" t="str">
        <f>CONCATENATE(E11,"'h",K11)</f>
        <v>6'h20</v>
      </c>
      <c r="G11" s="26" t="s">
        <v>121</v>
      </c>
      <c r="H11" s="18" t="s">
        <v>1374</v>
      </c>
      <c r="I11" s="34"/>
      <c r="J11" s="26">
        <v>32</v>
      </c>
      <c r="K11" s="26" t="str">
        <f>LOWER(DEC2HEX((J11)))</f>
        <v>20</v>
      </c>
      <c r="L11" s="26">
        <f>J11*(2^C11)</f>
        <v>32</v>
      </c>
      <c r="M11" s="19"/>
    </row>
    <row r="12" spans="1:13" ht="14.6">
      <c r="A12" s="6"/>
      <c r="B12" s="5" t="s">
        <v>173</v>
      </c>
      <c r="C12" s="6"/>
      <c r="D12" s="6"/>
      <c r="E12" s="6">
        <f>SUM(E13:E13)</f>
        <v>32</v>
      </c>
      <c r="F12" s="7" t="str">
        <f>CONCATENATE("32'h",K12)</f>
        <v>32'h00000008</v>
      </c>
      <c r="G12" s="7"/>
      <c r="H12" s="8" t="s">
        <v>1375</v>
      </c>
      <c r="I12" s="8"/>
      <c r="J12" s="6"/>
      <c r="K12" s="6" t="str">
        <f>LOWER(DEC2HEX(L12,8))</f>
        <v>00000008</v>
      </c>
      <c r="L12" s="6">
        <f>SUM(L13:L13)</f>
        <v>8</v>
      </c>
      <c r="M12" s="19"/>
    </row>
    <row r="13" spans="1:13" ht="14.6">
      <c r="A13" s="55"/>
      <c r="B13" s="55"/>
      <c r="C13" s="26">
        <v>0</v>
      </c>
      <c r="D13" s="26">
        <v>31</v>
      </c>
      <c r="E13" s="26">
        <f>D13+1-C13</f>
        <v>32</v>
      </c>
      <c r="F13" s="26" t="str">
        <f>CONCATENATE(E13,"'h",K13)</f>
        <v>32'h8</v>
      </c>
      <c r="G13" s="26" t="s">
        <v>121</v>
      </c>
      <c r="H13" s="10" t="s">
        <v>1376</v>
      </c>
      <c r="I13" s="32"/>
      <c r="J13" s="26">
        <v>8</v>
      </c>
      <c r="K13" s="26" t="str">
        <f>LOWER(DEC2HEX((J13)))</f>
        <v>8</v>
      </c>
      <c r="L13" s="26">
        <f>J13*(2^C13)</f>
        <v>8</v>
      </c>
      <c r="M13" s="19"/>
    </row>
    <row r="14" spans="1:13" ht="14.6">
      <c r="A14" s="6"/>
      <c r="B14" s="5" t="s">
        <v>179</v>
      </c>
      <c r="C14" s="6"/>
      <c r="D14" s="6"/>
      <c r="E14" s="6">
        <f>SUM(E15:E15)</f>
        <v>32</v>
      </c>
      <c r="F14" s="7" t="str">
        <f>CONCATENATE("32'h",K14)</f>
        <v>32'h00000000</v>
      </c>
      <c r="G14" s="7"/>
      <c r="H14" s="8" t="s">
        <v>1377</v>
      </c>
      <c r="I14" s="8"/>
      <c r="J14" s="6"/>
      <c r="K14" s="6" t="str">
        <f>LOWER(DEC2HEX(L14,8))</f>
        <v>00000000</v>
      </c>
      <c r="L14" s="6">
        <f>SUM(L15:L15)</f>
        <v>0</v>
      </c>
      <c r="M14" s="19"/>
    </row>
    <row r="15" spans="1:13" ht="14.6">
      <c r="A15" s="17"/>
      <c r="B15" s="17"/>
      <c r="C15" s="10">
        <v>0</v>
      </c>
      <c r="D15" s="10">
        <v>31</v>
      </c>
      <c r="E15" s="10">
        <f>D15+1-C15</f>
        <v>32</v>
      </c>
      <c r="F15" s="10" t="str">
        <f>CONCATENATE(E15,"'h",K15)</f>
        <v>32'h0</v>
      </c>
      <c r="G15" s="10" t="s">
        <v>123</v>
      </c>
      <c r="H15" s="18" t="s">
        <v>1378</v>
      </c>
      <c r="I15" s="16"/>
      <c r="J15" s="10">
        <v>0</v>
      </c>
      <c r="K15" s="10" t="str">
        <f>LOWER(DEC2HEX((J15)))</f>
        <v>0</v>
      </c>
      <c r="L15" s="10">
        <f>J15*(2^C15)</f>
        <v>0</v>
      </c>
      <c r="M15" s="19"/>
    </row>
    <row r="16" spans="1:13" ht="14.6">
      <c r="A16" s="6"/>
      <c r="B16" s="5" t="s">
        <v>185</v>
      </c>
      <c r="C16" s="6"/>
      <c r="D16" s="6"/>
      <c r="E16" s="6">
        <f>SUM(E17:E17)</f>
        <v>32</v>
      </c>
      <c r="F16" s="7" t="str">
        <f>CONCATENATE("32'h",K16)</f>
        <v>32'h00000000</v>
      </c>
      <c r="G16" s="7"/>
      <c r="H16" s="8" t="s">
        <v>1379</v>
      </c>
      <c r="I16" s="8"/>
      <c r="J16" s="6"/>
      <c r="K16" s="6" t="str">
        <f>LOWER(DEC2HEX(L16,8))</f>
        <v>00000000</v>
      </c>
      <c r="L16" s="6">
        <f>SUM(L17:L17)</f>
        <v>0</v>
      </c>
      <c r="M16" s="19"/>
    </row>
    <row r="17" spans="1:13" ht="14.6">
      <c r="A17" s="17"/>
      <c r="B17" s="17"/>
      <c r="C17" s="10">
        <v>0</v>
      </c>
      <c r="D17" s="10">
        <v>31</v>
      </c>
      <c r="E17" s="10">
        <f>D17+1-C17</f>
        <v>32</v>
      </c>
      <c r="F17" s="10" t="str">
        <f>CONCATENATE(E17,"'h",K17)</f>
        <v>32'h0</v>
      </c>
      <c r="G17" s="10" t="s">
        <v>123</v>
      </c>
      <c r="H17" s="18" t="s">
        <v>1380</v>
      </c>
      <c r="I17" s="16"/>
      <c r="J17" s="10">
        <v>0</v>
      </c>
      <c r="K17" s="10" t="str">
        <f>LOWER(DEC2HEX((J17)))</f>
        <v>0</v>
      </c>
      <c r="L17" s="10">
        <f>J17*(2^C17)</f>
        <v>0</v>
      </c>
      <c r="M17" s="19"/>
    </row>
    <row r="18" spans="1:13" ht="14.6">
      <c r="A18" s="6"/>
      <c r="B18" s="5" t="s">
        <v>322</v>
      </c>
      <c r="C18" s="6"/>
      <c r="D18" s="6"/>
      <c r="E18" s="6">
        <f>SUM(E19:E19)</f>
        <v>32</v>
      </c>
      <c r="F18" s="7" t="str">
        <f>CONCATENATE("32'h",K18)</f>
        <v>32'h00000000</v>
      </c>
      <c r="G18" s="7"/>
      <c r="H18" s="8" t="s">
        <v>1381</v>
      </c>
      <c r="I18" s="8"/>
      <c r="J18" s="6"/>
      <c r="K18" s="6" t="str">
        <f>LOWER(DEC2HEX(L18,8))</f>
        <v>00000000</v>
      </c>
      <c r="L18" s="6">
        <f>SUM(L19:L19)</f>
        <v>0</v>
      </c>
      <c r="M18" s="19"/>
    </row>
    <row r="19" spans="1:13" ht="14.6">
      <c r="A19" s="55"/>
      <c r="B19" s="55"/>
      <c r="C19" s="26">
        <v>0</v>
      </c>
      <c r="D19" s="26">
        <v>31</v>
      </c>
      <c r="E19" s="26">
        <f>D19+1-C19</f>
        <v>32</v>
      </c>
      <c r="F19" s="26" t="str">
        <f>CONCATENATE(E19,"'h",K19)</f>
        <v>32'h0</v>
      </c>
      <c r="G19" s="26" t="s">
        <v>1263</v>
      </c>
      <c r="H19" s="18" t="s">
        <v>1382</v>
      </c>
      <c r="I19" s="34"/>
      <c r="J19" s="26">
        <v>0</v>
      </c>
      <c r="K19" s="26" t="str">
        <f>LOWER(DEC2HEX((J19)))</f>
        <v>0</v>
      </c>
      <c r="L19" s="26">
        <f>J19*(2^C19)</f>
        <v>0</v>
      </c>
      <c r="M19" s="19"/>
    </row>
    <row r="20" spans="1:13" ht="14.6">
      <c r="A20" s="6"/>
      <c r="B20" s="5" t="s">
        <v>188</v>
      </c>
      <c r="C20" s="6"/>
      <c r="D20" s="6"/>
      <c r="E20" s="6">
        <f>SUM(E21:E21)</f>
        <v>32</v>
      </c>
      <c r="F20" s="7" t="str">
        <f>CONCATENATE("32'h",K20)</f>
        <v>32'h00000000</v>
      </c>
      <c r="G20" s="7"/>
      <c r="H20" s="8" t="s">
        <v>1383</v>
      </c>
      <c r="I20" s="8"/>
      <c r="J20" s="6"/>
      <c r="K20" s="6" t="str">
        <f>LOWER(DEC2HEX(L20,8))</f>
        <v>00000000</v>
      </c>
      <c r="L20" s="6">
        <f>SUM(L21:L21)</f>
        <v>0</v>
      </c>
      <c r="M20" s="19"/>
    </row>
    <row r="21" spans="1:13" ht="14.6">
      <c r="A21" s="55"/>
      <c r="B21" s="55"/>
      <c r="C21" s="26">
        <v>0</v>
      </c>
      <c r="D21" s="26">
        <v>31</v>
      </c>
      <c r="E21" s="26">
        <f>D21+1-C21</f>
        <v>32</v>
      </c>
      <c r="F21" s="26" t="str">
        <f>CONCATENATE(E21,"'h",K21)</f>
        <v>32'h0</v>
      </c>
      <c r="G21" s="26" t="s">
        <v>1263</v>
      </c>
      <c r="H21" s="18" t="s">
        <v>1384</v>
      </c>
      <c r="I21" s="34"/>
      <c r="J21" s="26">
        <v>0</v>
      </c>
      <c r="K21" s="26" t="str">
        <f>LOWER(DEC2HEX((J21)))</f>
        <v>0</v>
      </c>
      <c r="L21" s="26">
        <f>J21*(2^C21)</f>
        <v>0</v>
      </c>
      <c r="M21" s="19"/>
    </row>
    <row r="22" spans="1:13" ht="14.6">
      <c r="A22" s="6"/>
      <c r="B22" s="5" t="s">
        <v>193</v>
      </c>
      <c r="C22" s="6"/>
      <c r="D22" s="6"/>
      <c r="E22" s="6">
        <f>SUM(E23:E23)</f>
        <v>32</v>
      </c>
      <c r="F22" s="7" t="str">
        <f>CONCATENATE("32'h",K22)</f>
        <v>32'hffffffff</v>
      </c>
      <c r="G22" s="7"/>
      <c r="H22" s="8" t="s">
        <v>1385</v>
      </c>
      <c r="I22" s="8"/>
      <c r="J22" s="6"/>
      <c r="K22" s="6" t="str">
        <f>LOWER(DEC2HEX(L22,8))</f>
        <v>ffffffff</v>
      </c>
      <c r="L22" s="6">
        <f>SUM(L23:L23)</f>
        <v>4294967295</v>
      </c>
      <c r="M22" s="65"/>
    </row>
    <row r="23" spans="1:13" ht="14.6">
      <c r="A23" s="17"/>
      <c r="B23" s="33"/>
      <c r="C23" s="10">
        <v>0</v>
      </c>
      <c r="D23" s="10">
        <v>31</v>
      </c>
      <c r="E23" s="10">
        <f>D23+1-C23</f>
        <v>32</v>
      </c>
      <c r="F23" s="10" t="str">
        <f>CONCATENATE(E23,"'h",K23)</f>
        <v>32'hffffffff</v>
      </c>
      <c r="G23" s="10" t="s">
        <v>123</v>
      </c>
      <c r="H23" s="10" t="s">
        <v>1386</v>
      </c>
      <c r="I23" s="10"/>
      <c r="J23" s="10">
        <v>4294967295</v>
      </c>
      <c r="K23" s="10" t="str">
        <f>LOWER(DEC2HEX((J23)))</f>
        <v>ffffffff</v>
      </c>
      <c r="L23" s="10">
        <f>J23*(2^C23)</f>
        <v>4294967295</v>
      </c>
      <c r="M23" s="19"/>
    </row>
    <row r="24" spans="1:13" ht="14.6">
      <c r="A24" s="6"/>
      <c r="B24" s="5" t="s">
        <v>260</v>
      </c>
      <c r="C24" s="6"/>
      <c r="D24" s="6"/>
      <c r="E24" s="6">
        <f>SUM(E25:E25)</f>
        <v>32</v>
      </c>
      <c r="F24" s="7" t="str">
        <f>CONCATENATE("32'h",K24)</f>
        <v>32'h00000000</v>
      </c>
      <c r="G24" s="7"/>
      <c r="H24" s="8" t="s">
        <v>1387</v>
      </c>
      <c r="I24" s="8"/>
      <c r="J24" s="6"/>
      <c r="K24" s="6" t="str">
        <f>LOWER(DEC2HEX(L24,8))</f>
        <v>00000000</v>
      </c>
      <c r="L24" s="6">
        <f>SUM(L25:L25)</f>
        <v>0</v>
      </c>
      <c r="M24" s="19"/>
    </row>
    <row r="25" spans="1:13" ht="14.6">
      <c r="A25" s="55"/>
      <c r="B25" s="55"/>
      <c r="C25" s="26">
        <v>0</v>
      </c>
      <c r="D25" s="26">
        <v>31</v>
      </c>
      <c r="E25" s="26">
        <f>D25+1-C25</f>
        <v>32</v>
      </c>
      <c r="F25" s="26" t="str">
        <f>CONCATENATE(E25,"'h",K25)</f>
        <v>32'h0</v>
      </c>
      <c r="G25" s="26" t="s">
        <v>123</v>
      </c>
      <c r="H25" s="18" t="s">
        <v>1388</v>
      </c>
      <c r="I25" s="34"/>
      <c r="J25" s="26">
        <v>0</v>
      </c>
      <c r="K25" s="26" t="str">
        <f>LOWER(DEC2HEX((J25)))</f>
        <v>0</v>
      </c>
      <c r="L25" s="26">
        <f>J25*(2^C25)</f>
        <v>0</v>
      </c>
      <c r="M25" s="19"/>
    </row>
    <row r="26" spans="1:13" ht="14.6">
      <c r="A26" s="6"/>
      <c r="B26" s="5" t="s">
        <v>332</v>
      </c>
      <c r="C26" s="6"/>
      <c r="D26" s="6"/>
      <c r="E26" s="6">
        <f>SUM(E27:E27)</f>
        <v>32</v>
      </c>
      <c r="F26" s="7" t="str">
        <f>CONCATENATE("32'h",K26)</f>
        <v>32'h00000000</v>
      </c>
      <c r="G26" s="7"/>
      <c r="H26" s="8" t="s">
        <v>1389</v>
      </c>
      <c r="I26" s="8"/>
      <c r="J26" s="6"/>
      <c r="K26" s="6" t="str">
        <f>LOWER(DEC2HEX(L26,8))</f>
        <v>00000000</v>
      </c>
      <c r="L26" s="6">
        <f>SUM(L27:L27)</f>
        <v>0</v>
      </c>
      <c r="M26" s="19"/>
    </row>
    <row r="27" spans="1:13" ht="14.6">
      <c r="A27" s="17"/>
      <c r="B27" s="17"/>
      <c r="C27" s="10">
        <v>0</v>
      </c>
      <c r="D27" s="10">
        <v>31</v>
      </c>
      <c r="E27" s="10">
        <f>D27+1-C27</f>
        <v>32</v>
      </c>
      <c r="F27" s="10" t="str">
        <f>CONCATENATE(E27,"'h",K27)</f>
        <v>32'h0</v>
      </c>
      <c r="G27" s="10" t="s">
        <v>123</v>
      </c>
      <c r="H27" s="18" t="s">
        <v>1390</v>
      </c>
      <c r="I27" s="16"/>
      <c r="J27" s="10">
        <v>0</v>
      </c>
      <c r="K27" s="10" t="str">
        <f>LOWER(DEC2HEX((J27)))</f>
        <v>0</v>
      </c>
      <c r="L27" s="10">
        <f>J27*(2^C27)</f>
        <v>0</v>
      </c>
      <c r="M27" s="19"/>
    </row>
    <row r="28" spans="1:13" ht="14.6">
      <c r="A28" s="6"/>
      <c r="B28" s="5" t="s">
        <v>144</v>
      </c>
      <c r="C28" s="6"/>
      <c r="D28" s="6"/>
      <c r="E28" s="6">
        <f>SUM(E29:E44)</f>
        <v>32</v>
      </c>
      <c r="F28" s="7" t="str">
        <f>CONCATENATE("32'h",K28)</f>
        <v>32'h00000000</v>
      </c>
      <c r="G28" s="7"/>
      <c r="H28" s="8" t="s">
        <v>1391</v>
      </c>
      <c r="I28" s="8"/>
      <c r="J28" s="6"/>
      <c r="K28" s="6" t="str">
        <f>LOWER(DEC2HEX(L28,8))</f>
        <v>00000000</v>
      </c>
      <c r="L28" s="6">
        <f>SUM(L41:L44)</f>
        <v>0</v>
      </c>
      <c r="M28" s="19"/>
    </row>
    <row r="29" spans="1:13" ht="14.6">
      <c r="A29" s="55"/>
      <c r="B29" s="55"/>
      <c r="C29" s="26">
        <v>31</v>
      </c>
      <c r="D29" s="26">
        <v>31</v>
      </c>
      <c r="E29" s="26">
        <f t="shared" ref="E29:E44" si="0">D29+1-C29</f>
        <v>1</v>
      </c>
      <c r="F29" s="26" t="str">
        <f t="shared" ref="F29:F44" si="1">CONCATENATE(E29,"'h",K29)</f>
        <v>1'h0</v>
      </c>
      <c r="G29" s="26" t="s">
        <v>121</v>
      </c>
      <c r="H29" s="18" t="s">
        <v>106</v>
      </c>
      <c r="I29" s="16"/>
      <c r="J29" s="26">
        <v>0</v>
      </c>
      <c r="K29" s="26" t="str">
        <f t="shared" ref="K29:K44" si="2">LOWER(DEC2HEX((J29)))</f>
        <v>0</v>
      </c>
      <c r="L29" s="26">
        <f t="shared" ref="L29:L44" si="3">J29*(2^C29)</f>
        <v>0</v>
      </c>
      <c r="M29" s="19"/>
    </row>
    <row r="30" spans="1:13" ht="14.6">
      <c r="A30" s="55"/>
      <c r="B30" s="55"/>
      <c r="C30" s="26">
        <v>28</v>
      </c>
      <c r="D30" s="26">
        <v>30</v>
      </c>
      <c r="E30" s="26">
        <f t="shared" si="0"/>
        <v>3</v>
      </c>
      <c r="F30" s="26" t="str">
        <f t="shared" si="1"/>
        <v>3'h0</v>
      </c>
      <c r="G30" s="26" t="s">
        <v>123</v>
      </c>
      <c r="H30" s="18" t="s">
        <v>1392</v>
      </c>
      <c r="I30" s="34"/>
      <c r="J30" s="26">
        <v>0</v>
      </c>
      <c r="K30" s="26" t="str">
        <f t="shared" si="2"/>
        <v>0</v>
      </c>
      <c r="L30" s="26">
        <f t="shared" si="3"/>
        <v>0</v>
      </c>
      <c r="M30" s="19"/>
    </row>
    <row r="31" spans="1:13" ht="14.6">
      <c r="A31" s="55"/>
      <c r="B31" s="55"/>
      <c r="C31" s="26">
        <v>27</v>
      </c>
      <c r="D31" s="26">
        <v>27</v>
      </c>
      <c r="E31" s="26">
        <f t="shared" si="0"/>
        <v>1</v>
      </c>
      <c r="F31" s="26" t="str">
        <f t="shared" si="1"/>
        <v>1'h0</v>
      </c>
      <c r="G31" s="26" t="s">
        <v>121</v>
      </c>
      <c r="H31" s="18" t="s">
        <v>106</v>
      </c>
      <c r="I31" s="16"/>
      <c r="J31" s="26">
        <v>0</v>
      </c>
      <c r="K31" s="26" t="str">
        <f t="shared" si="2"/>
        <v>0</v>
      </c>
      <c r="L31" s="26">
        <f t="shared" si="3"/>
        <v>0</v>
      </c>
      <c r="M31" s="19"/>
    </row>
    <row r="32" spans="1:13" ht="14.6">
      <c r="A32" s="55"/>
      <c r="B32" s="55"/>
      <c r="C32" s="26">
        <v>24</v>
      </c>
      <c r="D32" s="26">
        <v>26</v>
      </c>
      <c r="E32" s="26">
        <f t="shared" si="0"/>
        <v>3</v>
      </c>
      <c r="F32" s="26" t="str">
        <f t="shared" si="1"/>
        <v>3'h0</v>
      </c>
      <c r="G32" s="26" t="s">
        <v>123</v>
      </c>
      <c r="H32" s="18" t="s">
        <v>1393</v>
      </c>
      <c r="I32" s="34"/>
      <c r="J32" s="26">
        <v>0</v>
      </c>
      <c r="K32" s="26" t="str">
        <f t="shared" si="2"/>
        <v>0</v>
      </c>
      <c r="L32" s="26">
        <f t="shared" si="3"/>
        <v>0</v>
      </c>
      <c r="M32" s="19"/>
    </row>
    <row r="33" spans="1:13" ht="14.6">
      <c r="A33" s="55"/>
      <c r="B33" s="55"/>
      <c r="C33" s="26">
        <v>23</v>
      </c>
      <c r="D33" s="26">
        <v>23</v>
      </c>
      <c r="E33" s="26">
        <f t="shared" si="0"/>
        <v>1</v>
      </c>
      <c r="F33" s="26" t="str">
        <f t="shared" si="1"/>
        <v>1'h0</v>
      </c>
      <c r="G33" s="26" t="s">
        <v>121</v>
      </c>
      <c r="H33" s="18" t="s">
        <v>106</v>
      </c>
      <c r="I33" s="16"/>
      <c r="J33" s="26">
        <v>0</v>
      </c>
      <c r="K33" s="26" t="str">
        <f t="shared" si="2"/>
        <v>0</v>
      </c>
      <c r="L33" s="26">
        <f t="shared" si="3"/>
        <v>0</v>
      </c>
      <c r="M33" s="19"/>
    </row>
    <row r="34" spans="1:13" ht="14.6">
      <c r="A34" s="55"/>
      <c r="B34" s="55"/>
      <c r="C34" s="26">
        <v>20</v>
      </c>
      <c r="D34" s="26">
        <v>22</v>
      </c>
      <c r="E34" s="26">
        <f t="shared" si="0"/>
        <v>3</v>
      </c>
      <c r="F34" s="26" t="str">
        <f t="shared" si="1"/>
        <v>3'h0</v>
      </c>
      <c r="G34" s="26" t="s">
        <v>123</v>
      </c>
      <c r="H34" s="18" t="s">
        <v>1394</v>
      </c>
      <c r="I34" s="34"/>
      <c r="J34" s="26">
        <v>0</v>
      </c>
      <c r="K34" s="26" t="str">
        <f t="shared" si="2"/>
        <v>0</v>
      </c>
      <c r="L34" s="26">
        <f t="shared" si="3"/>
        <v>0</v>
      </c>
      <c r="M34" s="19"/>
    </row>
    <row r="35" spans="1:13" ht="14.6">
      <c r="A35" s="55"/>
      <c r="B35" s="55"/>
      <c r="C35" s="26">
        <v>19</v>
      </c>
      <c r="D35" s="26">
        <v>19</v>
      </c>
      <c r="E35" s="26">
        <f t="shared" si="0"/>
        <v>1</v>
      </c>
      <c r="F35" s="26" t="str">
        <f t="shared" si="1"/>
        <v>1'h0</v>
      </c>
      <c r="G35" s="26" t="s">
        <v>121</v>
      </c>
      <c r="H35" s="18" t="s">
        <v>106</v>
      </c>
      <c r="I35" s="16"/>
      <c r="J35" s="26">
        <v>0</v>
      </c>
      <c r="K35" s="26" t="str">
        <f t="shared" si="2"/>
        <v>0</v>
      </c>
      <c r="L35" s="26">
        <f t="shared" si="3"/>
        <v>0</v>
      </c>
      <c r="M35" s="19"/>
    </row>
    <row r="36" spans="1:13" ht="14.6">
      <c r="A36" s="55"/>
      <c r="B36" s="55"/>
      <c r="C36" s="26">
        <v>16</v>
      </c>
      <c r="D36" s="26">
        <v>18</v>
      </c>
      <c r="E36" s="26">
        <f t="shared" si="0"/>
        <v>3</v>
      </c>
      <c r="F36" s="26" t="str">
        <f t="shared" si="1"/>
        <v>3'h0</v>
      </c>
      <c r="G36" s="26" t="s">
        <v>123</v>
      </c>
      <c r="H36" s="18" t="s">
        <v>1395</v>
      </c>
      <c r="I36" s="34"/>
      <c r="J36" s="26">
        <v>0</v>
      </c>
      <c r="K36" s="26" t="str">
        <f t="shared" si="2"/>
        <v>0</v>
      </c>
      <c r="L36" s="26">
        <f t="shared" si="3"/>
        <v>0</v>
      </c>
      <c r="M36" s="19"/>
    </row>
    <row r="37" spans="1:13" ht="14.6">
      <c r="A37" s="55"/>
      <c r="B37" s="55"/>
      <c r="C37" s="26">
        <v>15</v>
      </c>
      <c r="D37" s="26">
        <v>15</v>
      </c>
      <c r="E37" s="26">
        <f t="shared" si="0"/>
        <v>1</v>
      </c>
      <c r="F37" s="26" t="str">
        <f t="shared" si="1"/>
        <v>1'h0</v>
      </c>
      <c r="G37" s="26" t="s">
        <v>121</v>
      </c>
      <c r="H37" s="18" t="s">
        <v>106</v>
      </c>
      <c r="I37" s="16"/>
      <c r="J37" s="26">
        <v>0</v>
      </c>
      <c r="K37" s="26" t="str">
        <f t="shared" si="2"/>
        <v>0</v>
      </c>
      <c r="L37" s="26">
        <f t="shared" si="3"/>
        <v>0</v>
      </c>
      <c r="M37" s="19"/>
    </row>
    <row r="38" spans="1:13" ht="14.6">
      <c r="A38" s="55"/>
      <c r="B38" s="55"/>
      <c r="C38" s="26">
        <v>12</v>
      </c>
      <c r="D38" s="26">
        <v>14</v>
      </c>
      <c r="E38" s="26">
        <f t="shared" si="0"/>
        <v>3</v>
      </c>
      <c r="F38" s="26" t="str">
        <f t="shared" si="1"/>
        <v>3'h0</v>
      </c>
      <c r="G38" s="26" t="s">
        <v>123</v>
      </c>
      <c r="H38" s="18" t="s">
        <v>1396</v>
      </c>
      <c r="I38" s="34"/>
      <c r="J38" s="26">
        <v>0</v>
      </c>
      <c r="K38" s="26" t="str">
        <f t="shared" si="2"/>
        <v>0</v>
      </c>
      <c r="L38" s="26">
        <f t="shared" si="3"/>
        <v>0</v>
      </c>
      <c r="M38" s="19"/>
    </row>
    <row r="39" spans="1:13" ht="14.6">
      <c r="A39" s="55"/>
      <c r="B39" s="55"/>
      <c r="C39" s="26">
        <v>11</v>
      </c>
      <c r="D39" s="26">
        <v>11</v>
      </c>
      <c r="E39" s="26">
        <f t="shared" si="0"/>
        <v>1</v>
      </c>
      <c r="F39" s="26" t="str">
        <f t="shared" si="1"/>
        <v>1'h0</v>
      </c>
      <c r="G39" s="26" t="s">
        <v>121</v>
      </c>
      <c r="H39" s="18" t="s">
        <v>106</v>
      </c>
      <c r="I39" s="16"/>
      <c r="J39" s="26">
        <v>0</v>
      </c>
      <c r="K39" s="26" t="str">
        <f t="shared" si="2"/>
        <v>0</v>
      </c>
      <c r="L39" s="26">
        <f t="shared" si="3"/>
        <v>0</v>
      </c>
      <c r="M39" s="19"/>
    </row>
    <row r="40" spans="1:13" ht="14.6">
      <c r="A40" s="55"/>
      <c r="B40" s="55"/>
      <c r="C40" s="26">
        <v>8</v>
      </c>
      <c r="D40" s="26">
        <v>10</v>
      </c>
      <c r="E40" s="26">
        <f t="shared" si="0"/>
        <v>3</v>
      </c>
      <c r="F40" s="26" t="str">
        <f t="shared" si="1"/>
        <v>3'h0</v>
      </c>
      <c r="G40" s="26" t="s">
        <v>123</v>
      </c>
      <c r="H40" s="18" t="s">
        <v>1397</v>
      </c>
      <c r="I40" s="34"/>
      <c r="J40" s="26">
        <v>0</v>
      </c>
      <c r="K40" s="26" t="str">
        <f t="shared" si="2"/>
        <v>0</v>
      </c>
      <c r="L40" s="26">
        <f t="shared" si="3"/>
        <v>0</v>
      </c>
      <c r="M40" s="19"/>
    </row>
    <row r="41" spans="1:13" ht="14.6">
      <c r="A41" s="55"/>
      <c r="B41" s="55"/>
      <c r="C41" s="26">
        <v>7</v>
      </c>
      <c r="D41" s="26">
        <v>7</v>
      </c>
      <c r="E41" s="26">
        <f t="shared" si="0"/>
        <v>1</v>
      </c>
      <c r="F41" s="26" t="str">
        <f t="shared" si="1"/>
        <v>1'h0</v>
      </c>
      <c r="G41" s="26" t="s">
        <v>121</v>
      </c>
      <c r="H41" s="18" t="s">
        <v>106</v>
      </c>
      <c r="I41" s="16"/>
      <c r="J41" s="26">
        <v>0</v>
      </c>
      <c r="K41" s="26" t="str">
        <f t="shared" si="2"/>
        <v>0</v>
      </c>
      <c r="L41" s="26">
        <f t="shared" si="3"/>
        <v>0</v>
      </c>
      <c r="M41" s="19"/>
    </row>
    <row r="42" spans="1:13" ht="14.6">
      <c r="A42" s="55"/>
      <c r="B42" s="55"/>
      <c r="C42" s="26">
        <v>4</v>
      </c>
      <c r="D42" s="26">
        <v>6</v>
      </c>
      <c r="E42" s="26">
        <f t="shared" si="0"/>
        <v>3</v>
      </c>
      <c r="F42" s="26" t="str">
        <f t="shared" si="1"/>
        <v>3'h0</v>
      </c>
      <c r="G42" s="26" t="s">
        <v>123</v>
      </c>
      <c r="H42" s="18" t="s">
        <v>1398</v>
      </c>
      <c r="I42" s="34"/>
      <c r="J42" s="26">
        <v>0</v>
      </c>
      <c r="K42" s="26" t="str">
        <f t="shared" si="2"/>
        <v>0</v>
      </c>
      <c r="L42" s="26">
        <f t="shared" si="3"/>
        <v>0</v>
      </c>
      <c r="M42" s="19"/>
    </row>
    <row r="43" spans="1:13" ht="14.6">
      <c r="A43" s="55"/>
      <c r="B43" s="55"/>
      <c r="C43" s="26">
        <v>3</v>
      </c>
      <c r="D43" s="26">
        <v>3</v>
      </c>
      <c r="E43" s="26">
        <f t="shared" si="0"/>
        <v>1</v>
      </c>
      <c r="F43" s="26" t="str">
        <f t="shared" si="1"/>
        <v>1'h0</v>
      </c>
      <c r="G43" s="26" t="s">
        <v>121</v>
      </c>
      <c r="H43" s="18" t="s">
        <v>106</v>
      </c>
      <c r="I43" s="16"/>
      <c r="J43" s="26">
        <v>0</v>
      </c>
      <c r="K43" s="26" t="str">
        <f t="shared" si="2"/>
        <v>0</v>
      </c>
      <c r="L43" s="26">
        <f t="shared" si="3"/>
        <v>0</v>
      </c>
      <c r="M43" s="19"/>
    </row>
    <row r="44" spans="1:13" ht="14.6">
      <c r="A44" s="55"/>
      <c r="B44" s="55"/>
      <c r="C44" s="26">
        <v>0</v>
      </c>
      <c r="D44" s="26">
        <v>2</v>
      </c>
      <c r="E44" s="26">
        <f t="shared" si="0"/>
        <v>3</v>
      </c>
      <c r="F44" s="26" t="str">
        <f t="shared" si="1"/>
        <v>3'h0</v>
      </c>
      <c r="G44" s="26" t="s">
        <v>123</v>
      </c>
      <c r="H44" s="18" t="s">
        <v>1399</v>
      </c>
      <c r="I44" s="34"/>
      <c r="J44" s="26">
        <v>0</v>
      </c>
      <c r="K44" s="26" t="str">
        <f t="shared" si="2"/>
        <v>0</v>
      </c>
      <c r="L44" s="26">
        <f t="shared" si="3"/>
        <v>0</v>
      </c>
      <c r="M44" s="19"/>
    </row>
    <row r="45" spans="1:13" ht="14.6">
      <c r="A45" s="6"/>
      <c r="B45" s="5" t="s">
        <v>446</v>
      </c>
      <c r="C45" s="6"/>
      <c r="D45" s="6"/>
      <c r="E45" s="6">
        <f>SUM(E46:E61)</f>
        <v>32</v>
      </c>
      <c r="F45" s="7" t="str">
        <f>CONCATENATE("32'h",K45)</f>
        <v>32'h00000000</v>
      </c>
      <c r="G45" s="7"/>
      <c r="H45" s="8" t="s">
        <v>1400</v>
      </c>
      <c r="I45" s="8"/>
      <c r="J45" s="6"/>
      <c r="K45" s="6" t="str">
        <f>LOWER(DEC2HEX(L45,8))</f>
        <v>00000000</v>
      </c>
      <c r="L45" s="6">
        <f>SUM(L58:L61)</f>
        <v>0</v>
      </c>
      <c r="M45" s="19"/>
    </row>
    <row r="46" spans="1:13" ht="14.6">
      <c r="A46" s="55"/>
      <c r="B46" s="55"/>
      <c r="C46" s="26">
        <v>31</v>
      </c>
      <c r="D46" s="26">
        <v>31</v>
      </c>
      <c r="E46" s="26">
        <f t="shared" ref="E46:E61" si="4">D46+1-C46</f>
        <v>1</v>
      </c>
      <c r="F46" s="26" t="str">
        <f t="shared" ref="F46:F61" si="5">CONCATENATE(E46,"'h",K46)</f>
        <v>1'h0</v>
      </c>
      <c r="G46" s="26" t="s">
        <v>121</v>
      </c>
      <c r="H46" s="18" t="s">
        <v>106</v>
      </c>
      <c r="I46" s="16"/>
      <c r="J46" s="26">
        <v>0</v>
      </c>
      <c r="K46" s="26" t="str">
        <f t="shared" ref="K46:K61" si="6">LOWER(DEC2HEX((J46)))</f>
        <v>0</v>
      </c>
      <c r="L46" s="26">
        <f t="shared" ref="L46:L61" si="7">J46*(2^C46)</f>
        <v>0</v>
      </c>
      <c r="M46" s="19"/>
    </row>
    <row r="47" spans="1:13" ht="14.6">
      <c r="A47" s="55"/>
      <c r="B47" s="55"/>
      <c r="C47" s="26">
        <v>28</v>
      </c>
      <c r="D47" s="26">
        <v>30</v>
      </c>
      <c r="E47" s="26">
        <f t="shared" si="4"/>
        <v>3</v>
      </c>
      <c r="F47" s="26" t="str">
        <f t="shared" si="5"/>
        <v>3'h0</v>
      </c>
      <c r="G47" s="26" t="s">
        <v>123</v>
      </c>
      <c r="H47" s="18" t="s">
        <v>1401</v>
      </c>
      <c r="I47" s="34"/>
      <c r="J47" s="26">
        <v>0</v>
      </c>
      <c r="K47" s="26" t="str">
        <f t="shared" si="6"/>
        <v>0</v>
      </c>
      <c r="L47" s="26">
        <f t="shared" si="7"/>
        <v>0</v>
      </c>
      <c r="M47" s="19"/>
    </row>
    <row r="48" spans="1:13" ht="14.6">
      <c r="A48" s="55"/>
      <c r="B48" s="55"/>
      <c r="C48" s="26">
        <v>27</v>
      </c>
      <c r="D48" s="26">
        <v>27</v>
      </c>
      <c r="E48" s="26">
        <f t="shared" si="4"/>
        <v>1</v>
      </c>
      <c r="F48" s="26" t="str">
        <f t="shared" si="5"/>
        <v>1'h0</v>
      </c>
      <c r="G48" s="26" t="s">
        <v>121</v>
      </c>
      <c r="H48" s="18" t="s">
        <v>106</v>
      </c>
      <c r="I48" s="16"/>
      <c r="J48" s="26">
        <v>0</v>
      </c>
      <c r="K48" s="26" t="str">
        <f t="shared" si="6"/>
        <v>0</v>
      </c>
      <c r="L48" s="26">
        <f t="shared" si="7"/>
        <v>0</v>
      </c>
      <c r="M48" s="19"/>
    </row>
    <row r="49" spans="1:13" ht="14.6">
      <c r="A49" s="55"/>
      <c r="B49" s="55"/>
      <c r="C49" s="26">
        <v>24</v>
      </c>
      <c r="D49" s="26">
        <v>26</v>
      </c>
      <c r="E49" s="26">
        <f t="shared" si="4"/>
        <v>3</v>
      </c>
      <c r="F49" s="26" t="str">
        <f t="shared" si="5"/>
        <v>3'h0</v>
      </c>
      <c r="G49" s="26" t="s">
        <v>123</v>
      </c>
      <c r="H49" s="18" t="s">
        <v>1402</v>
      </c>
      <c r="I49" s="34"/>
      <c r="J49" s="26">
        <v>0</v>
      </c>
      <c r="K49" s="26" t="str">
        <f t="shared" si="6"/>
        <v>0</v>
      </c>
      <c r="L49" s="26">
        <f t="shared" si="7"/>
        <v>0</v>
      </c>
      <c r="M49" s="19"/>
    </row>
    <row r="50" spans="1:13" ht="14.6">
      <c r="A50" s="55"/>
      <c r="B50" s="55"/>
      <c r="C50" s="26">
        <v>23</v>
      </c>
      <c r="D50" s="26">
        <v>23</v>
      </c>
      <c r="E50" s="26">
        <f t="shared" si="4"/>
        <v>1</v>
      </c>
      <c r="F50" s="26" t="str">
        <f t="shared" si="5"/>
        <v>1'h0</v>
      </c>
      <c r="G50" s="26" t="s">
        <v>121</v>
      </c>
      <c r="H50" s="18" t="s">
        <v>106</v>
      </c>
      <c r="I50" s="16"/>
      <c r="J50" s="26">
        <v>0</v>
      </c>
      <c r="K50" s="26" t="str">
        <f t="shared" si="6"/>
        <v>0</v>
      </c>
      <c r="L50" s="26">
        <f t="shared" si="7"/>
        <v>0</v>
      </c>
      <c r="M50" s="19"/>
    </row>
    <row r="51" spans="1:13" ht="14.6">
      <c r="A51" s="55"/>
      <c r="B51" s="55"/>
      <c r="C51" s="26">
        <v>20</v>
      </c>
      <c r="D51" s="26">
        <v>22</v>
      </c>
      <c r="E51" s="26">
        <f t="shared" si="4"/>
        <v>3</v>
      </c>
      <c r="F51" s="26" t="str">
        <f t="shared" si="5"/>
        <v>3'h0</v>
      </c>
      <c r="G51" s="26" t="s">
        <v>123</v>
      </c>
      <c r="H51" s="18" t="s">
        <v>1403</v>
      </c>
      <c r="I51" s="34"/>
      <c r="J51" s="26">
        <v>0</v>
      </c>
      <c r="K51" s="26" t="str">
        <f t="shared" si="6"/>
        <v>0</v>
      </c>
      <c r="L51" s="26">
        <f t="shared" si="7"/>
        <v>0</v>
      </c>
      <c r="M51" s="19"/>
    </row>
    <row r="52" spans="1:13" ht="14.6">
      <c r="A52" s="55"/>
      <c r="B52" s="55"/>
      <c r="C52" s="26">
        <v>19</v>
      </c>
      <c r="D52" s="26">
        <v>19</v>
      </c>
      <c r="E52" s="26">
        <f t="shared" si="4"/>
        <v>1</v>
      </c>
      <c r="F52" s="26" t="str">
        <f t="shared" si="5"/>
        <v>1'h0</v>
      </c>
      <c r="G52" s="26" t="s">
        <v>121</v>
      </c>
      <c r="H52" s="18" t="s">
        <v>106</v>
      </c>
      <c r="I52" s="16"/>
      <c r="J52" s="26">
        <v>0</v>
      </c>
      <c r="K52" s="26" t="str">
        <f t="shared" si="6"/>
        <v>0</v>
      </c>
      <c r="L52" s="26">
        <f t="shared" si="7"/>
        <v>0</v>
      </c>
      <c r="M52" s="19"/>
    </row>
    <row r="53" spans="1:13" ht="14.6">
      <c r="A53" s="55"/>
      <c r="B53" s="55"/>
      <c r="C53" s="26">
        <v>16</v>
      </c>
      <c r="D53" s="26">
        <v>18</v>
      </c>
      <c r="E53" s="26">
        <f t="shared" si="4"/>
        <v>3</v>
      </c>
      <c r="F53" s="26" t="str">
        <f t="shared" si="5"/>
        <v>3'h0</v>
      </c>
      <c r="G53" s="26" t="s">
        <v>123</v>
      </c>
      <c r="H53" s="18" t="s">
        <v>1404</v>
      </c>
      <c r="I53" s="34"/>
      <c r="J53" s="26">
        <v>0</v>
      </c>
      <c r="K53" s="26" t="str">
        <f t="shared" si="6"/>
        <v>0</v>
      </c>
      <c r="L53" s="26">
        <f t="shared" si="7"/>
        <v>0</v>
      </c>
      <c r="M53" s="19"/>
    </row>
    <row r="54" spans="1:13" ht="14.6">
      <c r="A54" s="55"/>
      <c r="B54" s="55"/>
      <c r="C54" s="26">
        <v>15</v>
      </c>
      <c r="D54" s="26">
        <v>15</v>
      </c>
      <c r="E54" s="26">
        <f t="shared" si="4"/>
        <v>1</v>
      </c>
      <c r="F54" s="26" t="str">
        <f t="shared" si="5"/>
        <v>1'h0</v>
      </c>
      <c r="G54" s="26" t="s">
        <v>121</v>
      </c>
      <c r="H54" s="18" t="s">
        <v>106</v>
      </c>
      <c r="I54" s="16"/>
      <c r="J54" s="26">
        <v>0</v>
      </c>
      <c r="K54" s="26" t="str">
        <f t="shared" si="6"/>
        <v>0</v>
      </c>
      <c r="L54" s="26">
        <f t="shared" si="7"/>
        <v>0</v>
      </c>
      <c r="M54" s="19"/>
    </row>
    <row r="55" spans="1:13" ht="14.6">
      <c r="A55" s="55"/>
      <c r="B55" s="55"/>
      <c r="C55" s="26">
        <v>12</v>
      </c>
      <c r="D55" s="26">
        <v>14</v>
      </c>
      <c r="E55" s="26">
        <f t="shared" si="4"/>
        <v>3</v>
      </c>
      <c r="F55" s="26" t="str">
        <f t="shared" si="5"/>
        <v>3'h0</v>
      </c>
      <c r="G55" s="26" t="s">
        <v>123</v>
      </c>
      <c r="H55" s="18" t="s">
        <v>1405</v>
      </c>
      <c r="I55" s="34"/>
      <c r="J55" s="26">
        <v>0</v>
      </c>
      <c r="K55" s="26" t="str">
        <f t="shared" si="6"/>
        <v>0</v>
      </c>
      <c r="L55" s="26">
        <f t="shared" si="7"/>
        <v>0</v>
      </c>
      <c r="M55" s="19"/>
    </row>
    <row r="56" spans="1:13" ht="14.6">
      <c r="A56" s="55"/>
      <c r="B56" s="55"/>
      <c r="C56" s="26">
        <v>11</v>
      </c>
      <c r="D56" s="26">
        <v>11</v>
      </c>
      <c r="E56" s="26">
        <f t="shared" si="4"/>
        <v>1</v>
      </c>
      <c r="F56" s="26" t="str">
        <f t="shared" si="5"/>
        <v>1'h0</v>
      </c>
      <c r="G56" s="26" t="s">
        <v>121</v>
      </c>
      <c r="H56" s="18" t="s">
        <v>106</v>
      </c>
      <c r="I56" s="16"/>
      <c r="J56" s="26">
        <v>0</v>
      </c>
      <c r="K56" s="26" t="str">
        <f t="shared" si="6"/>
        <v>0</v>
      </c>
      <c r="L56" s="26">
        <f t="shared" si="7"/>
        <v>0</v>
      </c>
      <c r="M56" s="19"/>
    </row>
    <row r="57" spans="1:13" ht="14.6">
      <c r="A57" s="55"/>
      <c r="B57" s="55"/>
      <c r="C57" s="26">
        <v>8</v>
      </c>
      <c r="D57" s="26">
        <v>10</v>
      </c>
      <c r="E57" s="26">
        <f t="shared" si="4"/>
        <v>3</v>
      </c>
      <c r="F57" s="26" t="str">
        <f t="shared" si="5"/>
        <v>3'h0</v>
      </c>
      <c r="G57" s="26" t="s">
        <v>123</v>
      </c>
      <c r="H57" s="18" t="s">
        <v>1406</v>
      </c>
      <c r="I57" s="34"/>
      <c r="J57" s="26">
        <v>0</v>
      </c>
      <c r="K57" s="26" t="str">
        <f t="shared" si="6"/>
        <v>0</v>
      </c>
      <c r="L57" s="26">
        <f t="shared" si="7"/>
        <v>0</v>
      </c>
      <c r="M57" s="19"/>
    </row>
    <row r="58" spans="1:13" ht="14.6">
      <c r="A58" s="55"/>
      <c r="B58" s="55"/>
      <c r="C58" s="26">
        <v>7</v>
      </c>
      <c r="D58" s="26">
        <v>7</v>
      </c>
      <c r="E58" s="26">
        <f t="shared" si="4"/>
        <v>1</v>
      </c>
      <c r="F58" s="26" t="str">
        <f t="shared" si="5"/>
        <v>1'h0</v>
      </c>
      <c r="G58" s="26" t="s">
        <v>121</v>
      </c>
      <c r="H58" s="18" t="s">
        <v>106</v>
      </c>
      <c r="I58" s="16"/>
      <c r="J58" s="26">
        <v>0</v>
      </c>
      <c r="K58" s="26" t="str">
        <f t="shared" si="6"/>
        <v>0</v>
      </c>
      <c r="L58" s="26">
        <f t="shared" si="7"/>
        <v>0</v>
      </c>
      <c r="M58" s="19"/>
    </row>
    <row r="59" spans="1:13" ht="14.6">
      <c r="A59" s="55"/>
      <c r="B59" s="55"/>
      <c r="C59" s="26">
        <v>4</v>
      </c>
      <c r="D59" s="26">
        <v>6</v>
      </c>
      <c r="E59" s="26">
        <f t="shared" si="4"/>
        <v>3</v>
      </c>
      <c r="F59" s="26" t="str">
        <f t="shared" si="5"/>
        <v>3'h0</v>
      </c>
      <c r="G59" s="26" t="s">
        <v>123</v>
      </c>
      <c r="H59" s="18" t="s">
        <v>1407</v>
      </c>
      <c r="I59" s="34"/>
      <c r="J59" s="26">
        <v>0</v>
      </c>
      <c r="K59" s="26" t="str">
        <f t="shared" si="6"/>
        <v>0</v>
      </c>
      <c r="L59" s="26">
        <f t="shared" si="7"/>
        <v>0</v>
      </c>
      <c r="M59" s="19"/>
    </row>
    <row r="60" spans="1:13" ht="14.6">
      <c r="A60" s="55"/>
      <c r="B60" s="55"/>
      <c r="C60" s="26">
        <v>3</v>
      </c>
      <c r="D60" s="26">
        <v>3</v>
      </c>
      <c r="E60" s="26">
        <f t="shared" si="4"/>
        <v>1</v>
      </c>
      <c r="F60" s="26" t="str">
        <f t="shared" si="5"/>
        <v>1'h0</v>
      </c>
      <c r="G60" s="26" t="s">
        <v>121</v>
      </c>
      <c r="H60" s="18" t="s">
        <v>106</v>
      </c>
      <c r="I60" s="16"/>
      <c r="J60" s="26">
        <v>0</v>
      </c>
      <c r="K60" s="26" t="str">
        <f t="shared" si="6"/>
        <v>0</v>
      </c>
      <c r="L60" s="26">
        <f t="shared" si="7"/>
        <v>0</v>
      </c>
      <c r="M60" s="19"/>
    </row>
    <row r="61" spans="1:13" ht="14.6">
      <c r="A61" s="55"/>
      <c r="B61" s="55"/>
      <c r="C61" s="26">
        <v>0</v>
      </c>
      <c r="D61" s="26">
        <v>2</v>
      </c>
      <c r="E61" s="26">
        <f t="shared" si="4"/>
        <v>3</v>
      </c>
      <c r="F61" s="26" t="str">
        <f t="shared" si="5"/>
        <v>3'h0</v>
      </c>
      <c r="G61" s="26" t="s">
        <v>123</v>
      </c>
      <c r="H61" s="18" t="s">
        <v>1408</v>
      </c>
      <c r="I61" s="34"/>
      <c r="J61" s="26">
        <v>0</v>
      </c>
      <c r="K61" s="26" t="str">
        <f t="shared" si="6"/>
        <v>0</v>
      </c>
      <c r="L61" s="26">
        <f t="shared" si="7"/>
        <v>0</v>
      </c>
      <c r="M61" s="19"/>
    </row>
    <row r="62" spans="1:13" ht="14.6">
      <c r="A62" s="6"/>
      <c r="B62" s="5" t="s">
        <v>449</v>
      </c>
      <c r="C62" s="6"/>
      <c r="D62" s="6"/>
      <c r="E62" s="6">
        <f>SUM(E63:E78)</f>
        <v>32</v>
      </c>
      <c r="F62" s="7" t="str">
        <f>CONCATENATE("32'h",K62)</f>
        <v>32'h00000000</v>
      </c>
      <c r="G62" s="7"/>
      <c r="H62" s="8" t="s">
        <v>1409</v>
      </c>
      <c r="I62" s="8"/>
      <c r="J62" s="6"/>
      <c r="K62" s="6" t="str">
        <f>LOWER(DEC2HEX(L62,8))</f>
        <v>00000000</v>
      </c>
      <c r="L62" s="6">
        <f>SUM(L75:L78)</f>
        <v>0</v>
      </c>
      <c r="M62" s="19"/>
    </row>
    <row r="63" spans="1:13" ht="14.6">
      <c r="A63" s="55"/>
      <c r="B63" s="55"/>
      <c r="C63" s="26">
        <v>31</v>
      </c>
      <c r="D63" s="26">
        <v>31</v>
      </c>
      <c r="E63" s="26">
        <f t="shared" ref="E63:E78" si="8">D63+1-C63</f>
        <v>1</v>
      </c>
      <c r="F63" s="26" t="str">
        <f t="shared" ref="F63:F78" si="9">CONCATENATE(E63,"'h",K63)</f>
        <v>1'h0</v>
      </c>
      <c r="G63" s="26" t="s">
        <v>121</v>
      </c>
      <c r="H63" s="18" t="s">
        <v>106</v>
      </c>
      <c r="I63" s="16"/>
      <c r="J63" s="26">
        <v>0</v>
      </c>
      <c r="K63" s="26" t="str">
        <f t="shared" ref="K63:K78" si="10">LOWER(DEC2HEX((J63)))</f>
        <v>0</v>
      </c>
      <c r="L63" s="26">
        <f t="shared" ref="L63:L78" si="11">J63*(2^C63)</f>
        <v>0</v>
      </c>
      <c r="M63" s="19"/>
    </row>
    <row r="64" spans="1:13" ht="14.6">
      <c r="A64" s="55"/>
      <c r="B64" s="55"/>
      <c r="C64" s="26">
        <v>28</v>
      </c>
      <c r="D64" s="26">
        <v>30</v>
      </c>
      <c r="E64" s="26">
        <f t="shared" si="8"/>
        <v>3</v>
      </c>
      <c r="F64" s="26" t="str">
        <f t="shared" si="9"/>
        <v>3'h0</v>
      </c>
      <c r="G64" s="26" t="s">
        <v>123</v>
      </c>
      <c r="H64" s="18" t="s">
        <v>1410</v>
      </c>
      <c r="I64" s="34"/>
      <c r="J64" s="26">
        <v>0</v>
      </c>
      <c r="K64" s="26" t="str">
        <f t="shared" si="10"/>
        <v>0</v>
      </c>
      <c r="L64" s="26">
        <f t="shared" si="11"/>
        <v>0</v>
      </c>
      <c r="M64" s="19"/>
    </row>
    <row r="65" spans="1:13" ht="14.6">
      <c r="A65" s="55"/>
      <c r="B65" s="55"/>
      <c r="C65" s="26">
        <v>27</v>
      </c>
      <c r="D65" s="26">
        <v>27</v>
      </c>
      <c r="E65" s="26">
        <f t="shared" si="8"/>
        <v>1</v>
      </c>
      <c r="F65" s="26" t="str">
        <f t="shared" si="9"/>
        <v>1'h0</v>
      </c>
      <c r="G65" s="26" t="s">
        <v>121</v>
      </c>
      <c r="H65" s="18" t="s">
        <v>106</v>
      </c>
      <c r="I65" s="16"/>
      <c r="J65" s="26">
        <v>0</v>
      </c>
      <c r="K65" s="26" t="str">
        <f t="shared" si="10"/>
        <v>0</v>
      </c>
      <c r="L65" s="26">
        <f t="shared" si="11"/>
        <v>0</v>
      </c>
      <c r="M65" s="19"/>
    </row>
    <row r="66" spans="1:13" ht="14.6">
      <c r="A66" s="55"/>
      <c r="B66" s="55"/>
      <c r="C66" s="26">
        <v>24</v>
      </c>
      <c r="D66" s="26">
        <v>26</v>
      </c>
      <c r="E66" s="26">
        <f t="shared" si="8"/>
        <v>3</v>
      </c>
      <c r="F66" s="26" t="str">
        <f t="shared" si="9"/>
        <v>3'h0</v>
      </c>
      <c r="G66" s="26" t="s">
        <v>123</v>
      </c>
      <c r="H66" s="18" t="s">
        <v>1411</v>
      </c>
      <c r="I66" s="34"/>
      <c r="J66" s="26">
        <v>0</v>
      </c>
      <c r="K66" s="26" t="str">
        <f t="shared" si="10"/>
        <v>0</v>
      </c>
      <c r="L66" s="26">
        <f t="shared" si="11"/>
        <v>0</v>
      </c>
      <c r="M66" s="19"/>
    </row>
    <row r="67" spans="1:13" ht="14.6">
      <c r="A67" s="55"/>
      <c r="B67" s="55"/>
      <c r="C67" s="26">
        <v>23</v>
      </c>
      <c r="D67" s="26">
        <v>23</v>
      </c>
      <c r="E67" s="26">
        <f t="shared" si="8"/>
        <v>1</v>
      </c>
      <c r="F67" s="26" t="str">
        <f t="shared" si="9"/>
        <v>1'h0</v>
      </c>
      <c r="G67" s="26" t="s">
        <v>121</v>
      </c>
      <c r="H67" s="18" t="s">
        <v>106</v>
      </c>
      <c r="I67" s="16"/>
      <c r="J67" s="26">
        <v>0</v>
      </c>
      <c r="K67" s="26" t="str">
        <f t="shared" si="10"/>
        <v>0</v>
      </c>
      <c r="L67" s="26">
        <f t="shared" si="11"/>
        <v>0</v>
      </c>
      <c r="M67" s="19"/>
    </row>
    <row r="68" spans="1:13" ht="14.6">
      <c r="A68" s="55"/>
      <c r="B68" s="55"/>
      <c r="C68" s="26">
        <v>20</v>
      </c>
      <c r="D68" s="26">
        <v>22</v>
      </c>
      <c r="E68" s="26">
        <f t="shared" si="8"/>
        <v>3</v>
      </c>
      <c r="F68" s="26" t="str">
        <f t="shared" si="9"/>
        <v>3'h0</v>
      </c>
      <c r="G68" s="26" t="s">
        <v>123</v>
      </c>
      <c r="H68" s="18" t="s">
        <v>1412</v>
      </c>
      <c r="I68" s="34"/>
      <c r="J68" s="26">
        <v>0</v>
      </c>
      <c r="K68" s="26" t="str">
        <f t="shared" si="10"/>
        <v>0</v>
      </c>
      <c r="L68" s="26">
        <f t="shared" si="11"/>
        <v>0</v>
      </c>
      <c r="M68" s="19"/>
    </row>
    <row r="69" spans="1:13" ht="14.6">
      <c r="A69" s="55"/>
      <c r="B69" s="55"/>
      <c r="C69" s="26">
        <v>19</v>
      </c>
      <c r="D69" s="26">
        <v>19</v>
      </c>
      <c r="E69" s="26">
        <f t="shared" si="8"/>
        <v>1</v>
      </c>
      <c r="F69" s="26" t="str">
        <f t="shared" si="9"/>
        <v>1'h0</v>
      </c>
      <c r="G69" s="26" t="s">
        <v>121</v>
      </c>
      <c r="H69" s="18" t="s">
        <v>106</v>
      </c>
      <c r="I69" s="16"/>
      <c r="J69" s="26">
        <v>0</v>
      </c>
      <c r="K69" s="26" t="str">
        <f t="shared" si="10"/>
        <v>0</v>
      </c>
      <c r="L69" s="26">
        <f t="shared" si="11"/>
        <v>0</v>
      </c>
      <c r="M69" s="19"/>
    </row>
    <row r="70" spans="1:13" ht="14.6">
      <c r="A70" s="55"/>
      <c r="B70" s="55"/>
      <c r="C70" s="26">
        <v>16</v>
      </c>
      <c r="D70" s="26">
        <v>18</v>
      </c>
      <c r="E70" s="26">
        <f t="shared" si="8"/>
        <v>3</v>
      </c>
      <c r="F70" s="26" t="str">
        <f t="shared" si="9"/>
        <v>3'h0</v>
      </c>
      <c r="G70" s="26" t="s">
        <v>123</v>
      </c>
      <c r="H70" s="18" t="s">
        <v>1413</v>
      </c>
      <c r="I70" s="34"/>
      <c r="J70" s="26">
        <v>0</v>
      </c>
      <c r="K70" s="26" t="str">
        <f t="shared" si="10"/>
        <v>0</v>
      </c>
      <c r="L70" s="26">
        <f t="shared" si="11"/>
        <v>0</v>
      </c>
      <c r="M70" s="19"/>
    </row>
    <row r="71" spans="1:13" ht="14.6">
      <c r="A71" s="55"/>
      <c r="B71" s="55"/>
      <c r="C71" s="26">
        <v>15</v>
      </c>
      <c r="D71" s="26">
        <v>15</v>
      </c>
      <c r="E71" s="26">
        <f t="shared" si="8"/>
        <v>1</v>
      </c>
      <c r="F71" s="26" t="str">
        <f t="shared" si="9"/>
        <v>1'h0</v>
      </c>
      <c r="G71" s="26" t="s">
        <v>121</v>
      </c>
      <c r="H71" s="18" t="s">
        <v>106</v>
      </c>
      <c r="I71" s="16"/>
      <c r="J71" s="26">
        <v>0</v>
      </c>
      <c r="K71" s="26" t="str">
        <f t="shared" si="10"/>
        <v>0</v>
      </c>
      <c r="L71" s="26">
        <f t="shared" si="11"/>
        <v>0</v>
      </c>
      <c r="M71" s="19"/>
    </row>
    <row r="72" spans="1:13" ht="14.6">
      <c r="A72" s="55"/>
      <c r="B72" s="55"/>
      <c r="C72" s="26">
        <v>12</v>
      </c>
      <c r="D72" s="26">
        <v>14</v>
      </c>
      <c r="E72" s="26">
        <f t="shared" si="8"/>
        <v>3</v>
      </c>
      <c r="F72" s="26" t="str">
        <f t="shared" si="9"/>
        <v>3'h0</v>
      </c>
      <c r="G72" s="26" t="s">
        <v>123</v>
      </c>
      <c r="H72" s="18" t="s">
        <v>1414</v>
      </c>
      <c r="I72" s="34"/>
      <c r="J72" s="26">
        <v>0</v>
      </c>
      <c r="K72" s="26" t="str">
        <f t="shared" si="10"/>
        <v>0</v>
      </c>
      <c r="L72" s="26">
        <f t="shared" si="11"/>
        <v>0</v>
      </c>
      <c r="M72" s="19"/>
    </row>
    <row r="73" spans="1:13" ht="14.6">
      <c r="A73" s="55"/>
      <c r="B73" s="55"/>
      <c r="C73" s="26">
        <v>11</v>
      </c>
      <c r="D73" s="26">
        <v>11</v>
      </c>
      <c r="E73" s="26">
        <f t="shared" si="8"/>
        <v>1</v>
      </c>
      <c r="F73" s="26" t="str">
        <f t="shared" si="9"/>
        <v>1'h0</v>
      </c>
      <c r="G73" s="26" t="s">
        <v>121</v>
      </c>
      <c r="H73" s="18" t="s">
        <v>106</v>
      </c>
      <c r="I73" s="16"/>
      <c r="J73" s="26">
        <v>0</v>
      </c>
      <c r="K73" s="26" t="str">
        <f t="shared" si="10"/>
        <v>0</v>
      </c>
      <c r="L73" s="26">
        <f t="shared" si="11"/>
        <v>0</v>
      </c>
      <c r="M73" s="19"/>
    </row>
    <row r="74" spans="1:13" ht="14.6">
      <c r="A74" s="55"/>
      <c r="B74" s="55"/>
      <c r="C74" s="26">
        <v>8</v>
      </c>
      <c r="D74" s="26">
        <v>10</v>
      </c>
      <c r="E74" s="26">
        <f t="shared" si="8"/>
        <v>3</v>
      </c>
      <c r="F74" s="26" t="str">
        <f t="shared" si="9"/>
        <v>3'h0</v>
      </c>
      <c r="G74" s="26" t="s">
        <v>123</v>
      </c>
      <c r="H74" s="18" t="s">
        <v>1415</v>
      </c>
      <c r="I74" s="34"/>
      <c r="J74" s="26">
        <v>0</v>
      </c>
      <c r="K74" s="26" t="str">
        <f t="shared" si="10"/>
        <v>0</v>
      </c>
      <c r="L74" s="26">
        <f t="shared" si="11"/>
        <v>0</v>
      </c>
      <c r="M74" s="19"/>
    </row>
    <row r="75" spans="1:13" ht="14.6">
      <c r="A75" s="55"/>
      <c r="B75" s="55"/>
      <c r="C75" s="26">
        <v>7</v>
      </c>
      <c r="D75" s="26">
        <v>7</v>
      </c>
      <c r="E75" s="26">
        <f t="shared" si="8"/>
        <v>1</v>
      </c>
      <c r="F75" s="26" t="str">
        <f t="shared" si="9"/>
        <v>1'h0</v>
      </c>
      <c r="G75" s="26" t="s">
        <v>121</v>
      </c>
      <c r="H75" s="18" t="s">
        <v>106</v>
      </c>
      <c r="I75" s="16"/>
      <c r="J75" s="26">
        <v>0</v>
      </c>
      <c r="K75" s="26" t="str">
        <f t="shared" si="10"/>
        <v>0</v>
      </c>
      <c r="L75" s="26">
        <f t="shared" si="11"/>
        <v>0</v>
      </c>
      <c r="M75" s="19"/>
    </row>
    <row r="76" spans="1:13" ht="14.6">
      <c r="A76" s="55"/>
      <c r="B76" s="55"/>
      <c r="C76" s="26">
        <v>4</v>
      </c>
      <c r="D76" s="26">
        <v>6</v>
      </c>
      <c r="E76" s="26">
        <f t="shared" si="8"/>
        <v>3</v>
      </c>
      <c r="F76" s="26" t="str">
        <f t="shared" si="9"/>
        <v>3'h0</v>
      </c>
      <c r="G76" s="26" t="s">
        <v>123</v>
      </c>
      <c r="H76" s="18" t="s">
        <v>1416</v>
      </c>
      <c r="I76" s="34"/>
      <c r="J76" s="26">
        <v>0</v>
      </c>
      <c r="K76" s="26" t="str">
        <f t="shared" si="10"/>
        <v>0</v>
      </c>
      <c r="L76" s="26">
        <f t="shared" si="11"/>
        <v>0</v>
      </c>
      <c r="M76" s="19"/>
    </row>
    <row r="77" spans="1:13" ht="14.6">
      <c r="A77" s="55"/>
      <c r="B77" s="55"/>
      <c r="C77" s="26">
        <v>3</v>
      </c>
      <c r="D77" s="26">
        <v>3</v>
      </c>
      <c r="E77" s="26">
        <f t="shared" si="8"/>
        <v>1</v>
      </c>
      <c r="F77" s="26" t="str">
        <f t="shared" si="9"/>
        <v>1'h0</v>
      </c>
      <c r="G77" s="26" t="s">
        <v>121</v>
      </c>
      <c r="H77" s="18" t="s">
        <v>106</v>
      </c>
      <c r="I77" s="16"/>
      <c r="J77" s="26">
        <v>0</v>
      </c>
      <c r="K77" s="26" t="str">
        <f t="shared" si="10"/>
        <v>0</v>
      </c>
      <c r="L77" s="26">
        <f t="shared" si="11"/>
        <v>0</v>
      </c>
      <c r="M77" s="19"/>
    </row>
    <row r="78" spans="1:13" ht="14.6">
      <c r="A78" s="55"/>
      <c r="B78" s="55"/>
      <c r="C78" s="26">
        <v>0</v>
      </c>
      <c r="D78" s="26">
        <v>2</v>
      </c>
      <c r="E78" s="26">
        <f t="shared" si="8"/>
        <v>3</v>
      </c>
      <c r="F78" s="26" t="str">
        <f t="shared" si="9"/>
        <v>3'h0</v>
      </c>
      <c r="G78" s="26" t="s">
        <v>123</v>
      </c>
      <c r="H78" s="18" t="s">
        <v>1417</v>
      </c>
      <c r="I78" s="34"/>
      <c r="J78" s="26">
        <v>0</v>
      </c>
      <c r="K78" s="26" t="str">
        <f t="shared" si="10"/>
        <v>0</v>
      </c>
      <c r="L78" s="26">
        <f t="shared" si="11"/>
        <v>0</v>
      </c>
      <c r="M78" s="19"/>
    </row>
    <row r="79" spans="1:13" ht="14.6">
      <c r="A79" s="6"/>
      <c r="B79" s="5" t="s">
        <v>452</v>
      </c>
      <c r="C79" s="6"/>
      <c r="D79" s="6"/>
      <c r="E79" s="6">
        <f>SUM(E80:E95)</f>
        <v>32</v>
      </c>
      <c r="F79" s="7" t="str">
        <f>CONCATENATE("32'h",K79)</f>
        <v>32'h00000000</v>
      </c>
      <c r="G79" s="7"/>
      <c r="H79" s="8" t="s">
        <v>1418</v>
      </c>
      <c r="I79" s="8"/>
      <c r="J79" s="6"/>
      <c r="K79" s="6" t="str">
        <f>LOWER(DEC2HEX(L79,8))</f>
        <v>00000000</v>
      </c>
      <c r="L79" s="6">
        <f>SUM(L92:L95)</f>
        <v>0</v>
      </c>
      <c r="M79" s="19"/>
    </row>
    <row r="80" spans="1:13" ht="14.6">
      <c r="A80" s="55"/>
      <c r="B80" s="55"/>
      <c r="C80" s="26">
        <v>31</v>
      </c>
      <c r="D80" s="26">
        <v>31</v>
      </c>
      <c r="E80" s="26">
        <f t="shared" ref="E80:E95" si="12">D80+1-C80</f>
        <v>1</v>
      </c>
      <c r="F80" s="26" t="str">
        <f t="shared" ref="F80:F95" si="13">CONCATENATE(E80,"'h",K80)</f>
        <v>1'h0</v>
      </c>
      <c r="G80" s="26" t="s">
        <v>121</v>
      </c>
      <c r="H80" s="18" t="s">
        <v>106</v>
      </c>
      <c r="I80" s="16"/>
      <c r="J80" s="26">
        <v>0</v>
      </c>
      <c r="K80" s="26" t="str">
        <f t="shared" ref="K80:K95" si="14">LOWER(DEC2HEX((J80)))</f>
        <v>0</v>
      </c>
      <c r="L80" s="26">
        <f t="shared" ref="L80:L95" si="15">J80*(2^C80)</f>
        <v>0</v>
      </c>
      <c r="M80" s="19"/>
    </row>
    <row r="81" spans="1:13" ht="14.6">
      <c r="A81" s="55"/>
      <c r="B81" s="55"/>
      <c r="C81" s="26">
        <v>28</v>
      </c>
      <c r="D81" s="26">
        <v>30</v>
      </c>
      <c r="E81" s="26">
        <f t="shared" si="12"/>
        <v>3</v>
      </c>
      <c r="F81" s="26" t="str">
        <f t="shared" si="13"/>
        <v>3'h0</v>
      </c>
      <c r="G81" s="26" t="s">
        <v>123</v>
      </c>
      <c r="H81" s="18" t="s">
        <v>1419</v>
      </c>
      <c r="I81" s="34"/>
      <c r="J81" s="26">
        <v>0</v>
      </c>
      <c r="K81" s="26" t="str">
        <f t="shared" si="14"/>
        <v>0</v>
      </c>
      <c r="L81" s="26">
        <f t="shared" si="15"/>
        <v>0</v>
      </c>
      <c r="M81" s="19"/>
    </row>
    <row r="82" spans="1:13" ht="14.6">
      <c r="A82" s="55"/>
      <c r="B82" s="55"/>
      <c r="C82" s="26">
        <v>27</v>
      </c>
      <c r="D82" s="26">
        <v>27</v>
      </c>
      <c r="E82" s="26">
        <f t="shared" si="12"/>
        <v>1</v>
      </c>
      <c r="F82" s="26" t="str">
        <f t="shared" si="13"/>
        <v>1'h0</v>
      </c>
      <c r="G82" s="26" t="s">
        <v>121</v>
      </c>
      <c r="H82" s="18" t="s">
        <v>106</v>
      </c>
      <c r="I82" s="16"/>
      <c r="J82" s="26">
        <v>0</v>
      </c>
      <c r="K82" s="26" t="str">
        <f t="shared" si="14"/>
        <v>0</v>
      </c>
      <c r="L82" s="26">
        <f t="shared" si="15"/>
        <v>0</v>
      </c>
      <c r="M82" s="19"/>
    </row>
    <row r="83" spans="1:13" ht="14.6">
      <c r="A83" s="55"/>
      <c r="B83" s="55"/>
      <c r="C83" s="26">
        <v>24</v>
      </c>
      <c r="D83" s="26">
        <v>26</v>
      </c>
      <c r="E83" s="26">
        <f t="shared" si="12"/>
        <v>3</v>
      </c>
      <c r="F83" s="26" t="str">
        <f t="shared" si="13"/>
        <v>3'h0</v>
      </c>
      <c r="G83" s="26" t="s">
        <v>123</v>
      </c>
      <c r="H83" s="18" t="s">
        <v>1420</v>
      </c>
      <c r="I83" s="34"/>
      <c r="J83" s="26">
        <v>0</v>
      </c>
      <c r="K83" s="26" t="str">
        <f t="shared" si="14"/>
        <v>0</v>
      </c>
      <c r="L83" s="26">
        <f t="shared" si="15"/>
        <v>0</v>
      </c>
      <c r="M83" s="19"/>
    </row>
    <row r="84" spans="1:13" ht="14.6">
      <c r="A84" s="55"/>
      <c r="B84" s="55"/>
      <c r="C84" s="26">
        <v>23</v>
      </c>
      <c r="D84" s="26">
        <v>23</v>
      </c>
      <c r="E84" s="26">
        <f t="shared" si="12"/>
        <v>1</v>
      </c>
      <c r="F84" s="26" t="str">
        <f t="shared" si="13"/>
        <v>1'h0</v>
      </c>
      <c r="G84" s="26" t="s">
        <v>121</v>
      </c>
      <c r="H84" s="18" t="s">
        <v>106</v>
      </c>
      <c r="I84" s="16"/>
      <c r="J84" s="26">
        <v>0</v>
      </c>
      <c r="K84" s="26" t="str">
        <f t="shared" si="14"/>
        <v>0</v>
      </c>
      <c r="L84" s="26">
        <f t="shared" si="15"/>
        <v>0</v>
      </c>
      <c r="M84" s="19"/>
    </row>
    <row r="85" spans="1:13" ht="14.6">
      <c r="A85" s="55"/>
      <c r="B85" s="55"/>
      <c r="C85" s="26">
        <v>20</v>
      </c>
      <c r="D85" s="26">
        <v>22</v>
      </c>
      <c r="E85" s="26">
        <f t="shared" si="12"/>
        <v>3</v>
      </c>
      <c r="F85" s="26" t="str">
        <f t="shared" si="13"/>
        <v>3'h0</v>
      </c>
      <c r="G85" s="26" t="s">
        <v>123</v>
      </c>
      <c r="H85" s="18" t="s">
        <v>1421</v>
      </c>
      <c r="I85" s="34"/>
      <c r="J85" s="26">
        <v>0</v>
      </c>
      <c r="K85" s="26" t="str">
        <f t="shared" si="14"/>
        <v>0</v>
      </c>
      <c r="L85" s="26">
        <f t="shared" si="15"/>
        <v>0</v>
      </c>
      <c r="M85" s="19"/>
    </row>
    <row r="86" spans="1:13" ht="14.6">
      <c r="A86" s="55"/>
      <c r="B86" s="55"/>
      <c r="C86" s="26">
        <v>19</v>
      </c>
      <c r="D86" s="26">
        <v>19</v>
      </c>
      <c r="E86" s="26">
        <f t="shared" si="12"/>
        <v>1</v>
      </c>
      <c r="F86" s="26" t="str">
        <f t="shared" si="13"/>
        <v>1'h0</v>
      </c>
      <c r="G86" s="26" t="s">
        <v>121</v>
      </c>
      <c r="H86" s="18" t="s">
        <v>106</v>
      </c>
      <c r="I86" s="16"/>
      <c r="J86" s="26">
        <v>0</v>
      </c>
      <c r="K86" s="26" t="str">
        <f t="shared" si="14"/>
        <v>0</v>
      </c>
      <c r="L86" s="26">
        <f t="shared" si="15"/>
        <v>0</v>
      </c>
      <c r="M86" s="19"/>
    </row>
    <row r="87" spans="1:13" ht="14.6">
      <c r="A87" s="55"/>
      <c r="B87" s="55"/>
      <c r="C87" s="26">
        <v>16</v>
      </c>
      <c r="D87" s="26">
        <v>18</v>
      </c>
      <c r="E87" s="26">
        <f t="shared" si="12"/>
        <v>3</v>
      </c>
      <c r="F87" s="26" t="str">
        <f t="shared" si="13"/>
        <v>3'h0</v>
      </c>
      <c r="G87" s="26" t="s">
        <v>123</v>
      </c>
      <c r="H87" s="18" t="s">
        <v>1422</v>
      </c>
      <c r="I87" s="34"/>
      <c r="J87" s="26">
        <v>0</v>
      </c>
      <c r="K87" s="26" t="str">
        <f t="shared" si="14"/>
        <v>0</v>
      </c>
      <c r="L87" s="26">
        <f t="shared" si="15"/>
        <v>0</v>
      </c>
      <c r="M87" s="19"/>
    </row>
    <row r="88" spans="1:13" ht="14.6">
      <c r="A88" s="55"/>
      <c r="B88" s="55"/>
      <c r="C88" s="26">
        <v>15</v>
      </c>
      <c r="D88" s="26">
        <v>15</v>
      </c>
      <c r="E88" s="26">
        <f t="shared" si="12"/>
        <v>1</v>
      </c>
      <c r="F88" s="26" t="str">
        <f t="shared" si="13"/>
        <v>1'h0</v>
      </c>
      <c r="G88" s="26" t="s">
        <v>121</v>
      </c>
      <c r="H88" s="18" t="s">
        <v>106</v>
      </c>
      <c r="I88" s="16"/>
      <c r="J88" s="26">
        <v>0</v>
      </c>
      <c r="K88" s="26" t="str">
        <f t="shared" si="14"/>
        <v>0</v>
      </c>
      <c r="L88" s="26">
        <f t="shared" si="15"/>
        <v>0</v>
      </c>
      <c r="M88" s="19"/>
    </row>
    <row r="89" spans="1:13" ht="14.6">
      <c r="A89" s="55"/>
      <c r="B89" s="55"/>
      <c r="C89" s="26">
        <v>12</v>
      </c>
      <c r="D89" s="26">
        <v>14</v>
      </c>
      <c r="E89" s="26">
        <f t="shared" si="12"/>
        <v>3</v>
      </c>
      <c r="F89" s="26" t="str">
        <f t="shared" si="13"/>
        <v>3'h0</v>
      </c>
      <c r="G89" s="26" t="s">
        <v>123</v>
      </c>
      <c r="H89" s="18" t="s">
        <v>1423</v>
      </c>
      <c r="I89" s="34"/>
      <c r="J89" s="26">
        <v>0</v>
      </c>
      <c r="K89" s="26" t="str">
        <f t="shared" si="14"/>
        <v>0</v>
      </c>
      <c r="L89" s="26">
        <f t="shared" si="15"/>
        <v>0</v>
      </c>
      <c r="M89" s="19"/>
    </row>
    <row r="90" spans="1:13" ht="14.6">
      <c r="A90" s="55"/>
      <c r="B90" s="55"/>
      <c r="C90" s="26">
        <v>11</v>
      </c>
      <c r="D90" s="26">
        <v>11</v>
      </c>
      <c r="E90" s="26">
        <f t="shared" si="12"/>
        <v>1</v>
      </c>
      <c r="F90" s="26" t="str">
        <f t="shared" si="13"/>
        <v>1'h0</v>
      </c>
      <c r="G90" s="26" t="s">
        <v>121</v>
      </c>
      <c r="H90" s="18" t="s">
        <v>106</v>
      </c>
      <c r="I90" s="16"/>
      <c r="J90" s="26">
        <v>0</v>
      </c>
      <c r="K90" s="26" t="str">
        <f t="shared" si="14"/>
        <v>0</v>
      </c>
      <c r="L90" s="26">
        <f t="shared" si="15"/>
        <v>0</v>
      </c>
      <c r="M90" s="19"/>
    </row>
    <row r="91" spans="1:13" ht="14.6">
      <c r="A91" s="55"/>
      <c r="B91" s="55"/>
      <c r="C91" s="26">
        <v>8</v>
      </c>
      <c r="D91" s="26">
        <v>10</v>
      </c>
      <c r="E91" s="26">
        <f t="shared" si="12"/>
        <v>3</v>
      </c>
      <c r="F91" s="26" t="str">
        <f t="shared" si="13"/>
        <v>3'h0</v>
      </c>
      <c r="G91" s="26" t="s">
        <v>123</v>
      </c>
      <c r="H91" s="18" t="s">
        <v>1424</v>
      </c>
      <c r="I91" s="34"/>
      <c r="J91" s="26">
        <v>0</v>
      </c>
      <c r="K91" s="26" t="str">
        <f t="shared" si="14"/>
        <v>0</v>
      </c>
      <c r="L91" s="26">
        <f t="shared" si="15"/>
        <v>0</v>
      </c>
      <c r="M91" s="19"/>
    </row>
    <row r="92" spans="1:13" ht="14.6">
      <c r="A92" s="55"/>
      <c r="B92" s="55"/>
      <c r="C92" s="26">
        <v>7</v>
      </c>
      <c r="D92" s="26">
        <v>7</v>
      </c>
      <c r="E92" s="26">
        <f t="shared" si="12"/>
        <v>1</v>
      </c>
      <c r="F92" s="26" t="str">
        <f t="shared" si="13"/>
        <v>1'h0</v>
      </c>
      <c r="G92" s="26" t="s">
        <v>121</v>
      </c>
      <c r="H92" s="18" t="s">
        <v>106</v>
      </c>
      <c r="I92" s="16"/>
      <c r="J92" s="26">
        <v>0</v>
      </c>
      <c r="K92" s="26" t="str">
        <f t="shared" si="14"/>
        <v>0</v>
      </c>
      <c r="L92" s="26">
        <f t="shared" si="15"/>
        <v>0</v>
      </c>
      <c r="M92" s="19"/>
    </row>
    <row r="93" spans="1:13" ht="14.6">
      <c r="A93" s="55"/>
      <c r="B93" s="55"/>
      <c r="C93" s="26">
        <v>4</v>
      </c>
      <c r="D93" s="26">
        <v>6</v>
      </c>
      <c r="E93" s="26">
        <f t="shared" si="12"/>
        <v>3</v>
      </c>
      <c r="F93" s="26" t="str">
        <f t="shared" si="13"/>
        <v>3'h0</v>
      </c>
      <c r="G93" s="26" t="s">
        <v>123</v>
      </c>
      <c r="H93" s="18" t="s">
        <v>1425</v>
      </c>
      <c r="I93" s="34"/>
      <c r="J93" s="26">
        <v>0</v>
      </c>
      <c r="K93" s="26" t="str">
        <f t="shared" si="14"/>
        <v>0</v>
      </c>
      <c r="L93" s="26">
        <f t="shared" si="15"/>
        <v>0</v>
      </c>
      <c r="M93" s="19"/>
    </row>
    <row r="94" spans="1:13" ht="14.6">
      <c r="A94" s="55"/>
      <c r="B94" s="55"/>
      <c r="C94" s="26">
        <v>3</v>
      </c>
      <c r="D94" s="26">
        <v>3</v>
      </c>
      <c r="E94" s="26">
        <f t="shared" si="12"/>
        <v>1</v>
      </c>
      <c r="F94" s="26" t="str">
        <f t="shared" si="13"/>
        <v>1'h0</v>
      </c>
      <c r="G94" s="26" t="s">
        <v>121</v>
      </c>
      <c r="H94" s="18" t="s">
        <v>106</v>
      </c>
      <c r="I94" s="16"/>
      <c r="J94" s="26">
        <v>0</v>
      </c>
      <c r="K94" s="26" t="str">
        <f t="shared" si="14"/>
        <v>0</v>
      </c>
      <c r="L94" s="26">
        <f t="shared" si="15"/>
        <v>0</v>
      </c>
      <c r="M94" s="19"/>
    </row>
    <row r="95" spans="1:13" ht="14.6">
      <c r="A95" s="55"/>
      <c r="B95" s="55"/>
      <c r="C95" s="26">
        <v>0</v>
      </c>
      <c r="D95" s="26">
        <v>2</v>
      </c>
      <c r="E95" s="26">
        <f t="shared" si="12"/>
        <v>3</v>
      </c>
      <c r="F95" s="26" t="str">
        <f t="shared" si="13"/>
        <v>3'h0</v>
      </c>
      <c r="G95" s="26" t="s">
        <v>123</v>
      </c>
      <c r="H95" s="18" t="s">
        <v>1426</v>
      </c>
      <c r="I95" s="34"/>
      <c r="J95" s="26">
        <v>0</v>
      </c>
      <c r="K95" s="26" t="str">
        <f t="shared" si="14"/>
        <v>0</v>
      </c>
      <c r="L95" s="26">
        <f t="shared" si="15"/>
        <v>0</v>
      </c>
      <c r="M95" s="19"/>
    </row>
    <row r="96" spans="1:13" ht="14.6">
      <c r="A96" s="6"/>
      <c r="B96" s="5" t="s">
        <v>456</v>
      </c>
      <c r="C96" s="6"/>
      <c r="D96" s="6"/>
      <c r="E96" s="6">
        <f>SUM(E97:E97)</f>
        <v>32</v>
      </c>
      <c r="F96" s="7" t="str">
        <f>CONCATENATE("32'h",K96)</f>
        <v>32'h00000000</v>
      </c>
      <c r="G96" s="7"/>
      <c r="H96" s="8" t="s">
        <v>1427</v>
      </c>
      <c r="I96" s="8"/>
      <c r="J96" s="6"/>
      <c r="K96" s="6" t="str">
        <f>LOWER(DEC2HEX(L96,8))</f>
        <v>00000000</v>
      </c>
      <c r="L96" s="6">
        <f>SUM(L97:L97)</f>
        <v>0</v>
      </c>
      <c r="M96" s="19"/>
    </row>
    <row r="97" spans="1:13" ht="14.6">
      <c r="A97" s="55"/>
      <c r="B97" s="55"/>
      <c r="C97" s="26">
        <v>0</v>
      </c>
      <c r="D97" s="26">
        <v>31</v>
      </c>
      <c r="E97" s="26">
        <f>D97+1-C97</f>
        <v>32</v>
      </c>
      <c r="F97" s="26" t="str">
        <f>CONCATENATE(E97,"'h",K97)</f>
        <v>32'h0</v>
      </c>
      <c r="G97" s="26" t="s">
        <v>211</v>
      </c>
      <c r="H97" s="10" t="s">
        <v>1428</v>
      </c>
      <c r="I97" s="32"/>
      <c r="J97" s="26">
        <v>0</v>
      </c>
      <c r="K97" s="26" t="str">
        <f>LOWER(DEC2HEX((J97)))</f>
        <v>0</v>
      </c>
      <c r="L97" s="26">
        <f>J97*(2^C97)</f>
        <v>0</v>
      </c>
      <c r="M97" s="19"/>
    </row>
    <row r="98" spans="1:13" ht="14.6">
      <c r="A98" s="6"/>
      <c r="B98" s="5" t="s">
        <v>458</v>
      </c>
      <c r="C98" s="6"/>
      <c r="D98" s="6"/>
      <c r="E98" s="6">
        <f>SUM(E99:E99)</f>
        <v>32</v>
      </c>
      <c r="F98" s="7" t="str">
        <f>CONCATENATE("32'h",K98)</f>
        <v>32'h00000000</v>
      </c>
      <c r="G98" s="7"/>
      <c r="H98" s="8" t="s">
        <v>1429</v>
      </c>
      <c r="I98" s="8"/>
      <c r="J98" s="6"/>
      <c r="K98" s="6" t="str">
        <f>LOWER(DEC2HEX(L98,8))</f>
        <v>00000000</v>
      </c>
      <c r="L98" s="6">
        <f>SUM(L99:L99)</f>
        <v>0</v>
      </c>
      <c r="M98" s="19"/>
    </row>
    <row r="99" spans="1:13" ht="14.6">
      <c r="A99" s="17"/>
      <c r="B99" s="17"/>
      <c r="C99" s="10">
        <v>0</v>
      </c>
      <c r="D99" s="10">
        <v>31</v>
      </c>
      <c r="E99" s="10">
        <f>D99+1-C99</f>
        <v>32</v>
      </c>
      <c r="F99" s="10" t="str">
        <f>CONCATENATE(E99,"'h",K99)</f>
        <v>32'h0</v>
      </c>
      <c r="G99" s="10" t="s">
        <v>123</v>
      </c>
      <c r="H99" s="18" t="s">
        <v>1430</v>
      </c>
      <c r="I99" s="16"/>
      <c r="J99" s="10">
        <v>0</v>
      </c>
      <c r="K99" s="10" t="str">
        <f>LOWER(DEC2HEX((J99)))</f>
        <v>0</v>
      </c>
      <c r="L99" s="10">
        <f>J99*(2^C99)</f>
        <v>0</v>
      </c>
      <c r="M99" s="19"/>
    </row>
    <row r="100" spans="1:13" ht="14.6">
      <c r="A100" s="6"/>
      <c r="B100" s="5" t="s">
        <v>462</v>
      </c>
      <c r="C100" s="6"/>
      <c r="D100" s="6"/>
      <c r="E100" s="6">
        <f>SUM(E101:E103)</f>
        <v>32</v>
      </c>
      <c r="F100" s="7" t="str">
        <f>CONCATENATE("32'h",K100)</f>
        <v>32'h00000000</v>
      </c>
      <c r="G100" s="7"/>
      <c r="H100" s="8" t="s">
        <v>1431</v>
      </c>
      <c r="I100" s="8"/>
      <c r="J100" s="6"/>
      <c r="K100" s="6" t="str">
        <f>LOWER(DEC2HEX(L100,8))</f>
        <v>00000000</v>
      </c>
      <c r="L100" s="6">
        <f>SUM(L101:L103)</f>
        <v>0</v>
      </c>
      <c r="M100" s="19"/>
    </row>
    <row r="101" spans="1:13" ht="14.6">
      <c r="A101" s="17"/>
      <c r="B101" s="17"/>
      <c r="C101" s="10">
        <v>31</v>
      </c>
      <c r="D101" s="10">
        <v>31</v>
      </c>
      <c r="E101" s="10">
        <f>D101+1-C101</f>
        <v>1</v>
      </c>
      <c r="F101" s="10" t="str">
        <f>CONCATENATE(E101,"'h",K101)</f>
        <v>1'h0</v>
      </c>
      <c r="G101" s="10" t="s">
        <v>123</v>
      </c>
      <c r="H101" s="18" t="s">
        <v>1432</v>
      </c>
      <c r="I101" s="16"/>
      <c r="J101" s="10">
        <v>0</v>
      </c>
      <c r="K101" s="10" t="str">
        <f>LOWER(DEC2HEX((J101)))</f>
        <v>0</v>
      </c>
      <c r="L101" s="10">
        <f>J101*(2^C101)</f>
        <v>0</v>
      </c>
      <c r="M101" s="19"/>
    </row>
    <row r="102" spans="1:13" ht="14.6">
      <c r="A102" s="17"/>
      <c r="B102" s="17"/>
      <c r="C102" s="10">
        <v>8</v>
      </c>
      <c r="D102" s="10">
        <v>30</v>
      </c>
      <c r="E102" s="10">
        <f>D102+1-C102</f>
        <v>23</v>
      </c>
      <c r="F102" s="10" t="str">
        <f>CONCATENATE(E102,"'h",K102)</f>
        <v>23'h0</v>
      </c>
      <c r="G102" s="10" t="s">
        <v>121</v>
      </c>
      <c r="H102" s="18" t="s">
        <v>106</v>
      </c>
      <c r="I102" s="16"/>
      <c r="J102" s="10">
        <v>0</v>
      </c>
      <c r="K102" s="10" t="str">
        <f>LOWER(DEC2HEX((J102)))</f>
        <v>0</v>
      </c>
      <c r="L102" s="10">
        <f>J102*(2^C102)</f>
        <v>0</v>
      </c>
      <c r="M102" s="19"/>
    </row>
    <row r="103" spans="1:13" ht="14.6">
      <c r="A103" s="17"/>
      <c r="B103" s="17"/>
      <c r="C103" s="10">
        <v>0</v>
      </c>
      <c r="D103" s="10">
        <v>7</v>
      </c>
      <c r="E103" s="10">
        <f>D103+1-C103</f>
        <v>8</v>
      </c>
      <c r="F103" s="10" t="str">
        <f>CONCATENATE(E103,"'h",K103)</f>
        <v>8'h0</v>
      </c>
      <c r="G103" s="10" t="s">
        <v>123</v>
      </c>
      <c r="H103" s="18" t="s">
        <v>1433</v>
      </c>
      <c r="I103" s="16"/>
      <c r="J103" s="10">
        <v>0</v>
      </c>
      <c r="K103" s="10" t="str">
        <f>LOWER(DEC2HEX((J103)))</f>
        <v>0</v>
      </c>
      <c r="L103" s="10">
        <f>J103*(2^C103)</f>
        <v>0</v>
      </c>
      <c r="M103" s="19"/>
    </row>
  </sheetData>
  <phoneticPr fontId="29"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topLeftCell="A49" workbookViewId="0">
      <selection activeCell="H67" sqref="H67"/>
    </sheetView>
  </sheetViews>
  <sheetFormatPr defaultColWidth="9" defaultRowHeight="14.15"/>
  <cols>
    <col min="1" max="1" width="8.921875" customWidth="1"/>
    <col min="6" max="6" width="16.921875" customWidth="1"/>
    <col min="7" max="7" width="8.07421875" customWidth="1"/>
    <col min="8" max="8" width="24.61328125" customWidth="1"/>
    <col min="9" max="9" width="71.07421875" style="1" customWidth="1"/>
    <col min="10" max="10" width="10.4609375" customWidth="1"/>
    <col min="11" max="11" width="10.921875" customWidth="1"/>
    <col min="12" max="12" width="11.07421875" customWidth="1"/>
    <col min="13" max="13" width="11.3828125" customWidth="1"/>
  </cols>
  <sheetData>
    <row r="1" spans="1:13" ht="29.15">
      <c r="A1" s="53" t="s">
        <v>106</v>
      </c>
      <c r="B1" s="54" t="s">
        <v>107</v>
      </c>
      <c r="C1" s="53" t="s">
        <v>108</v>
      </c>
      <c r="D1" s="53" t="s">
        <v>109</v>
      </c>
      <c r="E1" s="53" t="s">
        <v>110</v>
      </c>
      <c r="F1" s="53" t="s">
        <v>111</v>
      </c>
      <c r="G1" s="53" t="s">
        <v>112</v>
      </c>
      <c r="H1" s="53" t="s">
        <v>113</v>
      </c>
      <c r="I1" s="53" t="s">
        <v>114</v>
      </c>
      <c r="J1" s="53" t="s">
        <v>115</v>
      </c>
      <c r="K1" s="53" t="s">
        <v>116</v>
      </c>
      <c r="L1" s="53" t="s">
        <v>117</v>
      </c>
      <c r="M1" s="53" t="s">
        <v>118</v>
      </c>
    </row>
    <row r="2" spans="1:13" ht="14.6">
      <c r="A2" s="6"/>
      <c r="B2" s="5" t="s">
        <v>120</v>
      </c>
      <c r="C2" s="6"/>
      <c r="D2" s="6"/>
      <c r="E2" s="6">
        <f>SUM(E3:E3)</f>
        <v>32</v>
      </c>
      <c r="F2" s="7" t="str">
        <f>CONCATENATE("32'h",K2)</f>
        <v>32'h02002044</v>
      </c>
      <c r="G2" s="7"/>
      <c r="H2" s="8" t="s">
        <v>1366</v>
      </c>
      <c r="I2" s="8"/>
      <c r="J2" s="6"/>
      <c r="K2" s="6" t="str">
        <f>LOWER(DEC2HEX(L2,8))</f>
        <v>02002044</v>
      </c>
      <c r="L2" s="6">
        <f>SUM(L3:L3)</f>
        <v>33562692</v>
      </c>
      <c r="M2" s="6"/>
    </row>
    <row r="3" spans="1:13" ht="14.6">
      <c r="A3" s="17"/>
      <c r="B3" s="33"/>
      <c r="C3" s="10">
        <v>0</v>
      </c>
      <c r="D3" s="10">
        <v>31</v>
      </c>
      <c r="E3" s="10">
        <f>D3+1-C3</f>
        <v>32</v>
      </c>
      <c r="F3" s="10" t="str">
        <f>CONCATENATE(E3,"'h",K3)</f>
        <v>32'h2002044</v>
      </c>
      <c r="G3" s="10" t="s">
        <v>121</v>
      </c>
      <c r="H3" s="10" t="s">
        <v>1367</v>
      </c>
      <c r="I3" s="10"/>
      <c r="J3" s="36">
        <v>33562692</v>
      </c>
      <c r="K3" s="10" t="str">
        <f>LOWER(DEC2HEX((J3)))</f>
        <v>2002044</v>
      </c>
      <c r="L3" s="10">
        <f>J3*(2^C3)</f>
        <v>33562692</v>
      </c>
      <c r="M3" s="19"/>
    </row>
    <row r="4" spans="1:13" ht="14.6">
      <c r="A4" s="6"/>
      <c r="B4" s="5" t="s">
        <v>168</v>
      </c>
      <c r="C4" s="6"/>
      <c r="D4" s="6"/>
      <c r="E4" s="6">
        <f>SUM(E5:E15)</f>
        <v>32</v>
      </c>
      <c r="F4" s="7" t="str">
        <f>CONCATENATE("32'h",K4)</f>
        <v>32'h00020780</v>
      </c>
      <c r="G4" s="7"/>
      <c r="H4" s="8" t="s">
        <v>1434</v>
      </c>
      <c r="I4" s="8"/>
      <c r="J4" s="6"/>
      <c r="K4" s="6" t="str">
        <f>LOWER(DEC2HEX(L4,8))</f>
        <v>00020780</v>
      </c>
      <c r="L4" s="6">
        <f>SUM(L5:L9)</f>
        <v>132992</v>
      </c>
      <c r="M4" s="19"/>
    </row>
    <row r="5" spans="1:13" ht="14.6">
      <c r="A5" s="17"/>
      <c r="B5" s="17"/>
      <c r="C5" s="26">
        <v>18</v>
      </c>
      <c r="D5" s="26">
        <v>31</v>
      </c>
      <c r="E5" s="26">
        <f t="shared" ref="E5:E15" si="0">D5+1-C5</f>
        <v>14</v>
      </c>
      <c r="F5" s="26" t="str">
        <f t="shared" ref="F5:F15" si="1">CONCATENATE(E5,"'h",K5)</f>
        <v>14'h0</v>
      </c>
      <c r="G5" s="26" t="s">
        <v>121</v>
      </c>
      <c r="H5" s="18" t="s">
        <v>106</v>
      </c>
      <c r="I5" s="16"/>
      <c r="J5" s="26">
        <v>0</v>
      </c>
      <c r="K5" s="26" t="str">
        <f t="shared" ref="K5:K15" si="2">LOWER(DEC2HEX((J5)))</f>
        <v>0</v>
      </c>
      <c r="L5" s="26">
        <f t="shared" ref="L5:L15" si="3">J5*(2^C5)</f>
        <v>0</v>
      </c>
      <c r="M5" s="19"/>
    </row>
    <row r="6" spans="1:13" ht="14.6">
      <c r="A6" s="55"/>
      <c r="B6" s="55"/>
      <c r="C6" s="26">
        <v>16</v>
      </c>
      <c r="D6" s="26">
        <v>17</v>
      </c>
      <c r="E6" s="26">
        <f t="shared" si="0"/>
        <v>2</v>
      </c>
      <c r="F6" s="26" t="str">
        <f t="shared" si="1"/>
        <v>2'h2</v>
      </c>
      <c r="G6" s="26" t="s">
        <v>123</v>
      </c>
      <c r="H6" s="18" t="s">
        <v>1435</v>
      </c>
      <c r="I6" s="34"/>
      <c r="J6" s="26">
        <v>2</v>
      </c>
      <c r="K6" s="26" t="str">
        <f t="shared" si="2"/>
        <v>2</v>
      </c>
      <c r="L6" s="26">
        <f t="shared" si="3"/>
        <v>131072</v>
      </c>
      <c r="M6" s="19"/>
    </row>
    <row r="7" spans="1:13" ht="14.6">
      <c r="A7" s="55"/>
      <c r="B7" s="55"/>
      <c r="C7" s="26">
        <v>13</v>
      </c>
      <c r="D7" s="26">
        <v>15</v>
      </c>
      <c r="E7" s="26">
        <f t="shared" si="0"/>
        <v>3</v>
      </c>
      <c r="F7" s="26" t="str">
        <f t="shared" si="1"/>
        <v>3'h0</v>
      </c>
      <c r="G7" s="26" t="s">
        <v>121</v>
      </c>
      <c r="H7" s="18" t="s">
        <v>106</v>
      </c>
      <c r="I7" s="34"/>
      <c r="J7" s="26">
        <v>0</v>
      </c>
      <c r="K7" s="26" t="str">
        <f t="shared" si="2"/>
        <v>0</v>
      </c>
      <c r="L7" s="26">
        <f t="shared" si="3"/>
        <v>0</v>
      </c>
      <c r="M7" s="19"/>
    </row>
    <row r="8" spans="1:13" ht="14.6">
      <c r="A8" s="55"/>
      <c r="B8" s="55"/>
      <c r="C8" s="26">
        <v>8</v>
      </c>
      <c r="D8" s="26">
        <v>12</v>
      </c>
      <c r="E8" s="26">
        <f t="shared" si="0"/>
        <v>5</v>
      </c>
      <c r="F8" s="26" t="str">
        <f t="shared" si="1"/>
        <v>5'h7</v>
      </c>
      <c r="G8" s="26" t="s">
        <v>123</v>
      </c>
      <c r="H8" s="18" t="s">
        <v>1436</v>
      </c>
      <c r="I8" s="34"/>
      <c r="J8" s="26">
        <v>7</v>
      </c>
      <c r="K8" s="26" t="str">
        <f t="shared" si="2"/>
        <v>7</v>
      </c>
      <c r="L8" s="26">
        <f t="shared" si="3"/>
        <v>1792</v>
      </c>
      <c r="M8" s="19"/>
    </row>
    <row r="9" spans="1:13" ht="14.6">
      <c r="A9" s="55"/>
      <c r="B9" s="55"/>
      <c r="C9" s="26">
        <v>7</v>
      </c>
      <c r="D9" s="26">
        <v>7</v>
      </c>
      <c r="E9" s="26">
        <f t="shared" si="0"/>
        <v>1</v>
      </c>
      <c r="F9" s="26" t="str">
        <f t="shared" si="1"/>
        <v>1'h1</v>
      </c>
      <c r="G9" s="26" t="s">
        <v>123</v>
      </c>
      <c r="H9" s="18" t="s">
        <v>1437</v>
      </c>
      <c r="I9" s="34"/>
      <c r="J9" s="26">
        <v>1</v>
      </c>
      <c r="K9" s="26" t="str">
        <f t="shared" si="2"/>
        <v>1</v>
      </c>
      <c r="L9" s="26">
        <f t="shared" si="3"/>
        <v>128</v>
      </c>
      <c r="M9" s="19"/>
    </row>
    <row r="10" spans="1:13" ht="14.6">
      <c r="A10" s="17"/>
      <c r="B10" s="17"/>
      <c r="C10" s="26">
        <v>5</v>
      </c>
      <c r="D10" s="26">
        <v>6</v>
      </c>
      <c r="E10" s="26">
        <f t="shared" si="0"/>
        <v>2</v>
      </c>
      <c r="F10" s="26" t="str">
        <f t="shared" si="1"/>
        <v>2'h0</v>
      </c>
      <c r="G10" s="26" t="s">
        <v>121</v>
      </c>
      <c r="H10" s="18" t="s">
        <v>106</v>
      </c>
      <c r="I10" s="16"/>
      <c r="J10" s="26">
        <v>0</v>
      </c>
      <c r="K10" s="26" t="str">
        <f t="shared" si="2"/>
        <v>0</v>
      </c>
      <c r="L10" s="26">
        <f t="shared" si="3"/>
        <v>0</v>
      </c>
      <c r="M10" s="19"/>
    </row>
    <row r="11" spans="1:13" ht="14.6">
      <c r="A11" s="55"/>
      <c r="B11" s="55"/>
      <c r="C11" s="26">
        <v>4</v>
      </c>
      <c r="D11" s="26">
        <v>4</v>
      </c>
      <c r="E11" s="26">
        <f t="shared" si="0"/>
        <v>1</v>
      </c>
      <c r="F11" s="26" t="str">
        <f t="shared" si="1"/>
        <v>1'h0</v>
      </c>
      <c r="G11" s="26" t="s">
        <v>123</v>
      </c>
      <c r="H11" s="18" t="s">
        <v>1438</v>
      </c>
      <c r="I11" s="34"/>
      <c r="J11" s="26">
        <v>0</v>
      </c>
      <c r="K11" s="26" t="str">
        <f t="shared" si="2"/>
        <v>0</v>
      </c>
      <c r="L11" s="26">
        <f t="shared" si="3"/>
        <v>0</v>
      </c>
      <c r="M11" s="19"/>
    </row>
    <row r="12" spans="1:13" ht="14.6">
      <c r="A12" s="55"/>
      <c r="B12" s="55"/>
      <c r="C12" s="26">
        <v>3</v>
      </c>
      <c r="D12" s="26">
        <v>3</v>
      </c>
      <c r="E12" s="26">
        <f t="shared" si="0"/>
        <v>1</v>
      </c>
      <c r="F12" s="26" t="str">
        <f t="shared" si="1"/>
        <v>1'h0</v>
      </c>
      <c r="G12" s="26" t="s">
        <v>123</v>
      </c>
      <c r="H12" s="18" t="s">
        <v>1439</v>
      </c>
      <c r="I12" s="34"/>
      <c r="J12" s="26">
        <v>0</v>
      </c>
      <c r="K12" s="26" t="str">
        <f t="shared" si="2"/>
        <v>0</v>
      </c>
      <c r="L12" s="26">
        <f t="shared" si="3"/>
        <v>0</v>
      </c>
      <c r="M12" s="19"/>
    </row>
    <row r="13" spans="1:13" ht="14.6">
      <c r="A13" s="55"/>
      <c r="B13" s="55"/>
      <c r="C13" s="26">
        <v>2</v>
      </c>
      <c r="D13" s="26">
        <v>2</v>
      </c>
      <c r="E13" s="26">
        <f t="shared" si="0"/>
        <v>1</v>
      </c>
      <c r="F13" s="26" t="str">
        <f t="shared" si="1"/>
        <v>1'h0</v>
      </c>
      <c r="G13" s="26" t="s">
        <v>123</v>
      </c>
      <c r="H13" s="18" t="s">
        <v>1440</v>
      </c>
      <c r="I13" s="34"/>
      <c r="J13" s="26">
        <v>0</v>
      </c>
      <c r="K13" s="26" t="str">
        <f t="shared" si="2"/>
        <v>0</v>
      </c>
      <c r="L13" s="26">
        <f t="shared" si="3"/>
        <v>0</v>
      </c>
      <c r="M13" s="19"/>
    </row>
    <row r="14" spans="1:13" ht="14.6">
      <c r="A14" s="55"/>
      <c r="B14" s="55"/>
      <c r="C14" s="26">
        <v>1</v>
      </c>
      <c r="D14" s="26">
        <v>1</v>
      </c>
      <c r="E14" s="26">
        <f t="shared" si="0"/>
        <v>1</v>
      </c>
      <c r="F14" s="26" t="str">
        <f t="shared" si="1"/>
        <v>1'h0</v>
      </c>
      <c r="G14" s="26" t="s">
        <v>123</v>
      </c>
      <c r="H14" s="18" t="s">
        <v>1441</v>
      </c>
      <c r="I14" s="34"/>
      <c r="J14" s="26">
        <v>0</v>
      </c>
      <c r="K14" s="26" t="str">
        <f t="shared" si="2"/>
        <v>0</v>
      </c>
      <c r="L14" s="26">
        <f t="shared" si="3"/>
        <v>0</v>
      </c>
      <c r="M14" s="19"/>
    </row>
    <row r="15" spans="1:13" ht="14.6">
      <c r="A15" s="55"/>
      <c r="B15" s="55"/>
      <c r="C15" s="26">
        <v>0</v>
      </c>
      <c r="D15" s="26">
        <v>0</v>
      </c>
      <c r="E15" s="26">
        <f t="shared" si="0"/>
        <v>1</v>
      </c>
      <c r="F15" s="26" t="str">
        <f t="shared" si="1"/>
        <v>1'h0</v>
      </c>
      <c r="G15" s="26" t="s">
        <v>123</v>
      </c>
      <c r="H15" s="18" t="s">
        <v>1442</v>
      </c>
      <c r="I15" s="34"/>
      <c r="J15" s="26">
        <v>0</v>
      </c>
      <c r="K15" s="26" t="str">
        <f t="shared" si="2"/>
        <v>0</v>
      </c>
      <c r="L15" s="26">
        <f t="shared" si="3"/>
        <v>0</v>
      </c>
      <c r="M15" s="19"/>
    </row>
    <row r="16" spans="1:13" ht="14.6">
      <c r="A16" s="6"/>
      <c r="B16" s="5" t="s">
        <v>210</v>
      </c>
      <c r="C16" s="6"/>
      <c r="D16" s="6"/>
      <c r="E16" s="6">
        <f>SUM(E17:E39)</f>
        <v>32</v>
      </c>
      <c r="F16" s="7" t="str">
        <f>CONCATENATE("32'h",K16)</f>
        <v>32'h00000101</v>
      </c>
      <c r="G16" s="7"/>
      <c r="H16" s="8" t="s">
        <v>1443</v>
      </c>
      <c r="I16" s="8"/>
      <c r="J16" s="6"/>
      <c r="K16" s="6" t="str">
        <f>LOWER(DEC2HEX(L16,8))</f>
        <v>00000101</v>
      </c>
      <c r="L16" s="6">
        <f>SUM(L17:L39)</f>
        <v>257</v>
      </c>
      <c r="M16" s="19"/>
    </row>
    <row r="17" spans="1:13" ht="14.6">
      <c r="A17" s="17"/>
      <c r="B17" s="17"/>
      <c r="C17" s="26">
        <v>25</v>
      </c>
      <c r="D17" s="26">
        <v>31</v>
      </c>
      <c r="E17" s="26">
        <f t="shared" ref="E17:E39" si="4">D17+1-C17</f>
        <v>7</v>
      </c>
      <c r="F17" s="26" t="str">
        <f t="shared" ref="F17:F39" si="5">CONCATENATE(E17,"'h",K17)</f>
        <v>7'h0</v>
      </c>
      <c r="G17" s="26" t="s">
        <v>121</v>
      </c>
      <c r="H17" s="18" t="s">
        <v>106</v>
      </c>
      <c r="I17" s="16"/>
      <c r="J17" s="26">
        <v>0</v>
      </c>
      <c r="K17" s="26" t="str">
        <f t="shared" ref="K17:K39" si="6">LOWER(DEC2HEX((J17)))</f>
        <v>0</v>
      </c>
      <c r="L17" s="26">
        <f t="shared" ref="L17:L39" si="7">J17*(2^C17)</f>
        <v>0</v>
      </c>
      <c r="M17" s="19"/>
    </row>
    <row r="18" spans="1:13" ht="14.6">
      <c r="A18" s="55"/>
      <c r="B18" s="55"/>
      <c r="C18" s="26">
        <v>24</v>
      </c>
      <c r="D18" s="26">
        <v>24</v>
      </c>
      <c r="E18" s="26">
        <f t="shared" si="4"/>
        <v>1</v>
      </c>
      <c r="F18" s="26" t="str">
        <f t="shared" si="5"/>
        <v>1'h0</v>
      </c>
      <c r="G18" s="26" t="s">
        <v>123</v>
      </c>
      <c r="H18" s="18" t="s">
        <v>1444</v>
      </c>
      <c r="I18" s="34"/>
      <c r="J18" s="26">
        <v>0</v>
      </c>
      <c r="K18" s="26" t="str">
        <f t="shared" si="6"/>
        <v>0</v>
      </c>
      <c r="L18" s="26">
        <f t="shared" si="7"/>
        <v>0</v>
      </c>
      <c r="M18" s="19"/>
    </row>
    <row r="19" spans="1:13" ht="14.6">
      <c r="A19" s="55"/>
      <c r="B19" s="55"/>
      <c r="C19" s="26">
        <v>22</v>
      </c>
      <c r="D19" s="26">
        <v>23</v>
      </c>
      <c r="E19" s="26">
        <f t="shared" si="4"/>
        <v>2</v>
      </c>
      <c r="F19" s="26" t="str">
        <f t="shared" si="5"/>
        <v>2'h0</v>
      </c>
      <c r="G19" s="26" t="s">
        <v>121</v>
      </c>
      <c r="H19" s="18" t="s">
        <v>106</v>
      </c>
      <c r="I19" s="34"/>
      <c r="J19" s="26">
        <v>0</v>
      </c>
      <c r="K19" s="26" t="str">
        <f t="shared" si="6"/>
        <v>0</v>
      </c>
      <c r="L19" s="26">
        <f t="shared" si="7"/>
        <v>0</v>
      </c>
      <c r="M19" s="19"/>
    </row>
    <row r="20" spans="1:13" ht="14.6">
      <c r="A20" s="55"/>
      <c r="B20" s="55"/>
      <c r="C20" s="26">
        <v>21</v>
      </c>
      <c r="D20" s="26">
        <v>21</v>
      </c>
      <c r="E20" s="26">
        <f t="shared" si="4"/>
        <v>1</v>
      </c>
      <c r="F20" s="26" t="str">
        <f t="shared" si="5"/>
        <v>1'h0</v>
      </c>
      <c r="G20" s="26" t="s">
        <v>123</v>
      </c>
      <c r="H20" s="18" t="s">
        <v>1445</v>
      </c>
      <c r="I20" s="34"/>
      <c r="J20" s="26">
        <v>0</v>
      </c>
      <c r="K20" s="26" t="str">
        <f t="shared" si="6"/>
        <v>0</v>
      </c>
      <c r="L20" s="26">
        <f t="shared" si="7"/>
        <v>0</v>
      </c>
      <c r="M20" s="19"/>
    </row>
    <row r="21" spans="1:13" ht="14.6">
      <c r="A21" s="17"/>
      <c r="B21" s="17"/>
      <c r="C21" s="26">
        <v>20</v>
      </c>
      <c r="D21" s="26">
        <v>20</v>
      </c>
      <c r="E21" s="26">
        <f t="shared" si="4"/>
        <v>1</v>
      </c>
      <c r="F21" s="26" t="str">
        <f t="shared" si="5"/>
        <v>1'h0</v>
      </c>
      <c r="G21" s="26" t="s">
        <v>123</v>
      </c>
      <c r="H21" s="18" t="s">
        <v>1446</v>
      </c>
      <c r="I21" s="16"/>
      <c r="J21" s="26">
        <v>0</v>
      </c>
      <c r="K21" s="26" t="str">
        <f t="shared" si="6"/>
        <v>0</v>
      </c>
      <c r="L21" s="26">
        <f t="shared" si="7"/>
        <v>0</v>
      </c>
      <c r="M21" s="19"/>
    </row>
    <row r="22" spans="1:13" ht="14.6">
      <c r="A22" s="55"/>
      <c r="B22" s="55"/>
      <c r="C22" s="26">
        <v>19</v>
      </c>
      <c r="D22" s="26">
        <v>19</v>
      </c>
      <c r="E22" s="26">
        <f t="shared" si="4"/>
        <v>1</v>
      </c>
      <c r="F22" s="26" t="str">
        <f t="shared" si="5"/>
        <v>1'h0</v>
      </c>
      <c r="G22" s="26" t="s">
        <v>123</v>
      </c>
      <c r="H22" s="18" t="s">
        <v>1447</v>
      </c>
      <c r="I22" s="34"/>
      <c r="J22" s="26">
        <v>0</v>
      </c>
      <c r="K22" s="26" t="str">
        <f t="shared" si="6"/>
        <v>0</v>
      </c>
      <c r="L22" s="26">
        <f t="shared" si="7"/>
        <v>0</v>
      </c>
      <c r="M22" s="19"/>
    </row>
    <row r="23" spans="1:13" ht="14.6">
      <c r="A23" s="55"/>
      <c r="B23" s="55"/>
      <c r="C23" s="26">
        <v>18</v>
      </c>
      <c r="D23" s="26">
        <v>18</v>
      </c>
      <c r="E23" s="26">
        <f t="shared" si="4"/>
        <v>1</v>
      </c>
      <c r="F23" s="26" t="str">
        <f t="shared" si="5"/>
        <v>1'h0</v>
      </c>
      <c r="G23" s="26" t="s">
        <v>123</v>
      </c>
      <c r="H23" s="18" t="s">
        <v>1448</v>
      </c>
      <c r="I23" s="34"/>
      <c r="J23" s="26">
        <v>0</v>
      </c>
      <c r="K23" s="26" t="str">
        <f t="shared" si="6"/>
        <v>0</v>
      </c>
      <c r="L23" s="26">
        <f t="shared" si="7"/>
        <v>0</v>
      </c>
      <c r="M23" s="19"/>
    </row>
    <row r="24" spans="1:13" ht="14.6">
      <c r="A24" s="55"/>
      <c r="B24" s="55"/>
      <c r="C24" s="26">
        <v>17</v>
      </c>
      <c r="D24" s="26">
        <v>17</v>
      </c>
      <c r="E24" s="26">
        <f t="shared" si="4"/>
        <v>1</v>
      </c>
      <c r="F24" s="26" t="str">
        <f t="shared" si="5"/>
        <v>1'h0</v>
      </c>
      <c r="G24" s="26" t="s">
        <v>123</v>
      </c>
      <c r="H24" s="18" t="s">
        <v>1449</v>
      </c>
      <c r="I24" s="34"/>
      <c r="J24" s="26">
        <v>0</v>
      </c>
      <c r="K24" s="26" t="str">
        <f t="shared" si="6"/>
        <v>0</v>
      </c>
      <c r="L24" s="26">
        <f t="shared" si="7"/>
        <v>0</v>
      </c>
      <c r="M24" s="19"/>
    </row>
    <row r="25" spans="1:13" ht="14.6">
      <c r="A25" s="55"/>
      <c r="B25" s="55"/>
      <c r="C25" s="26">
        <v>16</v>
      </c>
      <c r="D25" s="26">
        <v>16</v>
      </c>
      <c r="E25" s="26">
        <f t="shared" si="4"/>
        <v>1</v>
      </c>
      <c r="F25" s="26" t="str">
        <f t="shared" si="5"/>
        <v>1'h0</v>
      </c>
      <c r="G25" s="26" t="s">
        <v>123</v>
      </c>
      <c r="H25" s="18" t="s">
        <v>1450</v>
      </c>
      <c r="I25" s="34"/>
      <c r="J25" s="26">
        <v>0</v>
      </c>
      <c r="K25" s="26" t="str">
        <f t="shared" si="6"/>
        <v>0</v>
      </c>
      <c r="L25" s="26">
        <f t="shared" si="7"/>
        <v>0</v>
      </c>
      <c r="M25" s="19"/>
    </row>
    <row r="26" spans="1:13" ht="14.6">
      <c r="A26" s="55"/>
      <c r="B26" s="55"/>
      <c r="C26" s="26">
        <v>14</v>
      </c>
      <c r="D26" s="26">
        <v>15</v>
      </c>
      <c r="E26" s="26">
        <f t="shared" si="4"/>
        <v>2</v>
      </c>
      <c r="F26" s="26" t="str">
        <f t="shared" si="5"/>
        <v>2'h0</v>
      </c>
      <c r="G26" s="26" t="s">
        <v>121</v>
      </c>
      <c r="H26" s="18" t="s">
        <v>106</v>
      </c>
      <c r="I26" s="34"/>
      <c r="J26" s="26">
        <v>0</v>
      </c>
      <c r="K26" s="26" t="str">
        <f t="shared" si="6"/>
        <v>0</v>
      </c>
      <c r="L26" s="26">
        <f t="shared" si="7"/>
        <v>0</v>
      </c>
      <c r="M26" s="19"/>
    </row>
    <row r="27" spans="1:13" ht="14.6">
      <c r="A27" s="55"/>
      <c r="B27" s="55"/>
      <c r="C27" s="26">
        <v>13</v>
      </c>
      <c r="D27" s="26">
        <v>13</v>
      </c>
      <c r="E27" s="26">
        <f t="shared" si="4"/>
        <v>1</v>
      </c>
      <c r="F27" s="26" t="str">
        <f t="shared" si="5"/>
        <v>1'h0</v>
      </c>
      <c r="G27" s="26" t="s">
        <v>123</v>
      </c>
      <c r="H27" s="10" t="s">
        <v>1451</v>
      </c>
      <c r="I27" s="32"/>
      <c r="J27" s="26">
        <v>0</v>
      </c>
      <c r="K27" s="26" t="str">
        <f t="shared" si="6"/>
        <v>0</v>
      </c>
      <c r="L27" s="26">
        <f t="shared" si="7"/>
        <v>0</v>
      </c>
      <c r="M27" s="19"/>
    </row>
    <row r="28" spans="1:13" ht="14.6">
      <c r="A28" s="55"/>
      <c r="B28" s="55"/>
      <c r="C28" s="26">
        <v>12</v>
      </c>
      <c r="D28" s="26">
        <v>12</v>
      </c>
      <c r="E28" s="26">
        <f t="shared" si="4"/>
        <v>1</v>
      </c>
      <c r="F28" s="26" t="str">
        <f t="shared" si="5"/>
        <v>1'h0</v>
      </c>
      <c r="G28" s="26" t="s">
        <v>123</v>
      </c>
      <c r="H28" s="18" t="s">
        <v>1452</v>
      </c>
      <c r="I28" s="34"/>
      <c r="J28" s="26">
        <v>0</v>
      </c>
      <c r="K28" s="26" t="str">
        <f t="shared" si="6"/>
        <v>0</v>
      </c>
      <c r="L28" s="26">
        <f t="shared" si="7"/>
        <v>0</v>
      </c>
      <c r="M28" s="19"/>
    </row>
    <row r="29" spans="1:13" ht="14.6">
      <c r="A29" s="55"/>
      <c r="B29" s="55"/>
      <c r="C29" s="26">
        <v>11</v>
      </c>
      <c r="D29" s="26">
        <v>11</v>
      </c>
      <c r="E29" s="26">
        <f t="shared" si="4"/>
        <v>1</v>
      </c>
      <c r="F29" s="26" t="str">
        <f t="shared" si="5"/>
        <v>1'h0</v>
      </c>
      <c r="G29" s="26" t="s">
        <v>123</v>
      </c>
      <c r="H29" s="18" t="s">
        <v>1453</v>
      </c>
      <c r="I29" s="34"/>
      <c r="J29" s="26">
        <v>0</v>
      </c>
      <c r="K29" s="26" t="str">
        <f t="shared" si="6"/>
        <v>0</v>
      </c>
      <c r="L29" s="26">
        <f t="shared" si="7"/>
        <v>0</v>
      </c>
      <c r="M29" s="19"/>
    </row>
    <row r="30" spans="1:13" ht="14.6">
      <c r="A30" s="55"/>
      <c r="B30" s="55"/>
      <c r="C30" s="26">
        <v>10</v>
      </c>
      <c r="D30" s="26">
        <v>10</v>
      </c>
      <c r="E30" s="26">
        <f t="shared" si="4"/>
        <v>1</v>
      </c>
      <c r="F30" s="26" t="str">
        <f t="shared" si="5"/>
        <v>1'h0</v>
      </c>
      <c r="G30" s="26" t="s">
        <v>123</v>
      </c>
      <c r="H30" s="18" t="s">
        <v>1454</v>
      </c>
      <c r="I30" s="34"/>
      <c r="J30" s="26">
        <v>0</v>
      </c>
      <c r="K30" s="26" t="str">
        <f t="shared" si="6"/>
        <v>0</v>
      </c>
      <c r="L30" s="26">
        <f t="shared" si="7"/>
        <v>0</v>
      </c>
      <c r="M30" s="19"/>
    </row>
    <row r="31" spans="1:13" ht="14.6">
      <c r="A31" s="55"/>
      <c r="B31" s="55"/>
      <c r="C31" s="26">
        <v>9</v>
      </c>
      <c r="D31" s="26">
        <v>9</v>
      </c>
      <c r="E31" s="26">
        <f t="shared" si="4"/>
        <v>1</v>
      </c>
      <c r="F31" s="26" t="str">
        <f t="shared" si="5"/>
        <v>1'h0</v>
      </c>
      <c r="G31" s="26" t="s">
        <v>123</v>
      </c>
      <c r="H31" s="18" t="s">
        <v>1455</v>
      </c>
      <c r="I31" s="34"/>
      <c r="J31" s="26">
        <v>0</v>
      </c>
      <c r="K31" s="26" t="str">
        <f t="shared" si="6"/>
        <v>0</v>
      </c>
      <c r="L31" s="26">
        <f t="shared" si="7"/>
        <v>0</v>
      </c>
      <c r="M31" s="19"/>
    </row>
    <row r="32" spans="1:13" ht="14.6">
      <c r="A32" s="17"/>
      <c r="B32" s="17"/>
      <c r="C32" s="26">
        <v>8</v>
      </c>
      <c r="D32" s="26">
        <v>8</v>
      </c>
      <c r="E32" s="26">
        <f t="shared" si="4"/>
        <v>1</v>
      </c>
      <c r="F32" s="26" t="str">
        <f t="shared" si="5"/>
        <v>1'h1</v>
      </c>
      <c r="G32" s="26" t="s">
        <v>123</v>
      </c>
      <c r="H32" s="18" t="s">
        <v>1456</v>
      </c>
      <c r="I32" s="16"/>
      <c r="J32" s="26">
        <v>1</v>
      </c>
      <c r="K32" s="26" t="str">
        <f t="shared" si="6"/>
        <v>1</v>
      </c>
      <c r="L32" s="26">
        <f t="shared" si="7"/>
        <v>256</v>
      </c>
      <c r="M32" s="19"/>
    </row>
    <row r="33" spans="1:13" ht="14.6">
      <c r="A33" s="55"/>
      <c r="B33" s="55"/>
      <c r="C33" s="26">
        <v>6</v>
      </c>
      <c r="D33" s="26">
        <v>7</v>
      </c>
      <c r="E33" s="26">
        <f t="shared" si="4"/>
        <v>2</v>
      </c>
      <c r="F33" s="26" t="str">
        <f t="shared" si="5"/>
        <v>2'h0</v>
      </c>
      <c r="G33" s="26" t="s">
        <v>121</v>
      </c>
      <c r="H33" s="18" t="s">
        <v>106</v>
      </c>
      <c r="I33" s="34"/>
      <c r="J33" s="26">
        <v>0</v>
      </c>
      <c r="K33" s="26" t="str">
        <f t="shared" si="6"/>
        <v>0</v>
      </c>
      <c r="L33" s="26">
        <f t="shared" si="7"/>
        <v>0</v>
      </c>
      <c r="M33" s="19"/>
    </row>
    <row r="34" spans="1:13" ht="14.6">
      <c r="A34" s="55"/>
      <c r="B34" s="55"/>
      <c r="C34" s="26">
        <v>5</v>
      </c>
      <c r="D34" s="26">
        <v>5</v>
      </c>
      <c r="E34" s="26">
        <f t="shared" si="4"/>
        <v>1</v>
      </c>
      <c r="F34" s="26" t="str">
        <f t="shared" si="5"/>
        <v>1'h0</v>
      </c>
      <c r="G34" s="26" t="s">
        <v>121</v>
      </c>
      <c r="H34" s="18" t="s">
        <v>1457</v>
      </c>
      <c r="I34" s="34"/>
      <c r="J34" s="26">
        <v>0</v>
      </c>
      <c r="K34" s="26" t="str">
        <f t="shared" si="6"/>
        <v>0</v>
      </c>
      <c r="L34" s="26">
        <f t="shared" si="7"/>
        <v>0</v>
      </c>
      <c r="M34" s="19"/>
    </row>
    <row r="35" spans="1:13" ht="14.6">
      <c r="A35" s="55"/>
      <c r="B35" s="55"/>
      <c r="C35" s="26">
        <v>4</v>
      </c>
      <c r="D35" s="26">
        <v>4</v>
      </c>
      <c r="E35" s="26">
        <f t="shared" si="4"/>
        <v>1</v>
      </c>
      <c r="F35" s="26" t="str">
        <f t="shared" si="5"/>
        <v>1'h0</v>
      </c>
      <c r="G35" s="26" t="s">
        <v>121</v>
      </c>
      <c r="H35" s="18" t="s">
        <v>1458</v>
      </c>
      <c r="I35" s="34"/>
      <c r="J35" s="26">
        <v>0</v>
      </c>
      <c r="K35" s="26" t="str">
        <f t="shared" si="6"/>
        <v>0</v>
      </c>
      <c r="L35" s="26">
        <f t="shared" si="7"/>
        <v>0</v>
      </c>
      <c r="M35" s="19"/>
    </row>
    <row r="36" spans="1:13" ht="14.6">
      <c r="A36" s="55"/>
      <c r="B36" s="55"/>
      <c r="C36" s="26">
        <v>3</v>
      </c>
      <c r="D36" s="26">
        <v>3</v>
      </c>
      <c r="E36" s="26">
        <f t="shared" si="4"/>
        <v>1</v>
      </c>
      <c r="F36" s="26" t="str">
        <f t="shared" si="5"/>
        <v>1'h0</v>
      </c>
      <c r="G36" s="26" t="s">
        <v>121</v>
      </c>
      <c r="H36" s="18" t="s">
        <v>1459</v>
      </c>
      <c r="I36" s="34"/>
      <c r="J36" s="26">
        <v>0</v>
      </c>
      <c r="K36" s="26" t="str">
        <f t="shared" si="6"/>
        <v>0</v>
      </c>
      <c r="L36" s="26">
        <f t="shared" si="7"/>
        <v>0</v>
      </c>
      <c r="M36" s="19"/>
    </row>
    <row r="37" spans="1:13" ht="14.6">
      <c r="A37" s="55"/>
      <c r="B37" s="55"/>
      <c r="C37" s="26">
        <v>2</v>
      </c>
      <c r="D37" s="26">
        <v>2</v>
      </c>
      <c r="E37" s="26">
        <f t="shared" si="4"/>
        <v>1</v>
      </c>
      <c r="F37" s="26" t="str">
        <f t="shared" si="5"/>
        <v>1'h0</v>
      </c>
      <c r="G37" s="26" t="s">
        <v>121</v>
      </c>
      <c r="H37" s="18" t="s">
        <v>1460</v>
      </c>
      <c r="I37" s="34"/>
      <c r="J37" s="26">
        <v>0</v>
      </c>
      <c r="K37" s="26" t="str">
        <f t="shared" si="6"/>
        <v>0</v>
      </c>
      <c r="L37" s="26">
        <f t="shared" si="7"/>
        <v>0</v>
      </c>
      <c r="M37" s="19"/>
    </row>
    <row r="38" spans="1:13" ht="14.6">
      <c r="A38" s="55"/>
      <c r="B38" s="55"/>
      <c r="C38" s="26">
        <v>1</v>
      </c>
      <c r="D38" s="26">
        <v>1</v>
      </c>
      <c r="E38" s="26">
        <f t="shared" si="4"/>
        <v>1</v>
      </c>
      <c r="F38" s="26" t="str">
        <f t="shared" si="5"/>
        <v>1'h0</v>
      </c>
      <c r="G38" s="26" t="s">
        <v>121</v>
      </c>
      <c r="H38" s="10" t="s">
        <v>1461</v>
      </c>
      <c r="I38" s="32"/>
      <c r="J38" s="26">
        <v>0</v>
      </c>
      <c r="K38" s="26" t="str">
        <f t="shared" si="6"/>
        <v>0</v>
      </c>
      <c r="L38" s="26">
        <f t="shared" si="7"/>
        <v>0</v>
      </c>
      <c r="M38" s="19"/>
    </row>
    <row r="39" spans="1:13" ht="14.6">
      <c r="A39" s="55"/>
      <c r="B39" s="55"/>
      <c r="C39" s="26">
        <v>0</v>
      </c>
      <c r="D39" s="26">
        <v>0</v>
      </c>
      <c r="E39" s="26">
        <f t="shared" si="4"/>
        <v>1</v>
      </c>
      <c r="F39" s="26" t="str">
        <f t="shared" si="5"/>
        <v>1'h1</v>
      </c>
      <c r="G39" s="26" t="s">
        <v>121</v>
      </c>
      <c r="H39" s="10" t="s">
        <v>1462</v>
      </c>
      <c r="I39" s="32"/>
      <c r="J39" s="26">
        <v>1</v>
      </c>
      <c r="K39" s="26" t="str">
        <f t="shared" si="6"/>
        <v>1</v>
      </c>
      <c r="L39" s="26">
        <f t="shared" si="7"/>
        <v>1</v>
      </c>
      <c r="M39" s="19"/>
    </row>
    <row r="40" spans="1:13" ht="14.6">
      <c r="A40" s="6"/>
      <c r="B40" s="5" t="s">
        <v>173</v>
      </c>
      <c r="C40" s="6"/>
      <c r="D40" s="6"/>
      <c r="E40" s="6">
        <f>SUM(E41:E51)</f>
        <v>32</v>
      </c>
      <c r="F40" s="7" t="str">
        <f>CONCATENATE("32'h",K40)</f>
        <v>32'h00000000</v>
      </c>
      <c r="G40" s="7"/>
      <c r="H40" s="8" t="s">
        <v>1463</v>
      </c>
      <c r="I40" s="8"/>
      <c r="J40" s="6"/>
      <c r="K40" s="6" t="str">
        <f>LOWER(DEC2HEX(L40,8))</f>
        <v>00000000</v>
      </c>
      <c r="L40" s="6">
        <f>SUM(L51:L51)</f>
        <v>0</v>
      </c>
      <c r="M40" s="19"/>
    </row>
    <row r="41" spans="1:13" ht="14.6">
      <c r="A41" s="17"/>
      <c r="B41" s="17"/>
      <c r="C41" s="26">
        <v>31</v>
      </c>
      <c r="D41" s="26">
        <v>31</v>
      </c>
      <c r="E41" s="26">
        <f t="shared" ref="E41:E51" si="8">D41+1-C41</f>
        <v>1</v>
      </c>
      <c r="F41" s="26" t="str">
        <f t="shared" ref="F41:F51" si="9">CONCATENATE(E41,"'h",K41)</f>
        <v>1'h0</v>
      </c>
      <c r="G41" s="26" t="s">
        <v>121</v>
      </c>
      <c r="H41" s="18" t="s">
        <v>106</v>
      </c>
      <c r="I41" s="16"/>
      <c r="J41" s="26">
        <v>0</v>
      </c>
      <c r="K41" s="26" t="str">
        <f t="shared" ref="K41:K51" si="10">LOWER(DEC2HEX((J41)))</f>
        <v>0</v>
      </c>
      <c r="L41" s="26">
        <f t="shared" ref="L41:L51" si="11">J41*(2^C41)</f>
        <v>0</v>
      </c>
      <c r="M41" s="19"/>
    </row>
    <row r="42" spans="1:13" ht="14.6">
      <c r="A42" s="55"/>
      <c r="B42" s="55"/>
      <c r="C42" s="26">
        <v>30</v>
      </c>
      <c r="D42" s="26">
        <v>30</v>
      </c>
      <c r="E42" s="26">
        <f t="shared" si="8"/>
        <v>1</v>
      </c>
      <c r="F42" s="26" t="str">
        <f t="shared" si="9"/>
        <v>1'h0</v>
      </c>
      <c r="G42" s="26" t="s">
        <v>123</v>
      </c>
      <c r="H42" s="18" t="s">
        <v>1464</v>
      </c>
      <c r="I42" s="34"/>
      <c r="J42" s="26">
        <v>0</v>
      </c>
      <c r="K42" s="26" t="str">
        <f t="shared" si="10"/>
        <v>0</v>
      </c>
      <c r="L42" s="26">
        <f t="shared" si="11"/>
        <v>0</v>
      </c>
      <c r="M42" s="19"/>
    </row>
    <row r="43" spans="1:13" ht="14.6">
      <c r="A43" s="55"/>
      <c r="B43" s="55"/>
      <c r="C43" s="26">
        <v>29</v>
      </c>
      <c r="D43" s="26">
        <v>29</v>
      </c>
      <c r="E43" s="26">
        <f t="shared" si="8"/>
        <v>1</v>
      </c>
      <c r="F43" s="26" t="str">
        <f t="shared" si="9"/>
        <v>1'h0</v>
      </c>
      <c r="G43" s="26" t="s">
        <v>123</v>
      </c>
      <c r="H43" s="18" t="s">
        <v>1465</v>
      </c>
      <c r="I43" s="34"/>
      <c r="J43" s="26">
        <v>0</v>
      </c>
      <c r="K43" s="26" t="str">
        <f t="shared" si="10"/>
        <v>0</v>
      </c>
      <c r="L43" s="26">
        <f t="shared" si="11"/>
        <v>0</v>
      </c>
      <c r="M43" s="19"/>
    </row>
    <row r="44" spans="1:13" ht="14.6">
      <c r="A44" s="55"/>
      <c r="B44" s="55"/>
      <c r="C44" s="26">
        <v>28</v>
      </c>
      <c r="D44" s="26">
        <v>28</v>
      </c>
      <c r="E44" s="26">
        <f t="shared" si="8"/>
        <v>1</v>
      </c>
      <c r="F44" s="26" t="str">
        <f t="shared" si="9"/>
        <v>1'h0</v>
      </c>
      <c r="G44" s="26" t="s">
        <v>123</v>
      </c>
      <c r="H44" s="18" t="s">
        <v>1466</v>
      </c>
      <c r="I44" s="34"/>
      <c r="J44" s="26">
        <v>0</v>
      </c>
      <c r="K44" s="26" t="str">
        <f t="shared" si="10"/>
        <v>0</v>
      </c>
      <c r="L44" s="26">
        <f t="shared" si="11"/>
        <v>0</v>
      </c>
      <c r="M44" s="19"/>
    </row>
    <row r="45" spans="1:13" ht="14.6">
      <c r="A45" s="17"/>
      <c r="B45" s="17"/>
      <c r="C45" s="26">
        <v>24</v>
      </c>
      <c r="D45" s="26">
        <v>27</v>
      </c>
      <c r="E45" s="26">
        <f t="shared" si="8"/>
        <v>4</v>
      </c>
      <c r="F45" s="26" t="str">
        <f t="shared" si="9"/>
        <v>4'h0</v>
      </c>
      <c r="G45" s="26" t="s">
        <v>123</v>
      </c>
      <c r="H45" s="18" t="s">
        <v>1467</v>
      </c>
      <c r="I45" s="16"/>
      <c r="J45" s="26">
        <v>0</v>
      </c>
      <c r="K45" s="26" t="str">
        <f t="shared" si="10"/>
        <v>0</v>
      </c>
      <c r="L45" s="26">
        <f t="shared" si="11"/>
        <v>0</v>
      </c>
      <c r="M45" s="19"/>
    </row>
    <row r="46" spans="1:13" ht="14.6">
      <c r="A46" s="55"/>
      <c r="B46" s="55"/>
      <c r="C46" s="26">
        <v>22</v>
      </c>
      <c r="D46" s="26">
        <v>23</v>
      </c>
      <c r="E46" s="26">
        <f t="shared" si="8"/>
        <v>2</v>
      </c>
      <c r="F46" s="26" t="str">
        <f t="shared" si="9"/>
        <v>2'h0</v>
      </c>
      <c r="G46" s="26" t="s">
        <v>123</v>
      </c>
      <c r="H46" s="18" t="s">
        <v>1468</v>
      </c>
      <c r="I46" s="34"/>
      <c r="J46" s="26">
        <v>0</v>
      </c>
      <c r="K46" s="26" t="str">
        <f t="shared" si="10"/>
        <v>0</v>
      </c>
      <c r="L46" s="26">
        <f t="shared" si="11"/>
        <v>0</v>
      </c>
      <c r="M46" s="19"/>
    </row>
    <row r="47" spans="1:13" ht="14.6">
      <c r="A47" s="55"/>
      <c r="B47" s="55"/>
      <c r="C47" s="26">
        <v>21</v>
      </c>
      <c r="D47" s="26">
        <v>21</v>
      </c>
      <c r="E47" s="26">
        <f t="shared" si="8"/>
        <v>1</v>
      </c>
      <c r="F47" s="26" t="str">
        <f t="shared" si="9"/>
        <v>1'h0</v>
      </c>
      <c r="G47" s="26" t="s">
        <v>123</v>
      </c>
      <c r="H47" s="18" t="s">
        <v>1469</v>
      </c>
      <c r="I47" s="34"/>
      <c r="J47" s="26">
        <v>0</v>
      </c>
      <c r="K47" s="26" t="str">
        <f t="shared" si="10"/>
        <v>0</v>
      </c>
      <c r="L47" s="26">
        <f t="shared" si="11"/>
        <v>0</v>
      </c>
      <c r="M47" s="19"/>
    </row>
    <row r="48" spans="1:13" ht="14.6">
      <c r="A48" s="55"/>
      <c r="B48" s="55"/>
      <c r="C48" s="26">
        <v>12</v>
      </c>
      <c r="D48" s="26">
        <v>20</v>
      </c>
      <c r="E48" s="26">
        <f t="shared" si="8"/>
        <v>9</v>
      </c>
      <c r="F48" s="26" t="str">
        <f t="shared" si="9"/>
        <v>9'h0</v>
      </c>
      <c r="G48" s="26" t="s">
        <v>123</v>
      </c>
      <c r="H48" s="18" t="s">
        <v>1470</v>
      </c>
      <c r="I48" s="34"/>
      <c r="J48" s="26">
        <v>0</v>
      </c>
      <c r="K48" s="26" t="str">
        <f t="shared" si="10"/>
        <v>0</v>
      </c>
      <c r="L48" s="26">
        <f t="shared" si="11"/>
        <v>0</v>
      </c>
      <c r="M48" s="19"/>
    </row>
    <row r="49" spans="1:13" ht="14.6">
      <c r="A49" s="55"/>
      <c r="B49" s="55"/>
      <c r="C49" s="26">
        <v>11</v>
      </c>
      <c r="D49" s="26">
        <v>11</v>
      </c>
      <c r="E49" s="26">
        <f t="shared" si="8"/>
        <v>1</v>
      </c>
      <c r="F49" s="26" t="str">
        <f t="shared" si="9"/>
        <v>1'h0</v>
      </c>
      <c r="G49" s="26" t="s">
        <v>123</v>
      </c>
      <c r="H49" s="18" t="s">
        <v>1471</v>
      </c>
      <c r="I49" s="34"/>
      <c r="J49" s="26">
        <v>0</v>
      </c>
      <c r="K49" s="26" t="str">
        <f t="shared" si="10"/>
        <v>0</v>
      </c>
      <c r="L49" s="26">
        <f t="shared" si="11"/>
        <v>0</v>
      </c>
      <c r="M49" s="19"/>
    </row>
    <row r="50" spans="1:13" ht="14.6">
      <c r="A50" s="55"/>
      <c r="B50" s="55"/>
      <c r="C50" s="26">
        <v>9</v>
      </c>
      <c r="D50" s="26">
        <v>10</v>
      </c>
      <c r="E50" s="26">
        <f t="shared" si="8"/>
        <v>2</v>
      </c>
      <c r="F50" s="26" t="str">
        <f t="shared" si="9"/>
        <v>2'h0</v>
      </c>
      <c r="G50" s="26" t="s">
        <v>123</v>
      </c>
      <c r="H50" s="18" t="s">
        <v>1472</v>
      </c>
      <c r="I50" s="34"/>
      <c r="J50" s="26">
        <v>0</v>
      </c>
      <c r="K50" s="26" t="str">
        <f t="shared" si="10"/>
        <v>0</v>
      </c>
      <c r="L50" s="26">
        <f t="shared" si="11"/>
        <v>0</v>
      </c>
      <c r="M50" s="19"/>
    </row>
    <row r="51" spans="1:13" ht="14.6">
      <c r="A51" s="17"/>
      <c r="B51" s="17"/>
      <c r="C51" s="10">
        <v>0</v>
      </c>
      <c r="D51" s="10">
        <v>8</v>
      </c>
      <c r="E51" s="10">
        <f t="shared" si="8"/>
        <v>9</v>
      </c>
      <c r="F51" s="10" t="str">
        <f t="shared" si="9"/>
        <v>9'h0</v>
      </c>
      <c r="G51" s="10" t="s">
        <v>123</v>
      </c>
      <c r="H51" s="18" t="s">
        <v>1473</v>
      </c>
      <c r="I51" s="16"/>
      <c r="J51" s="10">
        <v>0</v>
      </c>
      <c r="K51" s="10" t="str">
        <f t="shared" si="10"/>
        <v>0</v>
      </c>
      <c r="L51" s="10">
        <f t="shared" si="11"/>
        <v>0</v>
      </c>
      <c r="M51" s="19"/>
    </row>
    <row r="52" spans="1:13" ht="14.6">
      <c r="A52" s="6"/>
      <c r="B52" s="5" t="s">
        <v>179</v>
      </c>
      <c r="C52" s="6"/>
      <c r="D52" s="6"/>
      <c r="E52" s="6">
        <f>SUM(E53:E54)</f>
        <v>32</v>
      </c>
      <c r="F52" s="7" t="str">
        <f>CONCATENATE("32'h",K52)</f>
        <v>32'h00000000</v>
      </c>
      <c r="G52" s="7"/>
      <c r="H52" s="8" t="s">
        <v>1474</v>
      </c>
      <c r="I52" s="8"/>
      <c r="J52" s="6"/>
      <c r="K52" s="6" t="str">
        <f>LOWER(DEC2HEX(L52,8))</f>
        <v>00000000</v>
      </c>
      <c r="L52" s="6">
        <f>SUM(L54:L54)</f>
        <v>0</v>
      </c>
      <c r="M52" s="19"/>
    </row>
    <row r="53" spans="1:13" ht="14.6">
      <c r="A53" s="17"/>
      <c r="B53" s="17"/>
      <c r="C53" s="10">
        <v>8</v>
      </c>
      <c r="D53" s="10">
        <v>31</v>
      </c>
      <c r="E53" s="10">
        <f>D53+1-C53</f>
        <v>24</v>
      </c>
      <c r="F53" s="10" t="str">
        <f>CONCATENATE(E53,"'h",K53)</f>
        <v>24'h0</v>
      </c>
      <c r="G53" s="10" t="s">
        <v>121</v>
      </c>
      <c r="H53" s="18" t="s">
        <v>106</v>
      </c>
      <c r="I53" s="16"/>
      <c r="J53" s="10">
        <v>0</v>
      </c>
      <c r="K53" s="10" t="str">
        <f>LOWER(DEC2HEX((J53)))</f>
        <v>0</v>
      </c>
      <c r="L53" s="10">
        <f>J53*(2^C53)</f>
        <v>0</v>
      </c>
      <c r="M53" s="19"/>
    </row>
    <row r="54" spans="1:13" ht="14.6">
      <c r="A54" s="17"/>
      <c r="B54" s="17"/>
      <c r="C54" s="10">
        <v>0</v>
      </c>
      <c r="D54" s="10">
        <v>7</v>
      </c>
      <c r="E54" s="10">
        <f>D54+1-C54</f>
        <v>8</v>
      </c>
      <c r="F54" s="10" t="str">
        <f>CONCATENATE(E54,"'h",K54)</f>
        <v>8'h0</v>
      </c>
      <c r="G54" s="10" t="s">
        <v>123</v>
      </c>
      <c r="H54" s="18" t="s">
        <v>1475</v>
      </c>
      <c r="I54" s="16"/>
      <c r="J54" s="10">
        <v>0</v>
      </c>
      <c r="K54" s="10" t="str">
        <f>LOWER(DEC2HEX((J54)))</f>
        <v>0</v>
      </c>
      <c r="L54" s="10">
        <f>J54*(2^C54)</f>
        <v>0</v>
      </c>
      <c r="M54" s="19"/>
    </row>
    <row r="55" spans="1:13" ht="14.6">
      <c r="A55" s="6"/>
      <c r="B55" s="5" t="s">
        <v>185</v>
      </c>
      <c r="C55" s="6"/>
      <c r="D55" s="6"/>
      <c r="E55" s="6">
        <f>SUM(E56:E56)</f>
        <v>32</v>
      </c>
      <c r="F55" s="7" t="str">
        <f>CONCATENATE("32'h",K55)</f>
        <v>32'h00000000</v>
      </c>
      <c r="G55" s="7"/>
      <c r="H55" s="8" t="s">
        <v>1476</v>
      </c>
      <c r="I55" s="8"/>
      <c r="J55" s="6"/>
      <c r="K55" s="6" t="str">
        <f>LOWER(DEC2HEX(L55,8))</f>
        <v>00000000</v>
      </c>
      <c r="L55" s="6">
        <f>SUM(L56:L56)</f>
        <v>0</v>
      </c>
      <c r="M55" s="19"/>
    </row>
    <row r="56" spans="1:13" ht="14.6">
      <c r="A56" s="55"/>
      <c r="B56" s="55"/>
      <c r="C56" s="26">
        <v>0</v>
      </c>
      <c r="D56" s="26">
        <v>31</v>
      </c>
      <c r="E56" s="26">
        <f>D56+1-C56</f>
        <v>32</v>
      </c>
      <c r="F56" s="26" t="str">
        <f>CONCATENATE(E56,"'h",K56)</f>
        <v>32'h0</v>
      </c>
      <c r="G56" s="26" t="s">
        <v>123</v>
      </c>
      <c r="H56" s="18" t="s">
        <v>1477</v>
      </c>
      <c r="I56" s="34"/>
      <c r="J56" s="26">
        <v>0</v>
      </c>
      <c r="K56" s="26" t="str">
        <f>LOWER(DEC2HEX((J56)))</f>
        <v>0</v>
      </c>
      <c r="L56" s="26">
        <f>J56*(2^C56)</f>
        <v>0</v>
      </c>
      <c r="M56" s="19"/>
    </row>
    <row r="57" spans="1:13" ht="14.6">
      <c r="A57" s="6"/>
      <c r="B57" s="5" t="s">
        <v>322</v>
      </c>
      <c r="C57" s="6"/>
      <c r="D57" s="6"/>
      <c r="E57" s="6">
        <f>SUM(E58:E58)</f>
        <v>32</v>
      </c>
      <c r="F57" s="7" t="str">
        <f>CONCATENATE("32'h",K57)</f>
        <v>32'h00000000</v>
      </c>
      <c r="G57" s="7"/>
      <c r="H57" s="8" t="s">
        <v>1478</v>
      </c>
      <c r="I57" s="8"/>
      <c r="J57" s="6"/>
      <c r="K57" s="6" t="str">
        <f>LOWER(DEC2HEX(L57,8))</f>
        <v>00000000</v>
      </c>
      <c r="L57" s="6">
        <f>SUM(L58:L58)</f>
        <v>0</v>
      </c>
      <c r="M57" s="19"/>
    </row>
    <row r="58" spans="1:13" ht="14.6">
      <c r="A58" s="55"/>
      <c r="B58" s="55"/>
      <c r="C58" s="26">
        <v>0</v>
      </c>
      <c r="D58" s="26">
        <v>31</v>
      </c>
      <c r="E58" s="26">
        <f>D58+1-C58</f>
        <v>32</v>
      </c>
      <c r="F58" s="26" t="str">
        <f>CONCATENATE(E58,"'h",K58)</f>
        <v>32'h0</v>
      </c>
      <c r="G58" s="26" t="s">
        <v>121</v>
      </c>
      <c r="H58" s="18" t="s">
        <v>1205</v>
      </c>
      <c r="I58" s="34"/>
      <c r="J58" s="26">
        <v>0</v>
      </c>
      <c r="K58" s="26" t="str">
        <f>LOWER(DEC2HEX((J58)))</f>
        <v>0</v>
      </c>
      <c r="L58" s="26">
        <f>J58*(2^C58)</f>
        <v>0</v>
      </c>
      <c r="M58" s="19"/>
    </row>
    <row r="59" spans="1:13" ht="14.6">
      <c r="A59" s="6"/>
      <c r="B59" s="5" t="s">
        <v>188</v>
      </c>
      <c r="C59" s="6"/>
      <c r="D59" s="6"/>
      <c r="E59" s="6">
        <f>SUM(E60:E69)</f>
        <v>32</v>
      </c>
      <c r="F59" s="7" t="str">
        <f>CONCATENATE("32'h",K59)</f>
        <v>32'h00000000</v>
      </c>
      <c r="G59" s="7"/>
      <c r="H59" s="8" t="s">
        <v>1479</v>
      </c>
      <c r="I59" s="8"/>
      <c r="J59" s="6"/>
      <c r="K59" s="6" t="str">
        <f>LOWER(DEC2HEX(L59,8))</f>
        <v>00000000</v>
      </c>
      <c r="L59" s="6">
        <f>SUM(L69:L69)</f>
        <v>0</v>
      </c>
      <c r="M59" s="65"/>
    </row>
    <row r="60" spans="1:13" ht="14.6">
      <c r="A60" s="55"/>
      <c r="B60" s="55"/>
      <c r="C60" s="26">
        <v>21</v>
      </c>
      <c r="D60" s="26">
        <v>31</v>
      </c>
      <c r="E60" s="26">
        <f t="shared" ref="E60:E69" si="12">D60+1-C60</f>
        <v>11</v>
      </c>
      <c r="F60" s="26" t="str">
        <f t="shared" ref="F60:F69" si="13">CONCATENATE(E60,"'h",K60)</f>
        <v>11'h0</v>
      </c>
      <c r="G60" s="26" t="s">
        <v>121</v>
      </c>
      <c r="H60" s="18" t="s">
        <v>106</v>
      </c>
      <c r="I60" s="34"/>
      <c r="J60" s="26">
        <v>0</v>
      </c>
      <c r="K60" s="26" t="str">
        <f t="shared" ref="K60:K69" si="14">LOWER(DEC2HEX((J60)))</f>
        <v>0</v>
      </c>
      <c r="L60" s="26">
        <f t="shared" ref="L60:L69" si="15">J60*(2^C60)</f>
        <v>0</v>
      </c>
      <c r="M60" s="19"/>
    </row>
    <row r="61" spans="1:13" ht="14.6">
      <c r="A61" s="55"/>
      <c r="B61" s="55"/>
      <c r="C61" s="26">
        <v>16</v>
      </c>
      <c r="D61" s="26">
        <v>20</v>
      </c>
      <c r="E61" s="26">
        <f t="shared" si="12"/>
        <v>5</v>
      </c>
      <c r="F61" s="26" t="str">
        <f t="shared" si="13"/>
        <v>5'h0</v>
      </c>
      <c r="G61" s="26" t="s">
        <v>123</v>
      </c>
      <c r="H61" s="18" t="s">
        <v>1480</v>
      </c>
      <c r="I61" s="34"/>
      <c r="J61" s="26">
        <v>0</v>
      </c>
      <c r="K61" s="26" t="str">
        <f t="shared" si="14"/>
        <v>0</v>
      </c>
      <c r="L61" s="26">
        <f t="shared" si="15"/>
        <v>0</v>
      </c>
      <c r="M61" s="19"/>
    </row>
    <row r="62" spans="1:13" ht="14.6">
      <c r="A62" s="17"/>
      <c r="B62" s="17"/>
      <c r="C62" s="26">
        <v>13</v>
      </c>
      <c r="D62" s="26">
        <v>15</v>
      </c>
      <c r="E62" s="26">
        <f t="shared" si="12"/>
        <v>3</v>
      </c>
      <c r="F62" s="26" t="str">
        <f t="shared" si="13"/>
        <v>3'h0</v>
      </c>
      <c r="G62" s="26" t="s">
        <v>121</v>
      </c>
      <c r="H62" s="18" t="s">
        <v>106</v>
      </c>
      <c r="I62" s="16"/>
      <c r="J62" s="26">
        <v>0</v>
      </c>
      <c r="K62" s="26" t="str">
        <f t="shared" si="14"/>
        <v>0</v>
      </c>
      <c r="L62" s="26">
        <f t="shared" si="15"/>
        <v>0</v>
      </c>
      <c r="M62" s="19"/>
    </row>
    <row r="63" spans="1:13" ht="14.6">
      <c r="A63" s="55"/>
      <c r="B63" s="55"/>
      <c r="C63" s="26">
        <v>8</v>
      </c>
      <c r="D63" s="26">
        <v>12</v>
      </c>
      <c r="E63" s="26">
        <f t="shared" si="12"/>
        <v>5</v>
      </c>
      <c r="F63" s="26" t="str">
        <f t="shared" si="13"/>
        <v>5'h0</v>
      </c>
      <c r="G63" s="26" t="s">
        <v>123</v>
      </c>
      <c r="H63" s="18" t="s">
        <v>1481</v>
      </c>
      <c r="I63" s="34"/>
      <c r="J63" s="26">
        <v>0</v>
      </c>
      <c r="K63" s="26" t="str">
        <f t="shared" si="14"/>
        <v>0</v>
      </c>
      <c r="L63" s="26">
        <f t="shared" si="15"/>
        <v>0</v>
      </c>
      <c r="M63" s="19"/>
    </row>
    <row r="64" spans="1:13" ht="14.6">
      <c r="A64" s="55"/>
      <c r="B64" s="55"/>
      <c r="C64" s="26">
        <v>5</v>
      </c>
      <c r="D64" s="26">
        <v>7</v>
      </c>
      <c r="E64" s="26">
        <f t="shared" si="12"/>
        <v>3</v>
      </c>
      <c r="F64" s="26" t="str">
        <f t="shared" si="13"/>
        <v>3'h0</v>
      </c>
      <c r="G64" s="26" t="s">
        <v>121</v>
      </c>
      <c r="H64" s="18" t="s">
        <v>106</v>
      </c>
      <c r="I64" s="34"/>
      <c r="J64" s="26">
        <v>0</v>
      </c>
      <c r="K64" s="26" t="str">
        <f t="shared" si="14"/>
        <v>0</v>
      </c>
      <c r="L64" s="26">
        <f t="shared" si="15"/>
        <v>0</v>
      </c>
      <c r="M64" s="19"/>
    </row>
    <row r="65" spans="1:13" ht="14.6">
      <c r="A65" s="55"/>
      <c r="B65" s="55"/>
      <c r="C65" s="26">
        <v>4</v>
      </c>
      <c r="D65" s="26">
        <v>4</v>
      </c>
      <c r="E65" s="26">
        <f t="shared" si="12"/>
        <v>1</v>
      </c>
      <c r="F65" s="26" t="str">
        <f t="shared" si="13"/>
        <v>1'h0</v>
      </c>
      <c r="G65" s="26" t="s">
        <v>123</v>
      </c>
      <c r="H65" s="18" t="s">
        <v>1482</v>
      </c>
      <c r="I65" s="34"/>
      <c r="J65" s="26">
        <v>0</v>
      </c>
      <c r="K65" s="26" t="str">
        <f t="shared" si="14"/>
        <v>0</v>
      </c>
      <c r="L65" s="26">
        <f t="shared" si="15"/>
        <v>0</v>
      </c>
      <c r="M65" s="19"/>
    </row>
    <row r="66" spans="1:13" ht="14.6">
      <c r="A66" s="55"/>
      <c r="B66" s="55"/>
      <c r="C66" s="26">
        <v>3</v>
      </c>
      <c r="D66" s="26">
        <v>3</v>
      </c>
      <c r="E66" s="26">
        <f t="shared" si="12"/>
        <v>1</v>
      </c>
      <c r="F66" s="26" t="str">
        <f t="shared" si="13"/>
        <v>1'h0</v>
      </c>
      <c r="G66" s="26" t="s">
        <v>123</v>
      </c>
      <c r="H66" s="18" t="s">
        <v>1483</v>
      </c>
      <c r="I66" s="34"/>
      <c r="J66" s="26">
        <v>0</v>
      </c>
      <c r="K66" s="26" t="str">
        <f t="shared" si="14"/>
        <v>0</v>
      </c>
      <c r="L66" s="26">
        <f t="shared" si="15"/>
        <v>0</v>
      </c>
      <c r="M66" s="19"/>
    </row>
    <row r="67" spans="1:13" ht="14.6">
      <c r="A67" s="55"/>
      <c r="B67" s="55"/>
      <c r="C67" s="26">
        <v>2</v>
      </c>
      <c r="D67" s="26">
        <v>2</v>
      </c>
      <c r="E67" s="26">
        <f t="shared" si="12"/>
        <v>1</v>
      </c>
      <c r="F67" s="26" t="str">
        <f t="shared" si="13"/>
        <v>1'h0</v>
      </c>
      <c r="G67" s="26" t="s">
        <v>123</v>
      </c>
      <c r="H67" s="18" t="s">
        <v>1484</v>
      </c>
      <c r="I67" s="34"/>
      <c r="J67" s="26">
        <v>0</v>
      </c>
      <c r="K67" s="26" t="str">
        <f t="shared" si="14"/>
        <v>0</v>
      </c>
      <c r="L67" s="26">
        <f t="shared" si="15"/>
        <v>0</v>
      </c>
      <c r="M67" s="19"/>
    </row>
    <row r="68" spans="1:13" ht="14.6">
      <c r="A68" s="17"/>
      <c r="B68" s="17"/>
      <c r="C68" s="10">
        <v>1</v>
      </c>
      <c r="D68" s="10">
        <v>1</v>
      </c>
      <c r="E68" s="10">
        <f t="shared" si="12"/>
        <v>1</v>
      </c>
      <c r="F68" s="10" t="str">
        <f t="shared" si="13"/>
        <v>1'h0</v>
      </c>
      <c r="G68" s="10" t="s">
        <v>123</v>
      </c>
      <c r="H68" s="18" t="s">
        <v>1485</v>
      </c>
      <c r="I68" s="16"/>
      <c r="J68" s="10">
        <v>0</v>
      </c>
      <c r="K68" s="10" t="str">
        <f t="shared" si="14"/>
        <v>0</v>
      </c>
      <c r="L68" s="10">
        <f t="shared" si="15"/>
        <v>0</v>
      </c>
      <c r="M68" s="19"/>
    </row>
    <row r="69" spans="1:13" ht="14.6">
      <c r="A69" s="17"/>
      <c r="B69" s="33"/>
      <c r="C69" s="10">
        <v>0</v>
      </c>
      <c r="D69" s="10">
        <v>0</v>
      </c>
      <c r="E69" s="10">
        <f t="shared" si="12"/>
        <v>1</v>
      </c>
      <c r="F69" s="10" t="str">
        <f t="shared" si="13"/>
        <v>1'h0</v>
      </c>
      <c r="G69" s="10" t="s">
        <v>123</v>
      </c>
      <c r="H69" s="10" t="s">
        <v>1486</v>
      </c>
      <c r="I69" s="10"/>
      <c r="J69" s="10">
        <v>0</v>
      </c>
      <c r="K69" s="10" t="str">
        <f t="shared" si="14"/>
        <v>0</v>
      </c>
      <c r="L69" s="10">
        <f t="shared" si="15"/>
        <v>0</v>
      </c>
      <c r="M69" s="19"/>
    </row>
    <row r="70" spans="1:13" ht="14.6">
      <c r="A70" s="6"/>
      <c r="B70" s="5" t="s">
        <v>190</v>
      </c>
      <c r="C70" s="6"/>
      <c r="D70" s="6"/>
      <c r="E70" s="6">
        <f>SUM(E71:E81)</f>
        <v>32</v>
      </c>
      <c r="F70" s="7" t="str">
        <f>CONCATENATE("32'h",K70)</f>
        <v>32'h00404000</v>
      </c>
      <c r="G70" s="7"/>
      <c r="H70" s="8" t="s">
        <v>1487</v>
      </c>
      <c r="I70" s="8"/>
      <c r="J70" s="6"/>
      <c r="K70" s="6" t="str">
        <f>LOWER(DEC2HEX(L70,8))</f>
        <v>00404000</v>
      </c>
      <c r="L70" s="6">
        <f>SUM(L71:L81)</f>
        <v>4210688</v>
      </c>
      <c r="M70" s="65"/>
    </row>
    <row r="71" spans="1:13" ht="14.6">
      <c r="A71" s="55"/>
      <c r="B71" s="55"/>
      <c r="C71" s="26">
        <v>24</v>
      </c>
      <c r="D71" s="26">
        <v>31</v>
      </c>
      <c r="E71" s="26">
        <f t="shared" ref="E71:E81" si="16">D71+1-C71</f>
        <v>8</v>
      </c>
      <c r="F71" s="26" t="str">
        <f t="shared" ref="F71:F81" si="17">CONCATENATE(E71,"'h",K71)</f>
        <v>8'h0</v>
      </c>
      <c r="G71" s="26" t="s">
        <v>121</v>
      </c>
      <c r="H71" s="18" t="s">
        <v>106</v>
      </c>
      <c r="I71" s="34"/>
      <c r="J71" s="26">
        <v>0</v>
      </c>
      <c r="K71" s="26" t="str">
        <f t="shared" ref="K71:K81" si="18">LOWER(DEC2HEX((J71)))</f>
        <v>0</v>
      </c>
      <c r="L71" s="26">
        <f t="shared" ref="L71:L81" si="19">J71*(2^C71)</f>
        <v>0</v>
      </c>
      <c r="M71" s="19"/>
    </row>
    <row r="72" spans="1:13" ht="14.6">
      <c r="A72" s="55"/>
      <c r="B72" s="55"/>
      <c r="C72" s="26">
        <v>23</v>
      </c>
      <c r="D72" s="26">
        <v>23</v>
      </c>
      <c r="E72" s="26">
        <f t="shared" si="16"/>
        <v>1</v>
      </c>
      <c r="F72" s="26" t="str">
        <f t="shared" si="17"/>
        <v>1'h0</v>
      </c>
      <c r="G72" s="26" t="s">
        <v>121</v>
      </c>
      <c r="H72" s="18" t="s">
        <v>1488</v>
      </c>
      <c r="I72" s="34"/>
      <c r="J72" s="26">
        <v>0</v>
      </c>
      <c r="K72" s="26" t="str">
        <f t="shared" si="18"/>
        <v>0</v>
      </c>
      <c r="L72" s="26">
        <f t="shared" si="19"/>
        <v>0</v>
      </c>
      <c r="M72" s="19"/>
    </row>
    <row r="73" spans="1:13" ht="14.6">
      <c r="A73" s="17"/>
      <c r="B73" s="17"/>
      <c r="C73" s="26">
        <v>22</v>
      </c>
      <c r="D73" s="26">
        <v>22</v>
      </c>
      <c r="E73" s="26">
        <f t="shared" si="16"/>
        <v>1</v>
      </c>
      <c r="F73" s="26" t="str">
        <f t="shared" si="17"/>
        <v>1'h1</v>
      </c>
      <c r="G73" s="26" t="s">
        <v>121</v>
      </c>
      <c r="H73" s="18" t="s">
        <v>1489</v>
      </c>
      <c r="I73" s="16"/>
      <c r="J73" s="26">
        <v>1</v>
      </c>
      <c r="K73" s="26" t="str">
        <f t="shared" si="18"/>
        <v>1</v>
      </c>
      <c r="L73" s="26">
        <f t="shared" si="19"/>
        <v>4194304</v>
      </c>
      <c r="M73" s="19"/>
    </row>
    <row r="74" spans="1:13" ht="14.6">
      <c r="A74" s="55"/>
      <c r="B74" s="55"/>
      <c r="C74" s="26">
        <v>21</v>
      </c>
      <c r="D74" s="26">
        <v>21</v>
      </c>
      <c r="E74" s="26">
        <f t="shared" si="16"/>
        <v>1</v>
      </c>
      <c r="F74" s="26" t="str">
        <f t="shared" si="17"/>
        <v>1'h0</v>
      </c>
      <c r="G74" s="26" t="s">
        <v>121</v>
      </c>
      <c r="H74" s="18" t="s">
        <v>106</v>
      </c>
      <c r="I74" s="34"/>
      <c r="J74" s="26">
        <v>0</v>
      </c>
      <c r="K74" s="26" t="str">
        <f t="shared" si="18"/>
        <v>0</v>
      </c>
      <c r="L74" s="26">
        <f t="shared" si="19"/>
        <v>0</v>
      </c>
      <c r="M74" s="19"/>
    </row>
    <row r="75" spans="1:13" ht="14.6">
      <c r="A75" s="55"/>
      <c r="B75" s="55"/>
      <c r="C75" s="26">
        <v>16</v>
      </c>
      <c r="D75" s="26">
        <v>20</v>
      </c>
      <c r="E75" s="26">
        <f t="shared" si="16"/>
        <v>5</v>
      </c>
      <c r="F75" s="26" t="str">
        <f t="shared" si="17"/>
        <v>5'h0</v>
      </c>
      <c r="G75" s="26" t="s">
        <v>121</v>
      </c>
      <c r="H75" s="18" t="s">
        <v>1490</v>
      </c>
      <c r="I75" s="34"/>
      <c r="J75" s="26">
        <v>0</v>
      </c>
      <c r="K75" s="26" t="str">
        <f t="shared" si="18"/>
        <v>0</v>
      </c>
      <c r="L75" s="26">
        <f t="shared" si="19"/>
        <v>0</v>
      </c>
      <c r="M75" s="19"/>
    </row>
    <row r="76" spans="1:13" ht="14.6">
      <c r="A76" s="55"/>
      <c r="B76" s="55"/>
      <c r="C76" s="26">
        <v>15</v>
      </c>
      <c r="D76" s="26">
        <v>15</v>
      </c>
      <c r="E76" s="26">
        <f t="shared" si="16"/>
        <v>1</v>
      </c>
      <c r="F76" s="26" t="str">
        <f t="shared" si="17"/>
        <v>1'h0</v>
      </c>
      <c r="G76" s="26" t="s">
        <v>121</v>
      </c>
      <c r="H76" s="18" t="s">
        <v>1491</v>
      </c>
      <c r="I76" s="34"/>
      <c r="J76" s="26">
        <v>0</v>
      </c>
      <c r="K76" s="26" t="str">
        <f t="shared" si="18"/>
        <v>0</v>
      </c>
      <c r="L76" s="26">
        <f t="shared" si="19"/>
        <v>0</v>
      </c>
      <c r="M76" s="19"/>
    </row>
    <row r="77" spans="1:13" ht="14.6">
      <c r="A77" s="55"/>
      <c r="B77" s="55"/>
      <c r="C77" s="26">
        <v>14</v>
      </c>
      <c r="D77" s="26">
        <v>14</v>
      </c>
      <c r="E77" s="26">
        <f t="shared" si="16"/>
        <v>1</v>
      </c>
      <c r="F77" s="26" t="str">
        <f t="shared" si="17"/>
        <v>1'h1</v>
      </c>
      <c r="G77" s="26" t="s">
        <v>121</v>
      </c>
      <c r="H77" s="18" t="s">
        <v>1492</v>
      </c>
      <c r="I77" s="34"/>
      <c r="J77" s="26">
        <v>1</v>
      </c>
      <c r="K77" s="26" t="str">
        <f t="shared" si="18"/>
        <v>1</v>
      </c>
      <c r="L77" s="26">
        <f t="shared" si="19"/>
        <v>16384</v>
      </c>
      <c r="M77" s="19"/>
    </row>
    <row r="78" spans="1:13" ht="14.6">
      <c r="A78" s="55"/>
      <c r="B78" s="55"/>
      <c r="C78" s="26">
        <v>13</v>
      </c>
      <c r="D78" s="26">
        <v>13</v>
      </c>
      <c r="E78" s="26">
        <f t="shared" si="16"/>
        <v>1</v>
      </c>
      <c r="F78" s="26" t="str">
        <f t="shared" si="17"/>
        <v>1'h0</v>
      </c>
      <c r="G78" s="26" t="s">
        <v>121</v>
      </c>
      <c r="H78" s="18" t="s">
        <v>106</v>
      </c>
      <c r="I78" s="34"/>
      <c r="J78" s="26">
        <v>0</v>
      </c>
      <c r="K78" s="26" t="str">
        <f t="shared" si="18"/>
        <v>0</v>
      </c>
      <c r="L78" s="26">
        <f t="shared" si="19"/>
        <v>0</v>
      </c>
      <c r="M78" s="19"/>
    </row>
    <row r="79" spans="1:13" ht="14.6">
      <c r="A79" s="17"/>
      <c r="B79" s="17"/>
      <c r="C79" s="10">
        <v>8</v>
      </c>
      <c r="D79" s="10">
        <v>12</v>
      </c>
      <c r="E79" s="10">
        <f t="shared" si="16"/>
        <v>5</v>
      </c>
      <c r="F79" s="10" t="str">
        <f t="shared" si="17"/>
        <v>5'h0</v>
      </c>
      <c r="G79" s="10" t="s">
        <v>121</v>
      </c>
      <c r="H79" s="18" t="s">
        <v>1493</v>
      </c>
      <c r="I79" s="16"/>
      <c r="J79" s="10">
        <v>0</v>
      </c>
      <c r="K79" s="10" t="str">
        <f t="shared" si="18"/>
        <v>0</v>
      </c>
      <c r="L79" s="10">
        <f t="shared" si="19"/>
        <v>0</v>
      </c>
      <c r="M79" s="19"/>
    </row>
    <row r="80" spans="1:13" ht="14.6">
      <c r="A80" s="17"/>
      <c r="B80" s="33"/>
      <c r="C80" s="10">
        <v>1</v>
      </c>
      <c r="D80" s="10">
        <v>7</v>
      </c>
      <c r="E80" s="10">
        <f t="shared" si="16"/>
        <v>7</v>
      </c>
      <c r="F80" s="10" t="str">
        <f t="shared" si="17"/>
        <v>7'h0</v>
      </c>
      <c r="G80" s="10" t="s">
        <v>121</v>
      </c>
      <c r="H80" s="10" t="s">
        <v>106</v>
      </c>
      <c r="I80" s="10"/>
      <c r="J80" s="10">
        <v>0</v>
      </c>
      <c r="K80" s="10" t="str">
        <f t="shared" si="18"/>
        <v>0</v>
      </c>
      <c r="L80" s="10">
        <f t="shared" si="19"/>
        <v>0</v>
      </c>
      <c r="M80" s="19"/>
    </row>
    <row r="81" spans="1:13" ht="14.6">
      <c r="A81" s="17"/>
      <c r="B81" s="33"/>
      <c r="C81" s="10">
        <v>0</v>
      </c>
      <c r="D81" s="10">
        <v>0</v>
      </c>
      <c r="E81" s="10">
        <f t="shared" si="16"/>
        <v>1</v>
      </c>
      <c r="F81" s="10" t="str">
        <f t="shared" si="17"/>
        <v>1'h0</v>
      </c>
      <c r="G81" s="10" t="s">
        <v>121</v>
      </c>
      <c r="H81" s="10" t="s">
        <v>1494</v>
      </c>
      <c r="I81" s="10"/>
      <c r="J81" s="10">
        <v>0</v>
      </c>
      <c r="K81" s="10" t="str">
        <f t="shared" si="18"/>
        <v>0</v>
      </c>
      <c r="L81" s="10">
        <f t="shared" si="19"/>
        <v>0</v>
      </c>
      <c r="M81" s="19"/>
    </row>
    <row r="82" spans="1:13" ht="14.6">
      <c r="A82" s="6"/>
      <c r="B82" s="5" t="s">
        <v>191</v>
      </c>
      <c r="C82" s="6"/>
      <c r="D82" s="6"/>
      <c r="E82" s="6">
        <f>SUM(E83:E89)</f>
        <v>32</v>
      </c>
      <c r="F82" s="7" t="str">
        <f>CONCATENATE("32'h",K82)</f>
        <v>32'h00000000</v>
      </c>
      <c r="G82" s="7"/>
      <c r="H82" s="8" t="s">
        <v>1389</v>
      </c>
      <c r="I82" s="8"/>
      <c r="J82" s="6"/>
      <c r="K82" s="6" t="str">
        <f>LOWER(DEC2HEX(L82,8))</f>
        <v>00000000</v>
      </c>
      <c r="L82" s="6">
        <f>SUM(L89:L89)</f>
        <v>0</v>
      </c>
      <c r="M82" s="65"/>
    </row>
    <row r="83" spans="1:13" ht="14.6">
      <c r="A83" s="55"/>
      <c r="B83" s="55"/>
      <c r="C83" s="26">
        <v>6</v>
      </c>
      <c r="D83" s="26">
        <v>31</v>
      </c>
      <c r="E83" s="26">
        <f t="shared" ref="E83:E89" si="20">D83+1-C83</f>
        <v>26</v>
      </c>
      <c r="F83" s="26" t="str">
        <f t="shared" ref="F83:F89" si="21">CONCATENATE(E83,"'h",K83)</f>
        <v>26'h0</v>
      </c>
      <c r="G83" s="26" t="s">
        <v>121</v>
      </c>
      <c r="H83" s="18" t="s">
        <v>106</v>
      </c>
      <c r="I83" s="34"/>
      <c r="J83" s="26">
        <v>0</v>
      </c>
      <c r="K83" s="26" t="str">
        <f t="shared" ref="K83:K89" si="22">LOWER(DEC2HEX((J83)))</f>
        <v>0</v>
      </c>
      <c r="L83" s="26">
        <f t="shared" ref="L83:L89" si="23">J83*(2^C83)</f>
        <v>0</v>
      </c>
      <c r="M83" s="19"/>
    </row>
    <row r="84" spans="1:13" ht="14.6">
      <c r="A84" s="55"/>
      <c r="B84" s="55"/>
      <c r="C84" s="26">
        <v>5</v>
      </c>
      <c r="D84" s="26">
        <v>5</v>
      </c>
      <c r="E84" s="26">
        <f t="shared" si="20"/>
        <v>1</v>
      </c>
      <c r="F84" s="26" t="str">
        <f t="shared" si="21"/>
        <v>1'h0</v>
      </c>
      <c r="G84" s="10" t="s">
        <v>123</v>
      </c>
      <c r="H84" s="18" t="s">
        <v>1495</v>
      </c>
      <c r="I84" s="34"/>
      <c r="J84" s="26">
        <v>0</v>
      </c>
      <c r="K84" s="26" t="str">
        <f t="shared" si="22"/>
        <v>0</v>
      </c>
      <c r="L84" s="26">
        <f t="shared" si="23"/>
        <v>0</v>
      </c>
      <c r="M84" s="19"/>
    </row>
    <row r="85" spans="1:13" ht="14.6">
      <c r="A85" s="55"/>
      <c r="B85" s="55"/>
      <c r="C85" s="26">
        <v>4</v>
      </c>
      <c r="D85" s="26">
        <v>4</v>
      </c>
      <c r="E85" s="26">
        <f t="shared" si="20"/>
        <v>1</v>
      </c>
      <c r="F85" s="26" t="str">
        <f t="shared" si="21"/>
        <v>1'h0</v>
      </c>
      <c r="G85" s="10" t="s">
        <v>123</v>
      </c>
      <c r="H85" s="18" t="s">
        <v>1496</v>
      </c>
      <c r="I85" s="34"/>
      <c r="J85" s="26">
        <v>0</v>
      </c>
      <c r="K85" s="26" t="str">
        <f t="shared" si="22"/>
        <v>0</v>
      </c>
      <c r="L85" s="26">
        <f t="shared" si="23"/>
        <v>0</v>
      </c>
      <c r="M85" s="19"/>
    </row>
    <row r="86" spans="1:13" ht="14.6">
      <c r="A86" s="17"/>
      <c r="B86" s="17"/>
      <c r="C86" s="10">
        <v>3</v>
      </c>
      <c r="D86" s="10">
        <v>3</v>
      </c>
      <c r="E86" s="10">
        <f t="shared" si="20"/>
        <v>1</v>
      </c>
      <c r="F86" s="10" t="str">
        <f t="shared" si="21"/>
        <v>1'h0</v>
      </c>
      <c r="G86" s="10" t="s">
        <v>123</v>
      </c>
      <c r="H86" s="18" t="s">
        <v>1497</v>
      </c>
      <c r="I86" s="16"/>
      <c r="J86" s="10">
        <v>0</v>
      </c>
      <c r="K86" s="10" t="str">
        <f t="shared" si="22"/>
        <v>0</v>
      </c>
      <c r="L86" s="10">
        <f t="shared" si="23"/>
        <v>0</v>
      </c>
      <c r="M86" s="19"/>
    </row>
    <row r="87" spans="1:13" ht="14.6">
      <c r="A87" s="17"/>
      <c r="B87" s="33"/>
      <c r="C87" s="10">
        <v>2</v>
      </c>
      <c r="D87" s="10">
        <v>2</v>
      </c>
      <c r="E87" s="10">
        <f t="shared" si="20"/>
        <v>1</v>
      </c>
      <c r="F87" s="10" t="str">
        <f t="shared" si="21"/>
        <v>1'h0</v>
      </c>
      <c r="G87" s="10" t="s">
        <v>123</v>
      </c>
      <c r="H87" s="10" t="s">
        <v>1498</v>
      </c>
      <c r="I87" s="10"/>
      <c r="J87" s="10">
        <v>0</v>
      </c>
      <c r="K87" s="10" t="str">
        <f t="shared" si="22"/>
        <v>0</v>
      </c>
      <c r="L87" s="10">
        <f t="shared" si="23"/>
        <v>0</v>
      </c>
      <c r="M87" s="19"/>
    </row>
    <row r="88" spans="1:13" ht="14.6">
      <c r="A88" s="17"/>
      <c r="B88" s="33"/>
      <c r="C88" s="10">
        <v>1</v>
      </c>
      <c r="D88" s="10">
        <v>1</v>
      </c>
      <c r="E88" s="10">
        <f t="shared" si="20"/>
        <v>1</v>
      </c>
      <c r="F88" s="10" t="str">
        <f t="shared" si="21"/>
        <v>1'h0</v>
      </c>
      <c r="G88" s="10" t="s">
        <v>123</v>
      </c>
      <c r="H88" s="10" t="s">
        <v>1499</v>
      </c>
      <c r="I88" s="10"/>
      <c r="J88" s="10">
        <v>0</v>
      </c>
      <c r="K88" s="10" t="str">
        <f t="shared" si="22"/>
        <v>0</v>
      </c>
      <c r="L88" s="10">
        <f t="shared" si="23"/>
        <v>0</v>
      </c>
      <c r="M88" s="19"/>
    </row>
    <row r="89" spans="1:13" ht="14.6">
      <c r="A89" s="17"/>
      <c r="B89" s="33"/>
      <c r="C89" s="10">
        <v>0</v>
      </c>
      <c r="D89" s="10">
        <v>0</v>
      </c>
      <c r="E89" s="10">
        <f t="shared" si="20"/>
        <v>1</v>
      </c>
      <c r="F89" s="10" t="str">
        <f t="shared" si="21"/>
        <v>1'h0</v>
      </c>
      <c r="G89" s="10" t="s">
        <v>123</v>
      </c>
      <c r="H89" s="10" t="s">
        <v>1500</v>
      </c>
      <c r="I89" s="10"/>
      <c r="J89" s="10">
        <v>0</v>
      </c>
      <c r="K89" s="10" t="str">
        <f t="shared" si="22"/>
        <v>0</v>
      </c>
      <c r="L89" s="10">
        <f t="shared" si="23"/>
        <v>0</v>
      </c>
      <c r="M89" s="19"/>
    </row>
    <row r="90" spans="1:13" ht="14.25" customHeight="1">
      <c r="A90" s="6"/>
      <c r="B90" s="5" t="s">
        <v>192</v>
      </c>
      <c r="C90" s="6"/>
      <c r="D90" s="6"/>
      <c r="E90" s="6">
        <f>SUM(E91:E97)</f>
        <v>32</v>
      </c>
      <c r="F90" s="7" t="str">
        <f>CONCATENATE("32'h",K90)</f>
        <v>32'h00000000</v>
      </c>
      <c r="G90" s="7"/>
      <c r="H90" s="8" t="s">
        <v>1501</v>
      </c>
      <c r="I90" s="8"/>
      <c r="J90" s="6"/>
      <c r="K90" s="6" t="str">
        <f>LOWER(DEC2HEX(L90,8))</f>
        <v>00000000</v>
      </c>
      <c r="L90" s="6">
        <f>SUM(L97:L97)</f>
        <v>0</v>
      </c>
      <c r="M90" s="19"/>
    </row>
    <row r="91" spans="1:13" ht="14.6">
      <c r="A91" s="55"/>
      <c r="B91" s="55"/>
      <c r="C91" s="26">
        <v>6</v>
      </c>
      <c r="D91" s="26">
        <v>31</v>
      </c>
      <c r="E91" s="26">
        <f t="shared" ref="E91:E97" si="24">D91+1-C91</f>
        <v>26</v>
      </c>
      <c r="F91" s="26" t="str">
        <f t="shared" ref="F91:F97" si="25">CONCATENATE(E91,"'h",K91)</f>
        <v>26'h0</v>
      </c>
      <c r="G91" s="26" t="s">
        <v>121</v>
      </c>
      <c r="H91" s="18" t="s">
        <v>106</v>
      </c>
      <c r="I91" s="34"/>
      <c r="J91" s="26">
        <v>0</v>
      </c>
      <c r="K91" s="26" t="str">
        <f t="shared" ref="K91:K97" si="26">LOWER(DEC2HEX((J91)))</f>
        <v>0</v>
      </c>
      <c r="L91" s="26">
        <f t="shared" ref="L91:L97" si="27">J91*(2^C91)</f>
        <v>0</v>
      </c>
      <c r="M91" s="19"/>
    </row>
    <row r="92" spans="1:13" ht="14.6">
      <c r="A92" s="55"/>
      <c r="B92" s="55"/>
      <c r="C92" s="26">
        <v>5</v>
      </c>
      <c r="D92" s="26">
        <v>5</v>
      </c>
      <c r="E92" s="26">
        <f t="shared" si="24"/>
        <v>1</v>
      </c>
      <c r="F92" s="26" t="str">
        <f t="shared" si="25"/>
        <v>1'h0</v>
      </c>
      <c r="G92" s="10" t="s">
        <v>211</v>
      </c>
      <c r="H92" s="18" t="s">
        <v>1502</v>
      </c>
      <c r="I92" s="34"/>
      <c r="J92" s="26">
        <v>0</v>
      </c>
      <c r="K92" s="26" t="str">
        <f t="shared" si="26"/>
        <v>0</v>
      </c>
      <c r="L92" s="26">
        <f t="shared" si="27"/>
        <v>0</v>
      </c>
      <c r="M92" s="19"/>
    </row>
    <row r="93" spans="1:13" ht="14.6">
      <c r="A93" s="55"/>
      <c r="B93" s="55"/>
      <c r="C93" s="26">
        <v>4</v>
      </c>
      <c r="D93" s="26">
        <v>4</v>
      </c>
      <c r="E93" s="26">
        <f t="shared" si="24"/>
        <v>1</v>
      </c>
      <c r="F93" s="26" t="str">
        <f t="shared" si="25"/>
        <v>1'h0</v>
      </c>
      <c r="G93" s="10" t="s">
        <v>211</v>
      </c>
      <c r="H93" s="18" t="s">
        <v>1503</v>
      </c>
      <c r="I93" s="34"/>
      <c r="J93" s="26">
        <v>0</v>
      </c>
      <c r="K93" s="26" t="str">
        <f t="shared" si="26"/>
        <v>0</v>
      </c>
      <c r="L93" s="26">
        <f t="shared" si="27"/>
        <v>0</v>
      </c>
      <c r="M93" s="19"/>
    </row>
    <row r="94" spans="1:13" ht="14.6">
      <c r="A94" s="17"/>
      <c r="B94" s="17"/>
      <c r="C94" s="10">
        <v>3</v>
      </c>
      <c r="D94" s="10">
        <v>3</v>
      </c>
      <c r="E94" s="10">
        <f t="shared" si="24"/>
        <v>1</v>
      </c>
      <c r="F94" s="10" t="str">
        <f t="shared" si="25"/>
        <v>1'h0</v>
      </c>
      <c r="G94" s="10" t="s">
        <v>211</v>
      </c>
      <c r="H94" s="18" t="s">
        <v>1504</v>
      </c>
      <c r="I94" s="16"/>
      <c r="J94" s="10">
        <v>0</v>
      </c>
      <c r="K94" s="10" t="str">
        <f t="shared" si="26"/>
        <v>0</v>
      </c>
      <c r="L94" s="10">
        <f t="shared" si="27"/>
        <v>0</v>
      </c>
      <c r="M94" s="19"/>
    </row>
    <row r="95" spans="1:13" ht="14.6">
      <c r="A95" s="17"/>
      <c r="B95" s="33"/>
      <c r="C95" s="10">
        <v>2</v>
      </c>
      <c r="D95" s="10">
        <v>2</v>
      </c>
      <c r="E95" s="10">
        <f t="shared" si="24"/>
        <v>1</v>
      </c>
      <c r="F95" s="10" t="str">
        <f t="shared" si="25"/>
        <v>1'h0</v>
      </c>
      <c r="G95" s="10" t="s">
        <v>211</v>
      </c>
      <c r="H95" s="10" t="s">
        <v>1505</v>
      </c>
      <c r="I95" s="10"/>
      <c r="J95" s="10">
        <v>0</v>
      </c>
      <c r="K95" s="10" t="str">
        <f t="shared" si="26"/>
        <v>0</v>
      </c>
      <c r="L95" s="10">
        <f t="shared" si="27"/>
        <v>0</v>
      </c>
      <c r="M95" s="19"/>
    </row>
    <row r="96" spans="1:13" ht="14.6">
      <c r="A96" s="17"/>
      <c r="B96" s="33"/>
      <c r="C96" s="10">
        <v>1</v>
      </c>
      <c r="D96" s="10">
        <v>1</v>
      </c>
      <c r="E96" s="10">
        <f t="shared" si="24"/>
        <v>1</v>
      </c>
      <c r="F96" s="10" t="str">
        <f t="shared" si="25"/>
        <v>1'h0</v>
      </c>
      <c r="G96" s="10" t="s">
        <v>211</v>
      </c>
      <c r="H96" s="10" t="s">
        <v>1506</v>
      </c>
      <c r="I96" s="10"/>
      <c r="J96" s="10">
        <v>0</v>
      </c>
      <c r="K96" s="10" t="str">
        <f t="shared" si="26"/>
        <v>0</v>
      </c>
      <c r="L96" s="10">
        <f t="shared" si="27"/>
        <v>0</v>
      </c>
      <c r="M96" s="19"/>
    </row>
    <row r="97" spans="1:13" ht="14.6">
      <c r="A97" s="55"/>
      <c r="B97" s="55"/>
      <c r="C97" s="26">
        <v>0</v>
      </c>
      <c r="D97" s="26">
        <v>0</v>
      </c>
      <c r="E97" s="26">
        <f t="shared" si="24"/>
        <v>1</v>
      </c>
      <c r="F97" s="26" t="str">
        <f t="shared" si="25"/>
        <v>1'h0</v>
      </c>
      <c r="G97" s="10" t="s">
        <v>211</v>
      </c>
      <c r="H97" s="10" t="s">
        <v>1507</v>
      </c>
      <c r="I97" s="34"/>
      <c r="J97" s="26">
        <v>0</v>
      </c>
      <c r="K97" s="26" t="str">
        <f t="shared" si="26"/>
        <v>0</v>
      </c>
      <c r="L97" s="26">
        <f t="shared" si="27"/>
        <v>0</v>
      </c>
      <c r="M97" s="19"/>
    </row>
    <row r="98" spans="1:13" ht="14.6">
      <c r="A98" s="6"/>
      <c r="B98" s="5" t="s">
        <v>193</v>
      </c>
      <c r="C98" s="6"/>
      <c r="D98" s="6"/>
      <c r="E98" s="6">
        <f>SUM(E99:E102)</f>
        <v>32</v>
      </c>
      <c r="F98" s="7" t="str">
        <f>CONCATENATE("32'h",K98)</f>
        <v>32'h00000201</v>
      </c>
      <c r="G98" s="7"/>
      <c r="H98" s="8" t="s">
        <v>1508</v>
      </c>
      <c r="I98" s="8"/>
      <c r="J98" s="6"/>
      <c r="K98" s="6" t="str">
        <f>LOWER(DEC2HEX(L98,8))</f>
        <v>00000201</v>
      </c>
      <c r="L98" s="6">
        <f>SUM(L99:L102)</f>
        <v>513</v>
      </c>
      <c r="M98" s="19"/>
    </row>
    <row r="99" spans="1:13" ht="14.6">
      <c r="A99" s="17"/>
      <c r="B99" s="33"/>
      <c r="C99" s="10">
        <v>14</v>
      </c>
      <c r="D99" s="10">
        <v>31</v>
      </c>
      <c r="E99" s="10">
        <f>D99+1-C99</f>
        <v>18</v>
      </c>
      <c r="F99" s="10" t="str">
        <f>CONCATENATE(E99,"'h",K99)</f>
        <v>18'h0</v>
      </c>
      <c r="G99" s="10" t="s">
        <v>121</v>
      </c>
      <c r="H99" s="10" t="s">
        <v>106</v>
      </c>
      <c r="I99" s="10"/>
      <c r="J99" s="10">
        <v>0</v>
      </c>
      <c r="K99" s="10" t="str">
        <f>LOWER(DEC2HEX((J99)))</f>
        <v>0</v>
      </c>
      <c r="L99" s="10">
        <f>J99*(2^C99)</f>
        <v>0</v>
      </c>
      <c r="M99" s="19"/>
    </row>
    <row r="100" spans="1:13" ht="14.6">
      <c r="A100" s="17"/>
      <c r="B100" s="33"/>
      <c r="C100" s="10">
        <v>12</v>
      </c>
      <c r="D100" s="10">
        <v>13</v>
      </c>
      <c r="E100" s="10">
        <f>D100+1-C100</f>
        <v>2</v>
      </c>
      <c r="F100" s="10" t="str">
        <f>CONCATENATE(E100,"'h",K100)</f>
        <v>2'h0</v>
      </c>
      <c r="G100" s="10" t="s">
        <v>123</v>
      </c>
      <c r="H100" s="10" t="s">
        <v>1509</v>
      </c>
      <c r="I100" s="10"/>
      <c r="J100" s="10">
        <v>0</v>
      </c>
      <c r="K100" s="10" t="str">
        <f>LOWER(DEC2HEX((J100)))</f>
        <v>0</v>
      </c>
      <c r="L100" s="10">
        <f>J100*(2^C100)</f>
        <v>0</v>
      </c>
      <c r="M100" s="19"/>
    </row>
    <row r="101" spans="1:13" ht="14.6">
      <c r="A101" s="55"/>
      <c r="B101" s="55"/>
      <c r="C101" s="26">
        <v>8</v>
      </c>
      <c r="D101" s="26">
        <v>11</v>
      </c>
      <c r="E101" s="26">
        <f>D101+1-C101</f>
        <v>4</v>
      </c>
      <c r="F101" s="26" t="str">
        <f>CONCATENATE(E101,"'h",K101)</f>
        <v>4'h2</v>
      </c>
      <c r="G101" s="10" t="s">
        <v>123</v>
      </c>
      <c r="H101" s="10" t="s">
        <v>1510</v>
      </c>
      <c r="I101" s="34"/>
      <c r="J101" s="26">
        <v>2</v>
      </c>
      <c r="K101" s="26" t="str">
        <f>LOWER(DEC2HEX((J101)))</f>
        <v>2</v>
      </c>
      <c r="L101" s="26">
        <f>J101*(2^C101)</f>
        <v>512</v>
      </c>
      <c r="M101" s="19"/>
    </row>
    <row r="102" spans="1:13" ht="14.6">
      <c r="A102" s="17"/>
      <c r="B102" s="17"/>
      <c r="C102" s="10">
        <v>0</v>
      </c>
      <c r="D102" s="10">
        <v>7</v>
      </c>
      <c r="E102" s="10">
        <f>D102+1-C102</f>
        <v>8</v>
      </c>
      <c r="F102" s="10" t="str">
        <f>CONCATENATE(E102,"'h",K102)</f>
        <v>8'h1</v>
      </c>
      <c r="G102" s="10" t="s">
        <v>123</v>
      </c>
      <c r="H102" s="18" t="s">
        <v>1511</v>
      </c>
      <c r="I102" s="16"/>
      <c r="J102" s="10">
        <v>1</v>
      </c>
      <c r="K102" s="10" t="str">
        <f>LOWER(DEC2HEX((J102)))</f>
        <v>1</v>
      </c>
      <c r="L102" s="10">
        <f>J102*(2^C102)</f>
        <v>1</v>
      </c>
      <c r="M102" s="19"/>
    </row>
    <row r="103" spans="1:13" ht="14.6">
      <c r="A103" s="6"/>
      <c r="B103" s="5" t="s">
        <v>332</v>
      </c>
      <c r="C103" s="6"/>
      <c r="D103" s="6"/>
      <c r="E103" s="6">
        <f>SUM(E104:E107)</f>
        <v>32</v>
      </c>
      <c r="F103" s="7" t="str">
        <f>CONCATENATE("32'h",K103)</f>
        <v>32'h00000000</v>
      </c>
      <c r="G103" s="7"/>
      <c r="H103" s="8" t="s">
        <v>1512</v>
      </c>
      <c r="I103" s="8"/>
      <c r="J103" s="6"/>
      <c r="K103" s="6" t="str">
        <f>LOWER(DEC2HEX(L103,8))</f>
        <v>00000000</v>
      </c>
      <c r="L103" s="6">
        <f>SUM(L107:L107)</f>
        <v>0</v>
      </c>
      <c r="M103" s="19"/>
    </row>
    <row r="104" spans="1:13" ht="14.6">
      <c r="A104" s="55"/>
      <c r="B104" s="55"/>
      <c r="C104" s="26">
        <v>9</v>
      </c>
      <c r="D104" s="26">
        <v>31</v>
      </c>
      <c r="E104" s="26">
        <f>D104+1-C104</f>
        <v>23</v>
      </c>
      <c r="F104" s="26" t="str">
        <f>CONCATENATE(E104,"'h",K104)</f>
        <v>23'h0</v>
      </c>
      <c r="G104" s="26" t="s">
        <v>121</v>
      </c>
      <c r="H104" s="18" t="s">
        <v>106</v>
      </c>
      <c r="I104" s="16"/>
      <c r="J104" s="26">
        <v>0</v>
      </c>
      <c r="K104" s="26" t="str">
        <f>LOWER(DEC2HEX((J104)))</f>
        <v>0</v>
      </c>
      <c r="L104" s="26">
        <f>J104*(2^C104)</f>
        <v>0</v>
      </c>
      <c r="M104" s="19"/>
    </row>
    <row r="105" spans="1:13" ht="14.6">
      <c r="A105" s="55"/>
      <c r="B105" s="55"/>
      <c r="C105" s="26">
        <v>8</v>
      </c>
      <c r="D105" s="26">
        <v>8</v>
      </c>
      <c r="E105" s="26">
        <f>D105+1-C105</f>
        <v>1</v>
      </c>
      <c r="F105" s="26" t="str">
        <f>CONCATENATE(E105,"'h",K105)</f>
        <v>1'h0</v>
      </c>
      <c r="G105" s="26" t="s">
        <v>121</v>
      </c>
      <c r="H105" s="18" t="s">
        <v>1513</v>
      </c>
      <c r="I105" s="34"/>
      <c r="J105" s="26">
        <v>0</v>
      </c>
      <c r="K105" s="26" t="str">
        <f>LOWER(DEC2HEX((J105)))</f>
        <v>0</v>
      </c>
      <c r="L105" s="26">
        <f>J105*(2^C105)</f>
        <v>0</v>
      </c>
      <c r="M105" s="19"/>
    </row>
    <row r="106" spans="1:13" ht="14.6">
      <c r="A106" s="55"/>
      <c r="B106" s="55"/>
      <c r="C106" s="26">
        <v>4</v>
      </c>
      <c r="D106" s="26">
        <v>7</v>
      </c>
      <c r="E106" s="26">
        <f>D106+1-C106</f>
        <v>4</v>
      </c>
      <c r="F106" s="26" t="str">
        <f>CONCATENATE(E106,"'h",K106)</f>
        <v>4'h0</v>
      </c>
      <c r="G106" s="26" t="s">
        <v>121</v>
      </c>
      <c r="H106" s="18" t="s">
        <v>106</v>
      </c>
      <c r="I106" s="16"/>
      <c r="J106" s="26">
        <v>0</v>
      </c>
      <c r="K106" s="26" t="str">
        <f>LOWER(DEC2HEX((J106)))</f>
        <v>0</v>
      </c>
      <c r="L106" s="26">
        <f>J106*(2^C106)</f>
        <v>0</v>
      </c>
      <c r="M106" s="19"/>
    </row>
    <row r="107" spans="1:13" ht="14.6">
      <c r="A107" s="55"/>
      <c r="B107" s="55"/>
      <c r="C107" s="26">
        <v>0</v>
      </c>
      <c r="D107" s="26">
        <v>3</v>
      </c>
      <c r="E107" s="26">
        <f>D107+1-C107</f>
        <v>4</v>
      </c>
      <c r="F107" s="26" t="str">
        <f>CONCATENATE(E107,"'h",K107)</f>
        <v>4'h0</v>
      </c>
      <c r="G107" s="26" t="s">
        <v>123</v>
      </c>
      <c r="H107" s="18" t="s">
        <v>1514</v>
      </c>
      <c r="I107" s="34"/>
      <c r="J107" s="26">
        <v>0</v>
      </c>
      <c r="K107" s="26" t="str">
        <f>LOWER(DEC2HEX((J107)))</f>
        <v>0</v>
      </c>
      <c r="L107" s="26">
        <f>J107*(2^C107)</f>
        <v>0</v>
      </c>
      <c r="M107" s="19"/>
    </row>
    <row r="108" spans="1:13" ht="14.6">
      <c r="A108" s="6"/>
      <c r="B108" s="5" t="s">
        <v>452</v>
      </c>
      <c r="C108" s="6"/>
      <c r="D108" s="6"/>
      <c r="E108" s="6">
        <f>SUM(E109:E113)</f>
        <v>32</v>
      </c>
      <c r="F108" s="7" t="str">
        <f>CONCATENATE("32'h",K108)</f>
        <v>32'h00000000</v>
      </c>
      <c r="G108" s="7"/>
      <c r="H108" s="8" t="s">
        <v>1515</v>
      </c>
      <c r="I108" s="8"/>
      <c r="J108" s="6"/>
      <c r="K108" s="6" t="str">
        <f>LOWER(DEC2HEX(L108,8))</f>
        <v>00000000</v>
      </c>
      <c r="L108" s="6">
        <f>SUM(L112:L112)</f>
        <v>0</v>
      </c>
      <c r="M108" s="19"/>
    </row>
    <row r="109" spans="1:13" ht="14.6">
      <c r="A109" s="55"/>
      <c r="B109" s="55"/>
      <c r="C109" s="26">
        <v>19</v>
      </c>
      <c r="D109" s="26">
        <v>31</v>
      </c>
      <c r="E109" s="26">
        <f>D109+1-C109</f>
        <v>13</v>
      </c>
      <c r="F109" s="26" t="str">
        <f>CONCATENATE(E109,"'h",K109)</f>
        <v>13'h0</v>
      </c>
      <c r="G109" s="26" t="s">
        <v>121</v>
      </c>
      <c r="H109" s="18" t="s">
        <v>106</v>
      </c>
      <c r="I109" s="16"/>
      <c r="J109" s="26">
        <v>0</v>
      </c>
      <c r="K109" s="26" t="str">
        <f>LOWER(DEC2HEX((J109)))</f>
        <v>0</v>
      </c>
      <c r="L109" s="26">
        <f>J109*(2^C109)</f>
        <v>0</v>
      </c>
      <c r="M109" s="19"/>
    </row>
    <row r="110" spans="1:13" ht="14.6">
      <c r="A110" s="55"/>
      <c r="B110" s="55"/>
      <c r="C110" s="26">
        <v>18</v>
      </c>
      <c r="D110" s="26">
        <v>18</v>
      </c>
      <c r="E110" s="26">
        <f>D110+1-C110</f>
        <v>1</v>
      </c>
      <c r="F110" s="26" t="str">
        <f>CONCATENATE(E110,"'h",K110)</f>
        <v>1'h0</v>
      </c>
      <c r="G110" s="26" t="s">
        <v>211</v>
      </c>
      <c r="H110" s="18" t="s">
        <v>1516</v>
      </c>
      <c r="I110" s="34"/>
      <c r="J110" s="26">
        <v>0</v>
      </c>
      <c r="K110" s="26" t="str">
        <f>LOWER(DEC2HEX((J110)))</f>
        <v>0</v>
      </c>
      <c r="L110" s="26">
        <f>J110*(2^C110)</f>
        <v>0</v>
      </c>
      <c r="M110" s="19"/>
    </row>
    <row r="111" spans="1:13" ht="14.6">
      <c r="A111" s="55"/>
      <c r="B111" s="55"/>
      <c r="C111" s="26">
        <v>17</v>
      </c>
      <c r="D111" s="26">
        <v>17</v>
      </c>
      <c r="E111" s="26">
        <f>D111+1-C111</f>
        <v>1</v>
      </c>
      <c r="F111" s="26" t="str">
        <f>CONCATENATE(E111,"'h",K111)</f>
        <v>1'h0</v>
      </c>
      <c r="G111" s="26" t="s">
        <v>211</v>
      </c>
      <c r="H111" s="18" t="s">
        <v>1517</v>
      </c>
      <c r="I111" s="16"/>
      <c r="J111" s="26">
        <v>0</v>
      </c>
      <c r="K111" s="26" t="str">
        <f>LOWER(DEC2HEX((J111)))</f>
        <v>0</v>
      </c>
      <c r="L111" s="26">
        <f>J111*(2^C111)</f>
        <v>0</v>
      </c>
      <c r="M111" s="19"/>
    </row>
    <row r="112" spans="1:13" ht="14.6">
      <c r="A112" s="55"/>
      <c r="B112" s="55"/>
      <c r="C112" s="26">
        <v>16</v>
      </c>
      <c r="D112" s="26">
        <v>16</v>
      </c>
      <c r="E112" s="26">
        <f>D112+1-C112</f>
        <v>1</v>
      </c>
      <c r="F112" s="26" t="str">
        <f>CONCATENATE(E112,"'h",K112)</f>
        <v>1'h0</v>
      </c>
      <c r="G112" s="26" t="s">
        <v>123</v>
      </c>
      <c r="H112" s="18" t="s">
        <v>1518</v>
      </c>
      <c r="I112" s="34"/>
      <c r="J112" s="26">
        <v>0</v>
      </c>
      <c r="K112" s="26" t="str">
        <f>LOWER(DEC2HEX((J112)))</f>
        <v>0</v>
      </c>
      <c r="L112" s="26">
        <f>J112*(2^C112)</f>
        <v>0</v>
      </c>
      <c r="M112" s="19"/>
    </row>
    <row r="113" spans="1:13" ht="14.6">
      <c r="A113" s="55"/>
      <c r="B113" s="55"/>
      <c r="C113" s="26">
        <v>0</v>
      </c>
      <c r="D113" s="26">
        <v>15</v>
      </c>
      <c r="E113" s="26">
        <f>D113+1-C113</f>
        <v>16</v>
      </c>
      <c r="F113" s="26" t="str">
        <f>CONCATENATE(E113,"'h",K113)</f>
        <v>16'h0</v>
      </c>
      <c r="G113" s="26" t="s">
        <v>123</v>
      </c>
      <c r="H113" s="18" t="s">
        <v>1519</v>
      </c>
      <c r="I113" s="16"/>
      <c r="J113" s="26">
        <v>0</v>
      </c>
      <c r="K113" s="26" t="str">
        <f>LOWER(DEC2HEX((J113)))</f>
        <v>0</v>
      </c>
      <c r="L113" s="26">
        <f>J113*(2^C113)</f>
        <v>0</v>
      </c>
      <c r="M113" s="19"/>
    </row>
    <row r="114" spans="1:13" ht="14.6">
      <c r="A114" s="6"/>
      <c r="B114" s="5" t="s">
        <v>456</v>
      </c>
      <c r="C114" s="6"/>
      <c r="D114" s="6"/>
      <c r="E114" s="6">
        <f>SUM(E115:E118)</f>
        <v>32</v>
      </c>
      <c r="F114" s="7" t="str">
        <f>CONCATENATE("32'h",K114)</f>
        <v>32'h00000000</v>
      </c>
      <c r="G114" s="7"/>
      <c r="H114" s="8" t="s">
        <v>1520</v>
      </c>
      <c r="I114" s="8"/>
      <c r="J114" s="6"/>
      <c r="K114" s="6" t="str">
        <f>LOWER(DEC2HEX(L114,8))</f>
        <v>00000000</v>
      </c>
      <c r="L114" s="6">
        <f>SUM(L118:L118)</f>
        <v>0</v>
      </c>
      <c r="M114" s="19"/>
    </row>
    <row r="115" spans="1:13" ht="14.6">
      <c r="A115" s="55"/>
      <c r="B115" s="55"/>
      <c r="C115" s="26">
        <v>25</v>
      </c>
      <c r="D115" s="26">
        <v>31</v>
      </c>
      <c r="E115" s="26">
        <f>D115+1-C115</f>
        <v>7</v>
      </c>
      <c r="F115" s="26" t="str">
        <f>CONCATENATE(E115,"'h",K115)</f>
        <v>7'h0</v>
      </c>
      <c r="G115" s="26" t="s">
        <v>121</v>
      </c>
      <c r="H115" s="18" t="s">
        <v>106</v>
      </c>
      <c r="I115" s="16"/>
      <c r="J115" s="26">
        <v>0</v>
      </c>
      <c r="K115" s="26" t="str">
        <f>LOWER(DEC2HEX((J115)))</f>
        <v>0</v>
      </c>
      <c r="L115" s="26">
        <f>J115*(2^C115)</f>
        <v>0</v>
      </c>
      <c r="M115" s="19"/>
    </row>
    <row r="116" spans="1:13" ht="14.6">
      <c r="A116" s="55"/>
      <c r="B116" s="55"/>
      <c r="C116" s="26">
        <v>16</v>
      </c>
      <c r="D116" s="26">
        <v>24</v>
      </c>
      <c r="E116" s="26">
        <f>D116+1-C116</f>
        <v>9</v>
      </c>
      <c r="F116" s="26" t="str">
        <f>CONCATENATE(E116,"'h",K116)</f>
        <v>9'h0</v>
      </c>
      <c r="G116" s="26" t="s">
        <v>121</v>
      </c>
      <c r="H116" s="18" t="s">
        <v>1521</v>
      </c>
      <c r="I116" s="34"/>
      <c r="J116" s="26">
        <v>0</v>
      </c>
      <c r="K116" s="26" t="str">
        <f>LOWER(DEC2HEX((J116)))</f>
        <v>0</v>
      </c>
      <c r="L116" s="26">
        <f>J116*(2^C116)</f>
        <v>0</v>
      </c>
      <c r="M116" s="19"/>
    </row>
    <row r="117" spans="1:13" ht="14.6">
      <c r="A117" s="55"/>
      <c r="B117" s="55"/>
      <c r="C117" s="26">
        <v>9</v>
      </c>
      <c r="D117" s="26">
        <v>15</v>
      </c>
      <c r="E117" s="26">
        <f>D117+1-C117</f>
        <v>7</v>
      </c>
      <c r="F117" s="26" t="str">
        <f>CONCATENATE(E117,"'h",K117)</f>
        <v>7'h0</v>
      </c>
      <c r="G117" s="26" t="s">
        <v>121</v>
      </c>
      <c r="H117" s="18" t="s">
        <v>106</v>
      </c>
      <c r="I117" s="16"/>
      <c r="J117" s="26">
        <v>0</v>
      </c>
      <c r="K117" s="26" t="str">
        <f>LOWER(DEC2HEX((J117)))</f>
        <v>0</v>
      </c>
      <c r="L117" s="26">
        <f>J117*(2^C117)</f>
        <v>0</v>
      </c>
      <c r="M117" s="19"/>
    </row>
    <row r="118" spans="1:13" ht="14.6">
      <c r="A118" s="55"/>
      <c r="B118" s="55"/>
      <c r="C118" s="26">
        <v>0</v>
      </c>
      <c r="D118" s="26">
        <v>8</v>
      </c>
      <c r="E118" s="26">
        <f>D118+1-C118</f>
        <v>9</v>
      </c>
      <c r="F118" s="26" t="str">
        <f>CONCATENATE(E118,"'h",K118)</f>
        <v>9'h0</v>
      </c>
      <c r="G118" s="26" t="s">
        <v>121</v>
      </c>
      <c r="H118" s="18" t="s">
        <v>1522</v>
      </c>
      <c r="I118" s="34"/>
      <c r="J118" s="26">
        <v>0</v>
      </c>
      <c r="K118" s="26" t="str">
        <f>LOWER(DEC2HEX((J118)))</f>
        <v>0</v>
      </c>
      <c r="L118" s="26">
        <f>J118*(2^C118)</f>
        <v>0</v>
      </c>
      <c r="M118" s="19"/>
    </row>
    <row r="119" spans="1:13" ht="14.6">
      <c r="A119" s="6"/>
      <c r="B119" s="5" t="s">
        <v>503</v>
      </c>
      <c r="C119" s="6"/>
      <c r="D119" s="6"/>
      <c r="E119" s="6">
        <f>SUM(E120:E131)</f>
        <v>32</v>
      </c>
      <c r="F119" s="7" t="str">
        <f>CONCATENATE("32'h",K119)</f>
        <v>32'h00004822</v>
      </c>
      <c r="G119" s="7"/>
      <c r="H119" s="8" t="s">
        <v>1523</v>
      </c>
      <c r="I119" s="8"/>
      <c r="J119" s="6"/>
      <c r="K119" s="6" t="str">
        <f>LOWER(DEC2HEX(L119,8))</f>
        <v>00004822</v>
      </c>
      <c r="L119" s="6">
        <f>SUM(L120:L131)</f>
        <v>18466</v>
      </c>
      <c r="M119" s="19"/>
    </row>
    <row r="120" spans="1:13" ht="14.6">
      <c r="A120" s="55"/>
      <c r="B120" s="55"/>
      <c r="C120" s="26">
        <v>15</v>
      </c>
      <c r="D120" s="26">
        <v>31</v>
      </c>
      <c r="E120" s="26">
        <f t="shared" ref="E120:E131" si="28">D120+1-C120</f>
        <v>17</v>
      </c>
      <c r="F120" s="26" t="str">
        <f t="shared" ref="F120:F131" si="29">CONCATENATE(E120,"'h",K120)</f>
        <v>17'h0</v>
      </c>
      <c r="G120" s="26" t="s">
        <v>121</v>
      </c>
      <c r="H120" s="18" t="s">
        <v>106</v>
      </c>
      <c r="I120" s="16"/>
      <c r="J120" s="26">
        <v>0</v>
      </c>
      <c r="K120" s="26" t="str">
        <f t="shared" ref="K120:K131" si="30">LOWER(DEC2HEX((J120)))</f>
        <v>0</v>
      </c>
      <c r="L120" s="26">
        <f t="shared" ref="L120:L131" si="31">J120*(2^C120)</f>
        <v>0</v>
      </c>
      <c r="M120" s="19"/>
    </row>
    <row r="121" spans="1:13" ht="14.6">
      <c r="A121" s="55"/>
      <c r="B121" s="55"/>
      <c r="C121" s="26">
        <v>14</v>
      </c>
      <c r="D121" s="26">
        <v>14</v>
      </c>
      <c r="E121" s="26">
        <f t="shared" si="28"/>
        <v>1</v>
      </c>
      <c r="F121" s="26" t="str">
        <f t="shared" si="29"/>
        <v>1'h1</v>
      </c>
      <c r="G121" s="26" t="s">
        <v>121</v>
      </c>
      <c r="H121" s="18" t="s">
        <v>1524</v>
      </c>
      <c r="I121" s="34"/>
      <c r="J121" s="26">
        <v>1</v>
      </c>
      <c r="K121" s="26" t="str">
        <f t="shared" si="30"/>
        <v>1</v>
      </c>
      <c r="L121" s="26">
        <f t="shared" si="31"/>
        <v>16384</v>
      </c>
      <c r="M121" s="19"/>
    </row>
    <row r="122" spans="1:13" ht="14.6">
      <c r="A122" s="55"/>
      <c r="B122" s="55"/>
      <c r="C122" s="26">
        <v>13</v>
      </c>
      <c r="D122" s="26">
        <v>13</v>
      </c>
      <c r="E122" s="26">
        <f t="shared" si="28"/>
        <v>1</v>
      </c>
      <c r="F122" s="26" t="str">
        <f t="shared" si="29"/>
        <v>1'h0</v>
      </c>
      <c r="G122" s="26" t="s">
        <v>121</v>
      </c>
      <c r="H122" s="18" t="s">
        <v>1525</v>
      </c>
      <c r="I122" s="16"/>
      <c r="J122" s="26">
        <v>0</v>
      </c>
      <c r="K122" s="26" t="str">
        <f t="shared" si="30"/>
        <v>0</v>
      </c>
      <c r="L122" s="26">
        <f t="shared" si="31"/>
        <v>0</v>
      </c>
      <c r="M122" s="19"/>
    </row>
    <row r="123" spans="1:13" ht="14.6">
      <c r="A123" s="55"/>
      <c r="B123" s="55"/>
      <c r="C123" s="26">
        <v>12</v>
      </c>
      <c r="D123" s="26">
        <v>12</v>
      </c>
      <c r="E123" s="26">
        <f t="shared" si="28"/>
        <v>1</v>
      </c>
      <c r="F123" s="26" t="str">
        <f t="shared" si="29"/>
        <v>1'h0</v>
      </c>
      <c r="G123" s="26" t="s">
        <v>121</v>
      </c>
      <c r="H123" s="18" t="s">
        <v>1526</v>
      </c>
      <c r="I123" s="34"/>
      <c r="J123" s="26">
        <v>0</v>
      </c>
      <c r="K123" s="26" t="str">
        <f t="shared" si="30"/>
        <v>0</v>
      </c>
      <c r="L123" s="26">
        <f t="shared" si="31"/>
        <v>0</v>
      </c>
      <c r="M123" s="19"/>
    </row>
    <row r="124" spans="1:13" ht="14.6">
      <c r="A124" s="55"/>
      <c r="B124" s="55"/>
      <c r="C124" s="26">
        <v>11</v>
      </c>
      <c r="D124" s="26">
        <v>11</v>
      </c>
      <c r="E124" s="26">
        <f t="shared" si="28"/>
        <v>1</v>
      </c>
      <c r="F124" s="26" t="str">
        <f t="shared" si="29"/>
        <v>1'h1</v>
      </c>
      <c r="G124" s="26" t="s">
        <v>121</v>
      </c>
      <c r="H124" s="18" t="s">
        <v>1527</v>
      </c>
      <c r="I124" s="16"/>
      <c r="J124" s="26">
        <v>1</v>
      </c>
      <c r="K124" s="26" t="str">
        <f t="shared" si="30"/>
        <v>1</v>
      </c>
      <c r="L124" s="26">
        <f t="shared" si="31"/>
        <v>2048</v>
      </c>
      <c r="M124" s="19"/>
    </row>
    <row r="125" spans="1:13" ht="14.6">
      <c r="A125" s="55"/>
      <c r="B125" s="55"/>
      <c r="C125" s="26">
        <v>10</v>
      </c>
      <c r="D125" s="26">
        <v>10</v>
      </c>
      <c r="E125" s="26">
        <f t="shared" si="28"/>
        <v>1</v>
      </c>
      <c r="F125" s="26" t="str">
        <f t="shared" si="29"/>
        <v>1'h0</v>
      </c>
      <c r="G125" s="26" t="s">
        <v>121</v>
      </c>
      <c r="H125" s="18" t="s">
        <v>106</v>
      </c>
      <c r="I125" s="34"/>
      <c r="J125" s="26">
        <v>0</v>
      </c>
      <c r="K125" s="26" t="str">
        <f t="shared" si="30"/>
        <v>0</v>
      </c>
      <c r="L125" s="26">
        <f t="shared" si="31"/>
        <v>0</v>
      </c>
      <c r="M125" s="19"/>
    </row>
    <row r="126" spans="1:13" ht="14.6">
      <c r="A126" s="55"/>
      <c r="B126" s="55"/>
      <c r="C126" s="26">
        <v>9</v>
      </c>
      <c r="D126" s="26">
        <v>9</v>
      </c>
      <c r="E126" s="26">
        <f t="shared" si="28"/>
        <v>1</v>
      </c>
      <c r="F126" s="26" t="str">
        <f t="shared" si="29"/>
        <v>1'h0</v>
      </c>
      <c r="G126" s="26" t="s">
        <v>121</v>
      </c>
      <c r="H126" s="18" t="s">
        <v>1528</v>
      </c>
      <c r="I126" s="16"/>
      <c r="J126" s="26">
        <v>0</v>
      </c>
      <c r="K126" s="26" t="str">
        <f t="shared" si="30"/>
        <v>0</v>
      </c>
      <c r="L126" s="26">
        <f t="shared" si="31"/>
        <v>0</v>
      </c>
      <c r="M126" s="19"/>
    </row>
    <row r="127" spans="1:13" ht="14.6">
      <c r="A127" s="55"/>
      <c r="B127" s="55"/>
      <c r="C127" s="26">
        <v>8</v>
      </c>
      <c r="D127" s="26">
        <v>8</v>
      </c>
      <c r="E127" s="26">
        <f t="shared" si="28"/>
        <v>1</v>
      </c>
      <c r="F127" s="26" t="str">
        <f t="shared" si="29"/>
        <v>1'h0</v>
      </c>
      <c r="G127" s="26" t="s">
        <v>121</v>
      </c>
      <c r="H127" s="18" t="s">
        <v>1529</v>
      </c>
      <c r="I127" s="34"/>
      <c r="J127" s="26">
        <v>0</v>
      </c>
      <c r="K127" s="26" t="str">
        <f t="shared" si="30"/>
        <v>0</v>
      </c>
      <c r="L127" s="26">
        <f t="shared" si="31"/>
        <v>0</v>
      </c>
      <c r="M127" s="19"/>
    </row>
    <row r="128" spans="1:13" ht="14.6">
      <c r="A128" s="55"/>
      <c r="B128" s="55"/>
      <c r="C128" s="26">
        <v>6</v>
      </c>
      <c r="D128" s="26">
        <v>7</v>
      </c>
      <c r="E128" s="26">
        <f t="shared" si="28"/>
        <v>2</v>
      </c>
      <c r="F128" s="26" t="str">
        <f t="shared" si="29"/>
        <v>2'h0</v>
      </c>
      <c r="G128" s="26" t="s">
        <v>121</v>
      </c>
      <c r="H128" s="18" t="s">
        <v>106</v>
      </c>
      <c r="I128" s="16"/>
      <c r="J128" s="26">
        <v>0</v>
      </c>
      <c r="K128" s="26" t="str">
        <f t="shared" si="30"/>
        <v>0</v>
      </c>
      <c r="L128" s="26">
        <f t="shared" si="31"/>
        <v>0</v>
      </c>
      <c r="M128" s="19"/>
    </row>
    <row r="129" spans="1:13" ht="14.6">
      <c r="A129" s="55"/>
      <c r="B129" s="55"/>
      <c r="C129" s="26">
        <v>4</v>
      </c>
      <c r="D129" s="26">
        <v>5</v>
      </c>
      <c r="E129" s="26">
        <f t="shared" si="28"/>
        <v>2</v>
      </c>
      <c r="F129" s="26" t="str">
        <f t="shared" si="29"/>
        <v>2'h2</v>
      </c>
      <c r="G129" s="26" t="s">
        <v>121</v>
      </c>
      <c r="H129" s="18" t="s">
        <v>1530</v>
      </c>
      <c r="I129" s="34"/>
      <c r="J129" s="26">
        <v>2</v>
      </c>
      <c r="K129" s="26" t="str">
        <f t="shared" si="30"/>
        <v>2</v>
      </c>
      <c r="L129" s="26">
        <f t="shared" si="31"/>
        <v>32</v>
      </c>
      <c r="M129" s="19"/>
    </row>
    <row r="130" spans="1:13" ht="14.6">
      <c r="A130" s="55"/>
      <c r="B130" s="55"/>
      <c r="C130" s="26">
        <v>2</v>
      </c>
      <c r="D130" s="26">
        <v>3</v>
      </c>
      <c r="E130" s="26">
        <f t="shared" si="28"/>
        <v>2</v>
      </c>
      <c r="F130" s="26" t="str">
        <f t="shared" si="29"/>
        <v>2'h0</v>
      </c>
      <c r="G130" s="26" t="s">
        <v>121</v>
      </c>
      <c r="H130" s="18" t="s">
        <v>106</v>
      </c>
      <c r="I130" s="16"/>
      <c r="J130" s="26">
        <v>0</v>
      </c>
      <c r="K130" s="26" t="str">
        <f t="shared" si="30"/>
        <v>0</v>
      </c>
      <c r="L130" s="26">
        <f t="shared" si="31"/>
        <v>0</v>
      </c>
      <c r="M130" s="19"/>
    </row>
    <row r="131" spans="1:13" ht="14.6">
      <c r="A131" s="55"/>
      <c r="B131" s="55"/>
      <c r="C131" s="26">
        <v>0</v>
      </c>
      <c r="D131" s="26">
        <v>1</v>
      </c>
      <c r="E131" s="26">
        <f t="shared" si="28"/>
        <v>2</v>
      </c>
      <c r="F131" s="26" t="str">
        <f t="shared" si="29"/>
        <v>2'h2</v>
      </c>
      <c r="G131" s="26" t="s">
        <v>121</v>
      </c>
      <c r="H131" s="18" t="s">
        <v>1531</v>
      </c>
      <c r="I131" s="34"/>
      <c r="J131" s="26">
        <v>2</v>
      </c>
      <c r="K131" s="26" t="str">
        <f t="shared" si="30"/>
        <v>2</v>
      </c>
      <c r="L131" s="26">
        <f t="shared" si="31"/>
        <v>2</v>
      </c>
      <c r="M131" s="19"/>
    </row>
  </sheetData>
  <phoneticPr fontId="29"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
  <sheetViews>
    <sheetView topLeftCell="A100" zoomScale="115" zoomScaleNormal="115" workbookViewId="0">
      <selection activeCell="L111" sqref="L111"/>
    </sheetView>
  </sheetViews>
  <sheetFormatPr defaultColWidth="9" defaultRowHeight="14.15"/>
  <cols>
    <col min="1" max="5" width="9" style="43" customWidth="1"/>
    <col min="6" max="6" width="11.3828125" style="43" customWidth="1"/>
    <col min="7" max="7" width="9" style="43" customWidth="1"/>
    <col min="8" max="8" width="19.07421875" style="43" customWidth="1"/>
    <col min="9" max="9" width="26.921875" style="43" customWidth="1"/>
    <col min="10" max="11" width="9" style="43" customWidth="1"/>
    <col min="12" max="12" width="10.4609375" style="43" customWidth="1"/>
    <col min="13" max="13" width="9" style="43" customWidth="1"/>
  </cols>
  <sheetData>
    <row r="1" spans="1:13" ht="43.75">
      <c r="A1" s="53" t="s">
        <v>262</v>
      </c>
      <c r="B1" s="54" t="s">
        <v>107</v>
      </c>
      <c r="C1" s="53" t="s">
        <v>108</v>
      </c>
      <c r="D1" s="53" t="s">
        <v>109</v>
      </c>
      <c r="E1" s="53" t="s">
        <v>110</v>
      </c>
      <c r="F1" s="53" t="s">
        <v>111</v>
      </c>
      <c r="G1" s="53" t="s">
        <v>112</v>
      </c>
      <c r="H1" s="53" t="s">
        <v>113</v>
      </c>
      <c r="I1" s="53" t="s">
        <v>114</v>
      </c>
      <c r="J1" s="53" t="s">
        <v>115</v>
      </c>
      <c r="K1" s="53" t="s">
        <v>116</v>
      </c>
      <c r="L1" s="53" t="s">
        <v>117</v>
      </c>
      <c r="M1" s="53" t="s">
        <v>263</v>
      </c>
    </row>
    <row r="2" spans="1:13" ht="14.6">
      <c r="A2" s="6"/>
      <c r="B2" s="5" t="s">
        <v>120</v>
      </c>
      <c r="C2" s="6"/>
      <c r="D2" s="6"/>
      <c r="E2" s="6">
        <f>SUM(E3:E15)</f>
        <v>32</v>
      </c>
      <c r="F2" s="7" t="str">
        <f>CONCATENATE("32'h",K2)</f>
        <v>32'h49260a11</v>
      </c>
      <c r="G2" s="7"/>
      <c r="H2" s="8" t="s">
        <v>1532</v>
      </c>
      <c r="I2" s="8"/>
      <c r="J2" s="6"/>
      <c r="K2" s="6" t="str">
        <f>LOWER(DEC2HEX(L2,8))</f>
        <v>49260a11</v>
      </c>
      <c r="L2" s="6">
        <f>SUM(L3:L15)</f>
        <v>1227229713</v>
      </c>
      <c r="M2" s="6"/>
    </row>
    <row r="3" spans="1:13" ht="58.3">
      <c r="A3" s="17"/>
      <c r="B3" s="17"/>
      <c r="C3" s="10">
        <v>31</v>
      </c>
      <c r="D3" s="10">
        <v>31</v>
      </c>
      <c r="E3" s="10">
        <f t="shared" ref="E3:E15" si="0">D3+1-C3</f>
        <v>1</v>
      </c>
      <c r="F3" s="10" t="str">
        <f t="shared" ref="F3:F15" si="1">CONCATENATE(E3,"'h",K3)</f>
        <v>1'h0</v>
      </c>
      <c r="G3" s="10" t="s">
        <v>123</v>
      </c>
      <c r="H3" s="18" t="s">
        <v>1533</v>
      </c>
      <c r="I3" s="34" t="s">
        <v>1534</v>
      </c>
      <c r="J3" s="10">
        <v>0</v>
      </c>
      <c r="K3" s="10" t="str">
        <f t="shared" ref="K3:K15" si="2">LOWER(DEC2HEX((J3)))</f>
        <v>0</v>
      </c>
      <c r="L3" s="10">
        <f t="shared" ref="L3:L15" si="3">J3*(2^C3)</f>
        <v>0</v>
      </c>
      <c r="M3" s="19"/>
    </row>
    <row r="4" spans="1:13" ht="87.45">
      <c r="A4" s="17"/>
      <c r="B4" s="33"/>
      <c r="C4" s="10">
        <v>24</v>
      </c>
      <c r="D4" s="10">
        <v>30</v>
      </c>
      <c r="E4" s="10">
        <f t="shared" si="0"/>
        <v>7</v>
      </c>
      <c r="F4" s="10" t="str">
        <f t="shared" si="1"/>
        <v>7'h49</v>
      </c>
      <c r="G4" s="10" t="s">
        <v>123</v>
      </c>
      <c r="H4" s="22" t="s">
        <v>1535</v>
      </c>
      <c r="I4" s="35" t="s">
        <v>1536</v>
      </c>
      <c r="J4" s="10">
        <v>73</v>
      </c>
      <c r="K4" s="10" t="str">
        <f t="shared" si="2"/>
        <v>49</v>
      </c>
      <c r="L4" s="10">
        <f t="shared" si="3"/>
        <v>1224736768</v>
      </c>
      <c r="M4" s="19"/>
    </row>
    <row r="5" spans="1:13" ht="43.75">
      <c r="A5" s="17"/>
      <c r="B5" s="33"/>
      <c r="C5" s="10">
        <v>23</v>
      </c>
      <c r="D5" s="10">
        <v>23</v>
      </c>
      <c r="E5" s="10">
        <f t="shared" si="0"/>
        <v>1</v>
      </c>
      <c r="F5" s="10" t="str">
        <f t="shared" si="1"/>
        <v>1'h0</v>
      </c>
      <c r="G5" s="10" t="s">
        <v>123</v>
      </c>
      <c r="H5" s="22" t="s">
        <v>1537</v>
      </c>
      <c r="I5" s="35" t="s">
        <v>1538</v>
      </c>
      <c r="J5" s="10">
        <v>0</v>
      </c>
      <c r="K5" s="10" t="str">
        <f t="shared" si="2"/>
        <v>0</v>
      </c>
      <c r="L5" s="10">
        <f t="shared" si="3"/>
        <v>0</v>
      </c>
      <c r="M5" s="19"/>
    </row>
    <row r="6" spans="1:13" ht="38.9" customHeight="1">
      <c r="A6" s="17"/>
      <c r="B6" s="33"/>
      <c r="C6" s="10">
        <v>16</v>
      </c>
      <c r="D6" s="10">
        <v>22</v>
      </c>
      <c r="E6" s="10">
        <f t="shared" si="0"/>
        <v>7</v>
      </c>
      <c r="F6" s="10" t="str">
        <f t="shared" si="1"/>
        <v>7'h26</v>
      </c>
      <c r="G6" s="10" t="s">
        <v>123</v>
      </c>
      <c r="H6" s="22" t="s">
        <v>1539</v>
      </c>
      <c r="I6" s="35" t="s">
        <v>1540</v>
      </c>
      <c r="J6" s="10">
        <v>38</v>
      </c>
      <c r="K6" s="10" t="str">
        <f t="shared" si="2"/>
        <v>26</v>
      </c>
      <c r="L6" s="10">
        <f t="shared" si="3"/>
        <v>2490368</v>
      </c>
      <c r="M6" s="19"/>
    </row>
    <row r="7" spans="1:13" ht="29.15">
      <c r="A7" s="17"/>
      <c r="B7" s="33"/>
      <c r="C7" s="10">
        <v>15</v>
      </c>
      <c r="D7" s="10">
        <v>15</v>
      </c>
      <c r="E7" s="10">
        <f t="shared" si="0"/>
        <v>1</v>
      </c>
      <c r="F7" s="10" t="str">
        <f t="shared" si="1"/>
        <v>1'h0</v>
      </c>
      <c r="G7" s="10" t="s">
        <v>123</v>
      </c>
      <c r="H7" s="22" t="s">
        <v>1541</v>
      </c>
      <c r="I7" s="35" t="s">
        <v>1542</v>
      </c>
      <c r="J7" s="10">
        <v>0</v>
      </c>
      <c r="K7" s="10" t="str">
        <f t="shared" si="2"/>
        <v>0</v>
      </c>
      <c r="L7" s="10">
        <f t="shared" si="3"/>
        <v>0</v>
      </c>
      <c r="M7" s="19"/>
    </row>
    <row r="8" spans="1:13" ht="84" customHeight="1">
      <c r="A8" s="17"/>
      <c r="B8" s="33"/>
      <c r="C8" s="10">
        <v>8</v>
      </c>
      <c r="D8" s="10">
        <v>14</v>
      </c>
      <c r="E8" s="10">
        <f t="shared" si="0"/>
        <v>7</v>
      </c>
      <c r="F8" s="10" t="str">
        <f t="shared" si="1"/>
        <v>7'ha</v>
      </c>
      <c r="G8" s="10" t="s">
        <v>123</v>
      </c>
      <c r="H8" s="22" t="s">
        <v>1543</v>
      </c>
      <c r="I8" s="35" t="s">
        <v>1544</v>
      </c>
      <c r="J8" s="10">
        <v>10</v>
      </c>
      <c r="K8" s="10" t="str">
        <f t="shared" si="2"/>
        <v>a</v>
      </c>
      <c r="L8" s="10">
        <f t="shared" si="3"/>
        <v>2560</v>
      </c>
      <c r="M8" s="19"/>
    </row>
    <row r="9" spans="1:13" ht="29.15">
      <c r="A9" s="17"/>
      <c r="B9" s="33"/>
      <c r="C9" s="10">
        <v>7</v>
      </c>
      <c r="D9" s="10">
        <v>7</v>
      </c>
      <c r="E9" s="10">
        <f t="shared" si="0"/>
        <v>1</v>
      </c>
      <c r="F9" s="10" t="str">
        <f t="shared" si="1"/>
        <v>1'h0</v>
      </c>
      <c r="G9" s="10" t="s">
        <v>123</v>
      </c>
      <c r="H9" s="22" t="s">
        <v>1545</v>
      </c>
      <c r="I9" s="35" t="s">
        <v>1546</v>
      </c>
      <c r="J9" s="10">
        <v>0</v>
      </c>
      <c r="K9" s="10" t="str">
        <f t="shared" si="2"/>
        <v>0</v>
      </c>
      <c r="L9" s="10">
        <f t="shared" si="3"/>
        <v>0</v>
      </c>
      <c r="M9" s="19"/>
    </row>
    <row r="10" spans="1:13" ht="29.15">
      <c r="A10" s="17"/>
      <c r="B10" s="33"/>
      <c r="C10" s="10">
        <v>6</v>
      </c>
      <c r="D10" s="10">
        <v>6</v>
      </c>
      <c r="E10" s="10">
        <f t="shared" si="0"/>
        <v>1</v>
      </c>
      <c r="F10" s="10" t="str">
        <f t="shared" si="1"/>
        <v>1'h0</v>
      </c>
      <c r="G10" s="10" t="s">
        <v>123</v>
      </c>
      <c r="H10" s="22" t="s">
        <v>1547</v>
      </c>
      <c r="I10" s="35" t="s">
        <v>1548</v>
      </c>
      <c r="J10" s="10">
        <v>0</v>
      </c>
      <c r="K10" s="10" t="str">
        <f t="shared" si="2"/>
        <v>0</v>
      </c>
      <c r="L10" s="10">
        <f t="shared" si="3"/>
        <v>0</v>
      </c>
      <c r="M10" s="19"/>
    </row>
    <row r="11" spans="1:13" ht="58.3">
      <c r="A11" s="17"/>
      <c r="B11" s="33"/>
      <c r="C11" s="10">
        <v>5</v>
      </c>
      <c r="D11" s="10">
        <v>5</v>
      </c>
      <c r="E11" s="10">
        <f t="shared" si="0"/>
        <v>1</v>
      </c>
      <c r="F11" s="10" t="str">
        <f t="shared" si="1"/>
        <v>1'h0</v>
      </c>
      <c r="G11" s="10" t="s">
        <v>123</v>
      </c>
      <c r="H11" s="22" t="s">
        <v>1549</v>
      </c>
      <c r="I11" s="35" t="s">
        <v>1550</v>
      </c>
      <c r="J11" s="10">
        <v>0</v>
      </c>
      <c r="K11" s="10" t="str">
        <f t="shared" si="2"/>
        <v>0</v>
      </c>
      <c r="L11" s="10">
        <f t="shared" si="3"/>
        <v>0</v>
      </c>
      <c r="M11" s="19"/>
    </row>
    <row r="12" spans="1:13" ht="58.3">
      <c r="A12" s="17"/>
      <c r="B12" s="33"/>
      <c r="C12" s="10">
        <v>4</v>
      </c>
      <c r="D12" s="10">
        <v>4</v>
      </c>
      <c r="E12" s="10">
        <f t="shared" si="0"/>
        <v>1</v>
      </c>
      <c r="F12" s="10" t="str">
        <f t="shared" si="1"/>
        <v>1'h1</v>
      </c>
      <c r="G12" s="10" t="s">
        <v>123</v>
      </c>
      <c r="H12" s="22" t="s">
        <v>1551</v>
      </c>
      <c r="I12" s="35" t="s">
        <v>1552</v>
      </c>
      <c r="J12" s="10">
        <v>1</v>
      </c>
      <c r="K12" s="10" t="str">
        <f t="shared" si="2"/>
        <v>1</v>
      </c>
      <c r="L12" s="10">
        <f t="shared" si="3"/>
        <v>16</v>
      </c>
      <c r="M12" s="19"/>
    </row>
    <row r="13" spans="1:13" ht="29.15">
      <c r="A13" s="17"/>
      <c r="B13" s="33"/>
      <c r="C13" s="10">
        <v>3</v>
      </c>
      <c r="D13" s="10">
        <v>3</v>
      </c>
      <c r="E13" s="10">
        <f t="shared" si="0"/>
        <v>1</v>
      </c>
      <c r="F13" s="10" t="str">
        <f t="shared" si="1"/>
        <v>1'h0</v>
      </c>
      <c r="G13" s="10" t="s">
        <v>123</v>
      </c>
      <c r="H13" s="22" t="s">
        <v>1553</v>
      </c>
      <c r="I13" s="35" t="s">
        <v>1554</v>
      </c>
      <c r="J13" s="10">
        <v>0</v>
      </c>
      <c r="K13" s="10" t="str">
        <f t="shared" si="2"/>
        <v>0</v>
      </c>
      <c r="L13" s="10">
        <f t="shared" si="3"/>
        <v>0</v>
      </c>
      <c r="M13" s="19"/>
    </row>
    <row r="14" spans="1:13" ht="43.75">
      <c r="A14" s="17"/>
      <c r="B14" s="33"/>
      <c r="C14" s="10">
        <v>1</v>
      </c>
      <c r="D14" s="10">
        <v>2</v>
      </c>
      <c r="E14" s="10">
        <f t="shared" si="0"/>
        <v>2</v>
      </c>
      <c r="F14" s="10" t="str">
        <f t="shared" si="1"/>
        <v>2'h0</v>
      </c>
      <c r="G14" s="10" t="s">
        <v>123</v>
      </c>
      <c r="H14" s="22" t="s">
        <v>1555</v>
      </c>
      <c r="I14" s="35" t="s">
        <v>1556</v>
      </c>
      <c r="J14" s="10">
        <v>0</v>
      </c>
      <c r="K14" s="10" t="str">
        <f t="shared" si="2"/>
        <v>0</v>
      </c>
      <c r="L14" s="10">
        <f t="shared" si="3"/>
        <v>0</v>
      </c>
      <c r="M14" s="19"/>
    </row>
    <row r="15" spans="1:13" ht="29.15">
      <c r="A15" s="17"/>
      <c r="B15" s="33"/>
      <c r="C15" s="10">
        <v>0</v>
      </c>
      <c r="D15" s="10">
        <v>0</v>
      </c>
      <c r="E15" s="10">
        <f t="shared" si="0"/>
        <v>1</v>
      </c>
      <c r="F15" s="10" t="str">
        <f t="shared" si="1"/>
        <v>1'h1</v>
      </c>
      <c r="G15" s="10" t="s">
        <v>123</v>
      </c>
      <c r="H15" s="22" t="s">
        <v>1557</v>
      </c>
      <c r="I15" s="35" t="s">
        <v>1558</v>
      </c>
      <c r="J15" s="10">
        <v>1</v>
      </c>
      <c r="K15" s="10" t="str">
        <f t="shared" si="2"/>
        <v>1</v>
      </c>
      <c r="L15" s="10">
        <f t="shared" si="3"/>
        <v>1</v>
      </c>
      <c r="M15" s="19"/>
    </row>
    <row r="16" spans="1:13" ht="14.6">
      <c r="A16" s="6"/>
      <c r="B16" s="5" t="s">
        <v>153</v>
      </c>
      <c r="C16" s="6"/>
      <c r="D16" s="6"/>
      <c r="E16" s="6">
        <f>SUM(E17:E21)</f>
        <v>32</v>
      </c>
      <c r="F16" s="7" t="str">
        <f>CONCATENATE("32'h",K16)</f>
        <v>32'h00000002</v>
      </c>
      <c r="G16" s="7"/>
      <c r="H16" s="8" t="s">
        <v>1559</v>
      </c>
      <c r="I16" s="8"/>
      <c r="J16" s="6"/>
      <c r="K16" s="6" t="str">
        <f>LOWER(DEC2HEX(L16,8))</f>
        <v>00000002</v>
      </c>
      <c r="L16" s="6">
        <f>SUM(L17:L21)</f>
        <v>2</v>
      </c>
      <c r="M16" s="6"/>
    </row>
    <row r="17" spans="1:13" ht="14.6">
      <c r="A17" s="17"/>
      <c r="B17" s="17"/>
      <c r="C17" s="10">
        <v>4</v>
      </c>
      <c r="D17" s="10">
        <v>31</v>
      </c>
      <c r="E17" s="10">
        <f>D17+1-C17</f>
        <v>28</v>
      </c>
      <c r="F17" s="10" t="str">
        <f>CONCATENATE(E17,"'h",K17)</f>
        <v>28'h0</v>
      </c>
      <c r="G17" s="10" t="s">
        <v>121</v>
      </c>
      <c r="H17" s="18" t="s">
        <v>106</v>
      </c>
      <c r="I17" s="34" t="s">
        <v>334</v>
      </c>
      <c r="J17" s="10">
        <v>0</v>
      </c>
      <c r="K17" s="10" t="str">
        <f>LOWER(DEC2HEX((J17)))</f>
        <v>0</v>
      </c>
      <c r="L17" s="10">
        <f>J17*(2^C17)</f>
        <v>0</v>
      </c>
      <c r="M17" s="19"/>
    </row>
    <row r="18" spans="1:13" ht="29.15">
      <c r="A18" s="17"/>
      <c r="B18" s="33"/>
      <c r="C18" s="10">
        <v>3</v>
      </c>
      <c r="D18" s="10">
        <v>3</v>
      </c>
      <c r="E18" s="10">
        <f>D18+1-C18</f>
        <v>1</v>
      </c>
      <c r="F18" s="10" t="str">
        <f>CONCATENATE(E18,"'h",K18)</f>
        <v>1'h0</v>
      </c>
      <c r="G18" s="10" t="s">
        <v>211</v>
      </c>
      <c r="H18" s="22" t="s">
        <v>1560</v>
      </c>
      <c r="I18" s="35" t="s">
        <v>1561</v>
      </c>
      <c r="J18" s="10">
        <v>0</v>
      </c>
      <c r="K18" s="10" t="str">
        <f>LOWER(DEC2HEX((J18)))</f>
        <v>0</v>
      </c>
      <c r="L18" s="10">
        <f>J18*(2^C18)</f>
        <v>0</v>
      </c>
      <c r="M18" s="19"/>
    </row>
    <row r="19" spans="1:13" ht="116.6">
      <c r="A19" s="17"/>
      <c r="B19" s="33"/>
      <c r="C19" s="10">
        <v>2</v>
      </c>
      <c r="D19" s="10">
        <v>2</v>
      </c>
      <c r="E19" s="10">
        <f>D19+1-C19</f>
        <v>1</v>
      </c>
      <c r="F19" s="10" t="str">
        <f>CONCATENATE(E19,"'h",K19)</f>
        <v>1'h0</v>
      </c>
      <c r="G19" s="10" t="s">
        <v>123</v>
      </c>
      <c r="H19" s="22" t="s">
        <v>1562</v>
      </c>
      <c r="I19" s="35" t="s">
        <v>3647</v>
      </c>
      <c r="J19" s="10">
        <v>0</v>
      </c>
      <c r="K19" s="10" t="str">
        <f>LOWER(DEC2HEX((J19)))</f>
        <v>0</v>
      </c>
      <c r="L19" s="10">
        <f>J19*(2^C19)</f>
        <v>0</v>
      </c>
      <c r="M19" s="19"/>
    </row>
    <row r="20" spans="1:13" ht="29.15">
      <c r="A20" s="17"/>
      <c r="B20" s="33"/>
      <c r="C20" s="10">
        <v>1</v>
      </c>
      <c r="D20" s="10">
        <v>1</v>
      </c>
      <c r="E20" s="10">
        <f>D20+1-C20</f>
        <v>1</v>
      </c>
      <c r="F20" s="10" t="str">
        <f>CONCATENATE(E20,"'h",K20)</f>
        <v>1'h1</v>
      </c>
      <c r="G20" s="10" t="s">
        <v>123</v>
      </c>
      <c r="H20" s="22" t="s">
        <v>1563</v>
      </c>
      <c r="I20" s="35" t="s">
        <v>1564</v>
      </c>
      <c r="J20" s="10">
        <v>1</v>
      </c>
      <c r="K20" s="10" t="str">
        <f>LOWER(DEC2HEX((J20)))</f>
        <v>1</v>
      </c>
      <c r="L20" s="10">
        <f>J20*(2^C20)</f>
        <v>2</v>
      </c>
      <c r="M20" s="19"/>
    </row>
    <row r="21" spans="1:13" ht="87.45">
      <c r="A21" s="17"/>
      <c r="B21" s="33"/>
      <c r="C21" s="10">
        <v>0</v>
      </c>
      <c r="D21" s="10">
        <v>0</v>
      </c>
      <c r="E21" s="10">
        <f>D21+1-C21</f>
        <v>1</v>
      </c>
      <c r="F21" s="10" t="str">
        <f>CONCATENATE(E21,"'h",K21)</f>
        <v>1'h0</v>
      </c>
      <c r="G21" s="10" t="s">
        <v>123</v>
      </c>
      <c r="H21" s="22" t="s">
        <v>1565</v>
      </c>
      <c r="I21" s="35" t="s">
        <v>1566</v>
      </c>
      <c r="J21" s="10">
        <v>0</v>
      </c>
      <c r="K21" s="10" t="str">
        <f>LOWER(DEC2HEX((J21)))</f>
        <v>0</v>
      </c>
      <c r="L21" s="10">
        <f>J21*(2^C21)</f>
        <v>0</v>
      </c>
      <c r="M21" s="19"/>
    </row>
    <row r="22" spans="1:13" ht="14.6">
      <c r="A22" s="6"/>
      <c r="B22" s="5" t="s">
        <v>167</v>
      </c>
      <c r="C22" s="6"/>
      <c r="D22" s="6"/>
      <c r="E22" s="6">
        <f>SUM(E23:E28)</f>
        <v>32</v>
      </c>
      <c r="F22" s="7" t="str">
        <f>CONCATENATE("32'h",K22)</f>
        <v>32'h1bfdc872</v>
      </c>
      <c r="G22" s="7"/>
      <c r="H22" s="8" t="s">
        <v>1567</v>
      </c>
      <c r="I22" s="8"/>
      <c r="J22" s="6"/>
      <c r="K22" s="6" t="str">
        <f>LOWER(DEC2HEX(L22,8))</f>
        <v>1bfdc872</v>
      </c>
      <c r="L22" s="6">
        <f>SUM(L23:L28)</f>
        <v>469616754</v>
      </c>
      <c r="M22" s="6"/>
    </row>
    <row r="23" spans="1:13" ht="14.6">
      <c r="A23" s="17"/>
      <c r="B23" s="17"/>
      <c r="C23" s="10">
        <v>29</v>
      </c>
      <c r="D23" s="10">
        <v>31</v>
      </c>
      <c r="E23" s="10">
        <f t="shared" ref="E23:E28" si="4">D23+1-C23</f>
        <v>3</v>
      </c>
      <c r="F23" s="10" t="str">
        <f t="shared" ref="F23:F28" si="5">CONCATENATE(E23,"'h",K23)</f>
        <v>3'h0</v>
      </c>
      <c r="G23" s="10" t="s">
        <v>121</v>
      </c>
      <c r="H23" s="18" t="s">
        <v>106</v>
      </c>
      <c r="I23" s="34" t="s">
        <v>334</v>
      </c>
      <c r="J23" s="10">
        <v>0</v>
      </c>
      <c r="K23" s="10" t="str">
        <f t="shared" ref="K23:K28" si="6">LOWER(DEC2HEX((J23)))</f>
        <v>0</v>
      </c>
      <c r="L23" s="10">
        <f t="shared" ref="L23:L28" si="7">J23*(2^C23)</f>
        <v>0</v>
      </c>
      <c r="M23" s="19"/>
    </row>
    <row r="24" spans="1:13" ht="43.75">
      <c r="A24" s="57"/>
      <c r="B24" s="58"/>
      <c r="C24" s="59">
        <v>28</v>
      </c>
      <c r="D24" s="59">
        <v>28</v>
      </c>
      <c r="E24" s="59">
        <f t="shared" si="4"/>
        <v>1</v>
      </c>
      <c r="F24" s="59" t="str">
        <f t="shared" si="5"/>
        <v>1'h1</v>
      </c>
      <c r="G24" s="59" t="s">
        <v>123</v>
      </c>
      <c r="H24" s="60" t="s">
        <v>3648</v>
      </c>
      <c r="I24" s="64" t="s">
        <v>2383</v>
      </c>
      <c r="J24" s="59">
        <v>1</v>
      </c>
      <c r="K24" s="59" t="str">
        <f t="shared" si="6"/>
        <v>1</v>
      </c>
      <c r="L24" s="59">
        <f t="shared" si="7"/>
        <v>268435456</v>
      </c>
      <c r="M24" s="63"/>
    </row>
    <row r="25" spans="1:13" ht="43.75">
      <c r="A25" s="57"/>
      <c r="B25" s="58"/>
      <c r="C25" s="59">
        <v>27</v>
      </c>
      <c r="D25" s="59">
        <v>27</v>
      </c>
      <c r="E25" s="59">
        <f t="shared" si="4"/>
        <v>1</v>
      </c>
      <c r="F25" s="59" t="str">
        <f t="shared" si="5"/>
        <v>1'h1</v>
      </c>
      <c r="G25" s="59" t="s">
        <v>123</v>
      </c>
      <c r="H25" s="60" t="s">
        <v>1568</v>
      </c>
      <c r="I25" s="62" t="s">
        <v>1569</v>
      </c>
      <c r="J25" s="59">
        <v>1</v>
      </c>
      <c r="K25" s="59" t="str">
        <f t="shared" si="6"/>
        <v>1</v>
      </c>
      <c r="L25" s="59">
        <f t="shared" si="7"/>
        <v>134217728</v>
      </c>
      <c r="M25" s="63"/>
    </row>
    <row r="26" spans="1:13" ht="43.75">
      <c r="A26" s="57"/>
      <c r="B26" s="58"/>
      <c r="C26" s="59">
        <v>18</v>
      </c>
      <c r="D26" s="59">
        <v>26</v>
      </c>
      <c r="E26" s="59">
        <f t="shared" si="4"/>
        <v>9</v>
      </c>
      <c r="F26" s="59" t="str">
        <f t="shared" si="5"/>
        <v>9'hff</v>
      </c>
      <c r="G26" s="59" t="s">
        <v>123</v>
      </c>
      <c r="H26" s="60" t="s">
        <v>1570</v>
      </c>
      <c r="I26" s="62" t="s">
        <v>1571</v>
      </c>
      <c r="J26" s="59">
        <v>255</v>
      </c>
      <c r="K26" s="59" t="str">
        <f t="shared" si="6"/>
        <v>ff</v>
      </c>
      <c r="L26" s="59">
        <f t="shared" si="7"/>
        <v>66846720</v>
      </c>
      <c r="M26" s="63"/>
    </row>
    <row r="27" spans="1:13" ht="29.15">
      <c r="A27" s="17"/>
      <c r="B27" s="33"/>
      <c r="C27" s="10">
        <v>9</v>
      </c>
      <c r="D27" s="10">
        <v>17</v>
      </c>
      <c r="E27" s="10">
        <f t="shared" si="4"/>
        <v>9</v>
      </c>
      <c r="F27" s="10" t="str">
        <f t="shared" si="5"/>
        <v>9'he4</v>
      </c>
      <c r="G27" s="10" t="s">
        <v>123</v>
      </c>
      <c r="H27" s="22" t="s">
        <v>1572</v>
      </c>
      <c r="I27" s="35" t="s">
        <v>1573</v>
      </c>
      <c r="J27" s="10">
        <v>228</v>
      </c>
      <c r="K27" s="10" t="str">
        <f t="shared" si="6"/>
        <v>e4</v>
      </c>
      <c r="L27" s="10">
        <f t="shared" si="7"/>
        <v>116736</v>
      </c>
      <c r="M27" s="19"/>
    </row>
    <row r="28" spans="1:13" ht="29.15">
      <c r="A28" s="17"/>
      <c r="B28" s="33"/>
      <c r="C28" s="10">
        <v>0</v>
      </c>
      <c r="D28" s="10">
        <v>8</v>
      </c>
      <c r="E28" s="10">
        <f t="shared" si="4"/>
        <v>9</v>
      </c>
      <c r="F28" s="10" t="str">
        <f t="shared" si="5"/>
        <v>9'h72</v>
      </c>
      <c r="G28" s="10" t="s">
        <v>123</v>
      </c>
      <c r="H28" s="22" t="s">
        <v>1574</v>
      </c>
      <c r="I28" s="35" t="s">
        <v>1575</v>
      </c>
      <c r="J28" s="10">
        <v>114</v>
      </c>
      <c r="K28" s="10" t="str">
        <f t="shared" si="6"/>
        <v>72</v>
      </c>
      <c r="L28" s="10">
        <f t="shared" si="7"/>
        <v>114</v>
      </c>
      <c r="M28" s="19"/>
    </row>
    <row r="29" spans="1:13" ht="14.6">
      <c r="A29" s="6"/>
      <c r="B29" s="5" t="s">
        <v>310</v>
      </c>
      <c r="C29" s="6"/>
      <c r="D29" s="6"/>
      <c r="E29" s="6">
        <f>SUM(E30:E34)</f>
        <v>32</v>
      </c>
      <c r="F29" s="7" t="str">
        <f>CONCATENATE("32'h",K29)</f>
        <v>32'h81e3f0ff</v>
      </c>
      <c r="G29" s="7"/>
      <c r="H29" s="8" t="s">
        <v>1576</v>
      </c>
      <c r="I29" s="8"/>
      <c r="J29" s="6"/>
      <c r="K29" s="6" t="str">
        <f>LOWER(DEC2HEX(L29,8))</f>
        <v>81e3f0ff</v>
      </c>
      <c r="L29" s="6">
        <f>SUM(L30:L34)</f>
        <v>2179199231</v>
      </c>
      <c r="M29" s="6"/>
    </row>
    <row r="30" spans="1:13" ht="58.3">
      <c r="A30" s="57"/>
      <c r="B30" s="57"/>
      <c r="C30" s="59">
        <v>31</v>
      </c>
      <c r="D30" s="59">
        <v>31</v>
      </c>
      <c r="E30" s="59">
        <f>D30+1-C30</f>
        <v>1</v>
      </c>
      <c r="F30" s="59" t="str">
        <f>CONCATENATE(E30,"'h",K30)</f>
        <v>1'h1</v>
      </c>
      <c r="G30" s="59" t="s">
        <v>123</v>
      </c>
      <c r="H30" s="61" t="s">
        <v>1577</v>
      </c>
      <c r="I30" s="64" t="s">
        <v>1578</v>
      </c>
      <c r="J30" s="59">
        <v>1</v>
      </c>
      <c r="K30" s="59" t="str">
        <f>LOWER(DEC2HEX((J30)))</f>
        <v>1</v>
      </c>
      <c r="L30" s="59">
        <f>J30*(2^C30)</f>
        <v>2147483648</v>
      </c>
      <c r="M30" s="63"/>
    </row>
    <row r="31" spans="1:13" ht="72.900000000000006">
      <c r="A31" s="57"/>
      <c r="B31" s="58"/>
      <c r="C31" s="59">
        <v>30</v>
      </c>
      <c r="D31" s="59">
        <v>30</v>
      </c>
      <c r="E31" s="59">
        <f>D31+1-C31</f>
        <v>1</v>
      </c>
      <c r="F31" s="59" t="str">
        <f>CONCATENATE(E31,"'h",K31)</f>
        <v>1'h0</v>
      </c>
      <c r="G31" s="59" t="s">
        <v>123</v>
      </c>
      <c r="H31" s="60" t="s">
        <v>1579</v>
      </c>
      <c r="I31" s="60" t="s">
        <v>1580</v>
      </c>
      <c r="J31" s="59">
        <v>0</v>
      </c>
      <c r="K31" s="59" t="str">
        <f>LOWER(DEC2HEX((J31)))</f>
        <v>0</v>
      </c>
      <c r="L31" s="59">
        <f>J31*(2^C31)</f>
        <v>0</v>
      </c>
      <c r="M31" s="63"/>
    </row>
    <row r="32" spans="1:13" ht="43.75">
      <c r="A32" s="57"/>
      <c r="B32" s="58"/>
      <c r="C32" s="59">
        <v>21</v>
      </c>
      <c r="D32" s="59">
        <v>29</v>
      </c>
      <c r="E32" s="59">
        <f>D32+1-C32</f>
        <v>9</v>
      </c>
      <c r="F32" s="59" t="str">
        <f>CONCATENATE(E32,"'h",K32)</f>
        <v>9'hf</v>
      </c>
      <c r="G32" s="59" t="s">
        <v>123</v>
      </c>
      <c r="H32" s="60" t="s">
        <v>1581</v>
      </c>
      <c r="I32" s="60" t="s">
        <v>1582</v>
      </c>
      <c r="J32" s="59">
        <v>15</v>
      </c>
      <c r="K32" s="59" t="str">
        <f>LOWER(DEC2HEX((J32)))</f>
        <v>f</v>
      </c>
      <c r="L32" s="59">
        <f>J32*(2^C32)</f>
        <v>31457280</v>
      </c>
      <c r="M32" s="63"/>
    </row>
    <row r="33" spans="1:13" ht="43.75">
      <c r="A33" s="57"/>
      <c r="B33" s="58"/>
      <c r="C33" s="59">
        <v>12</v>
      </c>
      <c r="D33" s="59">
        <v>20</v>
      </c>
      <c r="E33" s="59">
        <f>D33+1-C33</f>
        <v>9</v>
      </c>
      <c r="F33" s="59" t="str">
        <f>CONCATENATE(E33,"'h",K33)</f>
        <v>9'h3f</v>
      </c>
      <c r="G33" s="59" t="s">
        <v>123</v>
      </c>
      <c r="H33" s="60" t="s">
        <v>1583</v>
      </c>
      <c r="I33" s="60" t="s">
        <v>1584</v>
      </c>
      <c r="J33" s="59">
        <v>63</v>
      </c>
      <c r="K33" s="59" t="str">
        <f>LOWER(DEC2HEX((J33)))</f>
        <v>3f</v>
      </c>
      <c r="L33" s="59">
        <f>J33*(2^C33)</f>
        <v>258048</v>
      </c>
      <c r="M33" s="63"/>
    </row>
    <row r="34" spans="1:13" ht="102">
      <c r="A34" s="17"/>
      <c r="B34" s="33"/>
      <c r="C34" s="10">
        <v>0</v>
      </c>
      <c r="D34" s="10">
        <v>11</v>
      </c>
      <c r="E34" s="10">
        <f>D34+1-C34</f>
        <v>12</v>
      </c>
      <c r="F34" s="10" t="str">
        <f>CONCATENATE(E34,"'h",K34)</f>
        <v>12'hff</v>
      </c>
      <c r="G34" s="10" t="s">
        <v>123</v>
      </c>
      <c r="H34" s="22" t="s">
        <v>1585</v>
      </c>
      <c r="I34" s="22" t="s">
        <v>1586</v>
      </c>
      <c r="J34" s="10">
        <v>255</v>
      </c>
      <c r="K34" s="10" t="str">
        <f>LOWER(DEC2HEX((J34)))</f>
        <v>ff</v>
      </c>
      <c r="L34" s="10">
        <f>J34*(2^C34)</f>
        <v>255</v>
      </c>
      <c r="M34" s="19"/>
    </row>
    <row r="35" spans="1:13" ht="14.6">
      <c r="A35" s="6"/>
      <c r="B35" s="5" t="s">
        <v>168</v>
      </c>
      <c r="C35" s="6"/>
      <c r="D35" s="6"/>
      <c r="E35" s="6">
        <f>SUM(E36:E40)</f>
        <v>32</v>
      </c>
      <c r="F35" s="7" t="str">
        <f>CONCATENATE("32'h",K35)</f>
        <v>32'h0000813f</v>
      </c>
      <c r="G35" s="7"/>
      <c r="H35" s="8" t="s">
        <v>1587</v>
      </c>
      <c r="I35" s="8"/>
      <c r="J35" s="6"/>
      <c r="K35" s="6" t="str">
        <f>LOWER(DEC2HEX(L35,8))</f>
        <v>0000813f</v>
      </c>
      <c r="L35" s="6">
        <f>SUM(L39:L40)</f>
        <v>33087</v>
      </c>
      <c r="M35" s="6"/>
    </row>
    <row r="36" spans="1:13" ht="14.6">
      <c r="A36" s="17"/>
      <c r="B36" s="17"/>
      <c r="C36" s="10">
        <v>27</v>
      </c>
      <c r="D36" s="10">
        <v>31</v>
      </c>
      <c r="E36" s="10">
        <f>D36+1-C36</f>
        <v>5</v>
      </c>
      <c r="F36" s="10" t="str">
        <f>CONCATENATE(E36,"'h",K36)</f>
        <v>5'h0</v>
      </c>
      <c r="G36" s="10" t="s">
        <v>121</v>
      </c>
      <c r="H36" s="18" t="s">
        <v>106</v>
      </c>
      <c r="I36" s="34" t="s">
        <v>334</v>
      </c>
      <c r="J36" s="10">
        <v>0</v>
      </c>
      <c r="K36" s="10" t="str">
        <f>LOWER(DEC2HEX((J36)))</f>
        <v>0</v>
      </c>
      <c r="L36" s="10">
        <f>J36*(2^C36)</f>
        <v>0</v>
      </c>
      <c r="M36" s="19"/>
    </row>
    <row r="37" spans="1:13" ht="14.6">
      <c r="A37" s="17"/>
      <c r="B37" s="17"/>
      <c r="C37" s="10">
        <v>26</v>
      </c>
      <c r="D37" s="10">
        <v>26</v>
      </c>
      <c r="E37" s="10">
        <v>1</v>
      </c>
      <c r="F37" s="10" t="s">
        <v>181</v>
      </c>
      <c r="G37" s="10" t="s">
        <v>154</v>
      </c>
      <c r="H37" s="18" t="s">
        <v>4404</v>
      </c>
      <c r="I37" s="34" t="s">
        <v>4405</v>
      </c>
      <c r="J37" s="10">
        <v>0</v>
      </c>
      <c r="K37" s="10">
        <v>0</v>
      </c>
      <c r="L37" s="10">
        <v>0</v>
      </c>
      <c r="M37" s="19"/>
    </row>
    <row r="38" spans="1:13" ht="14.6">
      <c r="A38" s="57"/>
      <c r="B38" s="58"/>
      <c r="C38" s="59">
        <v>16</v>
      </c>
      <c r="D38" s="59">
        <v>25</v>
      </c>
      <c r="E38" s="59">
        <f>D38+1-C38</f>
        <v>10</v>
      </c>
      <c r="F38" s="59" t="str">
        <f>CONCATENATE(E38,"'h",K38)</f>
        <v>10'h0</v>
      </c>
      <c r="G38" s="59" t="s">
        <v>2387</v>
      </c>
      <c r="H38" s="61" t="s">
        <v>3321</v>
      </c>
      <c r="I38" s="64" t="s">
        <v>3322</v>
      </c>
      <c r="J38" s="59">
        <v>0</v>
      </c>
      <c r="K38" s="59" t="str">
        <f>LOWER(DEC2HEX((J38)))</f>
        <v>0</v>
      </c>
      <c r="L38" s="59">
        <f>J38*(2^C38)</f>
        <v>0</v>
      </c>
      <c r="M38" s="63"/>
    </row>
    <row r="39" spans="1:13" ht="14.6">
      <c r="A39" s="57"/>
      <c r="B39" s="57"/>
      <c r="C39" s="59">
        <v>12</v>
      </c>
      <c r="D39" s="59">
        <v>15</v>
      </c>
      <c r="E39" s="59">
        <f>D39+1-C39</f>
        <v>4</v>
      </c>
      <c r="F39" s="59" t="str">
        <f>CONCATENATE(E39,"'h",K39)</f>
        <v>4'h8</v>
      </c>
      <c r="G39" s="59" t="s">
        <v>123</v>
      </c>
      <c r="H39" s="61" t="s">
        <v>3323</v>
      </c>
      <c r="I39" s="64" t="s">
        <v>3324</v>
      </c>
      <c r="J39" s="59">
        <v>8</v>
      </c>
      <c r="K39" s="59" t="str">
        <f>LOWER(DEC2HEX((J39)))</f>
        <v>8</v>
      </c>
      <c r="L39" s="59">
        <f>J39*(2^C39)</f>
        <v>32768</v>
      </c>
      <c r="M39" s="63"/>
    </row>
    <row r="40" spans="1:13" ht="14.6">
      <c r="A40" s="17"/>
      <c r="B40" s="33"/>
      <c r="C40" s="10">
        <v>0</v>
      </c>
      <c r="D40" s="10">
        <v>11</v>
      </c>
      <c r="E40" s="10">
        <f>D40+1-C40</f>
        <v>12</v>
      </c>
      <c r="F40" s="10" t="str">
        <f>CONCATENATE(E40,"'h",K40)</f>
        <v>12'h13f</v>
      </c>
      <c r="G40" s="10" t="s">
        <v>123</v>
      </c>
      <c r="H40" s="22" t="s">
        <v>1588</v>
      </c>
      <c r="I40" s="34" t="s">
        <v>1589</v>
      </c>
      <c r="J40" s="10">
        <v>319</v>
      </c>
      <c r="K40" s="10" t="str">
        <f>LOWER(DEC2HEX((J40)))</f>
        <v>13f</v>
      </c>
      <c r="L40" s="10">
        <f>J40*(2^C40)</f>
        <v>319</v>
      </c>
      <c r="M40" s="19"/>
    </row>
    <row r="41" spans="1:13" ht="14.6">
      <c r="A41" s="6"/>
      <c r="B41" s="5" t="s">
        <v>210</v>
      </c>
      <c r="C41" s="6"/>
      <c r="D41" s="6"/>
      <c r="E41" s="6">
        <f>SUM(E42:E43)</f>
        <v>32</v>
      </c>
      <c r="F41" s="7" t="str">
        <f>CONCATENATE("32'h",K41)</f>
        <v>32'h0000019f</v>
      </c>
      <c r="G41" s="7"/>
      <c r="H41" s="8" t="s">
        <v>1590</v>
      </c>
      <c r="I41" s="8"/>
      <c r="J41" s="6"/>
      <c r="K41" s="6" t="str">
        <f>LOWER(DEC2HEX(L41,8))</f>
        <v>0000019f</v>
      </c>
      <c r="L41" s="6">
        <f>SUM(L42:L43)</f>
        <v>415</v>
      </c>
      <c r="M41" s="6"/>
    </row>
    <row r="42" spans="1:13" ht="14.6">
      <c r="A42" s="17"/>
      <c r="B42" s="17"/>
      <c r="C42" s="10">
        <v>12</v>
      </c>
      <c r="D42" s="10">
        <v>31</v>
      </c>
      <c r="E42" s="10">
        <f>D42+1-C42</f>
        <v>20</v>
      </c>
      <c r="F42" s="10" t="str">
        <f>CONCATENATE(E42,"'h",K42)</f>
        <v>20'h0</v>
      </c>
      <c r="G42" s="10" t="s">
        <v>121</v>
      </c>
      <c r="H42" s="18" t="s">
        <v>106</v>
      </c>
      <c r="I42" s="34" t="s">
        <v>334</v>
      </c>
      <c r="J42" s="10">
        <v>0</v>
      </c>
      <c r="K42" s="10" t="str">
        <f>LOWER(DEC2HEX((J42)))</f>
        <v>0</v>
      </c>
      <c r="L42" s="10">
        <f>J42*(2^C42)</f>
        <v>0</v>
      </c>
      <c r="M42" s="19"/>
    </row>
    <row r="43" spans="1:13" ht="43.75">
      <c r="A43" s="17"/>
      <c r="B43" s="33"/>
      <c r="C43" s="10">
        <v>0</v>
      </c>
      <c r="D43" s="10">
        <v>11</v>
      </c>
      <c r="E43" s="10">
        <f>D43+1-C43</f>
        <v>12</v>
      </c>
      <c r="F43" s="10" t="str">
        <f>CONCATENATE(E43,"'h",K43)</f>
        <v>12'h19f</v>
      </c>
      <c r="G43" s="10" t="s">
        <v>123</v>
      </c>
      <c r="H43" s="22" t="s">
        <v>1591</v>
      </c>
      <c r="I43" s="34" t="s">
        <v>1592</v>
      </c>
      <c r="J43" s="10">
        <v>415</v>
      </c>
      <c r="K43" s="10" t="str">
        <f>LOWER(DEC2HEX((J43)))</f>
        <v>19f</v>
      </c>
      <c r="L43" s="10">
        <f>J43*(2^C43)</f>
        <v>415</v>
      </c>
      <c r="M43" s="19"/>
    </row>
    <row r="44" spans="1:13" ht="14.6">
      <c r="A44" s="6"/>
      <c r="B44" s="5" t="s">
        <v>169</v>
      </c>
      <c r="C44" s="6"/>
      <c r="D44" s="6"/>
      <c r="E44" s="6">
        <f>SUM(E45:E46)</f>
        <v>32</v>
      </c>
      <c r="F44" s="7" t="str">
        <f>CONCATENATE("32'h",K44)</f>
        <v>32'h000001bf</v>
      </c>
      <c r="G44" s="7"/>
      <c r="H44" s="8" t="s">
        <v>1593</v>
      </c>
      <c r="I44" s="8"/>
      <c r="J44" s="6"/>
      <c r="K44" s="6" t="str">
        <f>LOWER(DEC2HEX(L44,8))</f>
        <v>000001bf</v>
      </c>
      <c r="L44" s="6">
        <f>SUM(L45:L46)</f>
        <v>447</v>
      </c>
      <c r="M44" s="6"/>
    </row>
    <row r="45" spans="1:13" ht="14.6">
      <c r="A45" s="17"/>
      <c r="B45" s="17"/>
      <c r="C45" s="10">
        <v>12</v>
      </c>
      <c r="D45" s="10">
        <v>31</v>
      </c>
      <c r="E45" s="10">
        <f>D45+1-C45</f>
        <v>20</v>
      </c>
      <c r="F45" s="10" t="str">
        <f>CONCATENATE(E45,"'h",K45)</f>
        <v>20'h0</v>
      </c>
      <c r="G45" s="10" t="s">
        <v>121</v>
      </c>
      <c r="H45" s="18" t="s">
        <v>106</v>
      </c>
      <c r="I45" s="34" t="s">
        <v>334</v>
      </c>
      <c r="J45" s="10">
        <v>0</v>
      </c>
      <c r="K45" s="10" t="str">
        <f>LOWER(DEC2HEX((J45)))</f>
        <v>0</v>
      </c>
      <c r="L45" s="10">
        <f>J45*(2^C45)</f>
        <v>0</v>
      </c>
      <c r="M45" s="19"/>
    </row>
    <row r="46" spans="1:13" ht="14.6">
      <c r="A46" s="17"/>
      <c r="B46" s="33"/>
      <c r="C46" s="10">
        <v>0</v>
      </c>
      <c r="D46" s="10">
        <v>11</v>
      </c>
      <c r="E46" s="10">
        <f>D46+1-C46</f>
        <v>12</v>
      </c>
      <c r="F46" s="10" t="str">
        <f>CONCATENATE(E46,"'h",K46)</f>
        <v>12'h1bf</v>
      </c>
      <c r="G46" s="10" t="s">
        <v>123</v>
      </c>
      <c r="H46" s="22" t="s">
        <v>1594</v>
      </c>
      <c r="I46" s="34" t="s">
        <v>1595</v>
      </c>
      <c r="J46" s="10">
        <v>447</v>
      </c>
      <c r="K46" s="10" t="str">
        <f>LOWER(DEC2HEX((J46)))</f>
        <v>1bf</v>
      </c>
      <c r="L46" s="10">
        <f>J46*(2^C46)</f>
        <v>447</v>
      </c>
      <c r="M46" s="19"/>
    </row>
    <row r="47" spans="1:13" ht="14.6">
      <c r="A47" s="6"/>
      <c r="B47" s="5" t="s">
        <v>320</v>
      </c>
      <c r="C47" s="6"/>
      <c r="D47" s="6"/>
      <c r="E47" s="6">
        <f>SUM(E48:E49)</f>
        <v>32</v>
      </c>
      <c r="F47" s="7" t="str">
        <f>CONCATENATE("32'h",K47)</f>
        <v>32'h00000c7f</v>
      </c>
      <c r="G47" s="7"/>
      <c r="H47" s="8" t="s">
        <v>1596</v>
      </c>
      <c r="I47" s="8"/>
      <c r="J47" s="6"/>
      <c r="K47" s="6" t="str">
        <f>LOWER(DEC2HEX(L47,8))</f>
        <v>00000c7f</v>
      </c>
      <c r="L47" s="6">
        <f>SUM(L48:L49)</f>
        <v>3199</v>
      </c>
      <c r="M47" s="6"/>
    </row>
    <row r="48" spans="1:13" ht="14.6">
      <c r="A48" s="17"/>
      <c r="B48" s="17"/>
      <c r="C48" s="10">
        <v>12</v>
      </c>
      <c r="D48" s="10">
        <v>31</v>
      </c>
      <c r="E48" s="10">
        <f>D48+1-C48</f>
        <v>20</v>
      </c>
      <c r="F48" s="10" t="str">
        <f>CONCATENATE(E48,"'h",K48)</f>
        <v>20'h0</v>
      </c>
      <c r="G48" s="10" t="s">
        <v>121</v>
      </c>
      <c r="H48" s="18" t="s">
        <v>106</v>
      </c>
      <c r="I48" s="34" t="s">
        <v>334</v>
      </c>
      <c r="J48" s="10">
        <v>0</v>
      </c>
      <c r="K48" s="10" t="str">
        <f>LOWER(DEC2HEX((J48)))</f>
        <v>0</v>
      </c>
      <c r="L48" s="10">
        <f>J48*(2^C48)</f>
        <v>0</v>
      </c>
      <c r="M48" s="19"/>
    </row>
    <row r="49" spans="1:13" ht="14.6">
      <c r="A49" s="17"/>
      <c r="B49" s="33"/>
      <c r="C49" s="10">
        <v>0</v>
      </c>
      <c r="D49" s="10">
        <v>11</v>
      </c>
      <c r="E49" s="10">
        <f>D49+1-C49</f>
        <v>12</v>
      </c>
      <c r="F49" s="10" t="str">
        <f>CONCATENATE(E49,"'h",K49)</f>
        <v>12'hc7f</v>
      </c>
      <c r="G49" s="10" t="s">
        <v>123</v>
      </c>
      <c r="H49" s="22" t="s">
        <v>1597</v>
      </c>
      <c r="I49" s="34" t="s">
        <v>1598</v>
      </c>
      <c r="J49" s="10">
        <v>3199</v>
      </c>
      <c r="K49" s="10" t="str">
        <f>LOWER(DEC2HEX((J49)))</f>
        <v>c7f</v>
      </c>
      <c r="L49" s="10">
        <f>J49*(2^C49)</f>
        <v>3199</v>
      </c>
      <c r="M49" s="19"/>
    </row>
    <row r="50" spans="1:13" ht="14.6">
      <c r="A50" s="6"/>
      <c r="B50" s="5" t="s">
        <v>173</v>
      </c>
      <c r="C50" s="6"/>
      <c r="D50" s="6"/>
      <c r="E50" s="6">
        <f>SUM(E51:E52)</f>
        <v>32</v>
      </c>
      <c r="F50" s="7" t="str">
        <f>CONCATENATE("32'h",K50)</f>
        <v>32'h00000000</v>
      </c>
      <c r="G50" s="7"/>
      <c r="H50" s="8" t="s">
        <v>1599</v>
      </c>
      <c r="I50" s="8"/>
      <c r="J50" s="6"/>
      <c r="K50" s="6" t="str">
        <f>LOWER(DEC2HEX(L50,8))</f>
        <v>00000000</v>
      </c>
      <c r="L50" s="6">
        <f>SUM(L51:L52)</f>
        <v>0</v>
      </c>
      <c r="M50" s="6"/>
    </row>
    <row r="51" spans="1:13" ht="14.6">
      <c r="A51" s="17"/>
      <c r="B51" s="17"/>
      <c r="C51" s="10">
        <v>16</v>
      </c>
      <c r="D51" s="10">
        <v>31</v>
      </c>
      <c r="E51" s="10">
        <f>D51+1-C51</f>
        <v>16</v>
      </c>
      <c r="F51" s="10" t="str">
        <f>CONCATENATE(E51,"'h",K51)</f>
        <v>16'h0</v>
      </c>
      <c r="G51" s="10" t="s">
        <v>121</v>
      </c>
      <c r="H51" s="18" t="s">
        <v>1600</v>
      </c>
      <c r="I51" s="34" t="s">
        <v>1601</v>
      </c>
      <c r="J51" s="10">
        <v>0</v>
      </c>
      <c r="K51" s="10" t="str">
        <f>LOWER(DEC2HEX((J51)))</f>
        <v>0</v>
      </c>
      <c r="L51" s="10">
        <f>J51*(2^C51)</f>
        <v>0</v>
      </c>
      <c r="M51" s="19"/>
    </row>
    <row r="52" spans="1:13" ht="14.6">
      <c r="A52" s="17"/>
      <c r="B52" s="33"/>
      <c r="C52" s="10">
        <v>0</v>
      </c>
      <c r="D52" s="10">
        <v>15</v>
      </c>
      <c r="E52" s="10">
        <f>D52+1-C52</f>
        <v>16</v>
      </c>
      <c r="F52" s="10" t="str">
        <f>CONCATENATE(E52,"'h",K52)</f>
        <v>16'h0</v>
      </c>
      <c r="G52" s="10" t="s">
        <v>121</v>
      </c>
      <c r="H52" s="22" t="s">
        <v>1602</v>
      </c>
      <c r="I52" s="34" t="s">
        <v>1603</v>
      </c>
      <c r="J52" s="10">
        <v>0</v>
      </c>
      <c r="K52" s="10" t="str">
        <f>LOWER(DEC2HEX((J52)))</f>
        <v>0</v>
      </c>
      <c r="L52" s="10">
        <f>J52*(2^C52)</f>
        <v>0</v>
      </c>
      <c r="M52" s="19"/>
    </row>
    <row r="53" spans="1:13" ht="14.6">
      <c r="A53" s="6"/>
      <c r="B53" s="5" t="s">
        <v>179</v>
      </c>
      <c r="C53" s="6"/>
      <c r="D53" s="6"/>
      <c r="E53" s="6">
        <f>SUM(E54:E55)</f>
        <v>32</v>
      </c>
      <c r="F53" s="7" t="str">
        <f>CONCATENATE("32'h",K53)</f>
        <v>32'h00000000</v>
      </c>
      <c r="G53" s="7"/>
      <c r="H53" s="8" t="s">
        <v>1604</v>
      </c>
      <c r="I53" s="8"/>
      <c r="J53" s="6"/>
      <c r="K53" s="6" t="str">
        <f>LOWER(DEC2HEX(L53,8))</f>
        <v>00000000</v>
      </c>
      <c r="L53" s="6">
        <f>SUM(L54:L55)</f>
        <v>0</v>
      </c>
      <c r="M53" s="6"/>
    </row>
    <row r="54" spans="1:13" ht="14.6">
      <c r="A54" s="17"/>
      <c r="B54" s="17"/>
      <c r="C54" s="10">
        <v>16</v>
      </c>
      <c r="D54" s="10">
        <v>31</v>
      </c>
      <c r="E54" s="10">
        <f>D54+1-C54</f>
        <v>16</v>
      </c>
      <c r="F54" s="10" t="str">
        <f>CONCATENATE(E54,"'h",K54)</f>
        <v>16'h0</v>
      </c>
      <c r="G54" s="10" t="s">
        <v>123</v>
      </c>
      <c r="H54" s="18" t="s">
        <v>1605</v>
      </c>
      <c r="I54" s="34" t="s">
        <v>1606</v>
      </c>
      <c r="J54" s="10">
        <v>0</v>
      </c>
      <c r="K54" s="10" t="str">
        <f>LOWER(DEC2HEX((J54)))</f>
        <v>0</v>
      </c>
      <c r="L54" s="10">
        <f>J54*(2^C54)</f>
        <v>0</v>
      </c>
      <c r="M54" s="19"/>
    </row>
    <row r="55" spans="1:13" ht="14.6">
      <c r="A55" s="17"/>
      <c r="B55" s="33"/>
      <c r="C55" s="10">
        <v>0</v>
      </c>
      <c r="D55" s="10">
        <v>15</v>
      </c>
      <c r="E55" s="10">
        <f>D55+1-C55</f>
        <v>16</v>
      </c>
      <c r="F55" s="10" t="str">
        <f>CONCATENATE(E55,"'h",K55)</f>
        <v>16'h0</v>
      </c>
      <c r="G55" s="10" t="s">
        <v>123</v>
      </c>
      <c r="H55" s="22" t="s">
        <v>1607</v>
      </c>
      <c r="I55" s="34" t="s">
        <v>1608</v>
      </c>
      <c r="J55" s="10">
        <v>0</v>
      </c>
      <c r="K55" s="10" t="str">
        <f>LOWER(DEC2HEX((J55)))</f>
        <v>0</v>
      </c>
      <c r="L55" s="10">
        <f>J55*(2^C55)</f>
        <v>0</v>
      </c>
      <c r="M55" s="19"/>
    </row>
    <row r="56" spans="1:13" ht="14.6">
      <c r="A56" s="6"/>
      <c r="B56" s="5" t="s">
        <v>185</v>
      </c>
      <c r="C56" s="6"/>
      <c r="D56" s="6"/>
      <c r="E56" s="6">
        <f>SUM(E57:E73)</f>
        <v>32</v>
      </c>
      <c r="F56" s="7" t="str">
        <f>CONCATENATE("32'h",K56)</f>
        <v>32'h00001040</v>
      </c>
      <c r="G56" s="7"/>
      <c r="H56" s="8" t="s">
        <v>1609</v>
      </c>
      <c r="I56" s="8"/>
      <c r="J56" s="6"/>
      <c r="K56" s="6" t="str">
        <f>LOWER(DEC2HEX(L56,8))</f>
        <v>00001040</v>
      </c>
      <c r="L56" s="6">
        <f>SUM(L57:L73)</f>
        <v>4160</v>
      </c>
      <c r="M56" s="6"/>
    </row>
    <row r="57" spans="1:13" ht="14.6">
      <c r="A57" s="17"/>
      <c r="B57" s="17"/>
      <c r="C57" s="10">
        <v>22</v>
      </c>
      <c r="D57" s="10">
        <v>31</v>
      </c>
      <c r="E57" s="10">
        <f t="shared" ref="E57:E73" si="8">D57+1-C57</f>
        <v>10</v>
      </c>
      <c r="F57" s="10" t="str">
        <f t="shared" ref="F57:F73" si="9">CONCATENATE(E57,"'h",K57)</f>
        <v>10'h0</v>
      </c>
      <c r="G57" s="10" t="s">
        <v>121</v>
      </c>
      <c r="H57" s="18" t="s">
        <v>106</v>
      </c>
      <c r="I57" s="34" t="s">
        <v>334</v>
      </c>
      <c r="J57" s="10">
        <v>0</v>
      </c>
      <c r="K57" s="10" t="str">
        <f t="shared" ref="K57:K73" si="10">LOWER(DEC2HEX((J57)))</f>
        <v>0</v>
      </c>
      <c r="L57" s="10">
        <f t="shared" ref="L57:L73" si="11">J57*(2^C57)</f>
        <v>0</v>
      </c>
      <c r="M57" s="19"/>
    </row>
    <row r="58" spans="1:13" ht="72.900000000000006">
      <c r="A58" s="17"/>
      <c r="B58" s="33"/>
      <c r="C58" s="10">
        <v>21</v>
      </c>
      <c r="D58" s="10">
        <v>21</v>
      </c>
      <c r="E58" s="10">
        <f t="shared" si="8"/>
        <v>1</v>
      </c>
      <c r="F58" s="10" t="str">
        <f t="shared" si="9"/>
        <v>1'h0</v>
      </c>
      <c r="G58" s="10" t="s">
        <v>121</v>
      </c>
      <c r="H58" s="22" t="s">
        <v>1610</v>
      </c>
      <c r="I58" s="34" t="s">
        <v>1611</v>
      </c>
      <c r="J58" s="10">
        <v>0</v>
      </c>
      <c r="K58" s="10" t="str">
        <f t="shared" si="10"/>
        <v>0</v>
      </c>
      <c r="L58" s="10">
        <f t="shared" si="11"/>
        <v>0</v>
      </c>
      <c r="M58" s="19"/>
    </row>
    <row r="59" spans="1:13" ht="72.900000000000006">
      <c r="A59" s="17"/>
      <c r="B59" s="33"/>
      <c r="C59" s="10">
        <v>20</v>
      </c>
      <c r="D59" s="10">
        <v>20</v>
      </c>
      <c r="E59" s="10">
        <f t="shared" si="8"/>
        <v>1</v>
      </c>
      <c r="F59" s="10" t="str">
        <f t="shared" si="9"/>
        <v>1'h0</v>
      </c>
      <c r="G59" s="10" t="s">
        <v>121</v>
      </c>
      <c r="H59" s="22" t="s">
        <v>1612</v>
      </c>
      <c r="I59" s="34" t="s">
        <v>1613</v>
      </c>
      <c r="J59" s="10">
        <v>0</v>
      </c>
      <c r="K59" s="10" t="str">
        <f t="shared" si="10"/>
        <v>0</v>
      </c>
      <c r="L59" s="10">
        <f t="shared" si="11"/>
        <v>0</v>
      </c>
      <c r="M59" s="19"/>
    </row>
    <row r="60" spans="1:13" ht="29.15">
      <c r="A60" s="17"/>
      <c r="B60" s="33"/>
      <c r="C60" s="10">
        <v>19</v>
      </c>
      <c r="D60" s="10">
        <v>19</v>
      </c>
      <c r="E60" s="10">
        <f t="shared" si="8"/>
        <v>1</v>
      </c>
      <c r="F60" s="10" t="str">
        <f t="shared" si="9"/>
        <v>1'h0</v>
      </c>
      <c r="G60" s="10" t="s">
        <v>121</v>
      </c>
      <c r="H60" s="22" t="s">
        <v>1614</v>
      </c>
      <c r="I60" s="34" t="s">
        <v>1615</v>
      </c>
      <c r="J60" s="10">
        <v>0</v>
      </c>
      <c r="K60" s="10" t="str">
        <f t="shared" si="10"/>
        <v>0</v>
      </c>
      <c r="L60" s="10">
        <f t="shared" si="11"/>
        <v>0</v>
      </c>
      <c r="M60" s="19"/>
    </row>
    <row r="61" spans="1:13" ht="29.15">
      <c r="A61" s="17"/>
      <c r="B61" s="33"/>
      <c r="C61" s="10">
        <v>18</v>
      </c>
      <c r="D61" s="10">
        <v>18</v>
      </c>
      <c r="E61" s="10">
        <f t="shared" si="8"/>
        <v>1</v>
      </c>
      <c r="F61" s="10" t="str">
        <f t="shared" si="9"/>
        <v>1'h0</v>
      </c>
      <c r="G61" s="10" t="s">
        <v>121</v>
      </c>
      <c r="H61" s="22" t="s">
        <v>1616</v>
      </c>
      <c r="I61" s="34" t="s">
        <v>1617</v>
      </c>
      <c r="J61" s="10">
        <v>0</v>
      </c>
      <c r="K61" s="10" t="str">
        <f t="shared" si="10"/>
        <v>0</v>
      </c>
      <c r="L61" s="10">
        <f t="shared" si="11"/>
        <v>0</v>
      </c>
      <c r="M61" s="19"/>
    </row>
    <row r="62" spans="1:13" ht="14.6">
      <c r="A62" s="17"/>
      <c r="B62" s="33"/>
      <c r="C62" s="10">
        <v>14</v>
      </c>
      <c r="D62" s="10">
        <v>17</v>
      </c>
      <c r="E62" s="10">
        <f t="shared" si="8"/>
        <v>4</v>
      </c>
      <c r="F62" s="10" t="str">
        <f t="shared" si="9"/>
        <v>4'h0</v>
      </c>
      <c r="G62" s="10" t="s">
        <v>121</v>
      </c>
      <c r="H62" s="22" t="s">
        <v>1618</v>
      </c>
      <c r="I62" s="34" t="s">
        <v>1619</v>
      </c>
      <c r="J62" s="10">
        <v>0</v>
      </c>
      <c r="K62" s="10" t="str">
        <f t="shared" si="10"/>
        <v>0</v>
      </c>
      <c r="L62" s="10">
        <f t="shared" si="11"/>
        <v>0</v>
      </c>
      <c r="M62" s="19"/>
    </row>
    <row r="63" spans="1:13" ht="14.6">
      <c r="A63" s="17"/>
      <c r="B63" s="33"/>
      <c r="C63" s="10">
        <v>13</v>
      </c>
      <c r="D63" s="10">
        <v>13</v>
      </c>
      <c r="E63" s="10">
        <f t="shared" si="8"/>
        <v>1</v>
      </c>
      <c r="F63" s="10" t="str">
        <f t="shared" si="9"/>
        <v>1'h0</v>
      </c>
      <c r="G63" s="10" t="s">
        <v>121</v>
      </c>
      <c r="H63" s="22" t="s">
        <v>1620</v>
      </c>
      <c r="I63" s="34" t="s">
        <v>1621</v>
      </c>
      <c r="J63" s="10">
        <v>0</v>
      </c>
      <c r="K63" s="10" t="str">
        <f t="shared" si="10"/>
        <v>0</v>
      </c>
      <c r="L63" s="10">
        <f t="shared" si="11"/>
        <v>0</v>
      </c>
      <c r="M63" s="19"/>
    </row>
    <row r="64" spans="1:13" ht="14.6">
      <c r="A64" s="17"/>
      <c r="B64" s="33"/>
      <c r="C64" s="10">
        <v>12</v>
      </c>
      <c r="D64" s="10">
        <v>12</v>
      </c>
      <c r="E64" s="10">
        <f t="shared" si="8"/>
        <v>1</v>
      </c>
      <c r="F64" s="10" t="str">
        <f t="shared" si="9"/>
        <v>1'h1</v>
      </c>
      <c r="G64" s="10" t="s">
        <v>121</v>
      </c>
      <c r="H64" s="22" t="s">
        <v>1622</v>
      </c>
      <c r="I64" s="34" t="s">
        <v>1623</v>
      </c>
      <c r="J64" s="10">
        <v>1</v>
      </c>
      <c r="K64" s="10" t="str">
        <f t="shared" si="10"/>
        <v>1</v>
      </c>
      <c r="L64" s="10">
        <f t="shared" si="11"/>
        <v>4096</v>
      </c>
      <c r="M64" s="19"/>
    </row>
    <row r="65" spans="1:13" ht="14.6">
      <c r="A65" s="17"/>
      <c r="B65" s="33"/>
      <c r="C65" s="10">
        <v>8</v>
      </c>
      <c r="D65" s="10">
        <v>11</v>
      </c>
      <c r="E65" s="10">
        <f t="shared" si="8"/>
        <v>4</v>
      </c>
      <c r="F65" s="10" t="str">
        <f t="shared" si="9"/>
        <v>4'h0</v>
      </c>
      <c r="G65" s="10" t="s">
        <v>121</v>
      </c>
      <c r="H65" s="22" t="s">
        <v>1624</v>
      </c>
      <c r="I65" s="34" t="s">
        <v>1625</v>
      </c>
      <c r="J65" s="10">
        <v>0</v>
      </c>
      <c r="K65" s="10" t="str">
        <f t="shared" si="10"/>
        <v>0</v>
      </c>
      <c r="L65" s="10">
        <f t="shared" si="11"/>
        <v>0</v>
      </c>
      <c r="M65" s="19"/>
    </row>
    <row r="66" spans="1:13" ht="14.6">
      <c r="A66" s="17"/>
      <c r="B66" s="33"/>
      <c r="C66" s="10">
        <v>7</v>
      </c>
      <c r="D66" s="10">
        <v>7</v>
      </c>
      <c r="E66" s="10">
        <f t="shared" si="8"/>
        <v>1</v>
      </c>
      <c r="F66" s="10" t="str">
        <f t="shared" si="9"/>
        <v>1'h0</v>
      </c>
      <c r="G66" s="10" t="s">
        <v>121</v>
      </c>
      <c r="H66" s="22" t="s">
        <v>1626</v>
      </c>
      <c r="I66" s="34" t="s">
        <v>1627</v>
      </c>
      <c r="J66" s="10">
        <v>0</v>
      </c>
      <c r="K66" s="10" t="str">
        <f t="shared" si="10"/>
        <v>0</v>
      </c>
      <c r="L66" s="10">
        <f t="shared" si="11"/>
        <v>0</v>
      </c>
      <c r="M66" s="19"/>
    </row>
    <row r="67" spans="1:13" ht="14.6">
      <c r="A67" s="17"/>
      <c r="B67" s="33"/>
      <c r="C67" s="10">
        <v>6</v>
      </c>
      <c r="D67" s="10">
        <v>6</v>
      </c>
      <c r="E67" s="10">
        <f t="shared" si="8"/>
        <v>1</v>
      </c>
      <c r="F67" s="10" t="str">
        <f t="shared" si="9"/>
        <v>1'h1</v>
      </c>
      <c r="G67" s="10" t="s">
        <v>121</v>
      </c>
      <c r="H67" s="22" t="s">
        <v>1628</v>
      </c>
      <c r="I67" s="34" t="s">
        <v>1629</v>
      </c>
      <c r="J67" s="10">
        <v>1</v>
      </c>
      <c r="K67" s="10" t="str">
        <f t="shared" si="10"/>
        <v>1</v>
      </c>
      <c r="L67" s="10">
        <f t="shared" si="11"/>
        <v>64</v>
      </c>
      <c r="M67" s="19"/>
    </row>
    <row r="68" spans="1:13" ht="29.15">
      <c r="A68" s="17"/>
      <c r="B68" s="33"/>
      <c r="C68" s="10">
        <v>5</v>
      </c>
      <c r="D68" s="10">
        <v>5</v>
      </c>
      <c r="E68" s="10">
        <f t="shared" si="8"/>
        <v>1</v>
      </c>
      <c r="F68" s="10" t="str">
        <f t="shared" si="9"/>
        <v>1'h0</v>
      </c>
      <c r="G68" s="10" t="s">
        <v>121</v>
      </c>
      <c r="H68" s="22" t="s">
        <v>1630</v>
      </c>
      <c r="I68" s="34" t="s">
        <v>1631</v>
      </c>
      <c r="J68" s="10">
        <v>0</v>
      </c>
      <c r="K68" s="10" t="str">
        <f t="shared" si="10"/>
        <v>0</v>
      </c>
      <c r="L68" s="10">
        <f t="shared" si="11"/>
        <v>0</v>
      </c>
      <c r="M68" s="19"/>
    </row>
    <row r="69" spans="1:13" ht="14.6">
      <c r="A69" s="17"/>
      <c r="B69" s="33"/>
      <c r="C69" s="10">
        <v>4</v>
      </c>
      <c r="D69" s="10">
        <v>4</v>
      </c>
      <c r="E69" s="10">
        <f t="shared" si="8"/>
        <v>1</v>
      </c>
      <c r="F69" s="10" t="str">
        <f t="shared" si="9"/>
        <v>1'h0</v>
      </c>
      <c r="G69" s="10" t="s">
        <v>121</v>
      </c>
      <c r="H69" s="22" t="s">
        <v>1632</v>
      </c>
      <c r="I69" s="34" t="s">
        <v>1633</v>
      </c>
      <c r="J69" s="10">
        <v>0</v>
      </c>
      <c r="K69" s="10" t="str">
        <f t="shared" si="10"/>
        <v>0</v>
      </c>
      <c r="L69" s="10">
        <f t="shared" si="11"/>
        <v>0</v>
      </c>
      <c r="M69" s="19"/>
    </row>
    <row r="70" spans="1:13" ht="29.15">
      <c r="A70" s="17"/>
      <c r="B70" s="33"/>
      <c r="C70" s="10">
        <v>3</v>
      </c>
      <c r="D70" s="10">
        <v>3</v>
      </c>
      <c r="E70" s="10">
        <f t="shared" si="8"/>
        <v>1</v>
      </c>
      <c r="F70" s="10" t="str">
        <f t="shared" si="9"/>
        <v>1'h0</v>
      </c>
      <c r="G70" s="10" t="s">
        <v>121</v>
      </c>
      <c r="H70" s="22" t="s">
        <v>1634</v>
      </c>
      <c r="I70" s="34" t="s">
        <v>1635</v>
      </c>
      <c r="J70" s="10">
        <v>0</v>
      </c>
      <c r="K70" s="10" t="str">
        <f t="shared" si="10"/>
        <v>0</v>
      </c>
      <c r="L70" s="10">
        <f t="shared" si="11"/>
        <v>0</v>
      </c>
      <c r="M70" s="19"/>
    </row>
    <row r="71" spans="1:13" ht="14.6">
      <c r="A71" s="17"/>
      <c r="B71" s="33"/>
      <c r="C71" s="10">
        <v>2</v>
      </c>
      <c r="D71" s="10">
        <v>2</v>
      </c>
      <c r="E71" s="10">
        <f t="shared" si="8"/>
        <v>1</v>
      </c>
      <c r="F71" s="10" t="str">
        <f t="shared" si="9"/>
        <v>1'h0</v>
      </c>
      <c r="G71" s="10" t="s">
        <v>121</v>
      </c>
      <c r="H71" s="22" t="s">
        <v>1545</v>
      </c>
      <c r="I71" s="34" t="s">
        <v>1636</v>
      </c>
      <c r="J71" s="10">
        <v>0</v>
      </c>
      <c r="K71" s="10" t="str">
        <f t="shared" si="10"/>
        <v>0</v>
      </c>
      <c r="L71" s="10">
        <f t="shared" si="11"/>
        <v>0</v>
      </c>
      <c r="M71" s="19"/>
    </row>
    <row r="72" spans="1:13" ht="14.6">
      <c r="A72" s="17"/>
      <c r="B72" s="33"/>
      <c r="C72" s="10">
        <v>1</v>
      </c>
      <c r="D72" s="10">
        <v>1</v>
      </c>
      <c r="E72" s="10">
        <f t="shared" si="8"/>
        <v>1</v>
      </c>
      <c r="F72" s="10" t="str">
        <f t="shared" si="9"/>
        <v>1'h0</v>
      </c>
      <c r="G72" s="10" t="s">
        <v>121</v>
      </c>
      <c r="H72" s="22" t="s">
        <v>1547</v>
      </c>
      <c r="I72" s="34" t="s">
        <v>1637</v>
      </c>
      <c r="J72" s="10">
        <v>0</v>
      </c>
      <c r="K72" s="10" t="str">
        <f t="shared" si="10"/>
        <v>0</v>
      </c>
      <c r="L72" s="10">
        <f t="shared" si="11"/>
        <v>0</v>
      </c>
      <c r="M72" s="19"/>
    </row>
    <row r="73" spans="1:13" ht="14.6">
      <c r="A73" s="17"/>
      <c r="B73" s="33"/>
      <c r="C73" s="10">
        <v>0</v>
      </c>
      <c r="D73" s="10">
        <v>0</v>
      </c>
      <c r="E73" s="10">
        <f t="shared" si="8"/>
        <v>1</v>
      </c>
      <c r="F73" s="10" t="str">
        <f t="shared" si="9"/>
        <v>1'h0</v>
      </c>
      <c r="G73" s="10" t="s">
        <v>121</v>
      </c>
      <c r="H73" s="22" t="s">
        <v>1638</v>
      </c>
      <c r="I73" s="34" t="s">
        <v>1639</v>
      </c>
      <c r="J73" s="10">
        <v>0</v>
      </c>
      <c r="K73" s="10" t="str">
        <f t="shared" si="10"/>
        <v>0</v>
      </c>
      <c r="L73" s="10">
        <f t="shared" si="11"/>
        <v>0</v>
      </c>
      <c r="M73" s="19"/>
    </row>
    <row r="74" spans="1:13" ht="14.6">
      <c r="A74" s="6"/>
      <c r="B74" s="5" t="s">
        <v>322</v>
      </c>
      <c r="C74" s="6"/>
      <c r="D74" s="6"/>
      <c r="E74" s="6">
        <f>SUM(E75:E77)</f>
        <v>32</v>
      </c>
      <c r="F74" s="7" t="str">
        <f>CONCATENATE("32'h",K74)</f>
        <v>32'h00000000</v>
      </c>
      <c r="G74" s="7"/>
      <c r="H74" s="8" t="s">
        <v>1640</v>
      </c>
      <c r="I74" s="8"/>
      <c r="J74" s="6"/>
      <c r="K74" s="6" t="str">
        <f>LOWER(DEC2HEX(L74,8))</f>
        <v>00000000</v>
      </c>
      <c r="L74" s="6">
        <f>SUM(L75:L77)</f>
        <v>0</v>
      </c>
      <c r="M74" s="6"/>
    </row>
    <row r="75" spans="1:13" ht="14.6">
      <c r="A75" s="57"/>
      <c r="B75" s="57"/>
      <c r="C75" s="59">
        <v>16</v>
      </c>
      <c r="D75" s="59">
        <v>31</v>
      </c>
      <c r="E75" s="59">
        <f>D75+1-C75</f>
        <v>16</v>
      </c>
      <c r="F75" s="59" t="str">
        <f>CONCATENATE(E75,"'h",K75)</f>
        <v>16'h0</v>
      </c>
      <c r="G75" s="59" t="s">
        <v>121</v>
      </c>
      <c r="H75" s="61" t="s">
        <v>3649</v>
      </c>
      <c r="I75" s="64" t="s">
        <v>3650</v>
      </c>
      <c r="J75" s="59">
        <v>0</v>
      </c>
      <c r="K75" s="59" t="str">
        <f>LOWER(DEC2HEX((J75)))</f>
        <v>0</v>
      </c>
      <c r="L75" s="59">
        <f>J75*(2^C75)</f>
        <v>0</v>
      </c>
      <c r="M75" s="63"/>
    </row>
    <row r="76" spans="1:13" ht="29.15">
      <c r="A76" s="57"/>
      <c r="B76" s="58"/>
      <c r="C76" s="59">
        <v>15</v>
      </c>
      <c r="D76" s="59">
        <v>15</v>
      </c>
      <c r="E76" s="59">
        <f>D76+1-C76</f>
        <v>1</v>
      </c>
      <c r="F76" s="59" t="str">
        <f>CONCATENATE(E76,"'h",K76)</f>
        <v>1'h0</v>
      </c>
      <c r="G76" s="59" t="s">
        <v>1263</v>
      </c>
      <c r="H76" s="61" t="s">
        <v>1641</v>
      </c>
      <c r="I76" s="64" t="s">
        <v>1643</v>
      </c>
      <c r="J76" s="59">
        <v>0</v>
      </c>
      <c r="K76" s="59" t="str">
        <f>LOWER(DEC2HEX((J76)))</f>
        <v>0</v>
      </c>
      <c r="L76" s="59">
        <f>J76*(2^C76)</f>
        <v>0</v>
      </c>
      <c r="M76" s="63"/>
    </row>
    <row r="77" spans="1:13" ht="29.15">
      <c r="A77" s="57"/>
      <c r="B77" s="58"/>
      <c r="C77" s="59">
        <v>0</v>
      </c>
      <c r="D77" s="59">
        <v>14</v>
      </c>
      <c r="E77" s="59">
        <f>D77+1-C77</f>
        <v>15</v>
      </c>
      <c r="F77" s="59" t="str">
        <f>CONCATENATE(E77,"'h",K77)</f>
        <v>15'h0</v>
      </c>
      <c r="G77" s="59" t="s">
        <v>1263</v>
      </c>
      <c r="H77" s="60" t="s">
        <v>1642</v>
      </c>
      <c r="I77" s="64" t="s">
        <v>1643</v>
      </c>
      <c r="J77" s="59">
        <v>0</v>
      </c>
      <c r="K77" s="59" t="str">
        <f>LOWER(DEC2HEX((J77)))</f>
        <v>0</v>
      </c>
      <c r="L77" s="59">
        <f>J77*(2^C77)</f>
        <v>0</v>
      </c>
      <c r="M77" s="63"/>
    </row>
    <row r="78" spans="1:13" ht="14.6">
      <c r="A78" s="6"/>
      <c r="B78" s="5" t="s">
        <v>188</v>
      </c>
      <c r="C78" s="6"/>
      <c r="D78" s="6"/>
      <c r="E78" s="6">
        <f>SUM(E79:E81)</f>
        <v>32</v>
      </c>
      <c r="F78" s="7" t="str">
        <f>CONCATENATE("32'h",K78)</f>
        <v>32'h00000000</v>
      </c>
      <c r="G78" s="7"/>
      <c r="H78" s="8" t="s">
        <v>1644</v>
      </c>
      <c r="I78" s="8"/>
      <c r="J78" s="6"/>
      <c r="K78" s="6" t="str">
        <f>LOWER(DEC2HEX(L78,8))</f>
        <v>00000000</v>
      </c>
      <c r="L78" s="6">
        <f>SUM(L80:L81)</f>
        <v>0</v>
      </c>
      <c r="M78" s="6"/>
    </row>
    <row r="79" spans="1:13" ht="14.6">
      <c r="A79" s="57"/>
      <c r="B79" s="57"/>
      <c r="C79" s="59">
        <v>16</v>
      </c>
      <c r="D79" s="59">
        <v>31</v>
      </c>
      <c r="E79" s="59">
        <f>D79+1-C79</f>
        <v>16</v>
      </c>
      <c r="F79" s="59" t="str">
        <f>CONCATENATE(E79,"'h",K79)</f>
        <v>16'h0</v>
      </c>
      <c r="G79" s="59" t="s">
        <v>121</v>
      </c>
      <c r="H79" s="61" t="s">
        <v>3649</v>
      </c>
      <c r="I79" s="64" t="s">
        <v>3650</v>
      </c>
      <c r="J79" s="59">
        <v>0</v>
      </c>
      <c r="K79" s="59" t="str">
        <f>LOWER(DEC2HEX((J79)))</f>
        <v>0</v>
      </c>
      <c r="L79" s="59">
        <f>J79*(2^C79)</f>
        <v>0</v>
      </c>
      <c r="M79" s="63"/>
    </row>
    <row r="80" spans="1:13" ht="29.15">
      <c r="A80" s="57"/>
      <c r="B80" s="57"/>
      <c r="C80" s="59">
        <v>15</v>
      </c>
      <c r="D80" s="59">
        <v>15</v>
      </c>
      <c r="E80" s="59">
        <f>D80+1-C80</f>
        <v>1</v>
      </c>
      <c r="F80" s="59" t="str">
        <f>CONCATENATE(E80,"'h",K80)</f>
        <v>1'h0</v>
      </c>
      <c r="G80" s="59" t="s">
        <v>121</v>
      </c>
      <c r="H80" s="61" t="s">
        <v>1645</v>
      </c>
      <c r="I80" s="64" t="s">
        <v>1646</v>
      </c>
      <c r="J80" s="59">
        <v>0</v>
      </c>
      <c r="K80" s="59" t="str">
        <f>LOWER(DEC2HEX((J80)))</f>
        <v>0</v>
      </c>
      <c r="L80" s="59">
        <f>J80*(2^C80)</f>
        <v>0</v>
      </c>
      <c r="M80" s="63"/>
    </row>
    <row r="81" spans="1:13" ht="29.15">
      <c r="A81" s="57"/>
      <c r="B81" s="58"/>
      <c r="C81" s="59">
        <v>0</v>
      </c>
      <c r="D81" s="59">
        <v>14</v>
      </c>
      <c r="E81" s="59">
        <f>D81+1-C81</f>
        <v>15</v>
      </c>
      <c r="F81" s="59" t="str">
        <f>CONCATENATE(E81,"'h",K81)</f>
        <v>15'h0</v>
      </c>
      <c r="G81" s="59" t="s">
        <v>121</v>
      </c>
      <c r="H81" s="60" t="s">
        <v>1647</v>
      </c>
      <c r="I81" s="64" t="s">
        <v>1648</v>
      </c>
      <c r="J81" s="59">
        <v>0</v>
      </c>
      <c r="K81" s="59" t="str">
        <f>LOWER(DEC2HEX((J81)))</f>
        <v>0</v>
      </c>
      <c r="L81" s="59">
        <f>J81*(2^C81)</f>
        <v>0</v>
      </c>
      <c r="M81" s="63"/>
    </row>
    <row r="82" spans="1:13" ht="14.6">
      <c r="A82" s="6"/>
      <c r="B82" s="5" t="s">
        <v>190</v>
      </c>
      <c r="C82" s="6"/>
      <c r="D82" s="6"/>
      <c r="E82" s="6">
        <f>SUM(E83:E87)</f>
        <v>32</v>
      </c>
      <c r="F82" s="7" t="str">
        <f>CONCATENATE("32'h",K82)</f>
        <v>32'h00000220</v>
      </c>
      <c r="G82" s="7"/>
      <c r="H82" s="8" t="s">
        <v>1649</v>
      </c>
      <c r="I82" s="8"/>
      <c r="J82" s="6"/>
      <c r="K82" s="6" t="str">
        <f>LOWER(DEC2HEX(L82,8))</f>
        <v>00000220</v>
      </c>
      <c r="L82" s="6">
        <f>SUM(L83:L87)</f>
        <v>544</v>
      </c>
      <c r="M82" s="6"/>
    </row>
    <row r="83" spans="1:13" ht="14.6">
      <c r="A83" s="17"/>
      <c r="B83" s="17"/>
      <c r="C83" s="10">
        <v>10</v>
      </c>
      <c r="D83" s="10">
        <v>31</v>
      </c>
      <c r="E83" s="10">
        <f>D83+1-C83</f>
        <v>22</v>
      </c>
      <c r="F83" s="10" t="str">
        <f>CONCATENATE(E83,"'h",K83)</f>
        <v>22'h0</v>
      </c>
      <c r="G83" s="10" t="s">
        <v>121</v>
      </c>
      <c r="H83" s="18" t="s">
        <v>106</v>
      </c>
      <c r="I83" s="34" t="s">
        <v>334</v>
      </c>
      <c r="J83" s="10">
        <v>0</v>
      </c>
      <c r="K83" s="10" t="str">
        <f>LOWER(DEC2HEX((J83)))</f>
        <v>0</v>
      </c>
      <c r="L83" s="10">
        <f>J83*(2^C83)</f>
        <v>0</v>
      </c>
      <c r="M83" s="19"/>
    </row>
    <row r="84" spans="1:13" ht="43.75">
      <c r="A84" s="17"/>
      <c r="B84" s="33"/>
      <c r="C84" s="10">
        <v>6</v>
      </c>
      <c r="D84" s="10">
        <v>9</v>
      </c>
      <c r="E84" s="10">
        <f>D84+1-C84</f>
        <v>4</v>
      </c>
      <c r="F84" s="10" t="str">
        <f>CONCATENATE(E84,"'h",K84)</f>
        <v>4'h8</v>
      </c>
      <c r="G84" s="10" t="s">
        <v>123</v>
      </c>
      <c r="H84" s="22" t="s">
        <v>1360</v>
      </c>
      <c r="I84" s="35" t="s">
        <v>1650</v>
      </c>
      <c r="J84" s="10">
        <v>8</v>
      </c>
      <c r="K84" s="10" t="str">
        <f>LOWER(DEC2HEX((J84)))</f>
        <v>8</v>
      </c>
      <c r="L84" s="10">
        <f>J84*(2^C84)</f>
        <v>512</v>
      </c>
      <c r="M84" s="19"/>
    </row>
    <row r="85" spans="1:13" ht="43.75">
      <c r="A85" s="17"/>
      <c r="B85" s="33"/>
      <c r="C85" s="10">
        <v>2</v>
      </c>
      <c r="D85" s="10">
        <v>5</v>
      </c>
      <c r="E85" s="10">
        <f>D85+1-C85</f>
        <v>4</v>
      </c>
      <c r="F85" s="10" t="str">
        <f>CONCATENATE(E85,"'h",K85)</f>
        <v>4'h8</v>
      </c>
      <c r="G85" s="10" t="s">
        <v>123</v>
      </c>
      <c r="H85" s="22" t="s">
        <v>1361</v>
      </c>
      <c r="I85" s="35" t="s">
        <v>1651</v>
      </c>
      <c r="J85" s="10">
        <v>8</v>
      </c>
      <c r="K85" s="10" t="str">
        <f>LOWER(DEC2HEX((J85)))</f>
        <v>8</v>
      </c>
      <c r="L85" s="10">
        <f>J85*(2^C85)</f>
        <v>32</v>
      </c>
      <c r="M85" s="19"/>
    </row>
    <row r="86" spans="1:13" ht="29.15">
      <c r="A86" s="17"/>
      <c r="B86" s="33"/>
      <c r="C86" s="10">
        <v>1</v>
      </c>
      <c r="D86" s="10">
        <v>1</v>
      </c>
      <c r="E86" s="10">
        <f>D86+1-C86</f>
        <v>1</v>
      </c>
      <c r="F86" s="10" t="str">
        <f>CONCATENATE(E86,"'h",K86)</f>
        <v>1'h0</v>
      </c>
      <c r="G86" s="10" t="s">
        <v>123</v>
      </c>
      <c r="H86" s="22" t="s">
        <v>1652</v>
      </c>
      <c r="I86" s="35" t="s">
        <v>1653</v>
      </c>
      <c r="J86" s="10">
        <v>0</v>
      </c>
      <c r="K86" s="10" t="str">
        <f>LOWER(DEC2HEX((J86)))</f>
        <v>0</v>
      </c>
      <c r="L86" s="10">
        <f>J86*(2^C86)</f>
        <v>0</v>
      </c>
      <c r="M86" s="19"/>
    </row>
    <row r="87" spans="1:13" ht="29.15">
      <c r="A87" s="17"/>
      <c r="B87" s="33"/>
      <c r="C87" s="10">
        <v>0</v>
      </c>
      <c r="D87" s="10">
        <v>0</v>
      </c>
      <c r="E87" s="10">
        <f>D87+1-C87</f>
        <v>1</v>
      </c>
      <c r="F87" s="10" t="str">
        <f>CONCATENATE(E87,"'h",K87)</f>
        <v>1'h0</v>
      </c>
      <c r="G87" s="10" t="s">
        <v>123</v>
      </c>
      <c r="H87" s="22" t="s">
        <v>1654</v>
      </c>
      <c r="I87" s="35" t="s">
        <v>1655</v>
      </c>
      <c r="J87" s="10">
        <v>0</v>
      </c>
      <c r="K87" s="10" t="str">
        <f>LOWER(DEC2HEX((J87)))</f>
        <v>0</v>
      </c>
      <c r="L87" s="10">
        <f>J87*(2^C87)</f>
        <v>0</v>
      </c>
      <c r="M87" s="19"/>
    </row>
    <row r="88" spans="1:13" ht="14.6">
      <c r="A88" s="6"/>
      <c r="B88" s="5" t="s">
        <v>191</v>
      </c>
      <c r="C88" s="6"/>
      <c r="D88" s="6"/>
      <c r="E88" s="6">
        <f>SUM(E89:E93)</f>
        <v>32</v>
      </c>
      <c r="F88" s="7" t="str">
        <f>CONCATENATE("32'h",K88)</f>
        <v>32'h00000000</v>
      </c>
      <c r="G88" s="7"/>
      <c r="H88" s="8" t="s">
        <v>1656</v>
      </c>
      <c r="I88" s="8"/>
      <c r="J88" s="6"/>
      <c r="K88" s="6" t="str">
        <f>LOWER(DEC2HEX(L88,8))</f>
        <v>00000000</v>
      </c>
      <c r="L88" s="6">
        <f>SUM(L89:L93)</f>
        <v>0</v>
      </c>
      <c r="M88" s="6"/>
    </row>
    <row r="89" spans="1:13" ht="14.6">
      <c r="A89" s="17"/>
      <c r="B89" s="17"/>
      <c r="C89" s="10">
        <v>4</v>
      </c>
      <c r="D89" s="10">
        <v>31</v>
      </c>
      <c r="E89" s="10">
        <f>D89+1-C89</f>
        <v>28</v>
      </c>
      <c r="F89" s="10" t="str">
        <f>CONCATENATE(E89,"'h",K89)</f>
        <v>28'h0</v>
      </c>
      <c r="G89" s="10" t="s">
        <v>121</v>
      </c>
      <c r="H89" s="18" t="s">
        <v>106</v>
      </c>
      <c r="I89" s="34" t="s">
        <v>334</v>
      </c>
      <c r="J89" s="10">
        <v>0</v>
      </c>
      <c r="K89" s="10" t="str">
        <f>LOWER(DEC2HEX((J89)))</f>
        <v>0</v>
      </c>
      <c r="L89" s="10">
        <f>J89*(2^C89)</f>
        <v>0</v>
      </c>
      <c r="M89" s="19"/>
    </row>
    <row r="90" spans="1:13" ht="14.6">
      <c r="A90" s="17"/>
      <c r="B90" s="33"/>
      <c r="C90" s="10">
        <v>3</v>
      </c>
      <c r="D90" s="10">
        <v>3</v>
      </c>
      <c r="E90" s="10">
        <f>D90+1-C90</f>
        <v>1</v>
      </c>
      <c r="F90" s="10" t="str">
        <f>CONCATENATE(E90,"'h",K90)</f>
        <v>1'h0</v>
      </c>
      <c r="G90" s="10" t="s">
        <v>273</v>
      </c>
      <c r="H90" s="22" t="s">
        <v>1364</v>
      </c>
      <c r="I90" s="35" t="s">
        <v>1657</v>
      </c>
      <c r="J90" s="10">
        <v>0</v>
      </c>
      <c r="K90" s="10" t="str">
        <f>LOWER(DEC2HEX((J90)))</f>
        <v>0</v>
      </c>
      <c r="L90" s="10">
        <f>J90*(2^C90)</f>
        <v>0</v>
      </c>
      <c r="M90" s="19"/>
    </row>
    <row r="91" spans="1:13" ht="14.6">
      <c r="A91" s="17"/>
      <c r="B91" s="33"/>
      <c r="C91" s="10">
        <v>2</v>
      </c>
      <c r="D91" s="10">
        <v>2</v>
      </c>
      <c r="E91" s="10">
        <f>D91+1-C91</f>
        <v>1</v>
      </c>
      <c r="F91" s="10" t="str">
        <f>CONCATENATE(E91,"'h",K91)</f>
        <v>1'h0</v>
      </c>
      <c r="G91" s="10" t="s">
        <v>273</v>
      </c>
      <c r="H91" s="22" t="s">
        <v>1365</v>
      </c>
      <c r="I91" s="35" t="s">
        <v>1658</v>
      </c>
      <c r="J91" s="10">
        <v>0</v>
      </c>
      <c r="K91" s="10" t="str">
        <f>LOWER(DEC2HEX((J91)))</f>
        <v>0</v>
      </c>
      <c r="L91" s="10">
        <f>J91*(2^C91)</f>
        <v>0</v>
      </c>
      <c r="M91" s="19"/>
    </row>
    <row r="92" spans="1:13" ht="14.6">
      <c r="A92" s="17"/>
      <c r="B92" s="33"/>
      <c r="C92" s="10">
        <v>1</v>
      </c>
      <c r="D92" s="10">
        <v>1</v>
      </c>
      <c r="E92" s="10">
        <f>D92+1-C92</f>
        <v>1</v>
      </c>
      <c r="F92" s="10" t="str">
        <f>CONCATENATE(E92,"'h",K92)</f>
        <v>1'h0</v>
      </c>
      <c r="G92" s="10" t="s">
        <v>273</v>
      </c>
      <c r="H92" s="22" t="s">
        <v>1362</v>
      </c>
      <c r="I92" s="35" t="s">
        <v>1659</v>
      </c>
      <c r="J92" s="10">
        <v>0</v>
      </c>
      <c r="K92" s="10" t="str">
        <f>LOWER(DEC2HEX((J92)))</f>
        <v>0</v>
      </c>
      <c r="L92" s="10">
        <f>J92*(2^C92)</f>
        <v>0</v>
      </c>
      <c r="M92" s="19"/>
    </row>
    <row r="93" spans="1:13" ht="14.6">
      <c r="A93" s="17"/>
      <c r="B93" s="33"/>
      <c r="C93" s="10">
        <v>0</v>
      </c>
      <c r="D93" s="10">
        <v>0</v>
      </c>
      <c r="E93" s="10">
        <f>D93+1-C93</f>
        <v>1</v>
      </c>
      <c r="F93" s="10" t="str">
        <f>CONCATENATE(E93,"'h",K93)</f>
        <v>1'h0</v>
      </c>
      <c r="G93" s="10" t="s">
        <v>273</v>
      </c>
      <c r="H93" s="22" t="s">
        <v>1363</v>
      </c>
      <c r="I93" s="35" t="s">
        <v>1660</v>
      </c>
      <c r="J93" s="10">
        <v>0</v>
      </c>
      <c r="K93" s="10" t="str">
        <f>LOWER(DEC2HEX((J93)))</f>
        <v>0</v>
      </c>
      <c r="L93" s="10">
        <f>J93*(2^C93)</f>
        <v>0</v>
      </c>
      <c r="M93" s="19"/>
    </row>
    <row r="94" spans="1:13" ht="14.6">
      <c r="A94" s="6"/>
      <c r="B94" s="5" t="s">
        <v>192</v>
      </c>
      <c r="C94" s="6"/>
      <c r="D94" s="6"/>
      <c r="E94" s="6">
        <f>SUM(E95:E102)</f>
        <v>32</v>
      </c>
      <c r="F94" s="7" t="str">
        <f>CONCATENATE("32'h",K94)</f>
        <v>32'h00000000</v>
      </c>
      <c r="G94" s="7"/>
      <c r="H94" s="8" t="s">
        <v>1661</v>
      </c>
      <c r="I94" s="8"/>
      <c r="J94" s="6"/>
      <c r="K94" s="6" t="str">
        <f>LOWER(DEC2HEX(L94,8))</f>
        <v>00000000</v>
      </c>
      <c r="L94" s="6">
        <f>SUM(L95:L102)</f>
        <v>0</v>
      </c>
      <c r="M94" s="6"/>
    </row>
    <row r="95" spans="1:13" ht="14.6">
      <c r="A95" s="17"/>
      <c r="B95" s="17"/>
      <c r="C95" s="10">
        <v>7</v>
      </c>
      <c r="D95" s="10">
        <v>31</v>
      </c>
      <c r="E95" s="10">
        <f t="shared" ref="E95:E102" si="12">D95+1-C95</f>
        <v>25</v>
      </c>
      <c r="F95" s="10" t="str">
        <f t="shared" ref="F95:F102" si="13">CONCATENATE(E95,"'h",K95)</f>
        <v>25'h0</v>
      </c>
      <c r="G95" s="10" t="s">
        <v>121</v>
      </c>
      <c r="H95" s="18" t="s">
        <v>106</v>
      </c>
      <c r="I95" s="34" t="s">
        <v>334</v>
      </c>
      <c r="J95" s="10">
        <v>0</v>
      </c>
      <c r="K95" s="10" t="str">
        <f t="shared" ref="K95:K102" si="14">LOWER(DEC2HEX((J95)))</f>
        <v>0</v>
      </c>
      <c r="L95" s="10">
        <f t="shared" ref="L95:L102" si="15">J95*(2^C95)</f>
        <v>0</v>
      </c>
      <c r="M95" s="19"/>
    </row>
    <row r="96" spans="1:13" ht="14.6">
      <c r="A96" s="17"/>
      <c r="B96" s="33"/>
      <c r="C96" s="10">
        <v>6</v>
      </c>
      <c r="D96" s="10">
        <v>6</v>
      </c>
      <c r="E96" s="10">
        <f t="shared" si="12"/>
        <v>1</v>
      </c>
      <c r="F96" s="10" t="str">
        <f t="shared" si="13"/>
        <v>1'h0</v>
      </c>
      <c r="G96" s="10" t="s">
        <v>273</v>
      </c>
      <c r="H96" s="22" t="s">
        <v>1662</v>
      </c>
      <c r="I96" s="35" t="s">
        <v>1663</v>
      </c>
      <c r="J96" s="10">
        <v>0</v>
      </c>
      <c r="K96" s="10" t="str">
        <f t="shared" si="14"/>
        <v>0</v>
      </c>
      <c r="L96" s="10">
        <f t="shared" si="15"/>
        <v>0</v>
      </c>
      <c r="M96" s="19"/>
    </row>
    <row r="97" spans="1:13" ht="14.6">
      <c r="A97" s="17"/>
      <c r="B97" s="33"/>
      <c r="C97" s="10">
        <v>5</v>
      </c>
      <c r="D97" s="10">
        <v>5</v>
      </c>
      <c r="E97" s="10">
        <f t="shared" si="12"/>
        <v>1</v>
      </c>
      <c r="F97" s="10" t="str">
        <f t="shared" si="13"/>
        <v>1'h0</v>
      </c>
      <c r="G97" s="10" t="s">
        <v>273</v>
      </c>
      <c r="H97" s="22" t="s">
        <v>1664</v>
      </c>
      <c r="I97" s="35" t="s">
        <v>1665</v>
      </c>
      <c r="J97" s="10">
        <v>0</v>
      </c>
      <c r="K97" s="10" t="str">
        <f t="shared" si="14"/>
        <v>0</v>
      </c>
      <c r="L97" s="10">
        <f t="shared" si="15"/>
        <v>0</v>
      </c>
      <c r="M97" s="19"/>
    </row>
    <row r="98" spans="1:13" ht="14.6">
      <c r="A98" s="17"/>
      <c r="B98" s="33"/>
      <c r="C98" s="10">
        <v>4</v>
      </c>
      <c r="D98" s="10">
        <v>4</v>
      </c>
      <c r="E98" s="10">
        <f t="shared" si="12"/>
        <v>1</v>
      </c>
      <c r="F98" s="10" t="str">
        <f t="shared" si="13"/>
        <v>1'h0</v>
      </c>
      <c r="G98" s="10" t="s">
        <v>273</v>
      </c>
      <c r="H98" s="22" t="s">
        <v>1666</v>
      </c>
      <c r="I98" s="35" t="s">
        <v>1667</v>
      </c>
      <c r="J98" s="10">
        <v>0</v>
      </c>
      <c r="K98" s="10" t="str">
        <f t="shared" si="14"/>
        <v>0</v>
      </c>
      <c r="L98" s="10">
        <f t="shared" si="15"/>
        <v>0</v>
      </c>
      <c r="M98" s="19"/>
    </row>
    <row r="99" spans="1:13" ht="14.6">
      <c r="A99" s="17"/>
      <c r="B99" s="33"/>
      <c r="C99" s="10">
        <v>3</v>
      </c>
      <c r="D99" s="10">
        <v>3</v>
      </c>
      <c r="E99" s="10">
        <f t="shared" si="12"/>
        <v>1</v>
      </c>
      <c r="F99" s="10" t="str">
        <f t="shared" si="13"/>
        <v>1'h0</v>
      </c>
      <c r="G99" s="10" t="s">
        <v>273</v>
      </c>
      <c r="H99" s="22" t="s">
        <v>1668</v>
      </c>
      <c r="I99" s="35" t="s">
        <v>1669</v>
      </c>
      <c r="J99" s="10">
        <v>0</v>
      </c>
      <c r="K99" s="10" t="str">
        <f t="shared" si="14"/>
        <v>0</v>
      </c>
      <c r="L99" s="10">
        <f t="shared" si="15"/>
        <v>0</v>
      </c>
      <c r="M99" s="19"/>
    </row>
    <row r="100" spans="1:13" ht="14.6">
      <c r="A100" s="17"/>
      <c r="B100" s="33"/>
      <c r="C100" s="10">
        <v>2</v>
      </c>
      <c r="D100" s="10">
        <v>2</v>
      </c>
      <c r="E100" s="10">
        <f t="shared" si="12"/>
        <v>1</v>
      </c>
      <c r="F100" s="10" t="str">
        <f t="shared" si="13"/>
        <v>1'h0</v>
      </c>
      <c r="G100" s="10" t="s">
        <v>273</v>
      </c>
      <c r="H100" s="22" t="s">
        <v>1670</v>
      </c>
      <c r="I100" s="35" t="s">
        <v>1671</v>
      </c>
      <c r="J100" s="10">
        <v>0</v>
      </c>
      <c r="K100" s="10" t="str">
        <f t="shared" si="14"/>
        <v>0</v>
      </c>
      <c r="L100" s="10">
        <f t="shared" si="15"/>
        <v>0</v>
      </c>
      <c r="M100" s="19"/>
    </row>
    <row r="101" spans="1:13" ht="14.6">
      <c r="A101" s="17"/>
      <c r="B101" s="33"/>
      <c r="C101" s="10">
        <v>1</v>
      </c>
      <c r="D101" s="10">
        <v>1</v>
      </c>
      <c r="E101" s="10">
        <f t="shared" si="12"/>
        <v>1</v>
      </c>
      <c r="F101" s="10" t="str">
        <f t="shared" si="13"/>
        <v>1'h0</v>
      </c>
      <c r="G101" s="10" t="s">
        <v>273</v>
      </c>
      <c r="H101" s="22" t="s">
        <v>1672</v>
      </c>
      <c r="I101" s="35" t="s">
        <v>1673</v>
      </c>
      <c r="J101" s="10">
        <v>0</v>
      </c>
      <c r="K101" s="10" t="str">
        <f t="shared" si="14"/>
        <v>0</v>
      </c>
      <c r="L101" s="10">
        <f t="shared" si="15"/>
        <v>0</v>
      </c>
      <c r="M101" s="19"/>
    </row>
    <row r="102" spans="1:13" ht="14.6">
      <c r="A102" s="17"/>
      <c r="B102" s="33"/>
      <c r="C102" s="10">
        <v>0</v>
      </c>
      <c r="D102" s="10">
        <v>0</v>
      </c>
      <c r="E102" s="10">
        <f t="shared" si="12"/>
        <v>1</v>
      </c>
      <c r="F102" s="10" t="str">
        <f t="shared" si="13"/>
        <v>1'h0</v>
      </c>
      <c r="G102" s="10" t="s">
        <v>273</v>
      </c>
      <c r="H102" s="22" t="s">
        <v>1674</v>
      </c>
      <c r="I102" s="35" t="s">
        <v>1675</v>
      </c>
      <c r="J102" s="10">
        <v>0</v>
      </c>
      <c r="K102" s="10" t="str">
        <f t="shared" si="14"/>
        <v>0</v>
      </c>
      <c r="L102" s="10">
        <f t="shared" si="15"/>
        <v>0</v>
      </c>
      <c r="M102" s="19"/>
    </row>
    <row r="103" spans="1:13" ht="14.6">
      <c r="A103" s="6"/>
      <c r="B103" s="5" t="s">
        <v>193</v>
      </c>
      <c r="C103" s="6"/>
      <c r="D103" s="6"/>
      <c r="E103" s="6">
        <f>SUM(E104:E105)</f>
        <v>32</v>
      </c>
      <c r="F103" s="7" t="str">
        <f>CONCATENATE("32'h",K103)</f>
        <v>32'h00000500</v>
      </c>
      <c r="G103" s="7"/>
      <c r="H103" s="8" t="s">
        <v>1676</v>
      </c>
      <c r="I103" s="8"/>
      <c r="J103" s="6"/>
      <c r="K103" s="6" t="str">
        <f>LOWER(DEC2HEX(L103,8))</f>
        <v>00000500</v>
      </c>
      <c r="L103" s="6">
        <f>SUM(L104:L105)</f>
        <v>1280</v>
      </c>
      <c r="M103" s="6"/>
    </row>
    <row r="104" spans="1:13" ht="14.6">
      <c r="A104" s="17"/>
      <c r="B104" s="17"/>
      <c r="C104" s="10">
        <v>15</v>
      </c>
      <c r="D104" s="10">
        <v>31</v>
      </c>
      <c r="E104" s="10">
        <f>D104+1-C104</f>
        <v>17</v>
      </c>
      <c r="F104" s="10" t="str">
        <f>CONCATENATE(E104,"'h",K104)</f>
        <v>17'h0</v>
      </c>
      <c r="G104" s="10" t="s">
        <v>121</v>
      </c>
      <c r="H104" s="18" t="s">
        <v>106</v>
      </c>
      <c r="I104" s="34" t="s">
        <v>334</v>
      </c>
      <c r="J104" s="10">
        <v>0</v>
      </c>
      <c r="K104" s="10" t="str">
        <f>LOWER(DEC2HEX((J104)))</f>
        <v>0</v>
      </c>
      <c r="L104" s="10">
        <f>J104*(2^C104)</f>
        <v>0</v>
      </c>
      <c r="M104" s="19"/>
    </row>
    <row r="105" spans="1:13" ht="58.3">
      <c r="A105" s="17"/>
      <c r="B105" s="33"/>
      <c r="C105" s="10">
        <v>0</v>
      </c>
      <c r="D105" s="10">
        <v>14</v>
      </c>
      <c r="E105" s="10">
        <f>D105+1-C105</f>
        <v>15</v>
      </c>
      <c r="F105" s="10" t="str">
        <f>CONCATENATE(E105,"'h",K105)</f>
        <v>15'h500</v>
      </c>
      <c r="G105" s="10" t="s">
        <v>123</v>
      </c>
      <c r="H105" s="22" t="s">
        <v>1677</v>
      </c>
      <c r="I105" s="34" t="s">
        <v>1678</v>
      </c>
      <c r="J105" s="10">
        <v>1280</v>
      </c>
      <c r="K105" s="10" t="str">
        <f>LOWER(DEC2HEX((J105)))</f>
        <v>500</v>
      </c>
      <c r="L105" s="10">
        <f>J105*(2^C105)</f>
        <v>1280</v>
      </c>
      <c r="M105" s="19"/>
    </row>
    <row r="106" spans="1:13" ht="14.6">
      <c r="A106" s="6"/>
      <c r="B106" s="5" t="s">
        <v>260</v>
      </c>
      <c r="C106" s="6"/>
      <c r="D106" s="6"/>
      <c r="E106" s="6">
        <f>SUM(E107:E115)</f>
        <v>32</v>
      </c>
      <c r="F106" s="7" t="str">
        <f>CONCATENATE("32'h",K106)</f>
        <v>32'h00000800</v>
      </c>
      <c r="G106" s="7"/>
      <c r="H106" s="8" t="s">
        <v>1679</v>
      </c>
      <c r="I106" s="8"/>
      <c r="J106" s="6"/>
      <c r="K106" s="6" t="str">
        <f>LOWER(DEC2HEX(L106,8))</f>
        <v>00000800</v>
      </c>
      <c r="L106" s="6">
        <f>SUM(L107:L115)</f>
        <v>2048</v>
      </c>
      <c r="M106" s="6"/>
    </row>
    <row r="107" spans="1:13" ht="14.6">
      <c r="A107" s="57"/>
      <c r="B107" s="57"/>
      <c r="C107" s="59">
        <v>13</v>
      </c>
      <c r="D107" s="59">
        <v>31</v>
      </c>
      <c r="E107" s="59">
        <f>D107+1-C107</f>
        <v>19</v>
      </c>
      <c r="F107" s="59" t="str">
        <f>CONCATENATE(E107,"'h",K107)</f>
        <v>19'h0</v>
      </c>
      <c r="G107" s="59" t="s">
        <v>121</v>
      </c>
      <c r="H107" s="61" t="s">
        <v>106</v>
      </c>
      <c r="I107" s="64" t="s">
        <v>334</v>
      </c>
      <c r="J107" s="59">
        <v>0</v>
      </c>
      <c r="K107" s="59" t="str">
        <f>LOWER(DEC2HEX((J107)))</f>
        <v>0</v>
      </c>
      <c r="L107" s="59">
        <f>J107*(2^C107)</f>
        <v>0</v>
      </c>
      <c r="M107" s="63"/>
    </row>
    <row r="108" spans="1:13" ht="14.6">
      <c r="A108" s="57"/>
      <c r="B108" s="57"/>
      <c r="C108" s="59">
        <v>12</v>
      </c>
      <c r="D108" s="59">
        <v>12</v>
      </c>
      <c r="E108" s="59">
        <f t="shared" ref="E108:E111" si="16">D108+1-C108</f>
        <v>1</v>
      </c>
      <c r="F108" s="59" t="str">
        <f t="shared" ref="F108:F111" si="17">CONCATENATE(E108,"'h",K108)</f>
        <v>1'h0</v>
      </c>
      <c r="G108" s="59" t="s">
        <v>2424</v>
      </c>
      <c r="H108" s="61" t="s">
        <v>3651</v>
      </c>
      <c r="I108" s="110" t="s">
        <v>3652</v>
      </c>
      <c r="J108" s="59">
        <v>0</v>
      </c>
      <c r="K108" s="59" t="str">
        <f t="shared" ref="K108:K111" si="18">LOWER(DEC2HEX((J108)))</f>
        <v>0</v>
      </c>
      <c r="L108" s="59">
        <f t="shared" ref="L108:L111" si="19">J108*(2^C108)</f>
        <v>0</v>
      </c>
      <c r="M108" s="63"/>
    </row>
    <row r="109" spans="1:13" ht="73.3">
      <c r="A109" s="57"/>
      <c r="B109" s="57"/>
      <c r="C109" s="59">
        <v>10</v>
      </c>
      <c r="D109" s="59">
        <v>11</v>
      </c>
      <c r="E109" s="59">
        <f t="shared" si="16"/>
        <v>2</v>
      </c>
      <c r="F109" s="59" t="str">
        <f t="shared" si="17"/>
        <v>2'h2</v>
      </c>
      <c r="G109" s="59" t="s">
        <v>2424</v>
      </c>
      <c r="H109" s="61" t="s">
        <v>2617</v>
      </c>
      <c r="I109" s="110" t="s">
        <v>2620</v>
      </c>
      <c r="J109" s="59">
        <v>2</v>
      </c>
      <c r="K109" s="59" t="str">
        <f t="shared" si="18"/>
        <v>2</v>
      </c>
      <c r="L109" s="59">
        <f t="shared" si="19"/>
        <v>2048</v>
      </c>
      <c r="M109" s="63"/>
    </row>
    <row r="110" spans="1:13" ht="14.6">
      <c r="A110" s="57"/>
      <c r="B110" s="57"/>
      <c r="C110" s="59">
        <v>9</v>
      </c>
      <c r="D110" s="59">
        <v>9</v>
      </c>
      <c r="E110" s="59">
        <f t="shared" si="16"/>
        <v>1</v>
      </c>
      <c r="F110" s="59" t="str">
        <f t="shared" si="17"/>
        <v>1'h0</v>
      </c>
      <c r="G110" s="59" t="s">
        <v>2424</v>
      </c>
      <c r="H110" s="61" t="s">
        <v>2618</v>
      </c>
      <c r="I110" s="110" t="s">
        <v>2621</v>
      </c>
      <c r="J110" s="59">
        <v>0</v>
      </c>
      <c r="K110" s="59" t="str">
        <f t="shared" si="18"/>
        <v>0</v>
      </c>
      <c r="L110" s="59">
        <f t="shared" si="19"/>
        <v>0</v>
      </c>
      <c r="M110" s="63"/>
    </row>
    <row r="111" spans="1:13" ht="72.900000000000006">
      <c r="A111" s="57"/>
      <c r="B111" s="57"/>
      <c r="C111" s="59">
        <v>7</v>
      </c>
      <c r="D111" s="59">
        <v>8</v>
      </c>
      <c r="E111" s="59">
        <f t="shared" si="16"/>
        <v>2</v>
      </c>
      <c r="F111" s="59" t="str">
        <f t="shared" si="17"/>
        <v>2'h0</v>
      </c>
      <c r="G111" s="59" t="s">
        <v>2424</v>
      </c>
      <c r="H111" s="61" t="s">
        <v>2619</v>
      </c>
      <c r="I111" s="110" t="s">
        <v>2622</v>
      </c>
      <c r="J111" s="59">
        <v>0</v>
      </c>
      <c r="K111" s="59" t="str">
        <f t="shared" si="18"/>
        <v>0</v>
      </c>
      <c r="L111" s="59">
        <f t="shared" si="19"/>
        <v>0</v>
      </c>
      <c r="M111" s="63"/>
    </row>
    <row r="112" spans="1:13" ht="14.6">
      <c r="A112" s="57"/>
      <c r="B112" s="57"/>
      <c r="C112" s="59">
        <v>6</v>
      </c>
      <c r="D112" s="59">
        <v>6</v>
      </c>
      <c r="E112" s="59">
        <f>D112+1-C112</f>
        <v>1</v>
      </c>
      <c r="F112" s="59" t="str">
        <f>CONCATENATE(E112,"'h",K112)</f>
        <v>1'h0</v>
      </c>
      <c r="G112" s="59" t="s">
        <v>2424</v>
      </c>
      <c r="H112" s="61" t="s">
        <v>2460</v>
      </c>
      <c r="I112" s="64"/>
      <c r="J112" s="59">
        <v>0</v>
      </c>
      <c r="K112" s="59" t="str">
        <f>LOWER(DEC2HEX((J112)))</f>
        <v>0</v>
      </c>
      <c r="L112" s="59">
        <f>J112*(2^C112)</f>
        <v>0</v>
      </c>
      <c r="M112" s="63"/>
    </row>
    <row r="113" spans="1:13" ht="14.6">
      <c r="A113" s="57"/>
      <c r="B113" s="57"/>
      <c r="C113" s="59">
        <v>5</v>
      </c>
      <c r="D113" s="59">
        <v>5</v>
      </c>
      <c r="E113" s="59">
        <f t="shared" ref="E113:E115" si="20">D113+1-C113</f>
        <v>1</v>
      </c>
      <c r="F113" s="59" t="str">
        <f t="shared" ref="F113:F115" si="21">CONCATENATE(E113,"'h",K113)</f>
        <v>1'h0</v>
      </c>
      <c r="G113" s="59" t="s">
        <v>123</v>
      </c>
      <c r="H113" s="60" t="s">
        <v>1680</v>
      </c>
      <c r="I113" s="64"/>
      <c r="J113" s="59">
        <v>0</v>
      </c>
      <c r="K113" s="59" t="str">
        <f t="shared" ref="K113:K115" si="22">LOWER(DEC2HEX((J113)))</f>
        <v>0</v>
      </c>
      <c r="L113" s="59">
        <f t="shared" ref="L113:L115" si="23">J113*(2^C113)</f>
        <v>0</v>
      </c>
      <c r="M113" s="63"/>
    </row>
    <row r="114" spans="1:13" ht="14.6">
      <c r="A114" s="57"/>
      <c r="B114" s="57"/>
      <c r="C114" s="59">
        <v>4</v>
      </c>
      <c r="D114" s="59">
        <v>4</v>
      </c>
      <c r="E114" s="59">
        <f t="shared" si="20"/>
        <v>1</v>
      </c>
      <c r="F114" s="59" t="str">
        <f t="shared" si="21"/>
        <v>1'h0</v>
      </c>
      <c r="G114" s="59" t="s">
        <v>123</v>
      </c>
      <c r="H114" s="60" t="s">
        <v>1681</v>
      </c>
      <c r="I114" s="64"/>
      <c r="J114" s="59">
        <v>0</v>
      </c>
      <c r="K114" s="59" t="str">
        <f t="shared" si="22"/>
        <v>0</v>
      </c>
      <c r="L114" s="59">
        <f t="shared" si="23"/>
        <v>0</v>
      </c>
      <c r="M114" s="63"/>
    </row>
    <row r="115" spans="1:13" ht="14.6">
      <c r="A115" s="57"/>
      <c r="B115" s="58"/>
      <c r="C115" s="59">
        <v>0</v>
      </c>
      <c r="D115" s="59">
        <v>3</v>
      </c>
      <c r="E115" s="59">
        <f t="shared" si="20"/>
        <v>4</v>
      </c>
      <c r="F115" s="59" t="str">
        <f t="shared" si="21"/>
        <v>4'h0</v>
      </c>
      <c r="G115" s="59" t="s">
        <v>123</v>
      </c>
      <c r="H115" s="60" t="s">
        <v>1682</v>
      </c>
      <c r="I115" s="64"/>
      <c r="J115" s="59">
        <v>0</v>
      </c>
      <c r="K115" s="59" t="str">
        <f t="shared" si="22"/>
        <v>0</v>
      </c>
      <c r="L115" s="59">
        <f t="shared" si="23"/>
        <v>0</v>
      </c>
      <c r="M115" s="63"/>
    </row>
  </sheetData>
  <phoneticPr fontId="29" type="noConversion"/>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topLeftCell="A64" workbookViewId="0">
      <selection activeCell="F54" sqref="F54"/>
    </sheetView>
  </sheetViews>
  <sheetFormatPr defaultColWidth="9" defaultRowHeight="14.15"/>
  <cols>
    <col min="1" max="1" width="8.921875" customWidth="1"/>
    <col min="6" max="6" width="13.07421875" customWidth="1"/>
    <col min="7" max="7" width="8.07421875" customWidth="1"/>
    <col min="8" max="8" width="24.61328125" customWidth="1"/>
    <col min="9" max="9" width="71.07421875" style="1" customWidth="1"/>
    <col min="10" max="10" width="10.4609375" customWidth="1"/>
    <col min="11" max="11" width="10.61328125" customWidth="1"/>
    <col min="12" max="12" width="11.07421875" customWidth="1"/>
    <col min="13" max="13" width="11.3828125" customWidth="1"/>
    <col min="14" max="14" width="10.61328125" customWidth="1"/>
  </cols>
  <sheetData>
    <row r="1" spans="1:14" ht="29.1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4.6">
      <c r="A2" s="6"/>
      <c r="B2" s="5" t="s">
        <v>120</v>
      </c>
      <c r="C2" s="6"/>
      <c r="D2" s="6"/>
      <c r="E2" s="6">
        <f>SUM(E3:E5)</f>
        <v>32</v>
      </c>
      <c r="F2" s="7" t="str">
        <f>CONCATENATE("32'h",K2)</f>
        <v>32'h02021011</v>
      </c>
      <c r="G2" s="7"/>
      <c r="H2" s="8" t="s">
        <v>1366</v>
      </c>
      <c r="I2" s="8"/>
      <c r="J2" s="6"/>
      <c r="K2" s="6" t="str">
        <f>LOWER(DEC2HEX(L2,8))</f>
        <v>02021011</v>
      </c>
      <c r="L2" s="6">
        <f>SUM(L3:L5)</f>
        <v>33689617</v>
      </c>
      <c r="M2" s="6">
        <v>12</v>
      </c>
      <c r="N2" s="6"/>
    </row>
    <row r="3" spans="1:14" ht="14.6">
      <c r="A3" s="17"/>
      <c r="B3" s="33"/>
      <c r="C3" s="10">
        <v>12</v>
      </c>
      <c r="D3" s="10">
        <v>31</v>
      </c>
      <c r="E3" s="10">
        <f>D3+1-C3</f>
        <v>20</v>
      </c>
      <c r="F3" s="10" t="str">
        <f>CONCATENATE(E3,"'h",K3)</f>
        <v>20'h2021</v>
      </c>
      <c r="G3" s="10" t="s">
        <v>121</v>
      </c>
      <c r="H3" s="10" t="s">
        <v>1359</v>
      </c>
      <c r="I3" s="56" t="s">
        <v>1683</v>
      </c>
      <c r="J3" s="10">
        <v>8225</v>
      </c>
      <c r="K3" s="10" t="str">
        <f>LOWER(DEC2HEX((J3)))</f>
        <v>2021</v>
      </c>
      <c r="L3" s="10">
        <f>J3*(2^C3)</f>
        <v>33689600</v>
      </c>
      <c r="M3" s="19"/>
    </row>
    <row r="4" spans="1:14" ht="14.6">
      <c r="A4" s="17"/>
      <c r="B4" s="33"/>
      <c r="C4" s="10">
        <v>4</v>
      </c>
      <c r="D4" s="10">
        <v>11</v>
      </c>
      <c r="E4" s="10">
        <f>D4+1-C4</f>
        <v>8</v>
      </c>
      <c r="F4" s="10" t="str">
        <f>CONCATENATE(E4,"'h",K4)</f>
        <v>8'h1</v>
      </c>
      <c r="G4" s="10" t="s">
        <v>121</v>
      </c>
      <c r="H4" s="10" t="s">
        <v>1684</v>
      </c>
      <c r="I4" s="56" t="s">
        <v>1685</v>
      </c>
      <c r="J4" s="10">
        <v>1</v>
      </c>
      <c r="K4" s="10" t="str">
        <f>LOWER(DEC2HEX((J4)))</f>
        <v>1</v>
      </c>
      <c r="L4" s="10">
        <f>J4*(2^C4)</f>
        <v>16</v>
      </c>
      <c r="M4" s="19"/>
    </row>
    <row r="5" spans="1:14" ht="14.6">
      <c r="A5" s="17"/>
      <c r="B5" s="33"/>
      <c r="C5" s="10">
        <v>0</v>
      </c>
      <c r="D5" s="10">
        <v>3</v>
      </c>
      <c r="E5" s="10">
        <f>D5+1-C5</f>
        <v>4</v>
      </c>
      <c r="F5" s="10" t="str">
        <f>CONCATENATE(E5,"'h",K5)</f>
        <v>4'h1</v>
      </c>
      <c r="G5" s="10" t="s">
        <v>121</v>
      </c>
      <c r="H5" s="10" t="s">
        <v>1686</v>
      </c>
      <c r="I5" s="56" t="s">
        <v>1687</v>
      </c>
      <c r="J5" s="10">
        <v>1</v>
      </c>
      <c r="K5" s="10" t="str">
        <f>LOWER(DEC2HEX((J5)))</f>
        <v>1</v>
      </c>
      <c r="L5" s="10">
        <f>J5*(2^C5)</f>
        <v>1</v>
      </c>
      <c r="M5" s="19"/>
    </row>
    <row r="6" spans="1:14" ht="14.6">
      <c r="A6" s="6"/>
      <c r="B6" s="5" t="s">
        <v>168</v>
      </c>
      <c r="C6" s="6"/>
      <c r="D6" s="6"/>
      <c r="E6" s="6">
        <f>SUM(E7:E8)</f>
        <v>32</v>
      </c>
      <c r="F6" s="7" t="str">
        <f>CONCATENATE("32'h",K6)</f>
        <v>32'h00000003</v>
      </c>
      <c r="G6" s="7"/>
      <c r="H6" s="8" t="s">
        <v>1370</v>
      </c>
      <c r="I6" s="8"/>
      <c r="J6" s="6"/>
      <c r="K6" s="6" t="str">
        <f>LOWER(DEC2HEX(L6,8))</f>
        <v>00000003</v>
      </c>
      <c r="L6" s="6">
        <f>SUM(L7:L8)</f>
        <v>3</v>
      </c>
      <c r="M6" s="19"/>
    </row>
    <row r="7" spans="1:14" ht="14.6">
      <c r="A7" s="17"/>
      <c r="B7" s="17"/>
      <c r="C7" s="26">
        <v>2</v>
      </c>
      <c r="D7" s="26">
        <v>31</v>
      </c>
      <c r="E7" s="26">
        <f>D7+1-C7</f>
        <v>30</v>
      </c>
      <c r="F7" s="26" t="str">
        <f>CONCATENATE(E7,"'h",K7)</f>
        <v>30'h0</v>
      </c>
      <c r="G7" s="26" t="s">
        <v>121</v>
      </c>
      <c r="H7" s="18" t="s">
        <v>106</v>
      </c>
      <c r="I7" s="16" t="s">
        <v>122</v>
      </c>
      <c r="J7" s="26">
        <v>0</v>
      </c>
      <c r="K7" s="26" t="str">
        <f>LOWER(DEC2HEX((J7)))</f>
        <v>0</v>
      </c>
      <c r="L7" s="26">
        <f>J7*(2^C7)</f>
        <v>0</v>
      </c>
      <c r="M7" s="19"/>
    </row>
    <row r="8" spans="1:14" ht="14.6">
      <c r="A8" s="55"/>
      <c r="B8" s="55"/>
      <c r="C8" s="26">
        <v>0</v>
      </c>
      <c r="D8" s="26">
        <v>1</v>
      </c>
      <c r="E8" s="26">
        <f>D8+1-C8</f>
        <v>2</v>
      </c>
      <c r="F8" s="26" t="str">
        <f>CONCATENATE(E8,"'h",K8)</f>
        <v>2'h3</v>
      </c>
      <c r="G8" s="26" t="s">
        <v>121</v>
      </c>
      <c r="H8" s="18" t="s">
        <v>1688</v>
      </c>
      <c r="I8" s="34" t="s">
        <v>1689</v>
      </c>
      <c r="J8" s="26">
        <v>3</v>
      </c>
      <c r="K8" s="26" t="str">
        <f>LOWER(DEC2HEX((J8)))</f>
        <v>3</v>
      </c>
      <c r="L8" s="26">
        <f>J8*(2^C8)</f>
        <v>3</v>
      </c>
      <c r="M8" s="19"/>
    </row>
    <row r="9" spans="1:14" ht="14.6">
      <c r="A9" s="6"/>
      <c r="B9" s="5" t="s">
        <v>210</v>
      </c>
      <c r="C9" s="6"/>
      <c r="D9" s="6"/>
      <c r="E9" s="6">
        <f>SUM(E10:E20)</f>
        <v>32</v>
      </c>
      <c r="F9" s="7" t="str">
        <f>CONCATENATE("32'h",K9)</f>
        <v>32'h00000000</v>
      </c>
      <c r="G9" s="7"/>
      <c r="H9" s="8" t="s">
        <v>1690</v>
      </c>
      <c r="I9" s="8"/>
      <c r="J9" s="6"/>
      <c r="K9" s="6" t="str">
        <f>LOWER(DEC2HEX(L9,8))</f>
        <v>00000000</v>
      </c>
      <c r="L9" s="6">
        <f>SUM(L10:L20)</f>
        <v>0</v>
      </c>
      <c r="M9" s="19"/>
    </row>
    <row r="10" spans="1:14" ht="14.6">
      <c r="A10" s="17"/>
      <c r="B10" s="17"/>
      <c r="C10" s="10">
        <v>10</v>
      </c>
      <c r="D10" s="10">
        <v>31</v>
      </c>
      <c r="E10" s="10">
        <f t="shared" ref="E10:E20" si="0">D10+1-C10</f>
        <v>22</v>
      </c>
      <c r="F10" s="10" t="str">
        <f t="shared" ref="F10:F20" si="1">CONCATENATE(E10,"'h",K10)</f>
        <v>22'h0</v>
      </c>
      <c r="G10" s="10" t="s">
        <v>121</v>
      </c>
      <c r="H10" s="18" t="s">
        <v>106</v>
      </c>
      <c r="I10" s="16" t="s">
        <v>122</v>
      </c>
      <c r="J10" s="10">
        <v>0</v>
      </c>
      <c r="K10" s="10" t="str">
        <f t="shared" ref="K10:K20" si="2">LOWER(DEC2HEX((J10)))</f>
        <v>0</v>
      </c>
      <c r="L10" s="10">
        <f t="shared" ref="L10:L20" si="3">J10*(2^C10)</f>
        <v>0</v>
      </c>
      <c r="M10" s="19"/>
    </row>
    <row r="11" spans="1:14" ht="87.45">
      <c r="A11" s="55"/>
      <c r="B11" s="55"/>
      <c r="C11" s="26">
        <v>9</v>
      </c>
      <c r="D11" s="26">
        <v>9</v>
      </c>
      <c r="E11" s="26">
        <f t="shared" si="0"/>
        <v>1</v>
      </c>
      <c r="F11" s="26" t="str">
        <f t="shared" si="1"/>
        <v>1'h0</v>
      </c>
      <c r="G11" s="26" t="s">
        <v>123</v>
      </c>
      <c r="H11" s="28" t="s">
        <v>1691</v>
      </c>
      <c r="I11" s="32" t="s">
        <v>1692</v>
      </c>
      <c r="J11" s="26">
        <v>0</v>
      </c>
      <c r="K11" s="26" t="str">
        <f t="shared" si="2"/>
        <v>0</v>
      </c>
      <c r="L11" s="26">
        <f t="shared" si="3"/>
        <v>0</v>
      </c>
      <c r="M11" s="19"/>
    </row>
    <row r="12" spans="1:14" ht="72.900000000000006">
      <c r="A12" s="55"/>
      <c r="B12" s="55"/>
      <c r="C12" s="26">
        <v>8</v>
      </c>
      <c r="D12" s="26">
        <v>8</v>
      </c>
      <c r="E12" s="26">
        <f t="shared" si="0"/>
        <v>1</v>
      </c>
      <c r="F12" s="26" t="str">
        <f t="shared" si="1"/>
        <v>1'h0</v>
      </c>
      <c r="G12" s="26" t="s">
        <v>123</v>
      </c>
      <c r="H12" s="28" t="s">
        <v>1693</v>
      </c>
      <c r="I12" s="32" t="s">
        <v>1694</v>
      </c>
      <c r="J12" s="26">
        <v>0</v>
      </c>
      <c r="K12" s="26" t="str">
        <f t="shared" si="2"/>
        <v>0</v>
      </c>
      <c r="L12" s="26">
        <f t="shared" si="3"/>
        <v>0</v>
      </c>
      <c r="M12" s="19"/>
    </row>
    <row r="13" spans="1:14" ht="29.15">
      <c r="A13" s="55"/>
      <c r="B13" s="55"/>
      <c r="C13" s="26">
        <v>7</v>
      </c>
      <c r="D13" s="26">
        <v>7</v>
      </c>
      <c r="E13" s="26">
        <f t="shared" si="0"/>
        <v>1</v>
      </c>
      <c r="F13" s="26" t="str">
        <f t="shared" si="1"/>
        <v>1'h0</v>
      </c>
      <c r="G13" s="26" t="s">
        <v>123</v>
      </c>
      <c r="H13" s="10" t="s">
        <v>1695</v>
      </c>
      <c r="I13" s="32" t="s">
        <v>1696</v>
      </c>
      <c r="J13" s="26">
        <v>0</v>
      </c>
      <c r="K13" s="26" t="str">
        <f t="shared" si="2"/>
        <v>0</v>
      </c>
      <c r="L13" s="26">
        <f t="shared" si="3"/>
        <v>0</v>
      </c>
      <c r="M13" s="19"/>
    </row>
    <row r="14" spans="1:14" ht="29.15">
      <c r="A14" s="55"/>
      <c r="B14" s="55"/>
      <c r="C14" s="26">
        <v>6</v>
      </c>
      <c r="D14" s="26">
        <v>6</v>
      </c>
      <c r="E14" s="26">
        <f t="shared" si="0"/>
        <v>1</v>
      </c>
      <c r="F14" s="26" t="str">
        <f t="shared" si="1"/>
        <v>1'h0</v>
      </c>
      <c r="G14" s="26" t="s">
        <v>123</v>
      </c>
      <c r="H14" s="28" t="s">
        <v>1697</v>
      </c>
      <c r="I14" s="32" t="s">
        <v>1698</v>
      </c>
      <c r="J14" s="26">
        <v>0</v>
      </c>
      <c r="K14" s="26" t="str">
        <f t="shared" si="2"/>
        <v>0</v>
      </c>
      <c r="L14" s="26">
        <f t="shared" si="3"/>
        <v>0</v>
      </c>
      <c r="M14" s="19"/>
    </row>
    <row r="15" spans="1:14" ht="29.15">
      <c r="A15" s="55"/>
      <c r="B15" s="55"/>
      <c r="C15" s="26">
        <v>5</v>
      </c>
      <c r="D15" s="26">
        <v>5</v>
      </c>
      <c r="E15" s="26">
        <f t="shared" si="0"/>
        <v>1</v>
      </c>
      <c r="F15" s="26" t="str">
        <f t="shared" si="1"/>
        <v>1'h0</v>
      </c>
      <c r="G15" s="26" t="s">
        <v>123</v>
      </c>
      <c r="H15" s="28" t="s">
        <v>1699</v>
      </c>
      <c r="I15" s="32" t="s">
        <v>1698</v>
      </c>
      <c r="J15" s="26">
        <v>0</v>
      </c>
      <c r="K15" s="26" t="str">
        <f t="shared" si="2"/>
        <v>0</v>
      </c>
      <c r="L15" s="26">
        <f t="shared" si="3"/>
        <v>0</v>
      </c>
      <c r="M15" s="19"/>
    </row>
    <row r="16" spans="1:14" ht="58.3">
      <c r="A16" s="55"/>
      <c r="B16" s="55"/>
      <c r="C16" s="26">
        <v>4</v>
      </c>
      <c r="D16" s="26">
        <v>4</v>
      </c>
      <c r="E16" s="26">
        <f t="shared" si="0"/>
        <v>1</v>
      </c>
      <c r="F16" s="26" t="str">
        <f t="shared" si="1"/>
        <v>1'h0</v>
      </c>
      <c r="G16" s="26" t="s">
        <v>123</v>
      </c>
      <c r="H16" s="28" t="s">
        <v>1700</v>
      </c>
      <c r="I16" s="32" t="s">
        <v>1701</v>
      </c>
      <c r="J16" s="26">
        <v>0</v>
      </c>
      <c r="K16" s="26" t="str">
        <f t="shared" si="2"/>
        <v>0</v>
      </c>
      <c r="L16" s="26">
        <f t="shared" si="3"/>
        <v>0</v>
      </c>
      <c r="M16" s="19"/>
    </row>
    <row r="17" spans="1:13" ht="72.900000000000006">
      <c r="A17" s="55"/>
      <c r="B17" s="55"/>
      <c r="C17" s="26">
        <v>3</v>
      </c>
      <c r="D17" s="26">
        <v>3</v>
      </c>
      <c r="E17" s="26">
        <f t="shared" si="0"/>
        <v>1</v>
      </c>
      <c r="F17" s="26" t="str">
        <f t="shared" si="1"/>
        <v>1'h0</v>
      </c>
      <c r="G17" s="26" t="s">
        <v>123</v>
      </c>
      <c r="H17" s="10" t="s">
        <v>1702</v>
      </c>
      <c r="I17" s="32" t="s">
        <v>1703</v>
      </c>
      <c r="J17" s="26">
        <v>0</v>
      </c>
      <c r="K17" s="26" t="str">
        <f t="shared" si="2"/>
        <v>0</v>
      </c>
      <c r="L17" s="26">
        <f t="shared" si="3"/>
        <v>0</v>
      </c>
      <c r="M17" s="19"/>
    </row>
    <row r="18" spans="1:13" ht="116.6">
      <c r="A18" s="55"/>
      <c r="B18" s="55"/>
      <c r="C18" s="26">
        <v>2</v>
      </c>
      <c r="D18" s="26">
        <v>2</v>
      </c>
      <c r="E18" s="26">
        <f t="shared" si="0"/>
        <v>1</v>
      </c>
      <c r="F18" s="26" t="str">
        <f t="shared" si="1"/>
        <v>1'h0</v>
      </c>
      <c r="G18" s="26" t="s">
        <v>123</v>
      </c>
      <c r="H18" s="28" t="s">
        <v>1704</v>
      </c>
      <c r="I18" s="32" t="s">
        <v>1705</v>
      </c>
      <c r="J18" s="26">
        <v>0</v>
      </c>
      <c r="K18" s="26" t="str">
        <f t="shared" si="2"/>
        <v>0</v>
      </c>
      <c r="L18" s="26">
        <f t="shared" si="3"/>
        <v>0</v>
      </c>
      <c r="M18" s="19"/>
    </row>
    <row r="19" spans="1:13" ht="29.15">
      <c r="A19" s="55"/>
      <c r="B19" s="55"/>
      <c r="C19" s="26">
        <v>1</v>
      </c>
      <c r="D19" s="26">
        <v>1</v>
      </c>
      <c r="E19" s="26">
        <f t="shared" si="0"/>
        <v>1</v>
      </c>
      <c r="F19" s="26" t="str">
        <f t="shared" si="1"/>
        <v>1'h0</v>
      </c>
      <c r="G19" s="26" t="s">
        <v>123</v>
      </c>
      <c r="H19" s="28" t="s">
        <v>1706</v>
      </c>
      <c r="I19" s="32" t="s">
        <v>1707</v>
      </c>
      <c r="J19" s="26">
        <v>0</v>
      </c>
      <c r="K19" s="26" t="str">
        <f t="shared" si="2"/>
        <v>0</v>
      </c>
      <c r="L19" s="26">
        <f t="shared" si="3"/>
        <v>0</v>
      </c>
      <c r="M19" s="19"/>
    </row>
    <row r="20" spans="1:13" ht="29.15">
      <c r="A20" s="55"/>
      <c r="B20" s="55"/>
      <c r="C20" s="26">
        <v>0</v>
      </c>
      <c r="D20" s="26">
        <v>0</v>
      </c>
      <c r="E20" s="26">
        <f t="shared" si="0"/>
        <v>1</v>
      </c>
      <c r="F20" s="26" t="str">
        <f t="shared" si="1"/>
        <v>1'h0</v>
      </c>
      <c r="G20" s="26" t="s">
        <v>123</v>
      </c>
      <c r="H20" s="10" t="s">
        <v>1708</v>
      </c>
      <c r="I20" s="32" t="s">
        <v>1709</v>
      </c>
      <c r="J20" s="26">
        <v>0</v>
      </c>
      <c r="K20" s="26" t="str">
        <f t="shared" si="2"/>
        <v>0</v>
      </c>
      <c r="L20" s="26">
        <f t="shared" si="3"/>
        <v>0</v>
      </c>
      <c r="M20" s="19"/>
    </row>
    <row r="21" spans="1:13" ht="14.6">
      <c r="A21" s="6"/>
      <c r="B21" s="5" t="s">
        <v>169</v>
      </c>
      <c r="C21" s="6"/>
      <c r="D21" s="6"/>
      <c r="E21" s="6">
        <f>SUM(E22:E37)</f>
        <v>32</v>
      </c>
      <c r="F21" s="7" t="str">
        <f>CONCATENATE("32'h",K21)</f>
        <v>32'h00006001</v>
      </c>
      <c r="G21" s="7"/>
      <c r="H21" s="8" t="s">
        <v>1487</v>
      </c>
      <c r="I21" s="8"/>
      <c r="J21" s="6"/>
      <c r="K21" s="6" t="str">
        <f>LOWER(DEC2HEX(L21,8))</f>
        <v>00006001</v>
      </c>
      <c r="L21" s="6">
        <f>SUM(L22:L37)</f>
        <v>24577</v>
      </c>
      <c r="M21" s="19"/>
    </row>
    <row r="22" spans="1:13" ht="14.6">
      <c r="A22" s="17"/>
      <c r="B22" s="17"/>
      <c r="C22" s="10">
        <v>15</v>
      </c>
      <c r="D22" s="10">
        <v>31</v>
      </c>
      <c r="E22" s="10">
        <f t="shared" ref="E22:E37" si="4">D22+1-C22</f>
        <v>17</v>
      </c>
      <c r="F22" s="10" t="str">
        <f t="shared" ref="F22:F37" si="5">CONCATENATE(E22,"'h",K22)</f>
        <v>17'h0</v>
      </c>
      <c r="G22" s="10" t="s">
        <v>121</v>
      </c>
      <c r="H22" s="18" t="s">
        <v>106</v>
      </c>
      <c r="I22" s="16" t="s">
        <v>122</v>
      </c>
      <c r="J22" s="10">
        <v>0</v>
      </c>
      <c r="K22" s="10" t="str">
        <f t="shared" ref="K22:K37" si="6">LOWER(DEC2HEX((J22)))</f>
        <v>0</v>
      </c>
      <c r="L22" s="10">
        <f t="shared" ref="L22:L37" si="7">J22*(2^C22)</f>
        <v>0</v>
      </c>
      <c r="M22" s="19"/>
    </row>
    <row r="23" spans="1:13" ht="58.3">
      <c r="A23" s="17"/>
      <c r="B23" s="17"/>
      <c r="C23" s="10">
        <v>14</v>
      </c>
      <c r="D23" s="10">
        <v>14</v>
      </c>
      <c r="E23" s="10">
        <f t="shared" si="4"/>
        <v>1</v>
      </c>
      <c r="F23" s="10" t="str">
        <f t="shared" si="5"/>
        <v>1'h1</v>
      </c>
      <c r="G23" s="10" t="s">
        <v>121</v>
      </c>
      <c r="H23" s="18" t="s">
        <v>1710</v>
      </c>
      <c r="I23" s="34" t="s">
        <v>1711</v>
      </c>
      <c r="J23" s="10">
        <v>1</v>
      </c>
      <c r="K23" s="10" t="str">
        <f t="shared" si="6"/>
        <v>1</v>
      </c>
      <c r="L23" s="10">
        <f t="shared" si="7"/>
        <v>16384</v>
      </c>
      <c r="M23" s="19"/>
    </row>
    <row r="24" spans="1:13" ht="58.3">
      <c r="A24" s="17"/>
      <c r="B24" s="17"/>
      <c r="C24" s="10">
        <v>13</v>
      </c>
      <c r="D24" s="10">
        <v>13</v>
      </c>
      <c r="E24" s="10">
        <f t="shared" si="4"/>
        <v>1</v>
      </c>
      <c r="F24" s="10" t="str">
        <f t="shared" si="5"/>
        <v>1'h1</v>
      </c>
      <c r="G24" s="10" t="s">
        <v>121</v>
      </c>
      <c r="H24" s="18" t="s">
        <v>1712</v>
      </c>
      <c r="I24" s="34" t="s">
        <v>1713</v>
      </c>
      <c r="J24" s="10">
        <v>1</v>
      </c>
      <c r="K24" s="10" t="str">
        <f t="shared" si="6"/>
        <v>1</v>
      </c>
      <c r="L24" s="10">
        <f t="shared" si="7"/>
        <v>8192</v>
      </c>
      <c r="M24" s="19"/>
    </row>
    <row r="25" spans="1:13" ht="72.900000000000006">
      <c r="A25" s="17"/>
      <c r="B25" s="17"/>
      <c r="C25" s="10">
        <v>12</v>
      </c>
      <c r="D25" s="10">
        <v>12</v>
      </c>
      <c r="E25" s="10">
        <f t="shared" si="4"/>
        <v>1</v>
      </c>
      <c r="F25" s="10" t="str">
        <f t="shared" si="5"/>
        <v>1'h0</v>
      </c>
      <c r="G25" s="10" t="s">
        <v>121</v>
      </c>
      <c r="H25" s="18" t="s">
        <v>1714</v>
      </c>
      <c r="I25" s="34" t="s">
        <v>1715</v>
      </c>
      <c r="J25" s="10">
        <v>0</v>
      </c>
      <c r="K25" s="10" t="str">
        <f t="shared" si="6"/>
        <v>0</v>
      </c>
      <c r="L25" s="10">
        <f t="shared" si="7"/>
        <v>0</v>
      </c>
      <c r="M25" s="19"/>
    </row>
    <row r="26" spans="1:13" ht="87.45">
      <c r="A26" s="17"/>
      <c r="B26" s="17"/>
      <c r="C26" s="10">
        <v>11</v>
      </c>
      <c r="D26" s="10">
        <v>11</v>
      </c>
      <c r="E26" s="10">
        <f t="shared" si="4"/>
        <v>1</v>
      </c>
      <c r="F26" s="10" t="str">
        <f t="shared" si="5"/>
        <v>1'h0</v>
      </c>
      <c r="G26" s="10" t="s">
        <v>121</v>
      </c>
      <c r="H26" s="18" t="s">
        <v>1716</v>
      </c>
      <c r="I26" s="34" t="s">
        <v>1717</v>
      </c>
      <c r="J26" s="10">
        <v>0</v>
      </c>
      <c r="K26" s="10" t="str">
        <f t="shared" si="6"/>
        <v>0</v>
      </c>
      <c r="L26" s="10">
        <f t="shared" si="7"/>
        <v>0</v>
      </c>
      <c r="M26" s="19"/>
    </row>
    <row r="27" spans="1:13" ht="58.3">
      <c r="A27" s="17"/>
      <c r="B27" s="17"/>
      <c r="C27" s="10">
        <v>10</v>
      </c>
      <c r="D27" s="10">
        <v>10</v>
      </c>
      <c r="E27" s="10">
        <f t="shared" si="4"/>
        <v>1</v>
      </c>
      <c r="F27" s="10" t="str">
        <f t="shared" si="5"/>
        <v>1'h0</v>
      </c>
      <c r="G27" s="10" t="s">
        <v>121</v>
      </c>
      <c r="H27" s="18" t="s">
        <v>1718</v>
      </c>
      <c r="I27" s="34" t="s">
        <v>1719</v>
      </c>
      <c r="J27" s="10">
        <v>0</v>
      </c>
      <c r="K27" s="10" t="str">
        <f t="shared" si="6"/>
        <v>0</v>
      </c>
      <c r="L27" s="10">
        <f t="shared" si="7"/>
        <v>0</v>
      </c>
      <c r="M27" s="19"/>
    </row>
    <row r="28" spans="1:13" ht="131.15">
      <c r="A28" s="17"/>
      <c r="B28" s="17"/>
      <c r="C28" s="10">
        <v>9</v>
      </c>
      <c r="D28" s="10">
        <v>9</v>
      </c>
      <c r="E28" s="10">
        <f t="shared" si="4"/>
        <v>1</v>
      </c>
      <c r="F28" s="10" t="str">
        <f t="shared" si="5"/>
        <v>1'h0</v>
      </c>
      <c r="G28" s="10" t="s">
        <v>211</v>
      </c>
      <c r="H28" s="18" t="s">
        <v>1691</v>
      </c>
      <c r="I28" s="34" t="s">
        <v>1720</v>
      </c>
      <c r="J28" s="10">
        <v>0</v>
      </c>
      <c r="K28" s="10" t="str">
        <f t="shared" si="6"/>
        <v>0</v>
      </c>
      <c r="L28" s="10">
        <f t="shared" si="7"/>
        <v>0</v>
      </c>
      <c r="M28" s="19"/>
    </row>
    <row r="29" spans="1:13" ht="14.6">
      <c r="A29" s="17"/>
      <c r="B29" s="17"/>
      <c r="C29" s="10">
        <v>8</v>
      </c>
      <c r="D29" s="10">
        <v>8</v>
      </c>
      <c r="E29" s="10">
        <f t="shared" si="4"/>
        <v>1</v>
      </c>
      <c r="F29" s="10" t="str">
        <f t="shared" si="5"/>
        <v>1'h0</v>
      </c>
      <c r="G29" s="10" t="s">
        <v>211</v>
      </c>
      <c r="H29" s="18" t="s">
        <v>1721</v>
      </c>
      <c r="I29" s="16" t="s">
        <v>1722</v>
      </c>
      <c r="J29" s="10">
        <v>0</v>
      </c>
      <c r="K29" s="10" t="str">
        <f t="shared" si="6"/>
        <v>0</v>
      </c>
      <c r="L29" s="10">
        <f t="shared" si="7"/>
        <v>0</v>
      </c>
      <c r="M29" s="19"/>
    </row>
    <row r="30" spans="1:13" ht="29.15">
      <c r="A30" s="17"/>
      <c r="B30" s="17"/>
      <c r="C30" s="10">
        <v>7</v>
      </c>
      <c r="D30" s="10">
        <v>7</v>
      </c>
      <c r="E30" s="10">
        <f t="shared" si="4"/>
        <v>1</v>
      </c>
      <c r="F30" s="10" t="str">
        <f t="shared" si="5"/>
        <v>1'h0</v>
      </c>
      <c r="G30" s="10" t="s">
        <v>211</v>
      </c>
      <c r="H30" s="18" t="s">
        <v>1695</v>
      </c>
      <c r="I30" s="34" t="s">
        <v>1723</v>
      </c>
      <c r="J30" s="10">
        <v>0</v>
      </c>
      <c r="K30" s="10" t="str">
        <f t="shared" si="6"/>
        <v>0</v>
      </c>
      <c r="L30" s="10">
        <f t="shared" si="7"/>
        <v>0</v>
      </c>
      <c r="M30" s="19"/>
    </row>
    <row r="31" spans="1:13" ht="43.75">
      <c r="A31" s="17"/>
      <c r="B31" s="17"/>
      <c r="C31" s="10">
        <v>6</v>
      </c>
      <c r="D31" s="10">
        <v>6</v>
      </c>
      <c r="E31" s="10">
        <f t="shared" si="4"/>
        <v>1</v>
      </c>
      <c r="F31" s="10" t="str">
        <f t="shared" si="5"/>
        <v>1'h0</v>
      </c>
      <c r="G31" s="10" t="s">
        <v>211</v>
      </c>
      <c r="H31" s="18" t="s">
        <v>1697</v>
      </c>
      <c r="I31" s="34" t="s">
        <v>1724</v>
      </c>
      <c r="J31" s="10">
        <v>0</v>
      </c>
      <c r="K31" s="10" t="str">
        <f t="shared" si="6"/>
        <v>0</v>
      </c>
      <c r="L31" s="10">
        <f t="shared" si="7"/>
        <v>0</v>
      </c>
      <c r="M31" s="19"/>
    </row>
    <row r="32" spans="1:13" ht="29.15">
      <c r="A32" s="17"/>
      <c r="B32" s="17"/>
      <c r="C32" s="10">
        <v>5</v>
      </c>
      <c r="D32" s="10">
        <v>5</v>
      </c>
      <c r="E32" s="10">
        <f t="shared" si="4"/>
        <v>1</v>
      </c>
      <c r="F32" s="10" t="str">
        <f t="shared" si="5"/>
        <v>1'h0</v>
      </c>
      <c r="G32" s="10" t="s">
        <v>211</v>
      </c>
      <c r="H32" s="18" t="s">
        <v>1699</v>
      </c>
      <c r="I32" s="34" t="s">
        <v>1725</v>
      </c>
      <c r="J32" s="10">
        <v>0</v>
      </c>
      <c r="K32" s="10" t="str">
        <f t="shared" si="6"/>
        <v>0</v>
      </c>
      <c r="L32" s="10">
        <f t="shared" si="7"/>
        <v>0</v>
      </c>
      <c r="M32" s="19"/>
    </row>
    <row r="33" spans="1:13" ht="29.15">
      <c r="A33" s="17"/>
      <c r="B33" s="17"/>
      <c r="C33" s="10">
        <v>4</v>
      </c>
      <c r="D33" s="10">
        <v>4</v>
      </c>
      <c r="E33" s="10">
        <f t="shared" si="4"/>
        <v>1</v>
      </c>
      <c r="F33" s="10" t="str">
        <f t="shared" si="5"/>
        <v>1'h0</v>
      </c>
      <c r="G33" s="10" t="s">
        <v>211</v>
      </c>
      <c r="H33" s="18" t="s">
        <v>1700</v>
      </c>
      <c r="I33" s="34" t="s">
        <v>1726</v>
      </c>
      <c r="J33" s="10">
        <v>0</v>
      </c>
      <c r="K33" s="10" t="str">
        <f t="shared" si="6"/>
        <v>0</v>
      </c>
      <c r="L33" s="10">
        <f t="shared" si="7"/>
        <v>0</v>
      </c>
      <c r="M33" s="19"/>
    </row>
    <row r="34" spans="1:13" ht="58.3">
      <c r="A34" s="17"/>
      <c r="B34" s="17"/>
      <c r="C34" s="10">
        <v>3</v>
      </c>
      <c r="D34" s="10">
        <v>3</v>
      </c>
      <c r="E34" s="10">
        <f t="shared" si="4"/>
        <v>1</v>
      </c>
      <c r="F34" s="10" t="str">
        <f t="shared" si="5"/>
        <v>1'h0</v>
      </c>
      <c r="G34" s="10" t="s">
        <v>211</v>
      </c>
      <c r="H34" s="18" t="s">
        <v>1702</v>
      </c>
      <c r="I34" s="34" t="s">
        <v>1727</v>
      </c>
      <c r="J34" s="10">
        <v>0</v>
      </c>
      <c r="K34" s="10" t="str">
        <f t="shared" si="6"/>
        <v>0</v>
      </c>
      <c r="L34" s="10">
        <f t="shared" si="7"/>
        <v>0</v>
      </c>
      <c r="M34" s="19"/>
    </row>
    <row r="35" spans="1:13" ht="58.3">
      <c r="A35" s="17"/>
      <c r="B35" s="17"/>
      <c r="C35" s="10">
        <v>2</v>
      </c>
      <c r="D35" s="10">
        <v>2</v>
      </c>
      <c r="E35" s="10">
        <f t="shared" si="4"/>
        <v>1</v>
      </c>
      <c r="F35" s="10" t="str">
        <f t="shared" si="5"/>
        <v>1'h0</v>
      </c>
      <c r="G35" s="10" t="s">
        <v>121</v>
      </c>
      <c r="H35" s="18" t="s">
        <v>1704</v>
      </c>
      <c r="I35" s="34" t="s">
        <v>1728</v>
      </c>
      <c r="J35" s="10">
        <v>0</v>
      </c>
      <c r="K35" s="10" t="str">
        <f t="shared" si="6"/>
        <v>0</v>
      </c>
      <c r="L35" s="10">
        <f t="shared" si="7"/>
        <v>0</v>
      </c>
      <c r="M35" s="19"/>
    </row>
    <row r="36" spans="1:13" ht="14.6">
      <c r="A36" s="17"/>
      <c r="B36" s="17"/>
      <c r="C36" s="10">
        <v>1</v>
      </c>
      <c r="D36" s="10">
        <v>1</v>
      </c>
      <c r="E36" s="10">
        <f t="shared" si="4"/>
        <v>1</v>
      </c>
      <c r="F36" s="10" t="str">
        <f t="shared" si="5"/>
        <v>1'h0</v>
      </c>
      <c r="G36" s="10" t="s">
        <v>121</v>
      </c>
      <c r="H36" s="18" t="s">
        <v>1706</v>
      </c>
      <c r="I36" s="16" t="s">
        <v>1729</v>
      </c>
      <c r="J36" s="10">
        <v>0</v>
      </c>
      <c r="K36" s="10" t="str">
        <f t="shared" si="6"/>
        <v>0</v>
      </c>
      <c r="L36" s="10">
        <f t="shared" si="7"/>
        <v>0</v>
      </c>
      <c r="M36" s="19"/>
    </row>
    <row r="37" spans="1:13" ht="14.6">
      <c r="A37" s="17"/>
      <c r="B37" s="17"/>
      <c r="C37" s="10">
        <v>0</v>
      </c>
      <c r="D37" s="10">
        <v>0</v>
      </c>
      <c r="E37" s="10">
        <f t="shared" si="4"/>
        <v>1</v>
      </c>
      <c r="F37" s="10" t="str">
        <f t="shared" si="5"/>
        <v>1'h1</v>
      </c>
      <c r="G37" s="10" t="s">
        <v>121</v>
      </c>
      <c r="H37" s="18" t="s">
        <v>1730</v>
      </c>
      <c r="I37" s="16" t="s">
        <v>1731</v>
      </c>
      <c r="J37" s="10">
        <v>1</v>
      </c>
      <c r="K37" s="10" t="str">
        <f t="shared" si="6"/>
        <v>1</v>
      </c>
      <c r="L37" s="10">
        <f t="shared" si="7"/>
        <v>1</v>
      </c>
      <c r="M37" s="19"/>
    </row>
    <row r="38" spans="1:13" ht="14.6">
      <c r="A38" s="6"/>
      <c r="B38" s="5" t="s">
        <v>320</v>
      </c>
      <c r="C38" s="6"/>
      <c r="D38" s="6"/>
      <c r="E38" s="6">
        <f>SUM(E39:E40)</f>
        <v>32</v>
      </c>
      <c r="F38" s="7" t="str">
        <f>CONCATENATE("32'h",K38)</f>
        <v>32'h00000000</v>
      </c>
      <c r="G38" s="7"/>
      <c r="H38" s="8" t="s">
        <v>1476</v>
      </c>
      <c r="I38" s="8"/>
      <c r="J38" s="6"/>
      <c r="K38" s="6" t="str">
        <f>LOWER(DEC2HEX(L38,8))</f>
        <v>00000000</v>
      </c>
      <c r="L38" s="6">
        <f>SUM(L39:L40)</f>
        <v>0</v>
      </c>
      <c r="M38" s="19"/>
    </row>
    <row r="39" spans="1:13" ht="14.6">
      <c r="A39" s="17"/>
      <c r="B39" s="17"/>
      <c r="C39" s="10">
        <v>10</v>
      </c>
      <c r="D39" s="10">
        <v>31</v>
      </c>
      <c r="E39" s="10">
        <f>D39+1-C39</f>
        <v>22</v>
      </c>
      <c r="F39" s="10" t="str">
        <f>CONCATENATE(E39,"'h",K39)</f>
        <v>22'h0</v>
      </c>
      <c r="G39" s="10" t="s">
        <v>121</v>
      </c>
      <c r="H39" s="18" t="s">
        <v>106</v>
      </c>
      <c r="I39" s="16" t="s">
        <v>122</v>
      </c>
      <c r="J39" s="10">
        <v>0</v>
      </c>
      <c r="K39" s="10" t="str">
        <f>LOWER(DEC2HEX((J39)))</f>
        <v>0</v>
      </c>
      <c r="L39" s="10">
        <f>J39*(2^C39)</f>
        <v>0</v>
      </c>
      <c r="M39" s="19"/>
    </row>
    <row r="40" spans="1:13" ht="58.3">
      <c r="A40" s="17"/>
      <c r="B40" s="17"/>
      <c r="C40" s="10">
        <v>0</v>
      </c>
      <c r="D40" s="10">
        <v>9</v>
      </c>
      <c r="E40" s="10">
        <f>D40+1-C40</f>
        <v>10</v>
      </c>
      <c r="F40" s="10" t="str">
        <f>CONCATENATE(E40,"'h",K40)</f>
        <v>10'h0</v>
      </c>
      <c r="G40" s="10" t="s">
        <v>123</v>
      </c>
      <c r="H40" s="18" t="s">
        <v>1476</v>
      </c>
      <c r="I40" s="34" t="s">
        <v>1732</v>
      </c>
      <c r="J40" s="10">
        <v>0</v>
      </c>
      <c r="K40" s="10" t="str">
        <f>LOWER(DEC2HEX((J40)))</f>
        <v>0</v>
      </c>
      <c r="L40" s="10">
        <f>J40*(2^C40)</f>
        <v>0</v>
      </c>
      <c r="M40" s="19"/>
    </row>
    <row r="41" spans="1:13" ht="14.6">
      <c r="A41" s="6"/>
      <c r="B41" s="5" t="s">
        <v>173</v>
      </c>
      <c r="C41" s="6"/>
      <c r="D41" s="6"/>
      <c r="E41" s="6">
        <f>SUM(E42:E43)</f>
        <v>32</v>
      </c>
      <c r="F41" s="7" t="str">
        <f>CONCATENATE("32'h",K41)</f>
        <v>32'h00000000</v>
      </c>
      <c r="G41" s="7"/>
      <c r="H41" s="8" t="s">
        <v>1478</v>
      </c>
      <c r="I41" s="8"/>
      <c r="J41" s="6"/>
      <c r="K41" s="6" t="str">
        <f>LOWER(DEC2HEX(L41,8))</f>
        <v>00000000</v>
      </c>
      <c r="L41" s="6">
        <f>SUM(L42:L43)</f>
        <v>0</v>
      </c>
      <c r="M41" s="19"/>
    </row>
    <row r="42" spans="1:13" ht="14.6">
      <c r="A42" s="17"/>
      <c r="B42" s="17"/>
      <c r="C42" s="10">
        <v>8</v>
      </c>
      <c r="D42" s="10">
        <v>31</v>
      </c>
      <c r="E42" s="10">
        <f>D42+1-C42</f>
        <v>24</v>
      </c>
      <c r="F42" s="10" t="str">
        <f>CONCATENATE(E42,"'h",K42)</f>
        <v>24'h0</v>
      </c>
      <c r="G42" s="10" t="s">
        <v>121</v>
      </c>
      <c r="H42" s="18" t="s">
        <v>106</v>
      </c>
      <c r="I42" s="16" t="s">
        <v>122</v>
      </c>
      <c r="J42" s="10">
        <v>0</v>
      </c>
      <c r="K42" s="10" t="str">
        <f>LOWER(DEC2HEX((J42)))</f>
        <v>0</v>
      </c>
      <c r="L42" s="10">
        <f>J42*(2^C42)</f>
        <v>0</v>
      </c>
      <c r="M42" s="19"/>
    </row>
    <row r="43" spans="1:13" ht="58.3">
      <c r="A43" s="55"/>
      <c r="B43" s="55"/>
      <c r="C43" s="26">
        <v>0</v>
      </c>
      <c r="D43" s="26">
        <v>7</v>
      </c>
      <c r="E43" s="26">
        <f>D43+1-C43</f>
        <v>8</v>
      </c>
      <c r="F43" s="26" t="str">
        <f>CONCATENATE(E43,"'h",K43)</f>
        <v>8'h0</v>
      </c>
      <c r="G43" s="26" t="s">
        <v>123</v>
      </c>
      <c r="H43" s="18" t="s">
        <v>1733</v>
      </c>
      <c r="I43" s="34" t="s">
        <v>1734</v>
      </c>
      <c r="J43" s="26">
        <v>0</v>
      </c>
      <c r="K43" s="26" t="str">
        <f>LOWER(DEC2HEX((J43)))</f>
        <v>0</v>
      </c>
      <c r="L43" s="26">
        <f>J43*(2^C43)</f>
        <v>0</v>
      </c>
      <c r="M43" s="19"/>
    </row>
    <row r="44" spans="1:13" ht="14.6">
      <c r="A44" s="6"/>
      <c r="B44" s="5" t="s">
        <v>179</v>
      </c>
      <c r="C44" s="6"/>
      <c r="D44" s="6"/>
      <c r="E44" s="6">
        <f>SUM(E45:E51)</f>
        <v>32</v>
      </c>
      <c r="F44" s="7" t="str">
        <f>CONCATENATE("32'h",K44)</f>
        <v>32'h00001e00</v>
      </c>
      <c r="G44" s="7"/>
      <c r="H44" s="8" t="s">
        <v>1479</v>
      </c>
      <c r="I44" s="8"/>
      <c r="J44" s="6"/>
      <c r="K44" s="6" t="str">
        <f>LOWER(DEC2HEX(L44,8))</f>
        <v>00001e00</v>
      </c>
      <c r="L44" s="6">
        <f>SUM(L45:L51)</f>
        <v>7680</v>
      </c>
      <c r="M44" s="19"/>
    </row>
    <row r="45" spans="1:13" ht="14.6">
      <c r="A45" s="17"/>
      <c r="B45" s="17"/>
      <c r="C45" s="10">
        <v>13</v>
      </c>
      <c r="D45" s="10">
        <v>31</v>
      </c>
      <c r="E45" s="10">
        <f t="shared" ref="E45:E51" si="8">D45+1-C45</f>
        <v>19</v>
      </c>
      <c r="F45" s="10" t="str">
        <f t="shared" ref="F45:F51" si="9">CONCATENATE(E45,"'h",K45)</f>
        <v>19'h0</v>
      </c>
      <c r="G45" s="10" t="s">
        <v>121</v>
      </c>
      <c r="H45" s="18" t="s">
        <v>106</v>
      </c>
      <c r="I45" s="34" t="s">
        <v>122</v>
      </c>
      <c r="J45" s="10">
        <v>0</v>
      </c>
      <c r="K45" s="10" t="str">
        <f t="shared" ref="K45:K51" si="10">LOWER(DEC2HEX((J45)))</f>
        <v>0</v>
      </c>
      <c r="L45" s="10">
        <f t="shared" ref="L45:L51" si="11">J45*(2^C45)</f>
        <v>0</v>
      </c>
      <c r="M45" s="19"/>
    </row>
    <row r="46" spans="1:13" ht="43.75">
      <c r="A46" s="55"/>
      <c r="B46" s="55"/>
      <c r="C46" s="26">
        <v>12</v>
      </c>
      <c r="D46" s="26">
        <v>12</v>
      </c>
      <c r="E46" s="26">
        <f t="shared" si="8"/>
        <v>1</v>
      </c>
      <c r="F46" s="26" t="str">
        <f t="shared" si="9"/>
        <v>1'h1</v>
      </c>
      <c r="G46" s="26" t="s">
        <v>123</v>
      </c>
      <c r="H46" s="18" t="s">
        <v>1735</v>
      </c>
      <c r="I46" s="34" t="s">
        <v>1736</v>
      </c>
      <c r="J46" s="26">
        <v>1</v>
      </c>
      <c r="K46" s="26" t="str">
        <f t="shared" si="10"/>
        <v>1</v>
      </c>
      <c r="L46" s="26">
        <f t="shared" si="11"/>
        <v>4096</v>
      </c>
      <c r="M46" s="19"/>
    </row>
    <row r="47" spans="1:13" ht="43.75">
      <c r="A47" s="55"/>
      <c r="B47" s="55"/>
      <c r="C47" s="10">
        <v>11</v>
      </c>
      <c r="D47" s="26">
        <v>11</v>
      </c>
      <c r="E47" s="26">
        <f t="shared" si="8"/>
        <v>1</v>
      </c>
      <c r="F47" s="26" t="str">
        <f t="shared" si="9"/>
        <v>1'h1</v>
      </c>
      <c r="G47" s="26" t="s">
        <v>123</v>
      </c>
      <c r="H47" s="18" t="s">
        <v>1737</v>
      </c>
      <c r="I47" s="34" t="s">
        <v>1738</v>
      </c>
      <c r="J47" s="26">
        <v>1</v>
      </c>
      <c r="K47" s="26" t="str">
        <f t="shared" si="10"/>
        <v>1</v>
      </c>
      <c r="L47" s="26">
        <f t="shared" si="11"/>
        <v>2048</v>
      </c>
      <c r="M47" s="19"/>
    </row>
    <row r="48" spans="1:13" ht="43.75">
      <c r="A48" s="55"/>
      <c r="B48" s="55"/>
      <c r="C48" s="26">
        <v>10</v>
      </c>
      <c r="D48" s="26">
        <v>10</v>
      </c>
      <c r="E48" s="26">
        <f t="shared" si="8"/>
        <v>1</v>
      </c>
      <c r="F48" s="26" t="str">
        <f t="shared" si="9"/>
        <v>1'h1</v>
      </c>
      <c r="G48" s="26" t="s">
        <v>123</v>
      </c>
      <c r="H48" s="18" t="s">
        <v>1739</v>
      </c>
      <c r="I48" s="34" t="s">
        <v>1740</v>
      </c>
      <c r="J48" s="26">
        <v>1</v>
      </c>
      <c r="K48" s="26" t="str">
        <f t="shared" si="10"/>
        <v>1</v>
      </c>
      <c r="L48" s="26">
        <f t="shared" si="11"/>
        <v>1024</v>
      </c>
      <c r="M48" s="19"/>
    </row>
    <row r="49" spans="1:13" ht="43.75">
      <c r="A49" s="55"/>
      <c r="B49" s="55"/>
      <c r="C49" s="10">
        <v>9</v>
      </c>
      <c r="D49" s="26">
        <v>9</v>
      </c>
      <c r="E49" s="26">
        <f t="shared" si="8"/>
        <v>1</v>
      </c>
      <c r="F49" s="26" t="str">
        <f t="shared" si="9"/>
        <v>1'h1</v>
      </c>
      <c r="G49" s="26" t="s">
        <v>123</v>
      </c>
      <c r="H49" s="18" t="s">
        <v>1741</v>
      </c>
      <c r="I49" s="34" t="s">
        <v>1742</v>
      </c>
      <c r="J49" s="26">
        <v>1</v>
      </c>
      <c r="K49" s="26" t="str">
        <f t="shared" si="10"/>
        <v>1</v>
      </c>
      <c r="L49" s="26">
        <f t="shared" si="11"/>
        <v>512</v>
      </c>
      <c r="M49" s="19"/>
    </row>
    <row r="50" spans="1:13" ht="131.15">
      <c r="A50" s="55"/>
      <c r="B50" s="55"/>
      <c r="C50" s="26">
        <v>8</v>
      </c>
      <c r="D50" s="26">
        <v>8</v>
      </c>
      <c r="E50" s="26">
        <f t="shared" si="8"/>
        <v>1</v>
      </c>
      <c r="F50" s="26" t="str">
        <f t="shared" si="9"/>
        <v>1'h0</v>
      </c>
      <c r="G50" s="26" t="s">
        <v>123</v>
      </c>
      <c r="H50" s="18" t="s">
        <v>1743</v>
      </c>
      <c r="I50" s="34" t="s">
        <v>1744</v>
      </c>
      <c r="J50" s="26">
        <v>0</v>
      </c>
      <c r="K50" s="26" t="str">
        <f t="shared" si="10"/>
        <v>0</v>
      </c>
      <c r="L50" s="26">
        <f t="shared" si="11"/>
        <v>0</v>
      </c>
      <c r="M50" s="19"/>
    </row>
    <row r="51" spans="1:13" ht="247.75">
      <c r="A51" s="55"/>
      <c r="B51" s="55"/>
      <c r="C51" s="26">
        <v>0</v>
      </c>
      <c r="D51" s="26">
        <v>7</v>
      </c>
      <c r="E51" s="26">
        <f t="shared" si="8"/>
        <v>8</v>
      </c>
      <c r="F51" s="26" t="str">
        <f t="shared" si="9"/>
        <v>8'h0</v>
      </c>
      <c r="G51" s="26" t="s">
        <v>123</v>
      </c>
      <c r="H51" s="18" t="s">
        <v>1745</v>
      </c>
      <c r="I51" s="34" t="s">
        <v>1746</v>
      </c>
      <c r="J51" s="26">
        <v>0</v>
      </c>
      <c r="K51" s="26" t="str">
        <f t="shared" si="10"/>
        <v>0</v>
      </c>
      <c r="L51" s="26">
        <f t="shared" si="11"/>
        <v>0</v>
      </c>
      <c r="M51" s="19"/>
    </row>
    <row r="52" spans="1:13" ht="14.6">
      <c r="A52" s="6"/>
      <c r="B52" s="5" t="s">
        <v>185</v>
      </c>
      <c r="C52" s="6"/>
      <c r="D52" s="6"/>
      <c r="E52" s="6">
        <f>SUM(E53:E54)</f>
        <v>32</v>
      </c>
      <c r="F52" s="7" t="str">
        <f>CONCATENATE("32'h",K52)</f>
        <v>32'h00000000</v>
      </c>
      <c r="G52" s="7"/>
      <c r="H52" s="8" t="s">
        <v>1474</v>
      </c>
      <c r="I52" s="8"/>
      <c r="J52" s="6"/>
      <c r="K52" s="6" t="str">
        <f>LOWER(DEC2HEX(L52,8))</f>
        <v>00000000</v>
      </c>
      <c r="L52" s="6">
        <f>SUM(L53:L54)</f>
        <v>0</v>
      </c>
      <c r="M52" s="19"/>
    </row>
    <row r="53" spans="1:13" ht="14.6">
      <c r="A53" s="17"/>
      <c r="B53" s="17"/>
      <c r="C53" s="10">
        <v>3</v>
      </c>
      <c r="D53" s="10">
        <v>31</v>
      </c>
      <c r="E53" s="10">
        <f>D53+1-C53</f>
        <v>29</v>
      </c>
      <c r="F53" s="10" t="str">
        <f>CONCATENATE(E53,"'h",K53)</f>
        <v>29'h0</v>
      </c>
      <c r="G53" s="10" t="s">
        <v>121</v>
      </c>
      <c r="H53" s="18" t="s">
        <v>106</v>
      </c>
      <c r="I53" s="34" t="s">
        <v>122</v>
      </c>
      <c r="J53" s="10">
        <v>0</v>
      </c>
      <c r="K53" s="10" t="str">
        <f>LOWER(DEC2HEX((J53)))</f>
        <v>0</v>
      </c>
      <c r="L53" s="10">
        <f>J53*(2^C53)</f>
        <v>0</v>
      </c>
      <c r="M53" s="19"/>
    </row>
    <row r="54" spans="1:13" ht="116.6">
      <c r="A54" s="55"/>
      <c r="B54" s="55"/>
      <c r="C54" s="26">
        <v>0</v>
      </c>
      <c r="D54" s="26">
        <v>2</v>
      </c>
      <c r="E54" s="26">
        <f>D54+1-C54</f>
        <v>3</v>
      </c>
      <c r="F54" s="26" t="str">
        <f>CONCATENATE(E54,"'h",K54)</f>
        <v>3'h0</v>
      </c>
      <c r="G54" s="26" t="s">
        <v>123</v>
      </c>
      <c r="H54" s="18" t="s">
        <v>1474</v>
      </c>
      <c r="I54" s="34" t="s">
        <v>2464</v>
      </c>
      <c r="J54" s="26">
        <v>0</v>
      </c>
      <c r="K54" s="26" t="str">
        <f>LOWER(DEC2HEX((J54)))</f>
        <v>0</v>
      </c>
      <c r="L54" s="26">
        <f>J54*(2^C54)</f>
        <v>0</v>
      </c>
      <c r="M54" s="19"/>
    </row>
    <row r="55" spans="1:13" ht="14.6">
      <c r="A55" s="6"/>
      <c r="B55" s="5" t="s">
        <v>322</v>
      </c>
      <c r="C55" s="6"/>
      <c r="D55" s="6"/>
      <c r="E55" s="6">
        <f>SUM(E56:E66)</f>
        <v>32</v>
      </c>
      <c r="F55" s="7" t="str">
        <f>CONCATENATE("32'h",K55)</f>
        <v>32'h05252100</v>
      </c>
      <c r="G55" s="7"/>
      <c r="H55" s="8" t="s">
        <v>1747</v>
      </c>
      <c r="I55" s="8"/>
      <c r="J55" s="6"/>
      <c r="K55" s="6" t="str">
        <f>LOWER(DEC2HEX(L55,8))</f>
        <v>05252100</v>
      </c>
      <c r="L55" s="6">
        <f>SUM(L56:L66)</f>
        <v>86319360</v>
      </c>
      <c r="M55" s="19"/>
    </row>
    <row r="56" spans="1:13" ht="14.6">
      <c r="A56" s="17"/>
      <c r="B56" s="17"/>
      <c r="C56" s="10">
        <v>29</v>
      </c>
      <c r="D56" s="10">
        <v>31</v>
      </c>
      <c r="E56" s="10">
        <f t="shared" ref="E56:E66" si="12">D56+1-C56</f>
        <v>3</v>
      </c>
      <c r="F56" s="10" t="str">
        <f t="shared" ref="F56:F66" si="13">CONCATENATE(E56,"'h",K56)</f>
        <v>3'h0</v>
      </c>
      <c r="G56" s="10" t="s">
        <v>121</v>
      </c>
      <c r="H56" s="18" t="s">
        <v>106</v>
      </c>
      <c r="I56" s="34" t="s">
        <v>122</v>
      </c>
      <c r="J56" s="10">
        <v>0</v>
      </c>
      <c r="K56" s="10" t="str">
        <f t="shared" ref="K56:K66" si="14">LOWER(DEC2HEX((J56)))</f>
        <v>0</v>
      </c>
      <c r="L56" s="10">
        <f t="shared" ref="L56:L66" si="15">J56*(2^C56)</f>
        <v>0</v>
      </c>
      <c r="M56" s="19"/>
    </row>
    <row r="57" spans="1:13" ht="58.3">
      <c r="A57" s="55"/>
      <c r="B57" s="55"/>
      <c r="C57" s="26">
        <v>24</v>
      </c>
      <c r="D57" s="26">
        <v>28</v>
      </c>
      <c r="E57" s="26">
        <f t="shared" si="12"/>
        <v>5</v>
      </c>
      <c r="F57" s="26" t="str">
        <f t="shared" si="13"/>
        <v>5'h5</v>
      </c>
      <c r="G57" s="26" t="s">
        <v>123</v>
      </c>
      <c r="H57" s="18" t="s">
        <v>1748</v>
      </c>
      <c r="I57" s="34" t="s">
        <v>1749</v>
      </c>
      <c r="J57" s="26">
        <v>5</v>
      </c>
      <c r="K57" s="26" t="str">
        <f t="shared" si="14"/>
        <v>5</v>
      </c>
      <c r="L57" s="26">
        <f t="shared" si="15"/>
        <v>83886080</v>
      </c>
      <c r="M57" s="19"/>
    </row>
    <row r="58" spans="1:13" ht="43.75">
      <c r="A58" s="55"/>
      <c r="B58" s="55"/>
      <c r="C58" s="26">
        <v>21</v>
      </c>
      <c r="D58" s="26">
        <v>23</v>
      </c>
      <c r="E58" s="26">
        <f t="shared" si="12"/>
        <v>3</v>
      </c>
      <c r="F58" s="26" t="str">
        <f t="shared" si="13"/>
        <v>3'h1</v>
      </c>
      <c r="G58" s="26" t="s">
        <v>123</v>
      </c>
      <c r="H58" s="18" t="s">
        <v>1750</v>
      </c>
      <c r="I58" s="34" t="s">
        <v>1751</v>
      </c>
      <c r="J58" s="26">
        <v>1</v>
      </c>
      <c r="K58" s="26" t="str">
        <f t="shared" si="14"/>
        <v>1</v>
      </c>
      <c r="L58" s="26">
        <f t="shared" si="15"/>
        <v>2097152</v>
      </c>
      <c r="M58" s="19"/>
    </row>
    <row r="59" spans="1:13" ht="43.75">
      <c r="A59" s="55"/>
      <c r="B59" s="55"/>
      <c r="C59" s="26">
        <v>16</v>
      </c>
      <c r="D59" s="26">
        <v>20</v>
      </c>
      <c r="E59" s="26">
        <f t="shared" si="12"/>
        <v>5</v>
      </c>
      <c r="F59" s="26" t="str">
        <f t="shared" si="13"/>
        <v>5'h5</v>
      </c>
      <c r="G59" s="26" t="s">
        <v>123</v>
      </c>
      <c r="H59" s="18" t="s">
        <v>1752</v>
      </c>
      <c r="I59" s="34" t="s">
        <v>1753</v>
      </c>
      <c r="J59" s="26">
        <v>5</v>
      </c>
      <c r="K59" s="26" t="str">
        <f t="shared" si="14"/>
        <v>5</v>
      </c>
      <c r="L59" s="26">
        <f t="shared" si="15"/>
        <v>327680</v>
      </c>
      <c r="M59" s="19"/>
    </row>
    <row r="60" spans="1:13" ht="14.6">
      <c r="A60" s="55"/>
      <c r="B60" s="55"/>
      <c r="C60" s="26">
        <v>14</v>
      </c>
      <c r="D60" s="26">
        <v>15</v>
      </c>
      <c r="E60" s="26">
        <f t="shared" si="12"/>
        <v>2</v>
      </c>
      <c r="F60" s="26" t="str">
        <f t="shared" si="13"/>
        <v>2'h0</v>
      </c>
      <c r="G60" s="26" t="s">
        <v>121</v>
      </c>
      <c r="H60" s="18" t="s">
        <v>106</v>
      </c>
      <c r="I60" s="34"/>
      <c r="J60" s="26">
        <v>0</v>
      </c>
      <c r="K60" s="26" t="str">
        <f t="shared" si="14"/>
        <v>0</v>
      </c>
      <c r="L60" s="26">
        <f t="shared" si="15"/>
        <v>0</v>
      </c>
      <c r="M60" s="19"/>
    </row>
    <row r="61" spans="1:13" ht="174.9">
      <c r="A61" s="55"/>
      <c r="B61" s="55"/>
      <c r="C61" s="26">
        <v>13</v>
      </c>
      <c r="D61" s="26">
        <v>13</v>
      </c>
      <c r="E61" s="26">
        <f t="shared" si="12"/>
        <v>1</v>
      </c>
      <c r="F61" s="26" t="str">
        <f t="shared" si="13"/>
        <v>1'h1</v>
      </c>
      <c r="G61" s="26" t="s">
        <v>123</v>
      </c>
      <c r="H61" s="18" t="s">
        <v>1754</v>
      </c>
      <c r="I61" s="34" t="s">
        <v>1755</v>
      </c>
      <c r="J61" s="26">
        <v>1</v>
      </c>
      <c r="K61" s="26" t="str">
        <f t="shared" si="14"/>
        <v>1</v>
      </c>
      <c r="L61" s="26">
        <f t="shared" si="15"/>
        <v>8192</v>
      </c>
      <c r="M61" s="19"/>
    </row>
    <row r="62" spans="1:13" ht="116.6">
      <c r="A62" s="55"/>
      <c r="B62" s="55"/>
      <c r="C62" s="26">
        <v>4</v>
      </c>
      <c r="D62" s="26">
        <v>12</v>
      </c>
      <c r="E62" s="26">
        <f t="shared" si="12"/>
        <v>9</v>
      </c>
      <c r="F62" s="26" t="str">
        <f t="shared" si="13"/>
        <v>9'h10</v>
      </c>
      <c r="G62" s="26" t="s">
        <v>123</v>
      </c>
      <c r="H62" s="18" t="s">
        <v>1756</v>
      </c>
      <c r="I62" s="34" t="s">
        <v>1757</v>
      </c>
      <c r="J62" s="26">
        <v>16</v>
      </c>
      <c r="K62" s="26" t="str">
        <f t="shared" si="14"/>
        <v>10</v>
      </c>
      <c r="L62" s="26">
        <f t="shared" si="15"/>
        <v>256</v>
      </c>
      <c r="M62" s="19"/>
    </row>
    <row r="63" spans="1:13" ht="58.3">
      <c r="A63" s="55"/>
      <c r="B63" s="55"/>
      <c r="C63" s="26">
        <v>3</v>
      </c>
      <c r="D63" s="26">
        <v>3</v>
      </c>
      <c r="E63" s="26">
        <f t="shared" si="12"/>
        <v>1</v>
      </c>
      <c r="F63" s="26" t="str">
        <f t="shared" si="13"/>
        <v>1'h0</v>
      </c>
      <c r="G63" s="26" t="s">
        <v>123</v>
      </c>
      <c r="H63" s="18" t="s">
        <v>1758</v>
      </c>
      <c r="I63" s="34" t="s">
        <v>1759</v>
      </c>
      <c r="J63" s="26">
        <v>0</v>
      </c>
      <c r="K63" s="26" t="str">
        <f t="shared" si="14"/>
        <v>0</v>
      </c>
      <c r="L63" s="26">
        <f t="shared" si="15"/>
        <v>0</v>
      </c>
      <c r="M63" s="19"/>
    </row>
    <row r="64" spans="1:13" ht="43.75">
      <c r="A64" s="55"/>
      <c r="B64" s="55"/>
      <c r="C64" s="26">
        <v>2</v>
      </c>
      <c r="D64" s="26">
        <v>2</v>
      </c>
      <c r="E64" s="26">
        <f t="shared" si="12"/>
        <v>1</v>
      </c>
      <c r="F64" s="26" t="str">
        <f t="shared" si="13"/>
        <v>1'h0</v>
      </c>
      <c r="G64" s="26" t="s">
        <v>123</v>
      </c>
      <c r="H64" s="18" t="s">
        <v>1760</v>
      </c>
      <c r="I64" s="34" t="s">
        <v>1761</v>
      </c>
      <c r="J64" s="26">
        <v>0</v>
      </c>
      <c r="K64" s="26" t="str">
        <f t="shared" si="14"/>
        <v>0</v>
      </c>
      <c r="L64" s="26">
        <f t="shared" si="15"/>
        <v>0</v>
      </c>
      <c r="M64" s="19"/>
    </row>
    <row r="65" spans="1:13" ht="43.75">
      <c r="A65" s="55"/>
      <c r="B65" s="55"/>
      <c r="C65" s="26">
        <v>1</v>
      </c>
      <c r="D65" s="26">
        <v>1</v>
      </c>
      <c r="E65" s="26">
        <f t="shared" si="12"/>
        <v>1</v>
      </c>
      <c r="F65" s="26" t="str">
        <f t="shared" si="13"/>
        <v>1'h0</v>
      </c>
      <c r="G65" s="26" t="s">
        <v>123</v>
      </c>
      <c r="H65" s="18" t="s">
        <v>1762</v>
      </c>
      <c r="I65" s="34" t="s">
        <v>1763</v>
      </c>
      <c r="J65" s="26">
        <v>0</v>
      </c>
      <c r="K65" s="26" t="str">
        <f t="shared" si="14"/>
        <v>0</v>
      </c>
      <c r="L65" s="26">
        <f t="shared" si="15"/>
        <v>0</v>
      </c>
      <c r="M65" s="19"/>
    </row>
    <row r="66" spans="1:13" ht="43.75">
      <c r="A66" s="55"/>
      <c r="B66" s="55"/>
      <c r="C66" s="26">
        <v>0</v>
      </c>
      <c r="D66" s="26">
        <v>0</v>
      </c>
      <c r="E66" s="26">
        <f t="shared" si="12"/>
        <v>1</v>
      </c>
      <c r="F66" s="26" t="str">
        <f t="shared" si="13"/>
        <v>1'h0</v>
      </c>
      <c r="G66" s="26" t="s">
        <v>123</v>
      </c>
      <c r="H66" s="18" t="s">
        <v>1764</v>
      </c>
      <c r="I66" s="34" t="s">
        <v>1765</v>
      </c>
      <c r="J66" s="26">
        <v>0</v>
      </c>
      <c r="K66" s="26" t="str">
        <f t="shared" si="14"/>
        <v>0</v>
      </c>
      <c r="L66" s="26">
        <f t="shared" si="15"/>
        <v>0</v>
      </c>
      <c r="M66" s="19"/>
    </row>
    <row r="67" spans="1:13" ht="14.6">
      <c r="A67" s="6"/>
      <c r="B67" s="5" t="s">
        <v>188</v>
      </c>
      <c r="C67" s="6"/>
      <c r="D67" s="6"/>
      <c r="E67" s="6">
        <f>SUM(E68:E69)</f>
        <v>32</v>
      </c>
      <c r="F67" s="7" t="str">
        <f>CONCATENATE("32'h",K67)</f>
        <v>32'h00000000</v>
      </c>
      <c r="G67" s="7"/>
      <c r="H67" s="8" t="s">
        <v>1766</v>
      </c>
      <c r="I67" s="8"/>
      <c r="J67" s="6"/>
      <c r="K67" s="6" t="str">
        <f>LOWER(DEC2HEX(L67,8))</f>
        <v>00000000</v>
      </c>
      <c r="L67" s="6">
        <f>SUM(L68:L69)</f>
        <v>0</v>
      </c>
      <c r="M67" s="19"/>
    </row>
    <row r="68" spans="1:13" ht="14.6">
      <c r="A68" s="17"/>
      <c r="B68" s="17"/>
      <c r="C68" s="10">
        <v>5</v>
      </c>
      <c r="D68" s="10">
        <v>31</v>
      </c>
      <c r="E68" s="10">
        <f>D68+1-C68</f>
        <v>27</v>
      </c>
      <c r="F68" s="10" t="str">
        <f>CONCATENATE(E68,"'h",K68)</f>
        <v>27'h0</v>
      </c>
      <c r="G68" s="10" t="s">
        <v>121</v>
      </c>
      <c r="H68" s="18" t="s">
        <v>106</v>
      </c>
      <c r="I68" s="34" t="s">
        <v>122</v>
      </c>
      <c r="J68" s="10">
        <v>0</v>
      </c>
      <c r="K68" s="10" t="str">
        <f>LOWER(DEC2HEX((J68)))</f>
        <v>0</v>
      </c>
      <c r="L68" s="10">
        <f>J68*(2^C68)</f>
        <v>0</v>
      </c>
      <c r="M68" s="19"/>
    </row>
    <row r="69" spans="1:13" ht="14.6">
      <c r="A69" s="55"/>
      <c r="B69" s="55"/>
      <c r="C69" s="26">
        <v>0</v>
      </c>
      <c r="D69" s="26">
        <v>4</v>
      </c>
      <c r="E69" s="26">
        <f>D69+1-C69</f>
        <v>5</v>
      </c>
      <c r="F69" s="26" t="str">
        <f>CONCATENATE(E69,"'h",K69)</f>
        <v>5'h0</v>
      </c>
      <c r="G69" s="26" t="s">
        <v>123</v>
      </c>
      <c r="H69" s="18" t="s">
        <v>1767</v>
      </c>
      <c r="I69" s="34" t="s">
        <v>1768</v>
      </c>
      <c r="J69" s="26">
        <v>0</v>
      </c>
      <c r="K69" s="26" t="str">
        <f>LOWER(DEC2HEX((J69)))</f>
        <v>0</v>
      </c>
      <c r="L69" s="26">
        <f>J69*(2^C69)</f>
        <v>0</v>
      </c>
      <c r="M69" s="19"/>
    </row>
  </sheetData>
  <phoneticPr fontId="29"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3" zoomScale="70" zoomScaleNormal="70" workbookViewId="0">
      <selection activeCell="I19" sqref="I19"/>
    </sheetView>
  </sheetViews>
  <sheetFormatPr defaultColWidth="9" defaultRowHeight="14.15"/>
  <cols>
    <col min="1" max="1" width="8.921875" customWidth="1"/>
    <col min="6" max="6" width="14" customWidth="1"/>
    <col min="7" max="7" width="8.07421875" customWidth="1"/>
    <col min="8" max="8" width="24.921875" customWidth="1"/>
    <col min="9" max="9" width="83.61328125" style="1" customWidth="1"/>
    <col min="10" max="10" width="10.4609375" customWidth="1"/>
    <col min="11" max="11" width="10.61328125" customWidth="1"/>
    <col min="12" max="12" width="11.07421875" customWidth="1"/>
    <col min="13" max="13" width="13" customWidth="1"/>
    <col min="14" max="14" width="8.07421875" customWidth="1"/>
  </cols>
  <sheetData>
    <row r="1" spans="1:14" ht="29.15">
      <c r="A1" s="37" t="s">
        <v>106</v>
      </c>
      <c r="B1" s="38" t="s">
        <v>107</v>
      </c>
      <c r="C1" s="37" t="s">
        <v>108</v>
      </c>
      <c r="D1" s="37" t="s">
        <v>109</v>
      </c>
      <c r="E1" s="37" t="s">
        <v>110</v>
      </c>
      <c r="F1" s="37" t="s">
        <v>111</v>
      </c>
      <c r="G1" s="37" t="s">
        <v>112</v>
      </c>
      <c r="H1" s="37" t="s">
        <v>113</v>
      </c>
      <c r="I1" s="37" t="s">
        <v>114</v>
      </c>
      <c r="J1" s="37" t="s">
        <v>115</v>
      </c>
      <c r="K1" s="37" t="s">
        <v>116</v>
      </c>
      <c r="L1" s="37" t="s">
        <v>117</v>
      </c>
      <c r="M1" s="37" t="s">
        <v>118</v>
      </c>
      <c r="N1" s="37" t="s">
        <v>119</v>
      </c>
    </row>
    <row r="2" spans="1:14" ht="14.6">
      <c r="A2" s="6"/>
      <c r="B2" s="5" t="s">
        <v>120</v>
      </c>
      <c r="C2" s="6"/>
      <c r="D2" s="6"/>
      <c r="E2" s="6">
        <f>SUM(E3:E6)</f>
        <v>32</v>
      </c>
      <c r="F2" s="7" t="str">
        <f>CONCATENATE("32'h",K2)</f>
        <v>32'h00000000</v>
      </c>
      <c r="G2" s="7"/>
      <c r="H2" s="24" t="s">
        <v>1770</v>
      </c>
      <c r="I2" s="24"/>
      <c r="J2" s="6"/>
      <c r="K2" s="6" t="str">
        <f>LOWER(DEC2HEX(L2,8))</f>
        <v>00000000</v>
      </c>
      <c r="L2" s="6">
        <f>SUM(L3:L6)</f>
        <v>0</v>
      </c>
      <c r="M2" s="24">
        <v>12</v>
      </c>
      <c r="N2" s="24"/>
    </row>
    <row r="3" spans="1:14" ht="14.6">
      <c r="A3" s="10"/>
      <c r="B3" s="10"/>
      <c r="C3" s="10">
        <v>3</v>
      </c>
      <c r="D3" s="10">
        <v>31</v>
      </c>
      <c r="E3" s="10">
        <f>D3+1-C3</f>
        <v>29</v>
      </c>
      <c r="F3" s="10" t="str">
        <f>CONCATENATE(E3,"'h",K3)</f>
        <v>29'h0</v>
      </c>
      <c r="G3" s="10" t="s">
        <v>121</v>
      </c>
      <c r="H3" s="28" t="s">
        <v>106</v>
      </c>
      <c r="I3" s="28" t="s">
        <v>122</v>
      </c>
      <c r="J3" s="10">
        <v>0</v>
      </c>
      <c r="K3" s="10" t="str">
        <f>LOWER(DEC2HEX((J3)))</f>
        <v>0</v>
      </c>
      <c r="L3" s="10">
        <f>J3*(2^C3)</f>
        <v>0</v>
      </c>
      <c r="M3" s="28"/>
      <c r="N3" s="28"/>
    </row>
    <row r="4" spans="1:14" ht="14.6">
      <c r="A4" s="28"/>
      <c r="B4" s="28"/>
      <c r="C4" s="10">
        <v>2</v>
      </c>
      <c r="D4" s="10">
        <v>2</v>
      </c>
      <c r="E4" s="10">
        <f>D4+1-C4</f>
        <v>1</v>
      </c>
      <c r="F4" s="10" t="str">
        <f>CONCATENATE(E4,"'h",K4)</f>
        <v>1'h0</v>
      </c>
      <c r="G4" s="51" t="s">
        <v>123</v>
      </c>
      <c r="H4" s="51" t="s">
        <v>1771</v>
      </c>
      <c r="I4" s="51" t="s">
        <v>1772</v>
      </c>
      <c r="J4" s="10">
        <v>0</v>
      </c>
      <c r="K4" s="10" t="str">
        <f>LOWER(DEC2HEX((J4)))</f>
        <v>0</v>
      </c>
      <c r="L4" s="10">
        <f>J4*(2^C4)</f>
        <v>0</v>
      </c>
      <c r="M4" s="28"/>
      <c r="N4" s="28"/>
    </row>
    <row r="5" spans="1:14" ht="58.3">
      <c r="A5" s="28"/>
      <c r="B5" s="28"/>
      <c r="C5" s="10">
        <v>1</v>
      </c>
      <c r="D5" s="10">
        <v>1</v>
      </c>
      <c r="E5" s="10">
        <f>D5+1-C5</f>
        <v>1</v>
      </c>
      <c r="F5" s="10" t="str">
        <f>CONCATENATE(E5,"'h",K5)</f>
        <v>1'h0</v>
      </c>
      <c r="G5" s="51" t="s">
        <v>123</v>
      </c>
      <c r="H5" s="51" t="s">
        <v>1773</v>
      </c>
      <c r="I5" s="51" t="s">
        <v>1774</v>
      </c>
      <c r="J5" s="10">
        <v>0</v>
      </c>
      <c r="K5" s="10" t="str">
        <f>LOWER(DEC2HEX((J5)))</f>
        <v>0</v>
      </c>
      <c r="L5" s="10">
        <f>J5*(2^C5)</f>
        <v>0</v>
      </c>
      <c r="M5" s="28"/>
      <c r="N5" s="28"/>
    </row>
    <row r="6" spans="1:14" ht="14.6">
      <c r="A6" s="28"/>
      <c r="B6" s="28"/>
      <c r="C6" s="10">
        <v>0</v>
      </c>
      <c r="D6" s="10">
        <v>0</v>
      </c>
      <c r="E6" s="10">
        <f>D6+1-C6</f>
        <v>1</v>
      </c>
      <c r="F6" s="10" t="str">
        <f>CONCATENATE(E6,"'h",K6)</f>
        <v>1'h0</v>
      </c>
      <c r="G6" s="51" t="s">
        <v>123</v>
      </c>
      <c r="H6" s="51" t="s">
        <v>1775</v>
      </c>
      <c r="I6" s="51" t="s">
        <v>1776</v>
      </c>
      <c r="J6" s="10">
        <v>0</v>
      </c>
      <c r="K6" s="10" t="str">
        <f>LOWER(DEC2HEX((J6)))</f>
        <v>0</v>
      </c>
      <c r="L6" s="10">
        <f>J6*(2^C6)</f>
        <v>0</v>
      </c>
      <c r="M6" s="28"/>
      <c r="N6" s="28"/>
    </row>
    <row r="7" spans="1:14" ht="14.6">
      <c r="A7" s="6"/>
      <c r="B7" s="5" t="s">
        <v>153</v>
      </c>
      <c r="C7" s="6"/>
      <c r="D7" s="6"/>
      <c r="E7" s="6">
        <f>SUM(E8:E15)</f>
        <v>32</v>
      </c>
      <c r="F7" s="7" t="str">
        <f>CONCATENATE("32'h",K7)</f>
        <v>32'h00000000</v>
      </c>
      <c r="G7" s="7"/>
      <c r="H7" s="24" t="s">
        <v>1777</v>
      </c>
      <c r="I7" s="24"/>
      <c r="J7" s="6"/>
      <c r="K7" s="6" t="str">
        <f>LOWER(DEC2HEX(L7,8))</f>
        <v>00000000</v>
      </c>
      <c r="L7" s="6">
        <f>SUM(L8:L15)</f>
        <v>0</v>
      </c>
      <c r="M7" s="28"/>
      <c r="N7" s="28"/>
    </row>
    <row r="8" spans="1:14" ht="14.6">
      <c r="A8" s="10"/>
      <c r="B8" s="10"/>
      <c r="C8" s="10">
        <v>16</v>
      </c>
      <c r="D8" s="10">
        <v>31</v>
      </c>
      <c r="E8" s="10">
        <f t="shared" ref="E8:E15" si="0">D8+1-C8</f>
        <v>16</v>
      </c>
      <c r="F8" s="10" t="str">
        <f t="shared" ref="F8:F15" si="1">CONCATENATE(E8,"'h",K8)</f>
        <v>16'h0</v>
      </c>
      <c r="G8" s="10" t="s">
        <v>1769</v>
      </c>
      <c r="H8" s="28" t="s">
        <v>1778</v>
      </c>
      <c r="I8" s="28" t="s">
        <v>1779</v>
      </c>
      <c r="J8" s="10">
        <v>0</v>
      </c>
      <c r="K8" s="10" t="str">
        <f t="shared" ref="K8:K15" si="2">LOWER(DEC2HEX((J8)))</f>
        <v>0</v>
      </c>
      <c r="L8" s="10">
        <f t="shared" ref="L8:L15" si="3">J8*(2^C8)</f>
        <v>0</v>
      </c>
      <c r="M8" s="28"/>
      <c r="N8" s="28"/>
    </row>
    <row r="9" spans="1:14" ht="14.6">
      <c r="A9" s="10"/>
      <c r="B9" s="10"/>
      <c r="C9" s="10">
        <v>6</v>
      </c>
      <c r="D9" s="10">
        <v>15</v>
      </c>
      <c r="E9" s="10">
        <f t="shared" si="0"/>
        <v>10</v>
      </c>
      <c r="F9" s="10" t="str">
        <f t="shared" si="1"/>
        <v>10'h0</v>
      </c>
      <c r="G9" s="51" t="s">
        <v>121</v>
      </c>
      <c r="H9" s="51" t="s">
        <v>106</v>
      </c>
      <c r="I9" s="35" t="s">
        <v>122</v>
      </c>
      <c r="J9" s="10">
        <v>0</v>
      </c>
      <c r="K9" s="10" t="str">
        <f t="shared" si="2"/>
        <v>0</v>
      </c>
      <c r="L9" s="10">
        <f t="shared" si="3"/>
        <v>0</v>
      </c>
      <c r="M9" s="28"/>
      <c r="N9" s="28"/>
    </row>
    <row r="10" spans="1:14" ht="14.6">
      <c r="A10" s="10"/>
      <c r="B10" s="10"/>
      <c r="C10" s="10">
        <v>5</v>
      </c>
      <c r="D10" s="10">
        <v>5</v>
      </c>
      <c r="E10" s="10">
        <f t="shared" si="0"/>
        <v>1</v>
      </c>
      <c r="F10" s="10" t="str">
        <f t="shared" si="1"/>
        <v>1'h0</v>
      </c>
      <c r="G10" s="10" t="s">
        <v>1769</v>
      </c>
      <c r="H10" s="28" t="s">
        <v>1780</v>
      </c>
      <c r="I10" s="28" t="s">
        <v>1781</v>
      </c>
      <c r="J10" s="10">
        <v>0</v>
      </c>
      <c r="K10" s="10" t="str">
        <f t="shared" si="2"/>
        <v>0</v>
      </c>
      <c r="L10" s="10">
        <f t="shared" si="3"/>
        <v>0</v>
      </c>
      <c r="M10" s="28"/>
      <c r="N10" s="28"/>
    </row>
    <row r="11" spans="1:14" ht="14.6">
      <c r="A11" s="10"/>
      <c r="B11" s="10"/>
      <c r="C11" s="10">
        <v>4</v>
      </c>
      <c r="D11" s="10">
        <v>4</v>
      </c>
      <c r="E11" s="10">
        <f t="shared" si="0"/>
        <v>1</v>
      </c>
      <c r="F11" s="10" t="str">
        <f t="shared" si="1"/>
        <v>1'h0</v>
      </c>
      <c r="G11" s="10" t="s">
        <v>1769</v>
      </c>
      <c r="H11" s="28" t="s">
        <v>1782</v>
      </c>
      <c r="I11" s="28" t="s">
        <v>1783</v>
      </c>
      <c r="J11" s="10">
        <v>0</v>
      </c>
      <c r="K11" s="10" t="str">
        <f t="shared" si="2"/>
        <v>0</v>
      </c>
      <c r="L11" s="10">
        <f t="shared" si="3"/>
        <v>0</v>
      </c>
      <c r="M11" s="28"/>
      <c r="N11" s="28"/>
    </row>
    <row r="12" spans="1:14" ht="14.6">
      <c r="A12" s="10"/>
      <c r="B12" s="10"/>
      <c r="C12" s="10">
        <v>3</v>
      </c>
      <c r="D12" s="10">
        <v>3</v>
      </c>
      <c r="E12" s="10">
        <f t="shared" si="0"/>
        <v>1</v>
      </c>
      <c r="F12" s="10" t="str">
        <f t="shared" si="1"/>
        <v>1'h0</v>
      </c>
      <c r="G12" s="10" t="s">
        <v>1769</v>
      </c>
      <c r="H12" s="28" t="s">
        <v>1784</v>
      </c>
      <c r="I12" s="28" t="s">
        <v>1785</v>
      </c>
      <c r="J12" s="10">
        <v>0</v>
      </c>
      <c r="K12" s="10" t="str">
        <f t="shared" si="2"/>
        <v>0</v>
      </c>
      <c r="L12" s="10">
        <f t="shared" si="3"/>
        <v>0</v>
      </c>
      <c r="M12" s="28"/>
      <c r="N12" s="28"/>
    </row>
    <row r="13" spans="1:14" ht="14.6">
      <c r="A13" s="10"/>
      <c r="B13" s="10"/>
      <c r="C13" s="10">
        <v>2</v>
      </c>
      <c r="D13" s="10">
        <v>2</v>
      </c>
      <c r="E13" s="10">
        <f t="shared" si="0"/>
        <v>1</v>
      </c>
      <c r="F13" s="10" t="str">
        <f t="shared" si="1"/>
        <v>1'h0</v>
      </c>
      <c r="G13" s="10" t="s">
        <v>1769</v>
      </c>
      <c r="H13" s="28" t="s">
        <v>1786</v>
      </c>
      <c r="I13" s="28" t="s">
        <v>1787</v>
      </c>
      <c r="J13" s="10">
        <v>0</v>
      </c>
      <c r="K13" s="10" t="str">
        <f t="shared" si="2"/>
        <v>0</v>
      </c>
      <c r="L13" s="10">
        <f t="shared" si="3"/>
        <v>0</v>
      </c>
      <c r="M13" s="28"/>
      <c r="N13" s="28"/>
    </row>
    <row r="14" spans="1:14" ht="14.6">
      <c r="A14" s="28"/>
      <c r="B14" s="28"/>
      <c r="C14" s="10">
        <v>1</v>
      </c>
      <c r="D14" s="10">
        <v>1</v>
      </c>
      <c r="E14" s="10">
        <f t="shared" si="0"/>
        <v>1</v>
      </c>
      <c r="F14" s="10" t="str">
        <f t="shared" si="1"/>
        <v>1'h0</v>
      </c>
      <c r="G14" s="51" t="s">
        <v>1769</v>
      </c>
      <c r="H14" s="51" t="s">
        <v>1788</v>
      </c>
      <c r="I14" s="51" t="s">
        <v>1789</v>
      </c>
      <c r="J14" s="10">
        <v>0</v>
      </c>
      <c r="K14" s="10" t="str">
        <f t="shared" si="2"/>
        <v>0</v>
      </c>
      <c r="L14" s="10">
        <f t="shared" si="3"/>
        <v>0</v>
      </c>
      <c r="M14" s="28"/>
      <c r="N14" s="28"/>
    </row>
    <row r="15" spans="1:14" ht="14.6">
      <c r="A15" s="28"/>
      <c r="B15" s="28"/>
      <c r="C15" s="10">
        <v>0</v>
      </c>
      <c r="D15" s="10">
        <v>0</v>
      </c>
      <c r="E15" s="10">
        <f t="shared" si="0"/>
        <v>1</v>
      </c>
      <c r="F15" s="10" t="str">
        <f t="shared" si="1"/>
        <v>1'h0</v>
      </c>
      <c r="G15" s="51" t="s">
        <v>1769</v>
      </c>
      <c r="H15" s="51" t="s">
        <v>1790</v>
      </c>
      <c r="I15" s="51" t="s">
        <v>1791</v>
      </c>
      <c r="J15" s="10">
        <v>0</v>
      </c>
      <c r="K15" s="10" t="str">
        <f t="shared" si="2"/>
        <v>0</v>
      </c>
      <c r="L15" s="10">
        <f t="shared" si="3"/>
        <v>0</v>
      </c>
      <c r="M15" s="28"/>
      <c r="N15" s="28"/>
    </row>
    <row r="16" spans="1:14" ht="14.6">
      <c r="A16" s="6"/>
      <c r="B16" s="5" t="s">
        <v>167</v>
      </c>
      <c r="C16" s="6"/>
      <c r="D16" s="6"/>
      <c r="E16" s="6">
        <f>SUM(E17:E18)</f>
        <v>32</v>
      </c>
      <c r="F16" s="7" t="str">
        <f>CONCATENATE("32'h",K16)</f>
        <v>32'h00400020</v>
      </c>
      <c r="G16" s="7"/>
      <c r="H16" s="24" t="s">
        <v>1792</v>
      </c>
      <c r="I16" s="24"/>
      <c r="J16" s="6"/>
      <c r="K16" s="6" t="str">
        <f>LOWER(DEC2HEX(L16,8))</f>
        <v>00400020</v>
      </c>
      <c r="L16" s="6">
        <f>SUM(L17:L18)</f>
        <v>4194336</v>
      </c>
      <c r="M16" s="28"/>
      <c r="N16" s="28"/>
    </row>
    <row r="17" spans="1:14" ht="14.6">
      <c r="A17" s="28"/>
      <c r="B17" s="28"/>
      <c r="C17" s="10">
        <v>16</v>
      </c>
      <c r="D17" s="10">
        <v>31</v>
      </c>
      <c r="E17" s="10">
        <f>D17+1-C17</f>
        <v>16</v>
      </c>
      <c r="F17" s="10" t="str">
        <f>CONCATENATE(E17,"'h",K17)</f>
        <v>16'h40</v>
      </c>
      <c r="G17" s="51" t="s">
        <v>123</v>
      </c>
      <c r="H17" s="51" t="s">
        <v>1793</v>
      </c>
      <c r="I17" s="52" t="s">
        <v>1794</v>
      </c>
      <c r="J17" s="10">
        <v>64</v>
      </c>
      <c r="K17" s="10" t="str">
        <f>LOWER(DEC2HEX((J17)))</f>
        <v>40</v>
      </c>
      <c r="L17" s="10">
        <f>J17*(2^C17)</f>
        <v>4194304</v>
      </c>
      <c r="M17" s="28"/>
      <c r="N17" s="28"/>
    </row>
    <row r="18" spans="1:14" ht="14.6">
      <c r="A18" s="28"/>
      <c r="B18" s="28"/>
      <c r="C18" s="10">
        <v>0</v>
      </c>
      <c r="D18" s="10">
        <v>15</v>
      </c>
      <c r="E18" s="10">
        <f>D18+1-C18</f>
        <v>16</v>
      </c>
      <c r="F18" s="10" t="str">
        <f>CONCATENATE(E18,"'h",K18)</f>
        <v>16'h20</v>
      </c>
      <c r="G18" s="51" t="s">
        <v>123</v>
      </c>
      <c r="H18" s="28" t="s">
        <v>1795</v>
      </c>
      <c r="I18" s="51" t="s">
        <v>1796</v>
      </c>
      <c r="J18" s="10">
        <v>32</v>
      </c>
      <c r="K18" s="10" t="str">
        <f>LOWER(DEC2HEX((J18)))</f>
        <v>20</v>
      </c>
      <c r="L18" s="10">
        <f>J18*(2^C18)</f>
        <v>32</v>
      </c>
      <c r="M18" s="28"/>
      <c r="N18" s="28"/>
    </row>
    <row r="19" spans="1:14" ht="14.6">
      <c r="A19" s="6"/>
      <c r="B19" s="5" t="s">
        <v>310</v>
      </c>
      <c r="C19" s="6"/>
      <c r="D19" s="6"/>
      <c r="E19" s="6">
        <f>SUM(E20:E24)</f>
        <v>32</v>
      </c>
      <c r="F19" s="7" t="str">
        <f>CONCATENATE("32'h",K19)</f>
        <v>32'h0000000f</v>
      </c>
      <c r="G19" s="7"/>
      <c r="H19" s="24" t="s">
        <v>1797</v>
      </c>
      <c r="I19" s="24"/>
      <c r="J19" s="6"/>
      <c r="K19" s="6" t="str">
        <f>LOWER(DEC2HEX(L19,8))</f>
        <v>0000000f</v>
      </c>
      <c r="L19" s="6">
        <f>SUM(L20:L24)</f>
        <v>15</v>
      </c>
      <c r="M19" s="28"/>
      <c r="N19" s="28"/>
    </row>
    <row r="20" spans="1:14" ht="14.6">
      <c r="A20" s="28"/>
      <c r="B20" s="28"/>
      <c r="C20" s="10">
        <v>4</v>
      </c>
      <c r="D20" s="10">
        <v>31</v>
      </c>
      <c r="E20" s="10">
        <f>D20+1-C20</f>
        <v>28</v>
      </c>
      <c r="F20" s="10" t="str">
        <f>CONCATENATE(E20,"'h",K20)</f>
        <v>28'h0</v>
      </c>
      <c r="G20" s="51" t="s">
        <v>121</v>
      </c>
      <c r="H20" s="28" t="s">
        <v>106</v>
      </c>
      <c r="I20" s="51"/>
      <c r="J20" s="10">
        <v>0</v>
      </c>
      <c r="K20" s="10" t="str">
        <f>LOWER(DEC2HEX((J20)))</f>
        <v>0</v>
      </c>
      <c r="L20" s="10">
        <f>J20*(2^C20)</f>
        <v>0</v>
      </c>
      <c r="M20" s="28"/>
      <c r="N20" s="28"/>
    </row>
    <row r="21" spans="1:14" ht="14.6">
      <c r="A21" s="28"/>
      <c r="B21" s="28"/>
      <c r="C21" s="10">
        <v>3</v>
      </c>
      <c r="D21" s="10">
        <v>3</v>
      </c>
      <c r="E21" s="10">
        <f>D21+1-C21</f>
        <v>1</v>
      </c>
      <c r="F21" s="10" t="str">
        <f>CONCATENATE(E21,"'h",K21)</f>
        <v>1'h1</v>
      </c>
      <c r="G21" s="51" t="s">
        <v>123</v>
      </c>
      <c r="H21" s="28" t="s">
        <v>1798</v>
      </c>
      <c r="I21" s="51" t="s">
        <v>1799</v>
      </c>
      <c r="J21" s="10">
        <v>1</v>
      </c>
      <c r="K21" s="10" t="str">
        <f>LOWER(DEC2HEX((J21)))</f>
        <v>1</v>
      </c>
      <c r="L21" s="10">
        <f>J21*(2^C21)</f>
        <v>8</v>
      </c>
      <c r="M21" s="28"/>
      <c r="N21" s="28"/>
    </row>
    <row r="22" spans="1:14" ht="14.6">
      <c r="A22" s="28"/>
      <c r="B22" s="28"/>
      <c r="C22" s="10">
        <v>2</v>
      </c>
      <c r="D22" s="10">
        <v>2</v>
      </c>
      <c r="E22" s="10">
        <f>D22+1-C22</f>
        <v>1</v>
      </c>
      <c r="F22" s="10" t="str">
        <f>CONCATENATE(E22,"'h",K22)</f>
        <v>1'h1</v>
      </c>
      <c r="G22" s="51" t="s">
        <v>123</v>
      </c>
      <c r="H22" s="28" t="s">
        <v>1800</v>
      </c>
      <c r="I22" s="51" t="s">
        <v>1799</v>
      </c>
      <c r="J22" s="10">
        <v>1</v>
      </c>
      <c r="K22" s="10" t="str">
        <f>LOWER(DEC2HEX((J22)))</f>
        <v>1</v>
      </c>
      <c r="L22" s="10">
        <f>J22*(2^C22)</f>
        <v>4</v>
      </c>
      <c r="M22" s="28"/>
      <c r="N22" s="28"/>
    </row>
    <row r="23" spans="1:14" ht="14.6">
      <c r="A23" s="28"/>
      <c r="B23" s="28"/>
      <c r="C23" s="10">
        <v>1</v>
      </c>
      <c r="D23" s="10">
        <v>1</v>
      </c>
      <c r="E23" s="10">
        <f>D23+1-C23</f>
        <v>1</v>
      </c>
      <c r="F23" s="10" t="str">
        <f>CONCATENATE(E23,"'h",K23)</f>
        <v>1'h1</v>
      </c>
      <c r="G23" s="51" t="s">
        <v>123</v>
      </c>
      <c r="H23" s="28" t="s">
        <v>1801</v>
      </c>
      <c r="I23" s="51" t="s">
        <v>1799</v>
      </c>
      <c r="J23" s="10">
        <v>1</v>
      </c>
      <c r="K23" s="10" t="str">
        <f>LOWER(DEC2HEX((J23)))</f>
        <v>1</v>
      </c>
      <c r="L23" s="10">
        <f>J23*(2^C23)</f>
        <v>2</v>
      </c>
      <c r="M23" s="28"/>
      <c r="N23" s="28"/>
    </row>
    <row r="24" spans="1:14" ht="14.6">
      <c r="A24" s="28"/>
      <c r="B24" s="28"/>
      <c r="C24" s="10">
        <v>0</v>
      </c>
      <c r="D24" s="10">
        <v>0</v>
      </c>
      <c r="E24" s="10">
        <f>D24+1-C24</f>
        <v>1</v>
      </c>
      <c r="F24" s="10" t="str">
        <f>CONCATENATE(E24,"'h",K24)</f>
        <v>1'h1</v>
      </c>
      <c r="G24" s="51" t="s">
        <v>123</v>
      </c>
      <c r="H24" s="28" t="s">
        <v>1802</v>
      </c>
      <c r="I24" s="51" t="s">
        <v>1799</v>
      </c>
      <c r="J24" s="10">
        <v>1</v>
      </c>
      <c r="K24" s="10" t="str">
        <f>LOWER(DEC2HEX((J24)))</f>
        <v>1</v>
      </c>
      <c r="L24" s="10">
        <f>J24*(2^C24)</f>
        <v>1</v>
      </c>
      <c r="M24" s="28"/>
      <c r="N24" s="28"/>
    </row>
    <row r="25" spans="1:14" ht="14.6">
      <c r="A25" s="6"/>
      <c r="B25" s="5" t="s">
        <v>168</v>
      </c>
      <c r="C25" s="6"/>
      <c r="D25" s="6"/>
      <c r="E25" s="6">
        <f>SUM(E26:E30)</f>
        <v>32</v>
      </c>
      <c r="F25" s="7" t="str">
        <f>CONCATENATE("32'h",K25)</f>
        <v>32'h00000000</v>
      </c>
      <c r="G25" s="7"/>
      <c r="H25" s="24" t="s">
        <v>1803</v>
      </c>
      <c r="I25" s="24"/>
      <c r="J25" s="6"/>
      <c r="K25" s="6" t="str">
        <f>LOWER(DEC2HEX(L25,8))</f>
        <v>00000000</v>
      </c>
      <c r="L25" s="6">
        <f>SUM(L26:L30)</f>
        <v>0</v>
      </c>
      <c r="M25" s="28"/>
      <c r="N25" s="28"/>
    </row>
    <row r="26" spans="1:14" ht="14.6">
      <c r="A26" s="28"/>
      <c r="B26" s="28"/>
      <c r="C26" s="10">
        <v>4</v>
      </c>
      <c r="D26" s="10">
        <v>31</v>
      </c>
      <c r="E26" s="10">
        <f>D26+1-C26</f>
        <v>28</v>
      </c>
      <c r="F26" s="10" t="str">
        <f>CONCATENATE(E26,"'h",K26)</f>
        <v>28'h0</v>
      </c>
      <c r="G26" s="51" t="s">
        <v>121</v>
      </c>
      <c r="H26" s="28" t="s">
        <v>106</v>
      </c>
      <c r="I26" s="51"/>
      <c r="J26" s="10">
        <v>0</v>
      </c>
      <c r="K26" s="10" t="str">
        <f>LOWER(DEC2HEX((J26)))</f>
        <v>0</v>
      </c>
      <c r="L26" s="10">
        <f>J26*(2^C26)</f>
        <v>0</v>
      </c>
      <c r="M26" s="28"/>
      <c r="N26" s="28"/>
    </row>
    <row r="27" spans="1:14" ht="14.6">
      <c r="A27" s="28"/>
      <c r="B27" s="28"/>
      <c r="C27" s="10">
        <v>3</v>
      </c>
      <c r="D27" s="10">
        <v>3</v>
      </c>
      <c r="E27" s="10">
        <f>D27+1-C27</f>
        <v>1</v>
      </c>
      <c r="F27" s="10" t="str">
        <f>CONCATENATE(E27,"'h",K27)</f>
        <v>1'h0</v>
      </c>
      <c r="G27" s="51" t="s">
        <v>211</v>
      </c>
      <c r="H27" s="28" t="s">
        <v>1804</v>
      </c>
      <c r="I27" s="51" t="s">
        <v>1805</v>
      </c>
      <c r="J27" s="10">
        <v>0</v>
      </c>
      <c r="K27" s="10" t="str">
        <f>LOWER(DEC2HEX((J27)))</f>
        <v>0</v>
      </c>
      <c r="L27" s="10">
        <f>J27*(2^C27)</f>
        <v>0</v>
      </c>
      <c r="M27" s="28"/>
      <c r="N27" s="28"/>
    </row>
    <row r="28" spans="1:14" ht="14.6">
      <c r="A28" s="28"/>
      <c r="B28" s="28"/>
      <c r="C28" s="10">
        <v>2</v>
      </c>
      <c r="D28" s="10">
        <v>2</v>
      </c>
      <c r="E28" s="10">
        <f>D28+1-C28</f>
        <v>1</v>
      </c>
      <c r="F28" s="10" t="str">
        <f>CONCATENATE(E28,"'h",K28)</f>
        <v>1'h0</v>
      </c>
      <c r="G28" s="51" t="s">
        <v>211</v>
      </c>
      <c r="H28" s="28" t="s">
        <v>1806</v>
      </c>
      <c r="I28" s="51" t="s">
        <v>1805</v>
      </c>
      <c r="J28" s="10">
        <v>0</v>
      </c>
      <c r="K28" s="10" t="str">
        <f>LOWER(DEC2HEX((J28)))</f>
        <v>0</v>
      </c>
      <c r="L28" s="10">
        <f>J28*(2^C28)</f>
        <v>0</v>
      </c>
      <c r="M28" s="28"/>
      <c r="N28" s="28"/>
    </row>
    <row r="29" spans="1:14" ht="14.6">
      <c r="A29" s="28"/>
      <c r="B29" s="28"/>
      <c r="C29" s="10">
        <v>1</v>
      </c>
      <c r="D29" s="10">
        <v>1</v>
      </c>
      <c r="E29" s="10">
        <f>D29+1-C29</f>
        <v>1</v>
      </c>
      <c r="F29" s="10" t="str">
        <f>CONCATENATE(E29,"'h",K29)</f>
        <v>1'h0</v>
      </c>
      <c r="G29" s="51" t="s">
        <v>211</v>
      </c>
      <c r="H29" s="28" t="s">
        <v>1807</v>
      </c>
      <c r="I29" s="51" t="s">
        <v>1805</v>
      </c>
      <c r="J29" s="10">
        <v>0</v>
      </c>
      <c r="K29" s="10" t="str">
        <f>LOWER(DEC2HEX((J29)))</f>
        <v>0</v>
      </c>
      <c r="L29" s="10">
        <f>J29*(2^C29)</f>
        <v>0</v>
      </c>
      <c r="M29" s="28"/>
      <c r="N29" s="28"/>
    </row>
    <row r="30" spans="1:14" ht="14.6">
      <c r="A30" s="28"/>
      <c r="B30" s="28"/>
      <c r="C30" s="10">
        <v>0</v>
      </c>
      <c r="D30" s="10">
        <v>0</v>
      </c>
      <c r="E30" s="10">
        <f>D30+1-C30</f>
        <v>1</v>
      </c>
      <c r="F30" s="10" t="str">
        <f>CONCATENATE(E30,"'h",K30)</f>
        <v>1'h0</v>
      </c>
      <c r="G30" s="51" t="s">
        <v>211</v>
      </c>
      <c r="H30" s="28" t="s">
        <v>1808</v>
      </c>
      <c r="I30" s="51" t="s">
        <v>1805</v>
      </c>
      <c r="J30" s="10">
        <v>0</v>
      </c>
      <c r="K30" s="10" t="str">
        <f>LOWER(DEC2HEX((J30)))</f>
        <v>0</v>
      </c>
      <c r="L30" s="10">
        <f>J30*(2^C30)</f>
        <v>0</v>
      </c>
      <c r="M30" s="28"/>
      <c r="N30" s="28"/>
    </row>
    <row r="31" spans="1:14" ht="14.6">
      <c r="A31" s="6"/>
      <c r="B31" s="5" t="s">
        <v>210</v>
      </c>
      <c r="C31" s="6"/>
      <c r="D31" s="6"/>
      <c r="E31" s="6">
        <f>SUM(E32:E36)</f>
        <v>32</v>
      </c>
      <c r="F31" s="7" t="str">
        <f>CONCATENATE("32'h",K31)</f>
        <v>32'h00000000</v>
      </c>
      <c r="G31" s="7"/>
      <c r="H31" s="24" t="s">
        <v>1809</v>
      </c>
      <c r="I31" s="24"/>
      <c r="J31" s="6"/>
      <c r="K31" s="6" t="str">
        <f>LOWER(DEC2HEX(L31,8))</f>
        <v>00000000</v>
      </c>
      <c r="L31" s="6">
        <f>SUM(L32:L36)</f>
        <v>0</v>
      </c>
      <c r="M31" s="28"/>
      <c r="N31" s="28"/>
    </row>
    <row r="32" spans="1:14" ht="14.6">
      <c r="A32" s="28"/>
      <c r="B32" s="28"/>
      <c r="C32" s="10">
        <v>4</v>
      </c>
      <c r="D32" s="10">
        <v>31</v>
      </c>
      <c r="E32" s="10">
        <f>D32+1-C32</f>
        <v>28</v>
      </c>
      <c r="F32" s="10" t="str">
        <f>CONCATENATE(E32,"'h",K32)</f>
        <v>28'h0</v>
      </c>
      <c r="G32" s="51" t="s">
        <v>121</v>
      </c>
      <c r="H32" s="28" t="s">
        <v>106</v>
      </c>
      <c r="I32" s="51"/>
      <c r="J32" s="10">
        <v>0</v>
      </c>
      <c r="K32" s="10" t="str">
        <f>LOWER(DEC2HEX((J32)))</f>
        <v>0</v>
      </c>
      <c r="L32" s="10">
        <f>J32*(2^C32)</f>
        <v>0</v>
      </c>
      <c r="M32" s="28"/>
      <c r="N32" s="28"/>
    </row>
    <row r="33" spans="1:14" ht="14.6">
      <c r="A33" s="28"/>
      <c r="B33" s="28"/>
      <c r="C33" s="10">
        <v>3</v>
      </c>
      <c r="D33" s="10">
        <v>3</v>
      </c>
      <c r="E33" s="10">
        <f>D33+1-C33</f>
        <v>1</v>
      </c>
      <c r="F33" s="10" t="str">
        <f>CONCATENATE(E33,"'h",K33)</f>
        <v>1'h0</v>
      </c>
      <c r="G33" s="51" t="s">
        <v>1769</v>
      </c>
      <c r="H33" s="28" t="s">
        <v>1810</v>
      </c>
      <c r="I33" s="51" t="s">
        <v>1811</v>
      </c>
      <c r="J33" s="10">
        <v>0</v>
      </c>
      <c r="K33" s="10" t="str">
        <f>LOWER(DEC2HEX((J33)))</f>
        <v>0</v>
      </c>
      <c r="L33" s="10">
        <f>J33*(2^C33)</f>
        <v>0</v>
      </c>
      <c r="M33" s="28"/>
      <c r="N33" s="28"/>
    </row>
    <row r="34" spans="1:14" ht="14.6">
      <c r="A34" s="28"/>
      <c r="B34" s="28"/>
      <c r="C34" s="10">
        <v>2</v>
      </c>
      <c r="D34" s="10">
        <v>2</v>
      </c>
      <c r="E34" s="10">
        <f>D34+1-C34</f>
        <v>1</v>
      </c>
      <c r="F34" s="10" t="str">
        <f>CONCATENATE(E34,"'h",K34)</f>
        <v>1'h0</v>
      </c>
      <c r="G34" s="51" t="s">
        <v>1769</v>
      </c>
      <c r="H34" s="28" t="s">
        <v>1812</v>
      </c>
      <c r="I34" s="51" t="s">
        <v>1811</v>
      </c>
      <c r="J34" s="10">
        <v>0</v>
      </c>
      <c r="K34" s="10" t="str">
        <f>LOWER(DEC2HEX((J34)))</f>
        <v>0</v>
      </c>
      <c r="L34" s="10">
        <f>J34*(2^C34)</f>
        <v>0</v>
      </c>
      <c r="M34" s="28"/>
      <c r="N34" s="28"/>
    </row>
    <row r="35" spans="1:14" ht="14.6">
      <c r="A35" s="28"/>
      <c r="B35" s="28"/>
      <c r="C35" s="10">
        <v>1</v>
      </c>
      <c r="D35" s="10">
        <v>1</v>
      </c>
      <c r="E35" s="10">
        <f>D35+1-C35</f>
        <v>1</v>
      </c>
      <c r="F35" s="10" t="str">
        <f>CONCATENATE(E35,"'h",K35)</f>
        <v>1'h0</v>
      </c>
      <c r="G35" s="51" t="s">
        <v>1769</v>
      </c>
      <c r="H35" s="28" t="s">
        <v>1813</v>
      </c>
      <c r="I35" s="51" t="s">
        <v>1811</v>
      </c>
      <c r="J35" s="10">
        <v>0</v>
      </c>
      <c r="K35" s="10" t="str">
        <f>LOWER(DEC2HEX((J35)))</f>
        <v>0</v>
      </c>
      <c r="L35" s="10">
        <f>J35*(2^C35)</f>
        <v>0</v>
      </c>
      <c r="M35" s="28"/>
      <c r="N35" s="28"/>
    </row>
    <row r="36" spans="1:14" ht="14.6">
      <c r="A36" s="28"/>
      <c r="B36" s="28"/>
      <c r="C36" s="10">
        <v>0</v>
      </c>
      <c r="D36" s="10">
        <v>0</v>
      </c>
      <c r="E36" s="10">
        <f>D36+1-C36</f>
        <v>1</v>
      </c>
      <c r="F36" s="10" t="str">
        <f>CONCATENATE(E36,"'h",K36)</f>
        <v>1'h0</v>
      </c>
      <c r="G36" s="51" t="s">
        <v>1769</v>
      </c>
      <c r="H36" s="28" t="s">
        <v>1814</v>
      </c>
      <c r="I36" s="51" t="s">
        <v>1811</v>
      </c>
      <c r="J36" s="10">
        <v>0</v>
      </c>
      <c r="K36" s="10" t="str">
        <f>LOWER(DEC2HEX((J36)))</f>
        <v>0</v>
      </c>
      <c r="L36" s="10">
        <f>J36*(2^C36)</f>
        <v>0</v>
      </c>
      <c r="M36" s="28"/>
      <c r="N36" s="28"/>
    </row>
    <row r="37" spans="1:14" ht="14.6">
      <c r="A37" s="6"/>
      <c r="B37" s="5" t="s">
        <v>169</v>
      </c>
      <c r="C37" s="6"/>
      <c r="D37" s="6"/>
      <c r="E37" s="6">
        <f>SUM(E38:E42)</f>
        <v>32</v>
      </c>
      <c r="F37" s="7" t="str">
        <f>CONCATENATE("32'h",K37)</f>
        <v>32'h00000000</v>
      </c>
      <c r="G37" s="7"/>
      <c r="H37" s="24" t="s">
        <v>1815</v>
      </c>
      <c r="I37" s="24"/>
      <c r="J37" s="6"/>
      <c r="K37" s="6" t="str">
        <f>LOWER(DEC2HEX(L37,8))</f>
        <v>00000000</v>
      </c>
      <c r="L37" s="6">
        <f>SUM(L38:L42)</f>
        <v>0</v>
      </c>
      <c r="M37" s="28"/>
      <c r="N37" s="28"/>
    </row>
    <row r="38" spans="1:14" ht="14.6">
      <c r="A38" s="28"/>
      <c r="B38" s="28"/>
      <c r="C38" s="10">
        <v>4</v>
      </c>
      <c r="D38" s="10">
        <v>31</v>
      </c>
      <c r="E38" s="10">
        <f>D38+1-C38</f>
        <v>28</v>
      </c>
      <c r="F38" s="10" t="str">
        <f>CONCATENATE(E38,"'h",K38)</f>
        <v>28'h0</v>
      </c>
      <c r="G38" s="51" t="s">
        <v>121</v>
      </c>
      <c r="H38" s="28" t="s">
        <v>106</v>
      </c>
      <c r="I38" s="51"/>
      <c r="J38" s="10">
        <v>0</v>
      </c>
      <c r="K38" s="10" t="str">
        <f>LOWER(DEC2HEX((J38)))</f>
        <v>0</v>
      </c>
      <c r="L38" s="10">
        <f>J38*(2^C38)</f>
        <v>0</v>
      </c>
      <c r="M38" s="28"/>
      <c r="N38" s="28"/>
    </row>
    <row r="39" spans="1:14" ht="14.6">
      <c r="A39" s="28"/>
      <c r="B39" s="28"/>
      <c r="C39" s="10">
        <v>3</v>
      </c>
      <c r="D39" s="10">
        <v>3</v>
      </c>
      <c r="E39" s="10">
        <f>D39+1-C39</f>
        <v>1</v>
      </c>
      <c r="F39" s="10" t="str">
        <f>CONCATENATE(E39,"'h",K39)</f>
        <v>1'h0</v>
      </c>
      <c r="G39" s="51" t="s">
        <v>1769</v>
      </c>
      <c r="H39" s="28" t="s">
        <v>1816</v>
      </c>
      <c r="I39" s="51" t="s">
        <v>1817</v>
      </c>
      <c r="J39" s="10">
        <v>0</v>
      </c>
      <c r="K39" s="10" t="str">
        <f>LOWER(DEC2HEX((J39)))</f>
        <v>0</v>
      </c>
      <c r="L39" s="10">
        <f>J39*(2^C39)</f>
        <v>0</v>
      </c>
      <c r="M39" s="28"/>
      <c r="N39" s="28"/>
    </row>
    <row r="40" spans="1:14" ht="14.6">
      <c r="A40" s="28"/>
      <c r="B40" s="28"/>
      <c r="C40" s="10">
        <v>2</v>
      </c>
      <c r="D40" s="10">
        <v>2</v>
      </c>
      <c r="E40" s="10">
        <f>D40+1-C40</f>
        <v>1</v>
      </c>
      <c r="F40" s="10" t="str">
        <f>CONCATENATE(E40,"'h",K40)</f>
        <v>1'h0</v>
      </c>
      <c r="G40" s="51" t="s">
        <v>1769</v>
      </c>
      <c r="H40" s="28" t="s">
        <v>1818</v>
      </c>
      <c r="I40" s="51" t="s">
        <v>1817</v>
      </c>
      <c r="J40" s="10">
        <v>0</v>
      </c>
      <c r="K40" s="10" t="str">
        <f>LOWER(DEC2HEX((J40)))</f>
        <v>0</v>
      </c>
      <c r="L40" s="10">
        <f>J40*(2^C40)</f>
        <v>0</v>
      </c>
      <c r="M40" s="28"/>
      <c r="N40" s="28"/>
    </row>
    <row r="41" spans="1:14" ht="14.6">
      <c r="A41" s="28"/>
      <c r="B41" s="28"/>
      <c r="C41" s="10">
        <v>1</v>
      </c>
      <c r="D41" s="10">
        <v>1</v>
      </c>
      <c r="E41" s="10">
        <f>D41+1-C41</f>
        <v>1</v>
      </c>
      <c r="F41" s="10" t="str">
        <f>CONCATENATE(E41,"'h",K41)</f>
        <v>1'h0</v>
      </c>
      <c r="G41" s="51" t="s">
        <v>1769</v>
      </c>
      <c r="H41" s="28" t="s">
        <v>1819</v>
      </c>
      <c r="I41" s="51" t="s">
        <v>1817</v>
      </c>
      <c r="J41" s="10">
        <v>0</v>
      </c>
      <c r="K41" s="10" t="str">
        <f>LOWER(DEC2HEX((J41)))</f>
        <v>0</v>
      </c>
      <c r="L41" s="10">
        <f>J41*(2^C41)</f>
        <v>0</v>
      </c>
      <c r="M41" s="28"/>
      <c r="N41" s="28"/>
    </row>
    <row r="42" spans="1:14" ht="14.6">
      <c r="A42" s="28"/>
      <c r="B42" s="28"/>
      <c r="C42" s="10">
        <v>0</v>
      </c>
      <c r="D42" s="10">
        <v>0</v>
      </c>
      <c r="E42" s="10">
        <f>D42+1-C42</f>
        <v>1</v>
      </c>
      <c r="F42" s="10" t="str">
        <f>CONCATENATE(E42,"'h",K42)</f>
        <v>1'h0</v>
      </c>
      <c r="G42" s="51" t="s">
        <v>1769</v>
      </c>
      <c r="H42" s="28" t="s">
        <v>1820</v>
      </c>
      <c r="I42" s="51" t="s">
        <v>1817</v>
      </c>
      <c r="J42" s="10">
        <v>0</v>
      </c>
      <c r="K42" s="10" t="str">
        <f>LOWER(DEC2HEX((J42)))</f>
        <v>0</v>
      </c>
      <c r="L42" s="10">
        <f>J42*(2^C42)</f>
        <v>0</v>
      </c>
      <c r="M42" s="28"/>
      <c r="N42" s="28"/>
    </row>
  </sheetData>
  <phoneticPr fontId="29" type="noConversion"/>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opLeftCell="A4" zoomScale="85" zoomScaleNormal="85" workbookViewId="0">
      <selection activeCell="L7" sqref="L7"/>
    </sheetView>
  </sheetViews>
  <sheetFormatPr defaultColWidth="9" defaultRowHeight="14.15"/>
  <cols>
    <col min="1" max="1" width="10.921875" customWidth="1"/>
    <col min="2" max="5" width="9" customWidth="1"/>
    <col min="6" max="6" width="15" customWidth="1"/>
    <col min="7" max="7" width="8.07421875" customWidth="1"/>
    <col min="8" max="8" width="25" customWidth="1"/>
    <col min="9" max="9" width="58.07421875" style="1" customWidth="1"/>
    <col min="10" max="10" width="10.4609375" style="2" customWidth="1"/>
    <col min="11" max="11" width="10.61328125" customWidth="1"/>
    <col min="12" max="12" width="11.07421875" customWidth="1"/>
    <col min="13" max="13" width="11.3828125" customWidth="1"/>
    <col min="14" max="14" width="10.61328125" customWidth="1"/>
    <col min="257" max="257" width="10.921875" customWidth="1"/>
    <col min="258" max="261" width="9" customWidth="1"/>
    <col min="262" max="262" width="15" customWidth="1"/>
    <col min="263" max="263" width="8.07421875" customWidth="1"/>
    <col min="264" max="264" width="25" customWidth="1"/>
    <col min="265" max="265" width="58.07421875" customWidth="1"/>
    <col min="266" max="266" width="10.4609375" customWidth="1"/>
    <col min="267" max="267" width="10.61328125" customWidth="1"/>
    <col min="268" max="268" width="11.07421875" customWidth="1"/>
    <col min="269" max="269" width="11.3828125" customWidth="1"/>
    <col min="270" max="270" width="10.61328125" customWidth="1"/>
    <col min="513" max="513" width="10.921875" customWidth="1"/>
    <col min="514" max="517" width="9" customWidth="1"/>
    <col min="518" max="518" width="15" customWidth="1"/>
    <col min="519" max="519" width="8.07421875" customWidth="1"/>
    <col min="520" max="520" width="25" customWidth="1"/>
    <col min="521" max="521" width="58.07421875" customWidth="1"/>
    <col min="522" max="522" width="10.4609375" customWidth="1"/>
    <col min="523" max="523" width="10.61328125" customWidth="1"/>
    <col min="524" max="524" width="11.07421875" customWidth="1"/>
    <col min="525" max="525" width="11.3828125" customWidth="1"/>
    <col min="526" max="526" width="10.61328125" customWidth="1"/>
    <col min="769" max="769" width="10.921875" customWidth="1"/>
    <col min="770" max="773" width="9" customWidth="1"/>
    <col min="774" max="774" width="15" customWidth="1"/>
    <col min="775" max="775" width="8.07421875" customWidth="1"/>
    <col min="776" max="776" width="25" customWidth="1"/>
    <col min="777" max="777" width="58.07421875" customWidth="1"/>
    <col min="778" max="778" width="10.4609375" customWidth="1"/>
    <col min="779" max="779" width="10.61328125" customWidth="1"/>
    <col min="780" max="780" width="11.07421875" customWidth="1"/>
    <col min="781" max="781" width="11.3828125" customWidth="1"/>
    <col min="782" max="782" width="10.61328125" customWidth="1"/>
    <col min="1025" max="1025" width="10.921875" customWidth="1"/>
    <col min="1026" max="1029" width="9" customWidth="1"/>
    <col min="1030" max="1030" width="15" customWidth="1"/>
    <col min="1031" max="1031" width="8.07421875" customWidth="1"/>
    <col min="1032" max="1032" width="25" customWidth="1"/>
    <col min="1033" max="1033" width="58.07421875" customWidth="1"/>
    <col min="1034" max="1034" width="10.4609375" customWidth="1"/>
    <col min="1035" max="1035" width="10.61328125" customWidth="1"/>
    <col min="1036" max="1036" width="11.07421875" customWidth="1"/>
    <col min="1037" max="1037" width="11.3828125" customWidth="1"/>
    <col min="1038" max="1038" width="10.61328125" customWidth="1"/>
    <col min="1281" max="1281" width="10.921875" customWidth="1"/>
    <col min="1282" max="1285" width="9" customWidth="1"/>
    <col min="1286" max="1286" width="15" customWidth="1"/>
    <col min="1287" max="1287" width="8.07421875" customWidth="1"/>
    <col min="1288" max="1288" width="25" customWidth="1"/>
    <col min="1289" max="1289" width="58.07421875" customWidth="1"/>
    <col min="1290" max="1290" width="10.4609375" customWidth="1"/>
    <col min="1291" max="1291" width="10.61328125" customWidth="1"/>
    <col min="1292" max="1292" width="11.07421875" customWidth="1"/>
    <col min="1293" max="1293" width="11.3828125" customWidth="1"/>
    <col min="1294" max="1294" width="10.61328125" customWidth="1"/>
    <col min="1537" max="1537" width="10.921875" customWidth="1"/>
    <col min="1538" max="1541" width="9" customWidth="1"/>
    <col min="1542" max="1542" width="15" customWidth="1"/>
    <col min="1543" max="1543" width="8.07421875" customWidth="1"/>
    <col min="1544" max="1544" width="25" customWidth="1"/>
    <col min="1545" max="1545" width="58.07421875" customWidth="1"/>
    <col min="1546" max="1546" width="10.4609375" customWidth="1"/>
    <col min="1547" max="1547" width="10.61328125" customWidth="1"/>
    <col min="1548" max="1548" width="11.07421875" customWidth="1"/>
    <col min="1549" max="1549" width="11.3828125" customWidth="1"/>
    <col min="1550" max="1550" width="10.61328125" customWidth="1"/>
    <col min="1793" max="1793" width="10.921875" customWidth="1"/>
    <col min="1794" max="1797" width="9" customWidth="1"/>
    <col min="1798" max="1798" width="15" customWidth="1"/>
    <col min="1799" max="1799" width="8.07421875" customWidth="1"/>
    <col min="1800" max="1800" width="25" customWidth="1"/>
    <col min="1801" max="1801" width="58.07421875" customWidth="1"/>
    <col min="1802" max="1802" width="10.4609375" customWidth="1"/>
    <col min="1803" max="1803" width="10.61328125" customWidth="1"/>
    <col min="1804" max="1804" width="11.07421875" customWidth="1"/>
    <col min="1805" max="1805" width="11.3828125" customWidth="1"/>
    <col min="1806" max="1806" width="10.61328125" customWidth="1"/>
    <col min="2049" max="2049" width="10.921875" customWidth="1"/>
    <col min="2050" max="2053" width="9" customWidth="1"/>
    <col min="2054" max="2054" width="15" customWidth="1"/>
    <col min="2055" max="2055" width="8.07421875" customWidth="1"/>
    <col min="2056" max="2056" width="25" customWidth="1"/>
    <col min="2057" max="2057" width="58.07421875" customWidth="1"/>
    <col min="2058" max="2058" width="10.4609375" customWidth="1"/>
    <col min="2059" max="2059" width="10.61328125" customWidth="1"/>
    <col min="2060" max="2060" width="11.07421875" customWidth="1"/>
    <col min="2061" max="2061" width="11.3828125" customWidth="1"/>
    <col min="2062" max="2062" width="10.61328125" customWidth="1"/>
    <col min="2305" max="2305" width="10.921875" customWidth="1"/>
    <col min="2306" max="2309" width="9" customWidth="1"/>
    <col min="2310" max="2310" width="15" customWidth="1"/>
    <col min="2311" max="2311" width="8.07421875" customWidth="1"/>
    <col min="2312" max="2312" width="25" customWidth="1"/>
    <col min="2313" max="2313" width="58.07421875" customWidth="1"/>
    <col min="2314" max="2314" width="10.4609375" customWidth="1"/>
    <col min="2315" max="2315" width="10.61328125" customWidth="1"/>
    <col min="2316" max="2316" width="11.07421875" customWidth="1"/>
    <col min="2317" max="2317" width="11.3828125" customWidth="1"/>
    <col min="2318" max="2318" width="10.61328125" customWidth="1"/>
    <col min="2561" max="2561" width="10.921875" customWidth="1"/>
    <col min="2562" max="2565" width="9" customWidth="1"/>
    <col min="2566" max="2566" width="15" customWidth="1"/>
    <col min="2567" max="2567" width="8.07421875" customWidth="1"/>
    <col min="2568" max="2568" width="25" customWidth="1"/>
    <col min="2569" max="2569" width="58.07421875" customWidth="1"/>
    <col min="2570" max="2570" width="10.4609375" customWidth="1"/>
    <col min="2571" max="2571" width="10.61328125" customWidth="1"/>
    <col min="2572" max="2572" width="11.07421875" customWidth="1"/>
    <col min="2573" max="2573" width="11.3828125" customWidth="1"/>
    <col min="2574" max="2574" width="10.61328125" customWidth="1"/>
    <col min="2817" max="2817" width="10.921875" customWidth="1"/>
    <col min="2818" max="2821" width="9" customWidth="1"/>
    <col min="2822" max="2822" width="15" customWidth="1"/>
    <col min="2823" max="2823" width="8.07421875" customWidth="1"/>
    <col min="2824" max="2824" width="25" customWidth="1"/>
    <col min="2825" max="2825" width="58.07421875" customWidth="1"/>
    <col min="2826" max="2826" width="10.4609375" customWidth="1"/>
    <col min="2827" max="2827" width="10.61328125" customWidth="1"/>
    <col min="2828" max="2828" width="11.07421875" customWidth="1"/>
    <col min="2829" max="2829" width="11.3828125" customWidth="1"/>
    <col min="2830" max="2830" width="10.61328125" customWidth="1"/>
    <col min="3073" max="3073" width="10.921875" customWidth="1"/>
    <col min="3074" max="3077" width="9" customWidth="1"/>
    <col min="3078" max="3078" width="15" customWidth="1"/>
    <col min="3079" max="3079" width="8.07421875" customWidth="1"/>
    <col min="3080" max="3080" width="25" customWidth="1"/>
    <col min="3081" max="3081" width="58.07421875" customWidth="1"/>
    <col min="3082" max="3082" width="10.4609375" customWidth="1"/>
    <col min="3083" max="3083" width="10.61328125" customWidth="1"/>
    <col min="3084" max="3084" width="11.07421875" customWidth="1"/>
    <col min="3085" max="3085" width="11.3828125" customWidth="1"/>
    <col min="3086" max="3086" width="10.61328125" customWidth="1"/>
    <col min="3329" max="3329" width="10.921875" customWidth="1"/>
    <col min="3330" max="3333" width="9" customWidth="1"/>
    <col min="3334" max="3334" width="15" customWidth="1"/>
    <col min="3335" max="3335" width="8.07421875" customWidth="1"/>
    <col min="3336" max="3336" width="25" customWidth="1"/>
    <col min="3337" max="3337" width="58.07421875" customWidth="1"/>
    <col min="3338" max="3338" width="10.4609375" customWidth="1"/>
    <col min="3339" max="3339" width="10.61328125" customWidth="1"/>
    <col min="3340" max="3340" width="11.07421875" customWidth="1"/>
    <col min="3341" max="3341" width="11.3828125" customWidth="1"/>
    <col min="3342" max="3342" width="10.61328125" customWidth="1"/>
    <col min="3585" max="3585" width="10.921875" customWidth="1"/>
    <col min="3586" max="3589" width="9" customWidth="1"/>
    <col min="3590" max="3590" width="15" customWidth="1"/>
    <col min="3591" max="3591" width="8.07421875" customWidth="1"/>
    <col min="3592" max="3592" width="25" customWidth="1"/>
    <col min="3593" max="3593" width="58.07421875" customWidth="1"/>
    <col min="3594" max="3594" width="10.4609375" customWidth="1"/>
    <col min="3595" max="3595" width="10.61328125" customWidth="1"/>
    <col min="3596" max="3596" width="11.07421875" customWidth="1"/>
    <col min="3597" max="3597" width="11.3828125" customWidth="1"/>
    <col min="3598" max="3598" width="10.61328125" customWidth="1"/>
    <col min="3841" max="3841" width="10.921875" customWidth="1"/>
    <col min="3842" max="3845" width="9" customWidth="1"/>
    <col min="3846" max="3846" width="15" customWidth="1"/>
    <col min="3847" max="3847" width="8.07421875" customWidth="1"/>
    <col min="3848" max="3848" width="25" customWidth="1"/>
    <col min="3849" max="3849" width="58.07421875" customWidth="1"/>
    <col min="3850" max="3850" width="10.4609375" customWidth="1"/>
    <col min="3851" max="3851" width="10.61328125" customWidth="1"/>
    <col min="3852" max="3852" width="11.07421875" customWidth="1"/>
    <col min="3853" max="3853" width="11.3828125" customWidth="1"/>
    <col min="3854" max="3854" width="10.61328125" customWidth="1"/>
    <col min="4097" max="4097" width="10.921875" customWidth="1"/>
    <col min="4098" max="4101" width="9" customWidth="1"/>
    <col min="4102" max="4102" width="15" customWidth="1"/>
    <col min="4103" max="4103" width="8.07421875" customWidth="1"/>
    <col min="4104" max="4104" width="25" customWidth="1"/>
    <col min="4105" max="4105" width="58.07421875" customWidth="1"/>
    <col min="4106" max="4106" width="10.4609375" customWidth="1"/>
    <col min="4107" max="4107" width="10.61328125" customWidth="1"/>
    <col min="4108" max="4108" width="11.07421875" customWidth="1"/>
    <col min="4109" max="4109" width="11.3828125" customWidth="1"/>
    <col min="4110" max="4110" width="10.61328125" customWidth="1"/>
    <col min="4353" max="4353" width="10.921875" customWidth="1"/>
    <col min="4354" max="4357" width="9" customWidth="1"/>
    <col min="4358" max="4358" width="15" customWidth="1"/>
    <col min="4359" max="4359" width="8.07421875" customWidth="1"/>
    <col min="4360" max="4360" width="25" customWidth="1"/>
    <col min="4361" max="4361" width="58.07421875" customWidth="1"/>
    <col min="4362" max="4362" width="10.4609375" customWidth="1"/>
    <col min="4363" max="4363" width="10.61328125" customWidth="1"/>
    <col min="4364" max="4364" width="11.07421875" customWidth="1"/>
    <col min="4365" max="4365" width="11.3828125" customWidth="1"/>
    <col min="4366" max="4366" width="10.61328125" customWidth="1"/>
    <col min="4609" max="4609" width="10.921875" customWidth="1"/>
    <col min="4610" max="4613" width="9" customWidth="1"/>
    <col min="4614" max="4614" width="15" customWidth="1"/>
    <col min="4615" max="4615" width="8.07421875" customWidth="1"/>
    <col min="4616" max="4616" width="25" customWidth="1"/>
    <col min="4617" max="4617" width="58.07421875" customWidth="1"/>
    <col min="4618" max="4618" width="10.4609375" customWidth="1"/>
    <col min="4619" max="4619" width="10.61328125" customWidth="1"/>
    <col min="4620" max="4620" width="11.07421875" customWidth="1"/>
    <col min="4621" max="4621" width="11.3828125" customWidth="1"/>
    <col min="4622" max="4622" width="10.61328125" customWidth="1"/>
    <col min="4865" max="4865" width="10.921875" customWidth="1"/>
    <col min="4866" max="4869" width="9" customWidth="1"/>
    <col min="4870" max="4870" width="15" customWidth="1"/>
    <col min="4871" max="4871" width="8.07421875" customWidth="1"/>
    <col min="4872" max="4872" width="25" customWidth="1"/>
    <col min="4873" max="4873" width="58.07421875" customWidth="1"/>
    <col min="4874" max="4874" width="10.4609375" customWidth="1"/>
    <col min="4875" max="4875" width="10.61328125" customWidth="1"/>
    <col min="4876" max="4876" width="11.07421875" customWidth="1"/>
    <col min="4877" max="4877" width="11.3828125" customWidth="1"/>
    <col min="4878" max="4878" width="10.61328125" customWidth="1"/>
    <col min="5121" max="5121" width="10.921875" customWidth="1"/>
    <col min="5122" max="5125" width="9" customWidth="1"/>
    <col min="5126" max="5126" width="15" customWidth="1"/>
    <col min="5127" max="5127" width="8.07421875" customWidth="1"/>
    <col min="5128" max="5128" width="25" customWidth="1"/>
    <col min="5129" max="5129" width="58.07421875" customWidth="1"/>
    <col min="5130" max="5130" width="10.4609375" customWidth="1"/>
    <col min="5131" max="5131" width="10.61328125" customWidth="1"/>
    <col min="5132" max="5132" width="11.07421875" customWidth="1"/>
    <col min="5133" max="5133" width="11.3828125" customWidth="1"/>
    <col min="5134" max="5134" width="10.61328125" customWidth="1"/>
    <col min="5377" max="5377" width="10.921875" customWidth="1"/>
    <col min="5378" max="5381" width="9" customWidth="1"/>
    <col min="5382" max="5382" width="15" customWidth="1"/>
    <col min="5383" max="5383" width="8.07421875" customWidth="1"/>
    <col min="5384" max="5384" width="25" customWidth="1"/>
    <col min="5385" max="5385" width="58.07421875" customWidth="1"/>
    <col min="5386" max="5386" width="10.4609375" customWidth="1"/>
    <col min="5387" max="5387" width="10.61328125" customWidth="1"/>
    <col min="5388" max="5388" width="11.07421875" customWidth="1"/>
    <col min="5389" max="5389" width="11.3828125" customWidth="1"/>
    <col min="5390" max="5390" width="10.61328125" customWidth="1"/>
    <col min="5633" max="5633" width="10.921875" customWidth="1"/>
    <col min="5634" max="5637" width="9" customWidth="1"/>
    <col min="5638" max="5638" width="15" customWidth="1"/>
    <col min="5639" max="5639" width="8.07421875" customWidth="1"/>
    <col min="5640" max="5640" width="25" customWidth="1"/>
    <col min="5641" max="5641" width="58.07421875" customWidth="1"/>
    <col min="5642" max="5642" width="10.4609375" customWidth="1"/>
    <col min="5643" max="5643" width="10.61328125" customWidth="1"/>
    <col min="5644" max="5644" width="11.07421875" customWidth="1"/>
    <col min="5645" max="5645" width="11.3828125" customWidth="1"/>
    <col min="5646" max="5646" width="10.61328125" customWidth="1"/>
    <col min="5889" max="5889" width="10.921875" customWidth="1"/>
    <col min="5890" max="5893" width="9" customWidth="1"/>
    <col min="5894" max="5894" width="15" customWidth="1"/>
    <col min="5895" max="5895" width="8.07421875" customWidth="1"/>
    <col min="5896" max="5896" width="25" customWidth="1"/>
    <col min="5897" max="5897" width="58.07421875" customWidth="1"/>
    <col min="5898" max="5898" width="10.4609375" customWidth="1"/>
    <col min="5899" max="5899" width="10.61328125" customWidth="1"/>
    <col min="5900" max="5900" width="11.07421875" customWidth="1"/>
    <col min="5901" max="5901" width="11.3828125" customWidth="1"/>
    <col min="5902" max="5902" width="10.61328125" customWidth="1"/>
    <col min="6145" max="6145" width="10.921875" customWidth="1"/>
    <col min="6146" max="6149" width="9" customWidth="1"/>
    <col min="6150" max="6150" width="15" customWidth="1"/>
    <col min="6151" max="6151" width="8.07421875" customWidth="1"/>
    <col min="6152" max="6152" width="25" customWidth="1"/>
    <col min="6153" max="6153" width="58.07421875" customWidth="1"/>
    <col min="6154" max="6154" width="10.4609375" customWidth="1"/>
    <col min="6155" max="6155" width="10.61328125" customWidth="1"/>
    <col min="6156" max="6156" width="11.07421875" customWidth="1"/>
    <col min="6157" max="6157" width="11.3828125" customWidth="1"/>
    <col min="6158" max="6158" width="10.61328125" customWidth="1"/>
    <col min="6401" max="6401" width="10.921875" customWidth="1"/>
    <col min="6402" max="6405" width="9" customWidth="1"/>
    <col min="6406" max="6406" width="15" customWidth="1"/>
    <col min="6407" max="6407" width="8.07421875" customWidth="1"/>
    <col min="6408" max="6408" width="25" customWidth="1"/>
    <col min="6409" max="6409" width="58.07421875" customWidth="1"/>
    <col min="6410" max="6410" width="10.4609375" customWidth="1"/>
    <col min="6411" max="6411" width="10.61328125" customWidth="1"/>
    <col min="6412" max="6412" width="11.07421875" customWidth="1"/>
    <col min="6413" max="6413" width="11.3828125" customWidth="1"/>
    <col min="6414" max="6414" width="10.61328125" customWidth="1"/>
    <col min="6657" max="6657" width="10.921875" customWidth="1"/>
    <col min="6658" max="6661" width="9" customWidth="1"/>
    <col min="6662" max="6662" width="15" customWidth="1"/>
    <col min="6663" max="6663" width="8.07421875" customWidth="1"/>
    <col min="6664" max="6664" width="25" customWidth="1"/>
    <col min="6665" max="6665" width="58.07421875" customWidth="1"/>
    <col min="6666" max="6666" width="10.4609375" customWidth="1"/>
    <col min="6667" max="6667" width="10.61328125" customWidth="1"/>
    <col min="6668" max="6668" width="11.07421875" customWidth="1"/>
    <col min="6669" max="6669" width="11.3828125" customWidth="1"/>
    <col min="6670" max="6670" width="10.61328125" customWidth="1"/>
    <col min="6913" max="6913" width="10.921875" customWidth="1"/>
    <col min="6914" max="6917" width="9" customWidth="1"/>
    <col min="6918" max="6918" width="15" customWidth="1"/>
    <col min="6919" max="6919" width="8.07421875" customWidth="1"/>
    <col min="6920" max="6920" width="25" customWidth="1"/>
    <col min="6921" max="6921" width="58.07421875" customWidth="1"/>
    <col min="6922" max="6922" width="10.4609375" customWidth="1"/>
    <col min="6923" max="6923" width="10.61328125" customWidth="1"/>
    <col min="6924" max="6924" width="11.07421875" customWidth="1"/>
    <col min="6925" max="6925" width="11.3828125" customWidth="1"/>
    <col min="6926" max="6926" width="10.61328125" customWidth="1"/>
    <col min="7169" max="7169" width="10.921875" customWidth="1"/>
    <col min="7170" max="7173" width="9" customWidth="1"/>
    <col min="7174" max="7174" width="15" customWidth="1"/>
    <col min="7175" max="7175" width="8.07421875" customWidth="1"/>
    <col min="7176" max="7176" width="25" customWidth="1"/>
    <col min="7177" max="7177" width="58.07421875" customWidth="1"/>
    <col min="7178" max="7178" width="10.4609375" customWidth="1"/>
    <col min="7179" max="7179" width="10.61328125" customWidth="1"/>
    <col min="7180" max="7180" width="11.07421875" customWidth="1"/>
    <col min="7181" max="7181" width="11.3828125" customWidth="1"/>
    <col min="7182" max="7182" width="10.61328125" customWidth="1"/>
    <col min="7425" max="7425" width="10.921875" customWidth="1"/>
    <col min="7426" max="7429" width="9" customWidth="1"/>
    <col min="7430" max="7430" width="15" customWidth="1"/>
    <col min="7431" max="7431" width="8.07421875" customWidth="1"/>
    <col min="7432" max="7432" width="25" customWidth="1"/>
    <col min="7433" max="7433" width="58.07421875" customWidth="1"/>
    <col min="7434" max="7434" width="10.4609375" customWidth="1"/>
    <col min="7435" max="7435" width="10.61328125" customWidth="1"/>
    <col min="7436" max="7436" width="11.07421875" customWidth="1"/>
    <col min="7437" max="7437" width="11.3828125" customWidth="1"/>
    <col min="7438" max="7438" width="10.61328125" customWidth="1"/>
    <col min="7681" max="7681" width="10.921875" customWidth="1"/>
    <col min="7682" max="7685" width="9" customWidth="1"/>
    <col min="7686" max="7686" width="15" customWidth="1"/>
    <col min="7687" max="7687" width="8.07421875" customWidth="1"/>
    <col min="7688" max="7688" width="25" customWidth="1"/>
    <col min="7689" max="7689" width="58.07421875" customWidth="1"/>
    <col min="7690" max="7690" width="10.4609375" customWidth="1"/>
    <col min="7691" max="7691" width="10.61328125" customWidth="1"/>
    <col min="7692" max="7692" width="11.07421875" customWidth="1"/>
    <col min="7693" max="7693" width="11.3828125" customWidth="1"/>
    <col min="7694" max="7694" width="10.61328125" customWidth="1"/>
    <col min="7937" max="7937" width="10.921875" customWidth="1"/>
    <col min="7938" max="7941" width="9" customWidth="1"/>
    <col min="7942" max="7942" width="15" customWidth="1"/>
    <col min="7943" max="7943" width="8.07421875" customWidth="1"/>
    <col min="7944" max="7944" width="25" customWidth="1"/>
    <col min="7945" max="7945" width="58.07421875" customWidth="1"/>
    <col min="7946" max="7946" width="10.4609375" customWidth="1"/>
    <col min="7947" max="7947" width="10.61328125" customWidth="1"/>
    <col min="7948" max="7948" width="11.07421875" customWidth="1"/>
    <col min="7949" max="7949" width="11.3828125" customWidth="1"/>
    <col min="7950" max="7950" width="10.61328125" customWidth="1"/>
    <col min="8193" max="8193" width="10.921875" customWidth="1"/>
    <col min="8194" max="8197" width="9" customWidth="1"/>
    <col min="8198" max="8198" width="15" customWidth="1"/>
    <col min="8199" max="8199" width="8.07421875" customWidth="1"/>
    <col min="8200" max="8200" width="25" customWidth="1"/>
    <col min="8201" max="8201" width="58.07421875" customWidth="1"/>
    <col min="8202" max="8202" width="10.4609375" customWidth="1"/>
    <col min="8203" max="8203" width="10.61328125" customWidth="1"/>
    <col min="8204" max="8204" width="11.07421875" customWidth="1"/>
    <col min="8205" max="8205" width="11.3828125" customWidth="1"/>
    <col min="8206" max="8206" width="10.61328125" customWidth="1"/>
    <col min="8449" max="8449" width="10.921875" customWidth="1"/>
    <col min="8450" max="8453" width="9" customWidth="1"/>
    <col min="8454" max="8454" width="15" customWidth="1"/>
    <col min="8455" max="8455" width="8.07421875" customWidth="1"/>
    <col min="8456" max="8456" width="25" customWidth="1"/>
    <col min="8457" max="8457" width="58.07421875" customWidth="1"/>
    <col min="8458" max="8458" width="10.4609375" customWidth="1"/>
    <col min="8459" max="8459" width="10.61328125" customWidth="1"/>
    <col min="8460" max="8460" width="11.07421875" customWidth="1"/>
    <col min="8461" max="8461" width="11.3828125" customWidth="1"/>
    <col min="8462" max="8462" width="10.61328125" customWidth="1"/>
    <col min="8705" max="8705" width="10.921875" customWidth="1"/>
    <col min="8706" max="8709" width="9" customWidth="1"/>
    <col min="8710" max="8710" width="15" customWidth="1"/>
    <col min="8711" max="8711" width="8.07421875" customWidth="1"/>
    <col min="8712" max="8712" width="25" customWidth="1"/>
    <col min="8713" max="8713" width="58.07421875" customWidth="1"/>
    <col min="8714" max="8714" width="10.4609375" customWidth="1"/>
    <col min="8715" max="8715" width="10.61328125" customWidth="1"/>
    <col min="8716" max="8716" width="11.07421875" customWidth="1"/>
    <col min="8717" max="8717" width="11.3828125" customWidth="1"/>
    <col min="8718" max="8718" width="10.61328125" customWidth="1"/>
    <col min="8961" max="8961" width="10.921875" customWidth="1"/>
    <col min="8962" max="8965" width="9" customWidth="1"/>
    <col min="8966" max="8966" width="15" customWidth="1"/>
    <col min="8967" max="8967" width="8.07421875" customWidth="1"/>
    <col min="8968" max="8968" width="25" customWidth="1"/>
    <col min="8969" max="8969" width="58.07421875" customWidth="1"/>
    <col min="8970" max="8970" width="10.4609375" customWidth="1"/>
    <col min="8971" max="8971" width="10.61328125" customWidth="1"/>
    <col min="8972" max="8972" width="11.07421875" customWidth="1"/>
    <col min="8973" max="8973" width="11.3828125" customWidth="1"/>
    <col min="8974" max="8974" width="10.61328125" customWidth="1"/>
    <col min="9217" max="9217" width="10.921875" customWidth="1"/>
    <col min="9218" max="9221" width="9" customWidth="1"/>
    <col min="9222" max="9222" width="15" customWidth="1"/>
    <col min="9223" max="9223" width="8.07421875" customWidth="1"/>
    <col min="9224" max="9224" width="25" customWidth="1"/>
    <col min="9225" max="9225" width="58.07421875" customWidth="1"/>
    <col min="9226" max="9226" width="10.4609375" customWidth="1"/>
    <col min="9227" max="9227" width="10.61328125" customWidth="1"/>
    <col min="9228" max="9228" width="11.07421875" customWidth="1"/>
    <col min="9229" max="9229" width="11.3828125" customWidth="1"/>
    <col min="9230" max="9230" width="10.61328125" customWidth="1"/>
    <col min="9473" max="9473" width="10.921875" customWidth="1"/>
    <col min="9474" max="9477" width="9" customWidth="1"/>
    <col min="9478" max="9478" width="15" customWidth="1"/>
    <col min="9479" max="9479" width="8.07421875" customWidth="1"/>
    <col min="9480" max="9480" width="25" customWidth="1"/>
    <col min="9481" max="9481" width="58.07421875" customWidth="1"/>
    <col min="9482" max="9482" width="10.4609375" customWidth="1"/>
    <col min="9483" max="9483" width="10.61328125" customWidth="1"/>
    <col min="9484" max="9484" width="11.07421875" customWidth="1"/>
    <col min="9485" max="9485" width="11.3828125" customWidth="1"/>
    <col min="9486" max="9486" width="10.61328125" customWidth="1"/>
    <col min="9729" max="9729" width="10.921875" customWidth="1"/>
    <col min="9730" max="9733" width="9" customWidth="1"/>
    <col min="9734" max="9734" width="15" customWidth="1"/>
    <col min="9735" max="9735" width="8.07421875" customWidth="1"/>
    <col min="9736" max="9736" width="25" customWidth="1"/>
    <col min="9737" max="9737" width="58.07421875" customWidth="1"/>
    <col min="9738" max="9738" width="10.4609375" customWidth="1"/>
    <col min="9739" max="9739" width="10.61328125" customWidth="1"/>
    <col min="9740" max="9740" width="11.07421875" customWidth="1"/>
    <col min="9741" max="9741" width="11.3828125" customWidth="1"/>
    <col min="9742" max="9742" width="10.61328125" customWidth="1"/>
    <col min="9985" max="9985" width="10.921875" customWidth="1"/>
    <col min="9986" max="9989" width="9" customWidth="1"/>
    <col min="9990" max="9990" width="15" customWidth="1"/>
    <col min="9991" max="9991" width="8.07421875" customWidth="1"/>
    <col min="9992" max="9992" width="25" customWidth="1"/>
    <col min="9993" max="9993" width="58.07421875" customWidth="1"/>
    <col min="9994" max="9994" width="10.4609375" customWidth="1"/>
    <col min="9995" max="9995" width="10.61328125" customWidth="1"/>
    <col min="9996" max="9996" width="11.07421875" customWidth="1"/>
    <col min="9997" max="9997" width="11.3828125" customWidth="1"/>
    <col min="9998" max="9998" width="10.61328125" customWidth="1"/>
    <col min="10241" max="10241" width="10.921875" customWidth="1"/>
    <col min="10242" max="10245" width="9" customWidth="1"/>
    <col min="10246" max="10246" width="15" customWidth="1"/>
    <col min="10247" max="10247" width="8.07421875" customWidth="1"/>
    <col min="10248" max="10248" width="25" customWidth="1"/>
    <col min="10249" max="10249" width="58.07421875" customWidth="1"/>
    <col min="10250" max="10250" width="10.4609375" customWidth="1"/>
    <col min="10251" max="10251" width="10.61328125" customWidth="1"/>
    <col min="10252" max="10252" width="11.07421875" customWidth="1"/>
    <col min="10253" max="10253" width="11.3828125" customWidth="1"/>
    <col min="10254" max="10254" width="10.61328125" customWidth="1"/>
    <col min="10497" max="10497" width="10.921875" customWidth="1"/>
    <col min="10498" max="10501" width="9" customWidth="1"/>
    <col min="10502" max="10502" width="15" customWidth="1"/>
    <col min="10503" max="10503" width="8.07421875" customWidth="1"/>
    <col min="10504" max="10504" width="25" customWidth="1"/>
    <col min="10505" max="10505" width="58.07421875" customWidth="1"/>
    <col min="10506" max="10506" width="10.4609375" customWidth="1"/>
    <col min="10507" max="10507" width="10.61328125" customWidth="1"/>
    <col min="10508" max="10508" width="11.07421875" customWidth="1"/>
    <col min="10509" max="10509" width="11.3828125" customWidth="1"/>
    <col min="10510" max="10510" width="10.61328125" customWidth="1"/>
    <col min="10753" max="10753" width="10.921875" customWidth="1"/>
    <col min="10754" max="10757" width="9" customWidth="1"/>
    <col min="10758" max="10758" width="15" customWidth="1"/>
    <col min="10759" max="10759" width="8.07421875" customWidth="1"/>
    <col min="10760" max="10760" width="25" customWidth="1"/>
    <col min="10761" max="10761" width="58.07421875" customWidth="1"/>
    <col min="10762" max="10762" width="10.4609375" customWidth="1"/>
    <col min="10763" max="10763" width="10.61328125" customWidth="1"/>
    <col min="10764" max="10764" width="11.07421875" customWidth="1"/>
    <col min="10765" max="10765" width="11.3828125" customWidth="1"/>
    <col min="10766" max="10766" width="10.61328125" customWidth="1"/>
    <col min="11009" max="11009" width="10.921875" customWidth="1"/>
    <col min="11010" max="11013" width="9" customWidth="1"/>
    <col min="11014" max="11014" width="15" customWidth="1"/>
    <col min="11015" max="11015" width="8.07421875" customWidth="1"/>
    <col min="11016" max="11016" width="25" customWidth="1"/>
    <col min="11017" max="11017" width="58.07421875" customWidth="1"/>
    <col min="11018" max="11018" width="10.4609375" customWidth="1"/>
    <col min="11019" max="11019" width="10.61328125" customWidth="1"/>
    <col min="11020" max="11020" width="11.07421875" customWidth="1"/>
    <col min="11021" max="11021" width="11.3828125" customWidth="1"/>
    <col min="11022" max="11022" width="10.61328125" customWidth="1"/>
    <col min="11265" max="11265" width="10.921875" customWidth="1"/>
    <col min="11266" max="11269" width="9" customWidth="1"/>
    <col min="11270" max="11270" width="15" customWidth="1"/>
    <col min="11271" max="11271" width="8.07421875" customWidth="1"/>
    <col min="11272" max="11272" width="25" customWidth="1"/>
    <col min="11273" max="11273" width="58.07421875" customWidth="1"/>
    <col min="11274" max="11274" width="10.4609375" customWidth="1"/>
    <col min="11275" max="11275" width="10.61328125" customWidth="1"/>
    <col min="11276" max="11276" width="11.07421875" customWidth="1"/>
    <col min="11277" max="11277" width="11.3828125" customWidth="1"/>
    <col min="11278" max="11278" width="10.61328125" customWidth="1"/>
    <col min="11521" max="11521" width="10.921875" customWidth="1"/>
    <col min="11522" max="11525" width="9" customWidth="1"/>
    <col min="11526" max="11526" width="15" customWidth="1"/>
    <col min="11527" max="11527" width="8.07421875" customWidth="1"/>
    <col min="11528" max="11528" width="25" customWidth="1"/>
    <col min="11529" max="11529" width="58.07421875" customWidth="1"/>
    <col min="11530" max="11530" width="10.4609375" customWidth="1"/>
    <col min="11531" max="11531" width="10.61328125" customWidth="1"/>
    <col min="11532" max="11532" width="11.07421875" customWidth="1"/>
    <col min="11533" max="11533" width="11.3828125" customWidth="1"/>
    <col min="11534" max="11534" width="10.61328125" customWidth="1"/>
    <col min="11777" max="11777" width="10.921875" customWidth="1"/>
    <col min="11778" max="11781" width="9" customWidth="1"/>
    <col min="11782" max="11782" width="15" customWidth="1"/>
    <col min="11783" max="11783" width="8.07421875" customWidth="1"/>
    <col min="11784" max="11784" width="25" customWidth="1"/>
    <col min="11785" max="11785" width="58.07421875" customWidth="1"/>
    <col min="11786" max="11786" width="10.4609375" customWidth="1"/>
    <col min="11787" max="11787" width="10.61328125" customWidth="1"/>
    <col min="11788" max="11788" width="11.07421875" customWidth="1"/>
    <col min="11789" max="11789" width="11.3828125" customWidth="1"/>
    <col min="11790" max="11790" width="10.61328125" customWidth="1"/>
    <col min="12033" max="12033" width="10.921875" customWidth="1"/>
    <col min="12034" max="12037" width="9" customWidth="1"/>
    <col min="12038" max="12038" width="15" customWidth="1"/>
    <col min="12039" max="12039" width="8.07421875" customWidth="1"/>
    <col min="12040" max="12040" width="25" customWidth="1"/>
    <col min="12041" max="12041" width="58.07421875" customWidth="1"/>
    <col min="12042" max="12042" width="10.4609375" customWidth="1"/>
    <col min="12043" max="12043" width="10.61328125" customWidth="1"/>
    <col min="12044" max="12044" width="11.07421875" customWidth="1"/>
    <col min="12045" max="12045" width="11.3828125" customWidth="1"/>
    <col min="12046" max="12046" width="10.61328125" customWidth="1"/>
    <col min="12289" max="12289" width="10.921875" customWidth="1"/>
    <col min="12290" max="12293" width="9" customWidth="1"/>
    <col min="12294" max="12294" width="15" customWidth="1"/>
    <col min="12295" max="12295" width="8.07421875" customWidth="1"/>
    <col min="12296" max="12296" width="25" customWidth="1"/>
    <col min="12297" max="12297" width="58.07421875" customWidth="1"/>
    <col min="12298" max="12298" width="10.4609375" customWidth="1"/>
    <col min="12299" max="12299" width="10.61328125" customWidth="1"/>
    <col min="12300" max="12300" width="11.07421875" customWidth="1"/>
    <col min="12301" max="12301" width="11.3828125" customWidth="1"/>
    <col min="12302" max="12302" width="10.61328125" customWidth="1"/>
    <col min="12545" max="12545" width="10.921875" customWidth="1"/>
    <col min="12546" max="12549" width="9" customWidth="1"/>
    <col min="12550" max="12550" width="15" customWidth="1"/>
    <col min="12551" max="12551" width="8.07421875" customWidth="1"/>
    <col min="12552" max="12552" width="25" customWidth="1"/>
    <col min="12553" max="12553" width="58.07421875" customWidth="1"/>
    <col min="12554" max="12554" width="10.4609375" customWidth="1"/>
    <col min="12555" max="12555" width="10.61328125" customWidth="1"/>
    <col min="12556" max="12556" width="11.07421875" customWidth="1"/>
    <col min="12557" max="12557" width="11.3828125" customWidth="1"/>
    <col min="12558" max="12558" width="10.61328125" customWidth="1"/>
    <col min="12801" max="12801" width="10.921875" customWidth="1"/>
    <col min="12802" max="12805" width="9" customWidth="1"/>
    <col min="12806" max="12806" width="15" customWidth="1"/>
    <col min="12807" max="12807" width="8.07421875" customWidth="1"/>
    <col min="12808" max="12808" width="25" customWidth="1"/>
    <col min="12809" max="12809" width="58.07421875" customWidth="1"/>
    <col min="12810" max="12810" width="10.4609375" customWidth="1"/>
    <col min="12811" max="12811" width="10.61328125" customWidth="1"/>
    <col min="12812" max="12812" width="11.07421875" customWidth="1"/>
    <col min="12813" max="12813" width="11.3828125" customWidth="1"/>
    <col min="12814" max="12814" width="10.61328125" customWidth="1"/>
    <col min="13057" max="13057" width="10.921875" customWidth="1"/>
    <col min="13058" max="13061" width="9" customWidth="1"/>
    <col min="13062" max="13062" width="15" customWidth="1"/>
    <col min="13063" max="13063" width="8.07421875" customWidth="1"/>
    <col min="13064" max="13064" width="25" customWidth="1"/>
    <col min="13065" max="13065" width="58.07421875" customWidth="1"/>
    <col min="13066" max="13066" width="10.4609375" customWidth="1"/>
    <col min="13067" max="13067" width="10.61328125" customWidth="1"/>
    <col min="13068" max="13068" width="11.07421875" customWidth="1"/>
    <col min="13069" max="13069" width="11.3828125" customWidth="1"/>
    <col min="13070" max="13070" width="10.61328125" customWidth="1"/>
    <col min="13313" max="13313" width="10.921875" customWidth="1"/>
    <col min="13314" max="13317" width="9" customWidth="1"/>
    <col min="13318" max="13318" width="15" customWidth="1"/>
    <col min="13319" max="13319" width="8.07421875" customWidth="1"/>
    <col min="13320" max="13320" width="25" customWidth="1"/>
    <col min="13321" max="13321" width="58.07421875" customWidth="1"/>
    <col min="13322" max="13322" width="10.4609375" customWidth="1"/>
    <col min="13323" max="13323" width="10.61328125" customWidth="1"/>
    <col min="13324" max="13324" width="11.07421875" customWidth="1"/>
    <col min="13325" max="13325" width="11.3828125" customWidth="1"/>
    <col min="13326" max="13326" width="10.61328125" customWidth="1"/>
    <col min="13569" max="13569" width="10.921875" customWidth="1"/>
    <col min="13570" max="13573" width="9" customWidth="1"/>
    <col min="13574" max="13574" width="15" customWidth="1"/>
    <col min="13575" max="13575" width="8.07421875" customWidth="1"/>
    <col min="13576" max="13576" width="25" customWidth="1"/>
    <col min="13577" max="13577" width="58.07421875" customWidth="1"/>
    <col min="13578" max="13578" width="10.4609375" customWidth="1"/>
    <col min="13579" max="13579" width="10.61328125" customWidth="1"/>
    <col min="13580" max="13580" width="11.07421875" customWidth="1"/>
    <col min="13581" max="13581" width="11.3828125" customWidth="1"/>
    <col min="13582" max="13582" width="10.61328125" customWidth="1"/>
    <col min="13825" max="13825" width="10.921875" customWidth="1"/>
    <col min="13826" max="13829" width="9" customWidth="1"/>
    <col min="13830" max="13830" width="15" customWidth="1"/>
    <col min="13831" max="13831" width="8.07421875" customWidth="1"/>
    <col min="13832" max="13832" width="25" customWidth="1"/>
    <col min="13833" max="13833" width="58.07421875" customWidth="1"/>
    <col min="13834" max="13834" width="10.4609375" customWidth="1"/>
    <col min="13835" max="13835" width="10.61328125" customWidth="1"/>
    <col min="13836" max="13836" width="11.07421875" customWidth="1"/>
    <col min="13837" max="13837" width="11.3828125" customWidth="1"/>
    <col min="13838" max="13838" width="10.61328125" customWidth="1"/>
    <col min="14081" max="14081" width="10.921875" customWidth="1"/>
    <col min="14082" max="14085" width="9" customWidth="1"/>
    <col min="14086" max="14086" width="15" customWidth="1"/>
    <col min="14087" max="14087" width="8.07421875" customWidth="1"/>
    <col min="14088" max="14088" width="25" customWidth="1"/>
    <col min="14089" max="14089" width="58.07421875" customWidth="1"/>
    <col min="14090" max="14090" width="10.4609375" customWidth="1"/>
    <col min="14091" max="14091" width="10.61328125" customWidth="1"/>
    <col min="14092" max="14092" width="11.07421875" customWidth="1"/>
    <col min="14093" max="14093" width="11.3828125" customWidth="1"/>
    <col min="14094" max="14094" width="10.61328125" customWidth="1"/>
    <col min="14337" max="14337" width="10.921875" customWidth="1"/>
    <col min="14338" max="14341" width="9" customWidth="1"/>
    <col min="14342" max="14342" width="15" customWidth="1"/>
    <col min="14343" max="14343" width="8.07421875" customWidth="1"/>
    <col min="14344" max="14344" width="25" customWidth="1"/>
    <col min="14345" max="14345" width="58.07421875" customWidth="1"/>
    <col min="14346" max="14346" width="10.4609375" customWidth="1"/>
    <col min="14347" max="14347" width="10.61328125" customWidth="1"/>
    <col min="14348" max="14348" width="11.07421875" customWidth="1"/>
    <col min="14349" max="14349" width="11.3828125" customWidth="1"/>
    <col min="14350" max="14350" width="10.61328125" customWidth="1"/>
    <col min="14593" max="14593" width="10.921875" customWidth="1"/>
    <col min="14594" max="14597" width="9" customWidth="1"/>
    <col min="14598" max="14598" width="15" customWidth="1"/>
    <col min="14599" max="14599" width="8.07421875" customWidth="1"/>
    <col min="14600" max="14600" width="25" customWidth="1"/>
    <col min="14601" max="14601" width="58.07421875" customWidth="1"/>
    <col min="14602" max="14602" width="10.4609375" customWidth="1"/>
    <col min="14603" max="14603" width="10.61328125" customWidth="1"/>
    <col min="14604" max="14604" width="11.07421875" customWidth="1"/>
    <col min="14605" max="14605" width="11.3828125" customWidth="1"/>
    <col min="14606" max="14606" width="10.61328125" customWidth="1"/>
    <col min="14849" max="14849" width="10.921875" customWidth="1"/>
    <col min="14850" max="14853" width="9" customWidth="1"/>
    <col min="14854" max="14854" width="15" customWidth="1"/>
    <col min="14855" max="14855" width="8.07421875" customWidth="1"/>
    <col min="14856" max="14856" width="25" customWidth="1"/>
    <col min="14857" max="14857" width="58.07421875" customWidth="1"/>
    <col min="14858" max="14858" width="10.4609375" customWidth="1"/>
    <col min="14859" max="14859" width="10.61328125" customWidth="1"/>
    <col min="14860" max="14860" width="11.07421875" customWidth="1"/>
    <col min="14861" max="14861" width="11.3828125" customWidth="1"/>
    <col min="14862" max="14862" width="10.61328125" customWidth="1"/>
    <col min="15105" max="15105" width="10.921875" customWidth="1"/>
    <col min="15106" max="15109" width="9" customWidth="1"/>
    <col min="15110" max="15110" width="15" customWidth="1"/>
    <col min="15111" max="15111" width="8.07421875" customWidth="1"/>
    <col min="15112" max="15112" width="25" customWidth="1"/>
    <col min="15113" max="15113" width="58.07421875" customWidth="1"/>
    <col min="15114" max="15114" width="10.4609375" customWidth="1"/>
    <col min="15115" max="15115" width="10.61328125" customWidth="1"/>
    <col min="15116" max="15116" width="11.07421875" customWidth="1"/>
    <col min="15117" max="15117" width="11.3828125" customWidth="1"/>
    <col min="15118" max="15118" width="10.61328125" customWidth="1"/>
    <col min="15361" max="15361" width="10.921875" customWidth="1"/>
    <col min="15362" max="15365" width="9" customWidth="1"/>
    <col min="15366" max="15366" width="15" customWidth="1"/>
    <col min="15367" max="15367" width="8.07421875" customWidth="1"/>
    <col min="15368" max="15368" width="25" customWidth="1"/>
    <col min="15369" max="15369" width="58.07421875" customWidth="1"/>
    <col min="15370" max="15370" width="10.4609375" customWidth="1"/>
    <col min="15371" max="15371" width="10.61328125" customWidth="1"/>
    <col min="15372" max="15372" width="11.07421875" customWidth="1"/>
    <col min="15373" max="15373" width="11.3828125" customWidth="1"/>
    <col min="15374" max="15374" width="10.61328125" customWidth="1"/>
    <col min="15617" max="15617" width="10.921875" customWidth="1"/>
    <col min="15618" max="15621" width="9" customWidth="1"/>
    <col min="15622" max="15622" width="15" customWidth="1"/>
    <col min="15623" max="15623" width="8.07421875" customWidth="1"/>
    <col min="15624" max="15624" width="25" customWidth="1"/>
    <col min="15625" max="15625" width="58.07421875" customWidth="1"/>
    <col min="15626" max="15626" width="10.4609375" customWidth="1"/>
    <col min="15627" max="15627" width="10.61328125" customWidth="1"/>
    <col min="15628" max="15628" width="11.07421875" customWidth="1"/>
    <col min="15629" max="15629" width="11.3828125" customWidth="1"/>
    <col min="15630" max="15630" width="10.61328125" customWidth="1"/>
    <col min="15873" max="15873" width="10.921875" customWidth="1"/>
    <col min="15874" max="15877" width="9" customWidth="1"/>
    <col min="15878" max="15878" width="15" customWidth="1"/>
    <col min="15879" max="15879" width="8.07421875" customWidth="1"/>
    <col min="15880" max="15880" width="25" customWidth="1"/>
    <col min="15881" max="15881" width="58.07421875" customWidth="1"/>
    <col min="15882" max="15882" width="10.4609375" customWidth="1"/>
    <col min="15883" max="15883" width="10.61328125" customWidth="1"/>
    <col min="15884" max="15884" width="11.07421875" customWidth="1"/>
    <col min="15885" max="15885" width="11.3828125" customWidth="1"/>
    <col min="15886" max="15886" width="10.61328125" customWidth="1"/>
    <col min="16129" max="16129" width="10.921875" customWidth="1"/>
    <col min="16130" max="16133" width="9" customWidth="1"/>
    <col min="16134" max="16134" width="15" customWidth="1"/>
    <col min="16135" max="16135" width="8.07421875" customWidth="1"/>
    <col min="16136" max="16136" width="25" customWidth="1"/>
    <col min="16137" max="16137" width="58.07421875" customWidth="1"/>
    <col min="16138" max="16138" width="10.4609375" customWidth="1"/>
    <col min="16139" max="16139" width="10.61328125" customWidth="1"/>
    <col min="16140" max="16140" width="11.07421875" customWidth="1"/>
    <col min="16141" max="16141" width="11.3828125" customWidth="1"/>
    <col min="16142" max="16142" width="10.61328125" customWidth="1"/>
  </cols>
  <sheetData>
    <row r="1" spans="1:14" ht="29.15">
      <c r="A1" s="37" t="s">
        <v>106</v>
      </c>
      <c r="B1" s="38" t="s">
        <v>107</v>
      </c>
      <c r="C1" s="37" t="s">
        <v>108</v>
      </c>
      <c r="D1" s="37" t="s">
        <v>109</v>
      </c>
      <c r="E1" s="37" t="s">
        <v>110</v>
      </c>
      <c r="F1" s="37" t="s">
        <v>111</v>
      </c>
      <c r="G1" s="37" t="s">
        <v>112</v>
      </c>
      <c r="H1" s="37" t="s">
        <v>113</v>
      </c>
      <c r="I1" s="37" t="s">
        <v>114</v>
      </c>
      <c r="J1" s="37" t="s">
        <v>115</v>
      </c>
      <c r="K1" s="37" t="s">
        <v>116</v>
      </c>
      <c r="L1" s="37" t="s">
        <v>117</v>
      </c>
      <c r="M1" s="37" t="s">
        <v>118</v>
      </c>
      <c r="N1" s="37" t="s">
        <v>119</v>
      </c>
    </row>
    <row r="2" spans="1:14" ht="14.6">
      <c r="A2" s="6"/>
      <c r="B2" s="5" t="s">
        <v>120</v>
      </c>
      <c r="C2" s="6"/>
      <c r="D2" s="6"/>
      <c r="E2" s="6">
        <f>SUM(E3:E5)</f>
        <v>32</v>
      </c>
      <c r="F2" s="7" t="str">
        <f>CONCATENATE("32'h",K2)</f>
        <v>32'h00000010</v>
      </c>
      <c r="G2" s="7"/>
      <c r="H2" s="39" t="s">
        <v>1986</v>
      </c>
      <c r="I2" s="8"/>
      <c r="J2" s="6"/>
      <c r="K2" s="6" t="str">
        <f>LOWER(DEC2HEX(L2,8))</f>
        <v>00000010</v>
      </c>
      <c r="L2" s="6">
        <f>SUM(L3:L5)</f>
        <v>16</v>
      </c>
      <c r="M2" s="8">
        <v>12</v>
      </c>
      <c r="N2" s="8" t="s">
        <v>1987</v>
      </c>
    </row>
    <row r="3" spans="1:14" ht="16.3">
      <c r="A3" s="28"/>
      <c r="B3" s="9"/>
      <c r="C3" s="10">
        <v>8</v>
      </c>
      <c r="D3" s="10">
        <v>31</v>
      </c>
      <c r="E3" s="10">
        <f t="shared" ref="E3:E5" si="0">D3+1-C3</f>
        <v>24</v>
      </c>
      <c r="F3" s="10" t="str">
        <f t="shared" ref="F3:F5" si="1">CONCATENATE(E3,"'h",K3)</f>
        <v>24'h0</v>
      </c>
      <c r="G3" s="10" t="s">
        <v>123</v>
      </c>
      <c r="H3" s="40" t="s">
        <v>45</v>
      </c>
      <c r="I3" s="40"/>
      <c r="J3" s="10">
        <v>0</v>
      </c>
      <c r="K3" s="10" t="str">
        <f t="shared" ref="K3:K5" si="2">LOWER(DEC2HEX((J3)))</f>
        <v>0</v>
      </c>
      <c r="L3" s="10">
        <f t="shared" ref="L3:L5" si="3">J3*(2^C3)</f>
        <v>0</v>
      </c>
      <c r="M3" s="16"/>
      <c r="N3" s="16"/>
    </row>
    <row r="4" spans="1:14" ht="16.3">
      <c r="A4" s="28"/>
      <c r="B4" s="9"/>
      <c r="C4" s="10">
        <v>4</v>
      </c>
      <c r="D4" s="10">
        <v>7</v>
      </c>
      <c r="E4" s="10">
        <f t="shared" si="0"/>
        <v>4</v>
      </c>
      <c r="F4" s="10" t="str">
        <f t="shared" si="1"/>
        <v>4'h1</v>
      </c>
      <c r="G4" s="10" t="s">
        <v>123</v>
      </c>
      <c r="H4" s="40" t="s">
        <v>1988</v>
      </c>
      <c r="I4" s="40" t="s">
        <v>1989</v>
      </c>
      <c r="J4" s="17">
        <v>1</v>
      </c>
      <c r="K4" s="10" t="str">
        <f t="shared" si="2"/>
        <v>1</v>
      </c>
      <c r="L4" s="10">
        <f t="shared" si="3"/>
        <v>16</v>
      </c>
      <c r="M4" s="16"/>
      <c r="N4" s="16"/>
    </row>
    <row r="5" spans="1:14" ht="16.3">
      <c r="A5" s="28"/>
      <c r="B5" s="9"/>
      <c r="C5" s="10">
        <v>0</v>
      </c>
      <c r="D5" s="10">
        <v>3</v>
      </c>
      <c r="E5" s="10">
        <f t="shared" si="0"/>
        <v>4</v>
      </c>
      <c r="F5" s="10" t="str">
        <f t="shared" si="1"/>
        <v>4'h0</v>
      </c>
      <c r="G5" s="10" t="s">
        <v>123</v>
      </c>
      <c r="H5" s="40" t="s">
        <v>1990</v>
      </c>
      <c r="I5" s="40" t="s">
        <v>1991</v>
      </c>
      <c r="J5" s="17">
        <v>0</v>
      </c>
      <c r="K5" s="10" t="str">
        <f t="shared" si="2"/>
        <v>0</v>
      </c>
      <c r="L5" s="10">
        <f t="shared" si="3"/>
        <v>0</v>
      </c>
      <c r="M5" s="16"/>
      <c r="N5" s="16"/>
    </row>
    <row r="6" spans="1:14" ht="14.6">
      <c r="A6" s="6"/>
      <c r="B6" s="5" t="s">
        <v>153</v>
      </c>
      <c r="C6" s="6"/>
      <c r="D6" s="6"/>
      <c r="E6" s="6">
        <f>SUM(E7:E27)</f>
        <v>32</v>
      </c>
      <c r="F6" s="7" t="str">
        <f>CONCATENATE("32'h",K6)</f>
        <v>32'h00008888</v>
      </c>
      <c r="G6" s="7"/>
      <c r="H6" s="8" t="s">
        <v>1992</v>
      </c>
      <c r="I6" s="8"/>
      <c r="J6" s="6"/>
      <c r="K6" s="6" t="str">
        <f>LOWER(DEC2HEX(L6,8))</f>
        <v>00008888</v>
      </c>
      <c r="L6" s="6">
        <f>SUM(L7:L27)</f>
        <v>34952</v>
      </c>
      <c r="M6" s="16"/>
      <c r="N6" s="16"/>
    </row>
    <row r="7" spans="1:14" ht="16.3">
      <c r="A7" s="10"/>
      <c r="B7" s="25"/>
      <c r="C7" s="10">
        <v>29</v>
      </c>
      <c r="D7" s="10">
        <v>31</v>
      </c>
      <c r="E7" s="10">
        <f t="shared" ref="E7:E10" si="4">D7+1-C7</f>
        <v>3</v>
      </c>
      <c r="F7" s="10" t="str">
        <f t="shared" ref="F7:F10" si="5">CONCATENATE(E7,"'h",K7)</f>
        <v>3'h0</v>
      </c>
      <c r="G7" s="40" t="s">
        <v>121</v>
      </c>
      <c r="H7" s="40" t="s">
        <v>45</v>
      </c>
      <c r="I7" s="40"/>
      <c r="J7" s="10">
        <v>0</v>
      </c>
      <c r="K7" s="10" t="str">
        <f t="shared" ref="K7:K10" si="6">LOWER(DEC2HEX((J7)))</f>
        <v>0</v>
      </c>
      <c r="L7" s="10">
        <f t="shared" ref="L7:L10" si="7">J7*(2^C7)</f>
        <v>0</v>
      </c>
      <c r="M7" s="16"/>
      <c r="N7" s="16"/>
    </row>
    <row r="8" spans="1:14" ht="16.3">
      <c r="A8" s="10"/>
      <c r="B8" s="25"/>
      <c r="C8" s="10">
        <v>28</v>
      </c>
      <c r="D8" s="10">
        <v>28</v>
      </c>
      <c r="E8" s="10">
        <f t="shared" si="4"/>
        <v>1</v>
      </c>
      <c r="F8" s="10" t="str">
        <f t="shared" si="5"/>
        <v>1'h0</v>
      </c>
      <c r="G8" s="40" t="s">
        <v>154</v>
      </c>
      <c r="H8" s="40" t="s">
        <v>1993</v>
      </c>
      <c r="I8" s="40" t="s">
        <v>1994</v>
      </c>
      <c r="J8" s="10">
        <v>0</v>
      </c>
      <c r="K8" s="10" t="str">
        <f t="shared" si="6"/>
        <v>0</v>
      </c>
      <c r="L8" s="10">
        <f t="shared" si="7"/>
        <v>0</v>
      </c>
      <c r="M8" s="16"/>
      <c r="N8" s="16"/>
    </row>
    <row r="9" spans="1:14" ht="16.3">
      <c r="A9" s="10"/>
      <c r="B9" s="25"/>
      <c r="C9" s="10">
        <v>27</v>
      </c>
      <c r="D9" s="10">
        <v>27</v>
      </c>
      <c r="E9" s="10">
        <f t="shared" si="4"/>
        <v>1</v>
      </c>
      <c r="F9" s="10" t="str">
        <f t="shared" si="5"/>
        <v>1'h0</v>
      </c>
      <c r="G9" s="40" t="s">
        <v>154</v>
      </c>
      <c r="H9" s="40" t="s">
        <v>1995</v>
      </c>
      <c r="I9" s="40" t="s">
        <v>1996</v>
      </c>
      <c r="J9" s="10">
        <v>0</v>
      </c>
      <c r="K9" s="10" t="str">
        <f t="shared" si="6"/>
        <v>0</v>
      </c>
      <c r="L9" s="10">
        <f t="shared" si="7"/>
        <v>0</v>
      </c>
      <c r="M9" s="16"/>
      <c r="N9" s="16"/>
    </row>
    <row r="10" spans="1:14" ht="16.3">
      <c r="A10" s="10"/>
      <c r="B10" s="25"/>
      <c r="C10" s="10">
        <v>26</v>
      </c>
      <c r="D10" s="10">
        <v>26</v>
      </c>
      <c r="E10" s="10">
        <f t="shared" si="4"/>
        <v>1</v>
      </c>
      <c r="F10" s="10" t="str">
        <f t="shared" si="5"/>
        <v>1'h0</v>
      </c>
      <c r="G10" s="40" t="s">
        <v>154</v>
      </c>
      <c r="H10" s="40" t="s">
        <v>1997</v>
      </c>
      <c r="I10" s="40" t="s">
        <v>1998</v>
      </c>
      <c r="J10" s="10">
        <v>0</v>
      </c>
      <c r="K10" s="10" t="str">
        <f t="shared" si="6"/>
        <v>0</v>
      </c>
      <c r="L10" s="10">
        <f t="shared" si="7"/>
        <v>0</v>
      </c>
      <c r="M10" s="16"/>
      <c r="N10" s="16"/>
    </row>
    <row r="11" spans="1:14" ht="16.3">
      <c r="A11" s="10"/>
      <c r="B11" s="25"/>
      <c r="C11" s="10">
        <v>25</v>
      </c>
      <c r="D11" s="10">
        <v>25</v>
      </c>
      <c r="E11" s="10">
        <f t="shared" ref="E11:E27" si="8">D11+1-C11</f>
        <v>1</v>
      </c>
      <c r="F11" s="10" t="str">
        <f t="shared" ref="F11:F27" si="9">CONCATENATE(E11,"'h",K11)</f>
        <v>1'h0</v>
      </c>
      <c r="G11" s="40" t="s">
        <v>154</v>
      </c>
      <c r="H11" s="40" t="s">
        <v>1999</v>
      </c>
      <c r="I11" s="40" t="s">
        <v>2000</v>
      </c>
      <c r="J11" s="10">
        <v>0</v>
      </c>
      <c r="K11" s="10" t="str">
        <f t="shared" ref="K11:K27" si="10">LOWER(DEC2HEX((J11)))</f>
        <v>0</v>
      </c>
      <c r="L11" s="10">
        <f t="shared" ref="L11:L27" si="11">J11*(2^C11)</f>
        <v>0</v>
      </c>
      <c r="M11" s="16"/>
      <c r="N11" s="16"/>
    </row>
    <row r="12" spans="1:14" ht="16.3">
      <c r="A12" s="10"/>
      <c r="B12" s="25"/>
      <c r="C12" s="10">
        <v>24</v>
      </c>
      <c r="D12" s="10">
        <v>24</v>
      </c>
      <c r="E12" s="10">
        <f t="shared" si="8"/>
        <v>1</v>
      </c>
      <c r="F12" s="10" t="str">
        <f t="shared" si="9"/>
        <v>1'h0</v>
      </c>
      <c r="G12" s="40" t="s">
        <v>154</v>
      </c>
      <c r="H12" s="40" t="s">
        <v>2001</v>
      </c>
      <c r="I12" s="40" t="s">
        <v>2002</v>
      </c>
      <c r="J12" s="10">
        <v>0</v>
      </c>
      <c r="K12" s="10" t="str">
        <f t="shared" si="10"/>
        <v>0</v>
      </c>
      <c r="L12" s="10">
        <f t="shared" si="11"/>
        <v>0</v>
      </c>
      <c r="M12" s="16"/>
      <c r="N12" s="16"/>
    </row>
    <row r="13" spans="1:14" ht="32.6">
      <c r="A13" s="10"/>
      <c r="B13" s="25"/>
      <c r="C13" s="10">
        <v>20</v>
      </c>
      <c r="D13" s="10">
        <v>23</v>
      </c>
      <c r="E13" s="10">
        <f t="shared" si="8"/>
        <v>4</v>
      </c>
      <c r="F13" s="10" t="str">
        <f t="shared" si="9"/>
        <v>4'h0</v>
      </c>
      <c r="G13" s="40" t="s">
        <v>123</v>
      </c>
      <c r="H13" s="40" t="s">
        <v>2003</v>
      </c>
      <c r="I13" s="40" t="s">
        <v>2004</v>
      </c>
      <c r="J13" s="10">
        <v>0</v>
      </c>
      <c r="K13" s="10" t="str">
        <f t="shared" si="10"/>
        <v>0</v>
      </c>
      <c r="L13" s="10">
        <f t="shared" si="11"/>
        <v>0</v>
      </c>
      <c r="M13" s="16"/>
      <c r="N13" s="16"/>
    </row>
    <row r="14" spans="1:14" ht="32.6">
      <c r="A14" s="10"/>
      <c r="B14" s="25"/>
      <c r="C14" s="10">
        <v>16</v>
      </c>
      <c r="D14" s="10">
        <v>19</v>
      </c>
      <c r="E14" s="10">
        <f t="shared" si="8"/>
        <v>4</v>
      </c>
      <c r="F14" s="10" t="str">
        <f t="shared" si="9"/>
        <v>4'h0</v>
      </c>
      <c r="G14" s="40" t="s">
        <v>123</v>
      </c>
      <c r="H14" s="40" t="s">
        <v>2005</v>
      </c>
      <c r="I14" s="40" t="s">
        <v>2006</v>
      </c>
      <c r="J14" s="10">
        <v>0</v>
      </c>
      <c r="K14" s="10" t="str">
        <f t="shared" si="10"/>
        <v>0</v>
      </c>
      <c r="L14" s="10">
        <f t="shared" si="11"/>
        <v>0</v>
      </c>
      <c r="M14" s="16"/>
      <c r="N14" s="16"/>
    </row>
    <row r="15" spans="1:14" ht="16.3">
      <c r="A15" s="10"/>
      <c r="B15" s="25"/>
      <c r="C15" s="10">
        <v>15</v>
      </c>
      <c r="D15" s="10">
        <v>15</v>
      </c>
      <c r="E15" s="10">
        <f t="shared" si="8"/>
        <v>1</v>
      </c>
      <c r="F15" s="10" t="str">
        <f t="shared" si="9"/>
        <v>1'h1</v>
      </c>
      <c r="G15" s="40" t="s">
        <v>123</v>
      </c>
      <c r="H15" s="40" t="s">
        <v>2007</v>
      </c>
      <c r="I15" s="40" t="s">
        <v>2008</v>
      </c>
      <c r="J15" s="10">
        <v>1</v>
      </c>
      <c r="K15" s="10" t="str">
        <f t="shared" si="10"/>
        <v>1</v>
      </c>
      <c r="L15" s="10">
        <f t="shared" si="11"/>
        <v>32768</v>
      </c>
      <c r="M15" s="16"/>
      <c r="N15" s="16"/>
    </row>
    <row r="16" spans="1:14" ht="16.3">
      <c r="A16" s="10"/>
      <c r="B16" s="25"/>
      <c r="C16" s="10">
        <v>14</v>
      </c>
      <c r="D16" s="10">
        <v>14</v>
      </c>
      <c r="E16" s="10">
        <f t="shared" si="8"/>
        <v>1</v>
      </c>
      <c r="F16" s="10" t="str">
        <f t="shared" si="9"/>
        <v>1'h0</v>
      </c>
      <c r="G16" s="40" t="s">
        <v>123</v>
      </c>
      <c r="H16" s="40" t="s">
        <v>2009</v>
      </c>
      <c r="I16" s="40" t="s">
        <v>2010</v>
      </c>
      <c r="J16" s="10">
        <v>0</v>
      </c>
      <c r="K16" s="10" t="str">
        <f t="shared" si="10"/>
        <v>0</v>
      </c>
      <c r="L16" s="10">
        <f t="shared" si="11"/>
        <v>0</v>
      </c>
      <c r="M16" s="16"/>
      <c r="N16" s="16"/>
    </row>
    <row r="17" spans="1:14" ht="16.3">
      <c r="A17" s="10"/>
      <c r="B17" s="25"/>
      <c r="C17" s="10">
        <v>13</v>
      </c>
      <c r="D17" s="10">
        <v>13</v>
      </c>
      <c r="E17" s="10">
        <f t="shared" si="8"/>
        <v>1</v>
      </c>
      <c r="F17" s="10" t="str">
        <f t="shared" si="9"/>
        <v>1'h0</v>
      </c>
      <c r="G17" s="40" t="s">
        <v>123</v>
      </c>
      <c r="H17" s="40" t="s">
        <v>2011</v>
      </c>
      <c r="I17" s="40" t="s">
        <v>2012</v>
      </c>
      <c r="J17" s="10">
        <v>0</v>
      </c>
      <c r="K17" s="10" t="str">
        <f t="shared" si="10"/>
        <v>0</v>
      </c>
      <c r="L17" s="10">
        <f t="shared" si="11"/>
        <v>0</v>
      </c>
      <c r="M17" s="16"/>
      <c r="N17" s="16"/>
    </row>
    <row r="18" spans="1:14" ht="16.3">
      <c r="A18" s="10"/>
      <c r="B18" s="25"/>
      <c r="C18" s="10">
        <v>12</v>
      </c>
      <c r="D18" s="10">
        <v>12</v>
      </c>
      <c r="E18" s="10">
        <f t="shared" si="8"/>
        <v>1</v>
      </c>
      <c r="F18" s="10" t="str">
        <f t="shared" si="9"/>
        <v>1'h0</v>
      </c>
      <c r="G18" s="40" t="s">
        <v>123</v>
      </c>
      <c r="H18" s="40" t="s">
        <v>2013</v>
      </c>
      <c r="I18" s="40" t="s">
        <v>2014</v>
      </c>
      <c r="J18" s="10">
        <v>0</v>
      </c>
      <c r="K18" s="10" t="str">
        <f t="shared" si="10"/>
        <v>0</v>
      </c>
      <c r="L18" s="10">
        <f t="shared" si="11"/>
        <v>0</v>
      </c>
      <c r="M18" s="16"/>
      <c r="N18" s="16"/>
    </row>
    <row r="19" spans="1:14" ht="81.45">
      <c r="A19" s="10"/>
      <c r="B19" s="25"/>
      <c r="C19" s="10">
        <v>10</v>
      </c>
      <c r="D19" s="10">
        <v>11</v>
      </c>
      <c r="E19" s="10">
        <f t="shared" si="8"/>
        <v>2</v>
      </c>
      <c r="F19" s="10" t="str">
        <f t="shared" si="9"/>
        <v>2'h2</v>
      </c>
      <c r="G19" s="40" t="s">
        <v>123</v>
      </c>
      <c r="H19" s="40" t="s">
        <v>2015</v>
      </c>
      <c r="I19" s="40" t="s">
        <v>2016</v>
      </c>
      <c r="J19" s="10">
        <v>2</v>
      </c>
      <c r="K19" s="10" t="str">
        <f t="shared" si="10"/>
        <v>2</v>
      </c>
      <c r="L19" s="10">
        <f t="shared" si="11"/>
        <v>2048</v>
      </c>
      <c r="M19" s="16"/>
      <c r="N19" s="16"/>
    </row>
    <row r="20" spans="1:14" ht="16.3">
      <c r="A20" s="10"/>
      <c r="B20" s="25"/>
      <c r="C20" s="10">
        <v>9</v>
      </c>
      <c r="D20" s="10">
        <v>9</v>
      </c>
      <c r="E20" s="10">
        <f t="shared" si="8"/>
        <v>1</v>
      </c>
      <c r="F20" s="10" t="str">
        <f t="shared" si="9"/>
        <v>1'h0</v>
      </c>
      <c r="G20" s="40" t="s">
        <v>123</v>
      </c>
      <c r="H20" s="40" t="s">
        <v>2017</v>
      </c>
      <c r="I20" s="40" t="s">
        <v>2018</v>
      </c>
      <c r="J20" s="10">
        <v>0</v>
      </c>
      <c r="K20" s="10" t="str">
        <f t="shared" si="10"/>
        <v>0</v>
      </c>
      <c r="L20" s="10">
        <f t="shared" si="11"/>
        <v>0</v>
      </c>
      <c r="M20" s="16"/>
      <c r="N20" s="16"/>
    </row>
    <row r="21" spans="1:14" ht="16.3">
      <c r="A21" s="10"/>
      <c r="B21" s="25"/>
      <c r="C21" s="10">
        <v>8</v>
      </c>
      <c r="D21" s="10">
        <v>8</v>
      </c>
      <c r="E21" s="10">
        <f t="shared" si="8"/>
        <v>1</v>
      </c>
      <c r="F21" s="10" t="str">
        <f t="shared" si="9"/>
        <v>1'h0</v>
      </c>
      <c r="G21" s="40" t="s">
        <v>123</v>
      </c>
      <c r="H21" s="40" t="s">
        <v>2019</v>
      </c>
      <c r="I21" s="40" t="s">
        <v>2020</v>
      </c>
      <c r="J21" s="10">
        <v>0</v>
      </c>
      <c r="K21" s="10" t="str">
        <f t="shared" si="10"/>
        <v>0</v>
      </c>
      <c r="L21" s="10">
        <f t="shared" si="11"/>
        <v>0</v>
      </c>
      <c r="M21" s="16"/>
      <c r="N21" s="16"/>
    </row>
    <row r="22" spans="1:14" ht="81.45">
      <c r="A22" s="10"/>
      <c r="B22" s="25"/>
      <c r="C22" s="10">
        <v>6</v>
      </c>
      <c r="D22" s="10">
        <v>7</v>
      </c>
      <c r="E22" s="10">
        <f t="shared" si="8"/>
        <v>2</v>
      </c>
      <c r="F22" s="10" t="str">
        <f t="shared" si="9"/>
        <v>2'h2</v>
      </c>
      <c r="G22" s="40" t="s">
        <v>123</v>
      </c>
      <c r="H22" s="40" t="s">
        <v>2021</v>
      </c>
      <c r="I22" s="40" t="s">
        <v>2022</v>
      </c>
      <c r="J22" s="10">
        <v>2</v>
      </c>
      <c r="K22" s="10" t="str">
        <f t="shared" si="10"/>
        <v>2</v>
      </c>
      <c r="L22" s="10">
        <f t="shared" si="11"/>
        <v>128</v>
      </c>
      <c r="M22" s="16"/>
      <c r="N22" s="16"/>
    </row>
    <row r="23" spans="1:14" ht="16.3">
      <c r="A23" s="16"/>
      <c r="B23" s="17"/>
      <c r="C23" s="10">
        <v>5</v>
      </c>
      <c r="D23" s="10">
        <v>5</v>
      </c>
      <c r="E23" s="10">
        <f t="shared" si="8"/>
        <v>1</v>
      </c>
      <c r="F23" s="10" t="str">
        <f t="shared" si="9"/>
        <v>1'h0</v>
      </c>
      <c r="G23" s="40" t="s">
        <v>123</v>
      </c>
      <c r="H23" s="40" t="s">
        <v>2023</v>
      </c>
      <c r="I23" s="40" t="s">
        <v>2024</v>
      </c>
      <c r="J23" s="10">
        <v>0</v>
      </c>
      <c r="K23" s="10" t="str">
        <f t="shared" si="10"/>
        <v>0</v>
      </c>
      <c r="L23" s="10">
        <f t="shared" si="11"/>
        <v>0</v>
      </c>
      <c r="M23" s="16"/>
      <c r="N23" s="16"/>
    </row>
    <row r="24" spans="1:14" ht="16.3">
      <c r="A24" s="16"/>
      <c r="B24" s="9"/>
      <c r="C24" s="10">
        <v>4</v>
      </c>
      <c r="D24" s="10">
        <v>4</v>
      </c>
      <c r="E24" s="10">
        <f t="shared" si="8"/>
        <v>1</v>
      </c>
      <c r="F24" s="10" t="str">
        <f t="shared" si="9"/>
        <v>1'h0</v>
      </c>
      <c r="G24" s="40" t="s">
        <v>123</v>
      </c>
      <c r="H24" s="40" t="s">
        <v>2025</v>
      </c>
      <c r="I24" s="40" t="s">
        <v>2026</v>
      </c>
      <c r="J24" s="17">
        <v>0</v>
      </c>
      <c r="K24" s="10" t="str">
        <f t="shared" si="10"/>
        <v>0</v>
      </c>
      <c r="L24" s="10">
        <f t="shared" si="11"/>
        <v>0</v>
      </c>
      <c r="M24" s="16"/>
      <c r="N24" s="16"/>
    </row>
    <row r="25" spans="1:14" ht="81.45">
      <c r="A25" s="16"/>
      <c r="B25" s="9"/>
      <c r="C25" s="10">
        <v>2</v>
      </c>
      <c r="D25" s="10">
        <v>3</v>
      </c>
      <c r="E25" s="10">
        <f t="shared" si="8"/>
        <v>2</v>
      </c>
      <c r="F25" s="10" t="str">
        <f t="shared" si="9"/>
        <v>2'h2</v>
      </c>
      <c r="G25" s="40" t="s">
        <v>123</v>
      </c>
      <c r="H25" s="40" t="s">
        <v>2027</v>
      </c>
      <c r="I25" s="40" t="s">
        <v>2028</v>
      </c>
      <c r="J25" s="17">
        <v>2</v>
      </c>
      <c r="K25" s="10" t="str">
        <f t="shared" si="10"/>
        <v>2</v>
      </c>
      <c r="L25" s="10">
        <f t="shared" si="11"/>
        <v>8</v>
      </c>
      <c r="M25" s="16"/>
      <c r="N25" s="16"/>
    </row>
    <row r="26" spans="1:14" ht="16.3">
      <c r="A26" s="16"/>
      <c r="B26" s="9"/>
      <c r="C26" s="10">
        <v>1</v>
      </c>
      <c r="D26" s="10">
        <v>1</v>
      </c>
      <c r="E26" s="10">
        <f t="shared" si="8"/>
        <v>1</v>
      </c>
      <c r="F26" s="10" t="str">
        <f t="shared" si="9"/>
        <v>1'h0</v>
      </c>
      <c r="G26" s="40" t="s">
        <v>123</v>
      </c>
      <c r="H26" s="40" t="s">
        <v>2029</v>
      </c>
      <c r="I26" s="40" t="s">
        <v>2030</v>
      </c>
      <c r="J26" s="17">
        <v>0</v>
      </c>
      <c r="K26" s="10" t="str">
        <f t="shared" si="10"/>
        <v>0</v>
      </c>
      <c r="L26" s="10">
        <f t="shared" si="11"/>
        <v>0</v>
      </c>
      <c r="M26" s="16"/>
      <c r="N26" s="16"/>
    </row>
    <row r="27" spans="1:14" ht="16.3">
      <c r="A27" s="16"/>
      <c r="B27" s="9"/>
      <c r="C27" s="10">
        <v>0</v>
      </c>
      <c r="D27" s="10">
        <v>0</v>
      </c>
      <c r="E27" s="10">
        <f t="shared" si="8"/>
        <v>1</v>
      </c>
      <c r="F27" s="10" t="str">
        <f t="shared" si="9"/>
        <v>1'h0</v>
      </c>
      <c r="G27" s="40" t="s">
        <v>123</v>
      </c>
      <c r="H27" s="40" t="s">
        <v>2031</v>
      </c>
      <c r="I27" s="40" t="s">
        <v>2032</v>
      </c>
      <c r="J27" s="17">
        <v>0</v>
      </c>
      <c r="K27" s="10" t="str">
        <f t="shared" si="10"/>
        <v>0</v>
      </c>
      <c r="L27" s="10">
        <f t="shared" si="11"/>
        <v>0</v>
      </c>
      <c r="M27" s="16"/>
      <c r="N27" s="16"/>
    </row>
    <row r="28" spans="1:14" ht="14.6">
      <c r="A28" s="6"/>
      <c r="B28" s="5" t="s">
        <v>167</v>
      </c>
      <c r="C28" s="6"/>
      <c r="D28" s="6"/>
      <c r="E28" s="6">
        <f>SUM(E29:E32)</f>
        <v>32</v>
      </c>
      <c r="F28" s="7" t="str">
        <f>CONCATENATE("32'h",K28)</f>
        <v>32'h00020202</v>
      </c>
      <c r="G28" s="7"/>
      <c r="H28" s="8" t="s">
        <v>2033</v>
      </c>
      <c r="I28" s="8"/>
      <c r="J28" s="6"/>
      <c r="K28" s="6" t="str">
        <f>LOWER(DEC2HEX(L28,8))</f>
        <v>00020202</v>
      </c>
      <c r="L28" s="6">
        <f>SUM(L29:L32)</f>
        <v>131586</v>
      </c>
      <c r="M28" s="16"/>
      <c r="N28" s="16"/>
    </row>
    <row r="29" spans="1:14" ht="16.3">
      <c r="A29" s="16"/>
      <c r="B29" s="9"/>
      <c r="C29" s="10">
        <v>24</v>
      </c>
      <c r="D29" s="10">
        <v>31</v>
      </c>
      <c r="E29" s="10">
        <f t="shared" ref="E29:E32" si="12">D29+1-C29</f>
        <v>8</v>
      </c>
      <c r="F29" s="10" t="str">
        <f t="shared" ref="F29:F32" si="13">CONCATENATE(E29,"'h",K29)</f>
        <v>8'h0</v>
      </c>
      <c r="G29" s="40" t="s">
        <v>121</v>
      </c>
      <c r="H29" s="40" t="s">
        <v>45</v>
      </c>
      <c r="I29" s="40"/>
      <c r="J29" s="10">
        <v>0</v>
      </c>
      <c r="K29" s="10" t="str">
        <f t="shared" ref="K29:K32" si="14">LOWER(DEC2HEX((J29)))</f>
        <v>0</v>
      </c>
      <c r="L29" s="10">
        <f t="shared" ref="L29:L32" si="15">J29*(2^C29)</f>
        <v>0</v>
      </c>
      <c r="M29" s="16"/>
      <c r="N29" s="16"/>
    </row>
    <row r="30" spans="1:14" ht="16.3">
      <c r="A30" s="16"/>
      <c r="B30" s="9"/>
      <c r="C30" s="10">
        <v>16</v>
      </c>
      <c r="D30" s="10">
        <v>23</v>
      </c>
      <c r="E30" s="10">
        <f t="shared" si="12"/>
        <v>8</v>
      </c>
      <c r="F30" s="10" t="str">
        <f t="shared" si="13"/>
        <v>8'h2</v>
      </c>
      <c r="G30" s="40" t="s">
        <v>123</v>
      </c>
      <c r="H30" s="40" t="s">
        <v>2034</v>
      </c>
      <c r="I30" s="40" t="s">
        <v>2035</v>
      </c>
      <c r="J30" s="17">
        <v>2</v>
      </c>
      <c r="K30" s="10" t="str">
        <f t="shared" si="14"/>
        <v>2</v>
      </c>
      <c r="L30" s="10">
        <f t="shared" si="15"/>
        <v>131072</v>
      </c>
      <c r="M30" s="16"/>
      <c r="N30" s="16"/>
    </row>
    <row r="31" spans="1:14" ht="16.3">
      <c r="A31" s="16"/>
      <c r="B31" s="9"/>
      <c r="C31" s="10">
        <v>8</v>
      </c>
      <c r="D31" s="10">
        <v>15</v>
      </c>
      <c r="E31" s="10">
        <f t="shared" si="12"/>
        <v>8</v>
      </c>
      <c r="F31" s="10" t="str">
        <f t="shared" si="13"/>
        <v>8'h2</v>
      </c>
      <c r="G31" s="40" t="s">
        <v>123</v>
      </c>
      <c r="H31" s="40" t="s">
        <v>2036</v>
      </c>
      <c r="I31" s="40" t="s">
        <v>2037</v>
      </c>
      <c r="J31" s="17">
        <v>2</v>
      </c>
      <c r="K31" s="10" t="str">
        <f t="shared" si="14"/>
        <v>2</v>
      </c>
      <c r="L31" s="10">
        <f t="shared" si="15"/>
        <v>512</v>
      </c>
      <c r="M31" s="16"/>
      <c r="N31" s="16"/>
    </row>
    <row r="32" spans="1:14" ht="16.3">
      <c r="A32" s="16"/>
      <c r="B32" s="9"/>
      <c r="C32" s="10">
        <v>0</v>
      </c>
      <c r="D32" s="10">
        <v>7</v>
      </c>
      <c r="E32" s="10">
        <f t="shared" si="12"/>
        <v>8</v>
      </c>
      <c r="F32" s="10" t="str">
        <f t="shared" si="13"/>
        <v>8'h2</v>
      </c>
      <c r="G32" s="40" t="s">
        <v>123</v>
      </c>
      <c r="H32" s="40" t="s">
        <v>2038</v>
      </c>
      <c r="I32" s="40" t="s">
        <v>2039</v>
      </c>
      <c r="J32" s="17">
        <v>2</v>
      </c>
      <c r="K32" s="10" t="str">
        <f t="shared" si="14"/>
        <v>2</v>
      </c>
      <c r="L32" s="10">
        <f t="shared" si="15"/>
        <v>2</v>
      </c>
      <c r="M32" s="16"/>
      <c r="N32" s="16"/>
    </row>
    <row r="33" spans="1:14" ht="14.6">
      <c r="A33" s="6"/>
      <c r="B33" s="5" t="s">
        <v>310</v>
      </c>
      <c r="C33" s="6"/>
      <c r="D33" s="6"/>
      <c r="E33" s="6">
        <f>SUM(E34:E35)</f>
        <v>32</v>
      </c>
      <c r="F33" s="7" t="str">
        <f>CONCATENATE("32'h",K33)</f>
        <v>32'h00000000</v>
      </c>
      <c r="G33" s="7"/>
      <c r="H33" s="8" t="s">
        <v>2040</v>
      </c>
      <c r="I33" s="8"/>
      <c r="J33" s="6"/>
      <c r="K33" s="6" t="str">
        <f>LOWER(DEC2HEX(L33,8))</f>
        <v>00000000</v>
      </c>
      <c r="L33" s="6">
        <f>SUM(L34:L35)</f>
        <v>0</v>
      </c>
      <c r="M33" s="16"/>
      <c r="N33" s="16"/>
    </row>
    <row r="34" spans="1:14" ht="16.3">
      <c r="A34" s="41"/>
      <c r="B34" s="9"/>
      <c r="C34" s="10">
        <v>16</v>
      </c>
      <c r="D34" s="10">
        <v>31</v>
      </c>
      <c r="E34" s="10">
        <f t="shared" ref="E34:E35" si="16">D34+1-C34</f>
        <v>16</v>
      </c>
      <c r="F34" s="10" t="str">
        <f t="shared" ref="F34:F35" si="17">CONCATENATE(E34,"'h",K34)</f>
        <v>16'h0</v>
      </c>
      <c r="G34" s="10" t="s">
        <v>121</v>
      </c>
      <c r="H34" s="40" t="s">
        <v>45</v>
      </c>
      <c r="I34" s="40"/>
      <c r="J34" s="17">
        <v>0</v>
      </c>
      <c r="K34" s="10" t="str">
        <f t="shared" ref="K34:K35" si="18">LOWER(DEC2HEX((J34)))</f>
        <v>0</v>
      </c>
      <c r="L34" s="10">
        <f t="shared" ref="L34:L35" si="19">J34*(2^C34)</f>
        <v>0</v>
      </c>
      <c r="M34" s="16"/>
      <c r="N34" s="16"/>
    </row>
    <row r="35" spans="1:14" ht="32.6">
      <c r="A35" s="41"/>
      <c r="B35" s="9"/>
      <c r="C35" s="10">
        <v>0</v>
      </c>
      <c r="D35" s="10">
        <v>15</v>
      </c>
      <c r="E35" s="10">
        <f t="shared" si="16"/>
        <v>16</v>
      </c>
      <c r="F35" s="10" t="str">
        <f t="shared" si="17"/>
        <v>16'h0</v>
      </c>
      <c r="G35" s="10" t="s">
        <v>121</v>
      </c>
      <c r="H35" s="40" t="s">
        <v>2041</v>
      </c>
      <c r="I35" s="40" t="s">
        <v>2042</v>
      </c>
      <c r="J35" s="17">
        <v>0</v>
      </c>
      <c r="K35" s="10" t="str">
        <f t="shared" si="18"/>
        <v>0</v>
      </c>
      <c r="L35" s="10">
        <f t="shared" si="19"/>
        <v>0</v>
      </c>
      <c r="M35" s="16"/>
      <c r="N35" s="16"/>
    </row>
    <row r="36" spans="1:14" ht="14.6">
      <c r="A36" s="6"/>
      <c r="B36" s="5" t="s">
        <v>168</v>
      </c>
      <c r="C36" s="6"/>
      <c r="D36" s="6"/>
      <c r="E36" s="6">
        <f>SUM(E37:E38)</f>
        <v>32</v>
      </c>
      <c r="F36" s="7" t="str">
        <f>CONCATENATE("32'h",K36)</f>
        <v>32'h00000000</v>
      </c>
      <c r="G36" s="7"/>
      <c r="H36" s="8" t="s">
        <v>2043</v>
      </c>
      <c r="I36" s="8"/>
      <c r="J36" s="6"/>
      <c r="K36" s="6" t="str">
        <f>LOWER(DEC2HEX(L36,8))</f>
        <v>00000000</v>
      </c>
      <c r="L36" s="6">
        <f>SUM(L37:L38)</f>
        <v>0</v>
      </c>
      <c r="M36" s="16"/>
      <c r="N36" s="16"/>
    </row>
    <row r="37" spans="1:14" ht="16.3">
      <c r="A37" s="41"/>
      <c r="B37" s="9"/>
      <c r="C37" s="10">
        <v>16</v>
      </c>
      <c r="D37" s="10">
        <v>31</v>
      </c>
      <c r="E37" s="10">
        <f t="shared" ref="E37:E38" si="20">D37+1-C37</f>
        <v>16</v>
      </c>
      <c r="F37" s="10" t="str">
        <f t="shared" ref="F37:F38" si="21">CONCATENATE(E37,"'h",K37)</f>
        <v>16'h0</v>
      </c>
      <c r="G37" s="10" t="s">
        <v>121</v>
      </c>
      <c r="H37" s="40" t="s">
        <v>45</v>
      </c>
      <c r="I37" s="40"/>
      <c r="J37" s="17">
        <v>0</v>
      </c>
      <c r="K37" s="10" t="str">
        <f t="shared" ref="K37:K38" si="22">LOWER(DEC2HEX((J37)))</f>
        <v>0</v>
      </c>
      <c r="L37" s="10">
        <f t="shared" ref="L37:L38" si="23">J37*(2^C37)</f>
        <v>0</v>
      </c>
      <c r="M37" s="16"/>
      <c r="N37" s="16"/>
    </row>
    <row r="38" spans="1:14" ht="32.6">
      <c r="A38" s="41"/>
      <c r="B38" s="9"/>
      <c r="C38" s="10">
        <v>0</v>
      </c>
      <c r="D38" s="10">
        <v>15</v>
      </c>
      <c r="E38" s="10">
        <f t="shared" si="20"/>
        <v>16</v>
      </c>
      <c r="F38" s="10" t="str">
        <f t="shared" si="21"/>
        <v>16'h0</v>
      </c>
      <c r="G38" s="10" t="s">
        <v>121</v>
      </c>
      <c r="H38" s="40" t="s">
        <v>2044</v>
      </c>
      <c r="I38" s="40" t="s">
        <v>2045</v>
      </c>
      <c r="J38" s="17">
        <v>0</v>
      </c>
      <c r="K38" s="10" t="str">
        <f t="shared" si="22"/>
        <v>0</v>
      </c>
      <c r="L38" s="10">
        <f t="shared" si="23"/>
        <v>0</v>
      </c>
      <c r="M38" s="16"/>
      <c r="N38" s="16"/>
    </row>
    <row r="39" spans="1:14" ht="14.6">
      <c r="A39" s="6"/>
      <c r="B39" s="5" t="s">
        <v>210</v>
      </c>
      <c r="C39" s="6"/>
      <c r="D39" s="6"/>
      <c r="E39" s="6">
        <f>SUM(E40:E41)</f>
        <v>32</v>
      </c>
      <c r="F39" s="7" t="str">
        <f>CONCATENATE("32'h",K39)</f>
        <v>32'h00000000</v>
      </c>
      <c r="G39" s="7"/>
      <c r="H39" s="8" t="s">
        <v>2046</v>
      </c>
      <c r="I39" s="8"/>
      <c r="J39" s="6"/>
      <c r="K39" s="6" t="str">
        <f>LOWER(DEC2HEX(L39,8))</f>
        <v>00000000</v>
      </c>
      <c r="L39" s="6">
        <f>SUM(L40:L41)</f>
        <v>0</v>
      </c>
      <c r="M39" s="16"/>
      <c r="N39" s="16"/>
    </row>
    <row r="40" spans="1:14" ht="16.3">
      <c r="A40" s="16"/>
      <c r="B40" s="9"/>
      <c r="C40" s="10">
        <v>16</v>
      </c>
      <c r="D40" s="10">
        <v>31</v>
      </c>
      <c r="E40" s="10">
        <f>D40+1-C40</f>
        <v>16</v>
      </c>
      <c r="F40" s="10" t="str">
        <f>CONCATENATE(E40,"'h",K40)</f>
        <v>16'h0</v>
      </c>
      <c r="G40" s="10" t="s">
        <v>121</v>
      </c>
      <c r="H40" s="40" t="s">
        <v>45</v>
      </c>
      <c r="I40" s="40"/>
      <c r="J40" s="17">
        <v>0</v>
      </c>
      <c r="K40" s="10" t="str">
        <f>LOWER(DEC2HEX((J40)))</f>
        <v>0</v>
      </c>
      <c r="L40" s="10">
        <f>J40*(2^C40)</f>
        <v>0</v>
      </c>
      <c r="M40" s="16"/>
      <c r="N40" s="16"/>
    </row>
    <row r="41" spans="1:14" ht="32.6">
      <c r="A41" s="16"/>
      <c r="B41" s="9"/>
      <c r="C41" s="10">
        <v>0</v>
      </c>
      <c r="D41" s="10">
        <v>15</v>
      </c>
      <c r="E41" s="10">
        <f>D41+1-C41</f>
        <v>16</v>
      </c>
      <c r="F41" s="10" t="str">
        <f>CONCATENATE(E41,"'h",K41)</f>
        <v>16'h0</v>
      </c>
      <c r="G41" s="10" t="s">
        <v>121</v>
      </c>
      <c r="H41" s="40" t="s">
        <v>2047</v>
      </c>
      <c r="I41" s="40" t="s">
        <v>2048</v>
      </c>
      <c r="J41" s="17">
        <v>0</v>
      </c>
      <c r="K41" s="10" t="str">
        <f>LOWER(DEC2HEX((J41)))</f>
        <v>0</v>
      </c>
      <c r="L41" s="10">
        <f>J41*(2^C41)</f>
        <v>0</v>
      </c>
      <c r="M41" s="16"/>
      <c r="N41" s="16"/>
    </row>
    <row r="42" spans="1:14" ht="14.6">
      <c r="A42" s="6"/>
      <c r="B42" s="5" t="s">
        <v>169</v>
      </c>
      <c r="C42" s="6"/>
      <c r="D42" s="6"/>
      <c r="E42" s="6">
        <f>SUM(E43:E52)</f>
        <v>32</v>
      </c>
      <c r="F42" s="7" t="str">
        <f>CONCATENATE("32'h",K42)</f>
        <v>32'h00000000</v>
      </c>
      <c r="G42" s="7"/>
      <c r="H42" s="8" t="s">
        <v>2049</v>
      </c>
      <c r="I42" s="8"/>
      <c r="J42" s="6"/>
      <c r="K42" s="6" t="str">
        <f>LOWER(DEC2HEX(L42,8))</f>
        <v>00000000</v>
      </c>
      <c r="L42" s="6">
        <f>SUM(L43:L52)</f>
        <v>0</v>
      </c>
      <c r="M42" s="16"/>
      <c r="N42" s="16"/>
    </row>
    <row r="43" spans="1:14" ht="16.3">
      <c r="A43" s="16"/>
      <c r="B43" s="17"/>
      <c r="C43" s="10">
        <v>9</v>
      </c>
      <c r="D43" s="10">
        <v>31</v>
      </c>
      <c r="E43" s="10">
        <f t="shared" ref="E43:E52" si="24">D43+1-C43</f>
        <v>23</v>
      </c>
      <c r="F43" s="10" t="str">
        <f t="shared" ref="F43:F52" si="25">CONCATENATE(E43,"'h",K43)</f>
        <v>23'h0</v>
      </c>
      <c r="G43" s="10" t="s">
        <v>121</v>
      </c>
      <c r="H43" s="40" t="s">
        <v>45</v>
      </c>
      <c r="I43" s="40"/>
      <c r="J43" s="10">
        <v>0</v>
      </c>
      <c r="K43" s="10" t="str">
        <f t="shared" ref="K43:K52" si="26">LOWER(DEC2HEX((J43)))</f>
        <v>0</v>
      </c>
      <c r="L43" s="10">
        <f t="shared" ref="L43:L52" si="27">J43*(2^C43)</f>
        <v>0</v>
      </c>
      <c r="M43" s="16"/>
      <c r="N43" s="16"/>
    </row>
    <row r="44" spans="1:14" ht="16.3">
      <c r="A44" s="41"/>
      <c r="B44" s="16"/>
      <c r="C44" s="10">
        <v>8</v>
      </c>
      <c r="D44" s="10">
        <v>8</v>
      </c>
      <c r="E44" s="10">
        <f t="shared" si="24"/>
        <v>1</v>
      </c>
      <c r="F44" s="10" t="str">
        <f t="shared" si="25"/>
        <v>1'h0</v>
      </c>
      <c r="G44" s="10" t="s">
        <v>121</v>
      </c>
      <c r="H44" s="40" t="s">
        <v>2050</v>
      </c>
      <c r="I44" s="40" t="s">
        <v>2051</v>
      </c>
      <c r="J44" s="17">
        <v>0</v>
      </c>
      <c r="K44" s="10" t="str">
        <f t="shared" si="26"/>
        <v>0</v>
      </c>
      <c r="L44" s="10">
        <f t="shared" si="27"/>
        <v>0</v>
      </c>
      <c r="M44" s="16"/>
      <c r="N44" s="16"/>
    </row>
    <row r="45" spans="1:14" ht="16.3">
      <c r="A45" s="41"/>
      <c r="B45" s="16"/>
      <c r="C45" s="10">
        <v>7</v>
      </c>
      <c r="D45" s="10">
        <v>7</v>
      </c>
      <c r="E45" s="10">
        <f t="shared" si="24"/>
        <v>1</v>
      </c>
      <c r="F45" s="10" t="str">
        <f t="shared" si="25"/>
        <v>1'h0</v>
      </c>
      <c r="G45" s="10" t="s">
        <v>121</v>
      </c>
      <c r="H45" s="40" t="s">
        <v>2052</v>
      </c>
      <c r="I45" s="40" t="s">
        <v>2053</v>
      </c>
      <c r="J45" s="17">
        <v>0</v>
      </c>
      <c r="K45" s="10" t="str">
        <f t="shared" si="26"/>
        <v>0</v>
      </c>
      <c r="L45" s="10">
        <f t="shared" si="27"/>
        <v>0</v>
      </c>
      <c r="M45" s="16"/>
      <c r="N45" s="16"/>
    </row>
    <row r="46" spans="1:14" ht="16.3">
      <c r="A46" s="41"/>
      <c r="B46" s="16"/>
      <c r="C46" s="10">
        <v>6</v>
      </c>
      <c r="D46" s="10">
        <v>6</v>
      </c>
      <c r="E46" s="10">
        <f t="shared" si="24"/>
        <v>1</v>
      </c>
      <c r="F46" s="10" t="str">
        <f t="shared" si="25"/>
        <v>1'h0</v>
      </c>
      <c r="G46" s="10" t="s">
        <v>121</v>
      </c>
      <c r="H46" s="40" t="s">
        <v>2054</v>
      </c>
      <c r="I46" s="40" t="s">
        <v>2055</v>
      </c>
      <c r="J46" s="17">
        <v>0</v>
      </c>
      <c r="K46" s="10" t="str">
        <f t="shared" si="26"/>
        <v>0</v>
      </c>
      <c r="L46" s="10">
        <f t="shared" si="27"/>
        <v>0</v>
      </c>
      <c r="M46" s="16"/>
      <c r="N46" s="16"/>
    </row>
    <row r="47" spans="1:14" ht="16.3">
      <c r="A47" s="41"/>
      <c r="B47" s="16"/>
      <c r="C47" s="10">
        <v>5</v>
      </c>
      <c r="D47" s="10">
        <v>5</v>
      </c>
      <c r="E47" s="10">
        <f t="shared" si="24"/>
        <v>1</v>
      </c>
      <c r="F47" s="10" t="str">
        <f t="shared" si="25"/>
        <v>1'h0</v>
      </c>
      <c r="G47" s="10" t="s">
        <v>121</v>
      </c>
      <c r="H47" s="40" t="s">
        <v>2056</v>
      </c>
      <c r="I47" s="40" t="s">
        <v>2057</v>
      </c>
      <c r="J47" s="17">
        <v>0</v>
      </c>
      <c r="K47" s="10" t="str">
        <f t="shared" si="26"/>
        <v>0</v>
      </c>
      <c r="L47" s="10">
        <f t="shared" si="27"/>
        <v>0</v>
      </c>
      <c r="M47" s="16"/>
      <c r="N47" s="16"/>
    </row>
    <row r="48" spans="1:14" ht="16.3">
      <c r="A48" s="41"/>
      <c r="B48" s="16"/>
      <c r="C48" s="10">
        <v>4</v>
      </c>
      <c r="D48" s="10">
        <v>4</v>
      </c>
      <c r="E48" s="10">
        <f t="shared" si="24"/>
        <v>1</v>
      </c>
      <c r="F48" s="10" t="str">
        <f t="shared" si="25"/>
        <v>1'h0</v>
      </c>
      <c r="G48" s="10" t="s">
        <v>121</v>
      </c>
      <c r="H48" s="40" t="s">
        <v>2058</v>
      </c>
      <c r="I48" s="40" t="s">
        <v>2059</v>
      </c>
      <c r="J48" s="17">
        <v>0</v>
      </c>
      <c r="K48" s="10" t="str">
        <f t="shared" si="26"/>
        <v>0</v>
      </c>
      <c r="L48" s="10">
        <f t="shared" si="27"/>
        <v>0</v>
      </c>
      <c r="M48" s="16"/>
      <c r="N48" s="16"/>
    </row>
    <row r="49" spans="1:14" ht="16.3">
      <c r="A49" s="41"/>
      <c r="B49" s="16"/>
      <c r="C49" s="10">
        <v>3</v>
      </c>
      <c r="D49" s="10">
        <v>3</v>
      </c>
      <c r="E49" s="10">
        <f t="shared" si="24"/>
        <v>1</v>
      </c>
      <c r="F49" s="10" t="str">
        <f t="shared" si="25"/>
        <v>1'h0</v>
      </c>
      <c r="G49" s="10" t="s">
        <v>121</v>
      </c>
      <c r="H49" s="40" t="s">
        <v>2060</v>
      </c>
      <c r="I49" s="40" t="s">
        <v>2061</v>
      </c>
      <c r="J49" s="17">
        <v>0</v>
      </c>
      <c r="K49" s="10" t="str">
        <f t="shared" si="26"/>
        <v>0</v>
      </c>
      <c r="L49" s="10">
        <f t="shared" si="27"/>
        <v>0</v>
      </c>
      <c r="M49" s="16"/>
      <c r="N49" s="16"/>
    </row>
    <row r="50" spans="1:14" ht="16.3">
      <c r="A50" s="41"/>
      <c r="B50" s="16"/>
      <c r="C50" s="10">
        <v>2</v>
      </c>
      <c r="D50" s="10">
        <v>2</v>
      </c>
      <c r="E50" s="10">
        <f t="shared" si="24"/>
        <v>1</v>
      </c>
      <c r="F50" s="10" t="str">
        <f t="shared" si="25"/>
        <v>1'h0</v>
      </c>
      <c r="G50" s="10" t="s">
        <v>121</v>
      </c>
      <c r="H50" s="40" t="s">
        <v>2062</v>
      </c>
      <c r="I50" s="40" t="s">
        <v>2063</v>
      </c>
      <c r="J50" s="17">
        <v>0</v>
      </c>
      <c r="K50" s="10" t="str">
        <f t="shared" si="26"/>
        <v>0</v>
      </c>
      <c r="L50" s="10">
        <f t="shared" si="27"/>
        <v>0</v>
      </c>
      <c r="M50" s="16"/>
      <c r="N50" s="16"/>
    </row>
    <row r="51" spans="1:14" ht="16.3">
      <c r="A51" s="41"/>
      <c r="B51" s="16"/>
      <c r="C51" s="10">
        <v>1</v>
      </c>
      <c r="D51" s="10">
        <v>1</v>
      </c>
      <c r="E51" s="10">
        <f t="shared" si="24"/>
        <v>1</v>
      </c>
      <c r="F51" s="10" t="str">
        <f t="shared" si="25"/>
        <v>1'h0</v>
      </c>
      <c r="G51" s="10" t="s">
        <v>121</v>
      </c>
      <c r="H51" s="40" t="s">
        <v>2064</v>
      </c>
      <c r="I51" s="40" t="s">
        <v>2065</v>
      </c>
      <c r="J51" s="17">
        <v>0</v>
      </c>
      <c r="K51" s="10" t="str">
        <f t="shared" si="26"/>
        <v>0</v>
      </c>
      <c r="L51" s="10">
        <f t="shared" si="27"/>
        <v>0</v>
      </c>
      <c r="M51" s="16"/>
      <c r="N51" s="16"/>
    </row>
    <row r="52" spans="1:14" ht="16.3">
      <c r="A52" s="41"/>
      <c r="B52" s="16"/>
      <c r="C52" s="10">
        <v>0</v>
      </c>
      <c r="D52" s="10">
        <v>0</v>
      </c>
      <c r="E52" s="10">
        <f t="shared" si="24"/>
        <v>1</v>
      </c>
      <c r="F52" s="10" t="str">
        <f t="shared" si="25"/>
        <v>1'h0</v>
      </c>
      <c r="G52" s="10" t="s">
        <v>121</v>
      </c>
      <c r="H52" s="40" t="s">
        <v>2066</v>
      </c>
      <c r="I52" s="40" t="s">
        <v>2067</v>
      </c>
      <c r="J52" s="17">
        <v>0</v>
      </c>
      <c r="K52" s="10" t="str">
        <f t="shared" si="26"/>
        <v>0</v>
      </c>
      <c r="L52" s="10">
        <f t="shared" si="27"/>
        <v>0</v>
      </c>
      <c r="M52" s="16"/>
      <c r="N52" s="16"/>
    </row>
    <row r="53" spans="1:14" ht="14.6">
      <c r="A53" s="6"/>
      <c r="B53" s="5" t="s">
        <v>320</v>
      </c>
      <c r="C53" s="6"/>
      <c r="D53" s="6"/>
      <c r="E53" s="6">
        <f>SUM(E54:E63)</f>
        <v>32</v>
      </c>
      <c r="F53" s="7" t="str">
        <f>CONCATENATE("32'h",K53)</f>
        <v>32'h00000000</v>
      </c>
      <c r="G53" s="7"/>
      <c r="H53" s="8" t="s">
        <v>2068</v>
      </c>
      <c r="I53" s="8"/>
      <c r="J53" s="6"/>
      <c r="K53" s="6" t="str">
        <f>LOWER(DEC2HEX(L53,8))</f>
        <v>00000000</v>
      </c>
      <c r="L53" s="6">
        <f>SUM(L54:L63)</f>
        <v>0</v>
      </c>
      <c r="M53" s="16"/>
      <c r="N53" s="16"/>
    </row>
    <row r="54" spans="1:14" ht="16.3">
      <c r="A54" s="41"/>
      <c r="B54" s="9"/>
      <c r="C54" s="10">
        <v>9</v>
      </c>
      <c r="D54" s="10">
        <v>31</v>
      </c>
      <c r="E54" s="10">
        <f t="shared" ref="E54:E63" si="28">D54+1-C54</f>
        <v>23</v>
      </c>
      <c r="F54" s="10" t="str">
        <f t="shared" ref="F54:F63" si="29">CONCATENATE(E54,"'h",K54)</f>
        <v>23'h0</v>
      </c>
      <c r="G54" s="10" t="s">
        <v>121</v>
      </c>
      <c r="H54" s="40" t="s">
        <v>45</v>
      </c>
      <c r="I54" s="40"/>
      <c r="J54" s="17">
        <v>0</v>
      </c>
      <c r="K54" s="10" t="str">
        <f t="shared" ref="K54:K63" si="30">LOWER(DEC2HEX((J54)))</f>
        <v>0</v>
      </c>
      <c r="L54" s="10">
        <f t="shared" ref="L54:L63" si="31">J54*(2^C54)</f>
        <v>0</v>
      </c>
      <c r="M54" s="16"/>
      <c r="N54" s="16"/>
    </row>
    <row r="55" spans="1:14" ht="16.3">
      <c r="A55" s="41"/>
      <c r="B55" s="9"/>
      <c r="C55" s="10">
        <v>8</v>
      </c>
      <c r="D55" s="10">
        <v>8</v>
      </c>
      <c r="E55" s="10">
        <f t="shared" si="28"/>
        <v>1</v>
      </c>
      <c r="F55" s="10" t="str">
        <f t="shared" si="29"/>
        <v>1'h0</v>
      </c>
      <c r="G55" s="10" t="s">
        <v>123</v>
      </c>
      <c r="H55" s="40" t="s">
        <v>2069</v>
      </c>
      <c r="I55" s="40" t="s">
        <v>2070</v>
      </c>
      <c r="J55" s="17">
        <v>0</v>
      </c>
      <c r="K55" s="10" t="str">
        <f t="shared" si="30"/>
        <v>0</v>
      </c>
      <c r="L55" s="10">
        <f t="shared" si="31"/>
        <v>0</v>
      </c>
      <c r="M55" s="16"/>
      <c r="N55" s="16"/>
    </row>
    <row r="56" spans="1:14" ht="16.3">
      <c r="A56" s="41"/>
      <c r="B56" s="9"/>
      <c r="C56" s="10">
        <v>7</v>
      </c>
      <c r="D56" s="10">
        <v>7</v>
      </c>
      <c r="E56" s="10">
        <f t="shared" si="28"/>
        <v>1</v>
      </c>
      <c r="F56" s="10" t="str">
        <f t="shared" si="29"/>
        <v>1'h0</v>
      </c>
      <c r="G56" s="10" t="s">
        <v>123</v>
      </c>
      <c r="H56" s="40" t="s">
        <v>2071</v>
      </c>
      <c r="I56" s="40" t="s">
        <v>2072</v>
      </c>
      <c r="J56" s="17">
        <v>0</v>
      </c>
      <c r="K56" s="10" t="str">
        <f t="shared" si="30"/>
        <v>0</v>
      </c>
      <c r="L56" s="10">
        <f t="shared" si="31"/>
        <v>0</v>
      </c>
      <c r="M56" s="16"/>
      <c r="N56" s="16"/>
    </row>
    <row r="57" spans="1:14" ht="16.3">
      <c r="A57" s="41"/>
      <c r="B57" s="9"/>
      <c r="C57" s="10">
        <v>6</v>
      </c>
      <c r="D57" s="10">
        <v>6</v>
      </c>
      <c r="E57" s="10">
        <f t="shared" si="28"/>
        <v>1</v>
      </c>
      <c r="F57" s="10" t="str">
        <f t="shared" si="29"/>
        <v>1'h0</v>
      </c>
      <c r="G57" s="10" t="s">
        <v>123</v>
      </c>
      <c r="H57" s="40" t="s">
        <v>2073</v>
      </c>
      <c r="I57" s="40" t="s">
        <v>2074</v>
      </c>
      <c r="J57" s="17">
        <v>0</v>
      </c>
      <c r="K57" s="10" t="str">
        <f t="shared" si="30"/>
        <v>0</v>
      </c>
      <c r="L57" s="10">
        <f t="shared" si="31"/>
        <v>0</v>
      </c>
      <c r="M57" s="16"/>
      <c r="N57" s="16"/>
    </row>
    <row r="58" spans="1:14" ht="16.3">
      <c r="A58" s="41"/>
      <c r="B58" s="9"/>
      <c r="C58" s="10">
        <v>5</v>
      </c>
      <c r="D58" s="10">
        <v>5</v>
      </c>
      <c r="E58" s="10">
        <f t="shared" si="28"/>
        <v>1</v>
      </c>
      <c r="F58" s="10" t="str">
        <f t="shared" si="29"/>
        <v>1'h0</v>
      </c>
      <c r="G58" s="10" t="s">
        <v>123</v>
      </c>
      <c r="H58" s="40" t="s">
        <v>2075</v>
      </c>
      <c r="I58" s="40" t="s">
        <v>2076</v>
      </c>
      <c r="J58" s="17">
        <v>0</v>
      </c>
      <c r="K58" s="10" t="str">
        <f t="shared" si="30"/>
        <v>0</v>
      </c>
      <c r="L58" s="10">
        <f t="shared" si="31"/>
        <v>0</v>
      </c>
      <c r="M58" s="16"/>
      <c r="N58" s="16"/>
    </row>
    <row r="59" spans="1:14" ht="16.3">
      <c r="A59" s="41"/>
      <c r="B59" s="9"/>
      <c r="C59" s="10">
        <v>4</v>
      </c>
      <c r="D59" s="10">
        <v>4</v>
      </c>
      <c r="E59" s="10">
        <f t="shared" si="28"/>
        <v>1</v>
      </c>
      <c r="F59" s="10" t="str">
        <f t="shared" si="29"/>
        <v>1'h0</v>
      </c>
      <c r="G59" s="10" t="s">
        <v>123</v>
      </c>
      <c r="H59" s="40" t="s">
        <v>2077</v>
      </c>
      <c r="I59" s="40" t="s">
        <v>2078</v>
      </c>
      <c r="J59" s="17">
        <v>0</v>
      </c>
      <c r="K59" s="10" t="str">
        <f t="shared" si="30"/>
        <v>0</v>
      </c>
      <c r="L59" s="10">
        <f t="shared" si="31"/>
        <v>0</v>
      </c>
      <c r="M59" s="16"/>
      <c r="N59" s="16"/>
    </row>
    <row r="60" spans="1:14" ht="16.3">
      <c r="A60" s="41"/>
      <c r="B60" s="9"/>
      <c r="C60" s="10">
        <v>3</v>
      </c>
      <c r="D60" s="10">
        <v>3</v>
      </c>
      <c r="E60" s="10">
        <f t="shared" si="28"/>
        <v>1</v>
      </c>
      <c r="F60" s="10" t="str">
        <f t="shared" si="29"/>
        <v>1'h0</v>
      </c>
      <c r="G60" s="10" t="s">
        <v>123</v>
      </c>
      <c r="H60" s="40" t="s">
        <v>2079</v>
      </c>
      <c r="I60" s="40" t="s">
        <v>2080</v>
      </c>
      <c r="J60" s="17">
        <v>0</v>
      </c>
      <c r="K60" s="10" t="str">
        <f t="shared" si="30"/>
        <v>0</v>
      </c>
      <c r="L60" s="10">
        <f t="shared" si="31"/>
        <v>0</v>
      </c>
      <c r="M60" s="16"/>
      <c r="N60" s="16"/>
    </row>
    <row r="61" spans="1:14" ht="16.3">
      <c r="A61" s="41"/>
      <c r="B61" s="9"/>
      <c r="C61" s="10">
        <v>2</v>
      </c>
      <c r="D61" s="10">
        <v>2</v>
      </c>
      <c r="E61" s="10">
        <f t="shared" si="28"/>
        <v>1</v>
      </c>
      <c r="F61" s="10" t="str">
        <f t="shared" si="29"/>
        <v>1'h0</v>
      </c>
      <c r="G61" s="10" t="s">
        <v>123</v>
      </c>
      <c r="H61" s="40" t="s">
        <v>2081</v>
      </c>
      <c r="I61" s="40" t="s">
        <v>2082</v>
      </c>
      <c r="J61" s="17">
        <v>0</v>
      </c>
      <c r="K61" s="10" t="str">
        <f t="shared" si="30"/>
        <v>0</v>
      </c>
      <c r="L61" s="10">
        <f t="shared" si="31"/>
        <v>0</v>
      </c>
      <c r="M61" s="16"/>
      <c r="N61" s="16"/>
    </row>
    <row r="62" spans="1:14" ht="16.3">
      <c r="A62" s="41"/>
      <c r="B62" s="9"/>
      <c r="C62" s="10">
        <v>1</v>
      </c>
      <c r="D62" s="10">
        <v>1</v>
      </c>
      <c r="E62" s="10">
        <f t="shared" si="28"/>
        <v>1</v>
      </c>
      <c r="F62" s="10" t="str">
        <f t="shared" si="29"/>
        <v>1'h0</v>
      </c>
      <c r="G62" s="10" t="s">
        <v>123</v>
      </c>
      <c r="H62" s="40" t="s">
        <v>2083</v>
      </c>
      <c r="I62" s="40" t="s">
        <v>2084</v>
      </c>
      <c r="J62" s="17">
        <v>0</v>
      </c>
      <c r="K62" s="10" t="str">
        <f t="shared" si="30"/>
        <v>0</v>
      </c>
      <c r="L62" s="10">
        <f t="shared" si="31"/>
        <v>0</v>
      </c>
      <c r="M62" s="16"/>
      <c r="N62" s="16"/>
    </row>
    <row r="63" spans="1:14" ht="16.3">
      <c r="A63" s="41"/>
      <c r="B63" s="9"/>
      <c r="C63" s="10">
        <v>0</v>
      </c>
      <c r="D63" s="10">
        <v>0</v>
      </c>
      <c r="E63" s="10">
        <f t="shared" si="28"/>
        <v>1</v>
      </c>
      <c r="F63" s="10" t="str">
        <f t="shared" si="29"/>
        <v>1'h0</v>
      </c>
      <c r="G63" s="10" t="s">
        <v>123</v>
      </c>
      <c r="H63" s="40" t="s">
        <v>2085</v>
      </c>
      <c r="I63" s="40" t="s">
        <v>2086</v>
      </c>
      <c r="J63" s="17">
        <v>0</v>
      </c>
      <c r="K63" s="10" t="str">
        <f t="shared" si="30"/>
        <v>0</v>
      </c>
      <c r="L63" s="10">
        <f t="shared" si="31"/>
        <v>0</v>
      </c>
      <c r="M63" s="16"/>
      <c r="N63" s="16"/>
    </row>
    <row r="64" spans="1:14" ht="14.6">
      <c r="A64" s="6"/>
      <c r="B64" s="5" t="s">
        <v>173</v>
      </c>
      <c r="C64" s="6"/>
      <c r="D64" s="6"/>
      <c r="E64" s="6">
        <f>SUM(E65:E74)</f>
        <v>32</v>
      </c>
      <c r="F64" s="7" t="str">
        <f>CONCATENATE("32'h",K64)</f>
        <v>32'h00000000</v>
      </c>
      <c r="G64" s="7"/>
      <c r="H64" s="8" t="s">
        <v>2087</v>
      </c>
      <c r="I64" s="8"/>
      <c r="J64" s="6"/>
      <c r="K64" s="6" t="str">
        <f>LOWER(DEC2HEX(L64,8))</f>
        <v>00000000</v>
      </c>
      <c r="L64" s="6">
        <f>SUM(L65:L74)</f>
        <v>0</v>
      </c>
      <c r="M64" s="16"/>
      <c r="N64" s="16"/>
    </row>
    <row r="65" spans="1:14" ht="16.3">
      <c r="A65" s="41"/>
      <c r="B65" s="17"/>
      <c r="C65" s="10">
        <v>9</v>
      </c>
      <c r="D65" s="10">
        <v>31</v>
      </c>
      <c r="E65" s="10">
        <f t="shared" ref="E65:E74" si="32">D65+1-C65</f>
        <v>23</v>
      </c>
      <c r="F65" s="10" t="str">
        <f t="shared" ref="F65:F74" si="33">CONCATENATE(E65,"'h",K65)</f>
        <v>23'h0</v>
      </c>
      <c r="G65" s="10" t="s">
        <v>121</v>
      </c>
      <c r="H65" s="40" t="s">
        <v>45</v>
      </c>
      <c r="I65" s="40"/>
      <c r="J65" s="10">
        <v>0</v>
      </c>
      <c r="K65" s="10" t="str">
        <f t="shared" ref="K65:K74" si="34">LOWER(DEC2HEX((J65)))</f>
        <v>0</v>
      </c>
      <c r="L65" s="10">
        <f t="shared" ref="L65:L74" si="35">J65*(2^C65)</f>
        <v>0</v>
      </c>
      <c r="M65" s="16"/>
      <c r="N65" s="16"/>
    </row>
    <row r="66" spans="1:14" ht="16.3">
      <c r="A66" s="41"/>
      <c r="B66" s="9"/>
      <c r="C66" s="10">
        <v>8</v>
      </c>
      <c r="D66" s="10">
        <v>8</v>
      </c>
      <c r="E66" s="10">
        <f t="shared" si="32"/>
        <v>1</v>
      </c>
      <c r="F66" s="10" t="str">
        <f t="shared" si="33"/>
        <v>1'h0</v>
      </c>
      <c r="G66" s="10" t="s">
        <v>121</v>
      </c>
      <c r="H66" s="40" t="s">
        <v>2088</v>
      </c>
      <c r="I66" s="40" t="s">
        <v>2089</v>
      </c>
      <c r="J66" s="17">
        <v>0</v>
      </c>
      <c r="K66" s="10" t="str">
        <f t="shared" si="34"/>
        <v>0</v>
      </c>
      <c r="L66" s="10">
        <f t="shared" si="35"/>
        <v>0</v>
      </c>
      <c r="M66" s="16"/>
      <c r="N66" s="16"/>
    </row>
    <row r="67" spans="1:14" ht="16.3">
      <c r="A67" s="41"/>
      <c r="B67" s="9"/>
      <c r="C67" s="10">
        <v>7</v>
      </c>
      <c r="D67" s="10">
        <v>7</v>
      </c>
      <c r="E67" s="10">
        <f t="shared" si="32"/>
        <v>1</v>
      </c>
      <c r="F67" s="10" t="str">
        <f t="shared" si="33"/>
        <v>1'h0</v>
      </c>
      <c r="G67" s="10" t="s">
        <v>121</v>
      </c>
      <c r="H67" s="40" t="s">
        <v>2090</v>
      </c>
      <c r="I67" s="40" t="s">
        <v>2091</v>
      </c>
      <c r="J67" s="17">
        <v>0</v>
      </c>
      <c r="K67" s="10" t="str">
        <f t="shared" si="34"/>
        <v>0</v>
      </c>
      <c r="L67" s="10">
        <f t="shared" si="35"/>
        <v>0</v>
      </c>
      <c r="M67" s="16"/>
      <c r="N67" s="16"/>
    </row>
    <row r="68" spans="1:14" ht="16.3">
      <c r="A68" s="41"/>
      <c r="B68" s="9"/>
      <c r="C68" s="10">
        <v>6</v>
      </c>
      <c r="D68" s="10">
        <v>6</v>
      </c>
      <c r="E68" s="10">
        <f t="shared" si="32"/>
        <v>1</v>
      </c>
      <c r="F68" s="10" t="str">
        <f t="shared" si="33"/>
        <v>1'h0</v>
      </c>
      <c r="G68" s="10" t="s">
        <v>121</v>
      </c>
      <c r="H68" s="40" t="s">
        <v>2092</v>
      </c>
      <c r="I68" s="40" t="s">
        <v>2093</v>
      </c>
      <c r="J68" s="17">
        <v>0</v>
      </c>
      <c r="K68" s="10" t="str">
        <f t="shared" si="34"/>
        <v>0</v>
      </c>
      <c r="L68" s="10">
        <f t="shared" si="35"/>
        <v>0</v>
      </c>
      <c r="M68" s="16"/>
      <c r="N68" s="16"/>
    </row>
    <row r="69" spans="1:14" ht="16.3">
      <c r="A69" s="41"/>
      <c r="B69" s="9"/>
      <c r="C69" s="10">
        <v>5</v>
      </c>
      <c r="D69" s="10">
        <v>5</v>
      </c>
      <c r="E69" s="10">
        <f t="shared" si="32"/>
        <v>1</v>
      </c>
      <c r="F69" s="10" t="str">
        <f t="shared" si="33"/>
        <v>1'h0</v>
      </c>
      <c r="G69" s="10" t="s">
        <v>121</v>
      </c>
      <c r="H69" s="40" t="s">
        <v>2094</v>
      </c>
      <c r="I69" s="40" t="s">
        <v>2095</v>
      </c>
      <c r="J69" s="17">
        <v>0</v>
      </c>
      <c r="K69" s="10" t="str">
        <f t="shared" si="34"/>
        <v>0</v>
      </c>
      <c r="L69" s="10">
        <f t="shared" si="35"/>
        <v>0</v>
      </c>
      <c r="M69" s="16"/>
      <c r="N69" s="16"/>
    </row>
    <row r="70" spans="1:14" ht="16.3">
      <c r="A70" s="41"/>
      <c r="B70" s="9"/>
      <c r="C70" s="10">
        <v>4</v>
      </c>
      <c r="D70" s="10">
        <v>4</v>
      </c>
      <c r="E70" s="10">
        <f t="shared" si="32"/>
        <v>1</v>
      </c>
      <c r="F70" s="10" t="str">
        <f t="shared" si="33"/>
        <v>1'h0</v>
      </c>
      <c r="G70" s="10" t="s">
        <v>121</v>
      </c>
      <c r="H70" s="40" t="s">
        <v>2096</v>
      </c>
      <c r="I70" s="40" t="s">
        <v>2097</v>
      </c>
      <c r="J70" s="17">
        <v>0</v>
      </c>
      <c r="K70" s="10" t="str">
        <f t="shared" si="34"/>
        <v>0</v>
      </c>
      <c r="L70" s="10">
        <f t="shared" si="35"/>
        <v>0</v>
      </c>
      <c r="M70" s="16"/>
      <c r="N70" s="16"/>
    </row>
    <row r="71" spans="1:14" ht="16.3">
      <c r="A71" s="41"/>
      <c r="B71" s="9"/>
      <c r="C71" s="10">
        <v>3</v>
      </c>
      <c r="D71" s="10">
        <v>3</v>
      </c>
      <c r="E71" s="10">
        <f t="shared" si="32"/>
        <v>1</v>
      </c>
      <c r="F71" s="10" t="str">
        <f t="shared" si="33"/>
        <v>1'h0</v>
      </c>
      <c r="G71" s="10" t="s">
        <v>121</v>
      </c>
      <c r="H71" s="40" t="s">
        <v>2098</v>
      </c>
      <c r="I71" s="40" t="s">
        <v>2099</v>
      </c>
      <c r="J71" s="17">
        <v>0</v>
      </c>
      <c r="K71" s="10" t="str">
        <f t="shared" si="34"/>
        <v>0</v>
      </c>
      <c r="L71" s="10">
        <f t="shared" si="35"/>
        <v>0</v>
      </c>
      <c r="M71" s="16"/>
      <c r="N71" s="16"/>
    </row>
    <row r="72" spans="1:14" ht="16.3">
      <c r="A72" s="41"/>
      <c r="B72" s="9"/>
      <c r="C72" s="10">
        <v>2</v>
      </c>
      <c r="D72" s="10">
        <v>2</v>
      </c>
      <c r="E72" s="10">
        <f t="shared" si="32"/>
        <v>1</v>
      </c>
      <c r="F72" s="10" t="str">
        <f t="shared" si="33"/>
        <v>1'h0</v>
      </c>
      <c r="G72" s="10" t="s">
        <v>121</v>
      </c>
      <c r="H72" s="40" t="s">
        <v>2100</v>
      </c>
      <c r="I72" s="40" t="s">
        <v>2101</v>
      </c>
      <c r="J72" s="17">
        <v>0</v>
      </c>
      <c r="K72" s="10" t="str">
        <f t="shared" si="34"/>
        <v>0</v>
      </c>
      <c r="L72" s="10">
        <f t="shared" si="35"/>
        <v>0</v>
      </c>
      <c r="M72" s="16"/>
      <c r="N72" s="16"/>
    </row>
    <row r="73" spans="1:14" ht="16.3">
      <c r="A73" s="41"/>
      <c r="B73" s="9"/>
      <c r="C73" s="10">
        <v>1</v>
      </c>
      <c r="D73" s="10">
        <v>1</v>
      </c>
      <c r="E73" s="10">
        <f t="shared" si="32"/>
        <v>1</v>
      </c>
      <c r="F73" s="10" t="str">
        <f t="shared" si="33"/>
        <v>1'h0</v>
      </c>
      <c r="G73" s="10" t="s">
        <v>121</v>
      </c>
      <c r="H73" s="40" t="s">
        <v>2102</v>
      </c>
      <c r="I73" s="40" t="s">
        <v>2103</v>
      </c>
      <c r="J73" s="17">
        <v>0</v>
      </c>
      <c r="K73" s="10" t="str">
        <f t="shared" si="34"/>
        <v>0</v>
      </c>
      <c r="L73" s="10">
        <f t="shared" si="35"/>
        <v>0</v>
      </c>
      <c r="M73" s="16"/>
      <c r="N73" s="16"/>
    </row>
    <row r="74" spans="1:14" ht="16.3">
      <c r="A74" s="41"/>
      <c r="B74" s="9"/>
      <c r="C74" s="10">
        <v>0</v>
      </c>
      <c r="D74" s="10">
        <v>0</v>
      </c>
      <c r="E74" s="10">
        <f t="shared" si="32"/>
        <v>1</v>
      </c>
      <c r="F74" s="10" t="str">
        <f t="shared" si="33"/>
        <v>1'h0</v>
      </c>
      <c r="G74" s="10" t="s">
        <v>121</v>
      </c>
      <c r="H74" s="40" t="s">
        <v>2104</v>
      </c>
      <c r="I74" s="40" t="s">
        <v>2105</v>
      </c>
      <c r="J74" s="17">
        <v>0</v>
      </c>
      <c r="K74" s="10" t="str">
        <f t="shared" si="34"/>
        <v>0</v>
      </c>
      <c r="L74" s="10">
        <f t="shared" si="35"/>
        <v>0</v>
      </c>
      <c r="M74" s="16"/>
      <c r="N74" s="16"/>
    </row>
    <row r="75" spans="1:14" ht="14.6">
      <c r="A75" s="6"/>
      <c r="B75" s="5" t="s">
        <v>179</v>
      </c>
      <c r="C75" s="6"/>
      <c r="D75" s="6"/>
      <c r="E75" s="6">
        <f>SUM(E76:E85)</f>
        <v>32</v>
      </c>
      <c r="F75" s="7" t="str">
        <f>CONCATENATE("32'h",K75)</f>
        <v>32'h00000000</v>
      </c>
      <c r="G75" s="7"/>
      <c r="H75" s="8" t="s">
        <v>2106</v>
      </c>
      <c r="I75" s="8"/>
      <c r="J75" s="6"/>
      <c r="K75" s="6" t="str">
        <f>LOWER(DEC2HEX(L75,8))</f>
        <v>00000000</v>
      </c>
      <c r="L75" s="6">
        <f>SUM(L85:L85)</f>
        <v>0</v>
      </c>
      <c r="M75" s="16"/>
      <c r="N75" s="16"/>
    </row>
    <row r="76" spans="1:14" ht="16.3">
      <c r="A76" s="16"/>
      <c r="B76" s="9"/>
      <c r="C76" s="10">
        <v>9</v>
      </c>
      <c r="D76" s="10">
        <v>31</v>
      </c>
      <c r="E76" s="10">
        <f t="shared" ref="E76:E85" si="36">D76+1-C76</f>
        <v>23</v>
      </c>
      <c r="F76" s="10" t="str">
        <f t="shared" ref="F76:F85" si="37">CONCATENATE(E76,"'h",K76)</f>
        <v>23'h0</v>
      </c>
      <c r="G76" s="10" t="s">
        <v>121</v>
      </c>
      <c r="H76" s="40" t="s">
        <v>45</v>
      </c>
      <c r="I76" s="40"/>
      <c r="J76" s="17">
        <v>0</v>
      </c>
      <c r="K76" s="10" t="str">
        <f t="shared" ref="K76:K85" si="38">LOWER(DEC2HEX((J76)))</f>
        <v>0</v>
      </c>
      <c r="L76" s="10">
        <f t="shared" ref="L76:L85" si="39">J76*(2^C76)</f>
        <v>0</v>
      </c>
      <c r="M76" s="16"/>
      <c r="N76" s="16"/>
    </row>
    <row r="77" spans="1:14" ht="16.3">
      <c r="A77" s="16"/>
      <c r="B77" s="9"/>
      <c r="C77" s="10">
        <v>8</v>
      </c>
      <c r="D77" s="10">
        <v>8</v>
      </c>
      <c r="E77" s="10">
        <f t="shared" si="36"/>
        <v>1</v>
      </c>
      <c r="F77" s="10" t="str">
        <f t="shared" si="37"/>
        <v>1'h0</v>
      </c>
      <c r="G77" s="10" t="s">
        <v>154</v>
      </c>
      <c r="H77" s="40" t="s">
        <v>2107</v>
      </c>
      <c r="I77" s="40" t="s">
        <v>2108</v>
      </c>
      <c r="J77" s="17">
        <v>0</v>
      </c>
      <c r="K77" s="10" t="str">
        <f t="shared" si="38"/>
        <v>0</v>
      </c>
      <c r="L77" s="10">
        <f t="shared" si="39"/>
        <v>0</v>
      </c>
      <c r="M77" s="16"/>
      <c r="N77" s="16"/>
    </row>
    <row r="78" spans="1:14" ht="16.3">
      <c r="A78" s="16"/>
      <c r="B78" s="9"/>
      <c r="C78" s="10">
        <v>7</v>
      </c>
      <c r="D78" s="10">
        <v>7</v>
      </c>
      <c r="E78" s="10">
        <f t="shared" si="36"/>
        <v>1</v>
      </c>
      <c r="F78" s="10" t="str">
        <f t="shared" si="37"/>
        <v>1'h0</v>
      </c>
      <c r="G78" s="10" t="s">
        <v>154</v>
      </c>
      <c r="H78" s="40" t="s">
        <v>2109</v>
      </c>
      <c r="I78" s="40" t="s">
        <v>2110</v>
      </c>
      <c r="J78" s="17">
        <v>0</v>
      </c>
      <c r="K78" s="10" t="str">
        <f t="shared" si="38"/>
        <v>0</v>
      </c>
      <c r="L78" s="10">
        <f t="shared" si="39"/>
        <v>0</v>
      </c>
      <c r="M78" s="16"/>
      <c r="N78" s="16"/>
    </row>
    <row r="79" spans="1:14" ht="16.3">
      <c r="A79" s="16"/>
      <c r="B79" s="9"/>
      <c r="C79" s="10">
        <v>6</v>
      </c>
      <c r="D79" s="10">
        <v>6</v>
      </c>
      <c r="E79" s="10">
        <f t="shared" si="36"/>
        <v>1</v>
      </c>
      <c r="F79" s="10" t="str">
        <f t="shared" si="37"/>
        <v>1'h0</v>
      </c>
      <c r="G79" s="10" t="s">
        <v>154</v>
      </c>
      <c r="H79" s="40" t="s">
        <v>2111</v>
      </c>
      <c r="I79" s="40" t="s">
        <v>2112</v>
      </c>
      <c r="J79" s="17">
        <v>0</v>
      </c>
      <c r="K79" s="10" t="str">
        <f t="shared" si="38"/>
        <v>0</v>
      </c>
      <c r="L79" s="10">
        <f t="shared" si="39"/>
        <v>0</v>
      </c>
      <c r="M79" s="16"/>
      <c r="N79" s="16"/>
    </row>
    <row r="80" spans="1:14" ht="16.3">
      <c r="A80" s="16"/>
      <c r="B80" s="9"/>
      <c r="C80" s="10">
        <v>5</v>
      </c>
      <c r="D80" s="10">
        <v>5</v>
      </c>
      <c r="E80" s="10">
        <f t="shared" si="36"/>
        <v>1</v>
      </c>
      <c r="F80" s="10" t="str">
        <f t="shared" si="37"/>
        <v>1'h0</v>
      </c>
      <c r="G80" s="10" t="s">
        <v>154</v>
      </c>
      <c r="H80" s="40" t="s">
        <v>2113</v>
      </c>
      <c r="I80" s="40" t="s">
        <v>2114</v>
      </c>
      <c r="J80" s="17">
        <v>0</v>
      </c>
      <c r="K80" s="10" t="str">
        <f t="shared" si="38"/>
        <v>0</v>
      </c>
      <c r="L80" s="10">
        <f t="shared" si="39"/>
        <v>0</v>
      </c>
      <c r="M80" s="16"/>
      <c r="N80" s="16"/>
    </row>
    <row r="81" spans="1:14" ht="16.3">
      <c r="A81" s="16"/>
      <c r="B81" s="9"/>
      <c r="C81" s="10">
        <v>4</v>
      </c>
      <c r="D81" s="10">
        <v>4</v>
      </c>
      <c r="E81" s="10">
        <f t="shared" si="36"/>
        <v>1</v>
      </c>
      <c r="F81" s="10" t="str">
        <f t="shared" si="37"/>
        <v>1'h0</v>
      </c>
      <c r="G81" s="10" t="s">
        <v>154</v>
      </c>
      <c r="H81" s="40" t="s">
        <v>2115</v>
      </c>
      <c r="I81" s="40" t="s">
        <v>2116</v>
      </c>
      <c r="J81" s="17">
        <v>0</v>
      </c>
      <c r="K81" s="10" t="str">
        <f t="shared" si="38"/>
        <v>0</v>
      </c>
      <c r="L81" s="10">
        <f t="shared" si="39"/>
        <v>0</v>
      </c>
      <c r="M81" s="16"/>
      <c r="N81" s="16"/>
    </row>
    <row r="82" spans="1:14" ht="16.3">
      <c r="A82" s="16"/>
      <c r="B82" s="9"/>
      <c r="C82" s="10">
        <v>3</v>
      </c>
      <c r="D82" s="10">
        <v>3</v>
      </c>
      <c r="E82" s="10">
        <f t="shared" si="36"/>
        <v>1</v>
      </c>
      <c r="F82" s="10" t="str">
        <f t="shared" si="37"/>
        <v>1'h0</v>
      </c>
      <c r="G82" s="10" t="s">
        <v>154</v>
      </c>
      <c r="H82" s="40" t="s">
        <v>2117</v>
      </c>
      <c r="I82" s="40" t="s">
        <v>2118</v>
      </c>
      <c r="J82" s="42">
        <v>0</v>
      </c>
      <c r="K82" s="10" t="str">
        <f t="shared" si="38"/>
        <v>0</v>
      </c>
      <c r="L82" s="10">
        <f t="shared" si="39"/>
        <v>0</v>
      </c>
      <c r="M82" s="16"/>
      <c r="N82" s="16"/>
    </row>
    <row r="83" spans="1:14" ht="16.3">
      <c r="A83" s="16"/>
      <c r="B83" s="9"/>
      <c r="C83" s="10">
        <v>2</v>
      </c>
      <c r="D83" s="10">
        <v>2</v>
      </c>
      <c r="E83" s="10">
        <f t="shared" si="36"/>
        <v>1</v>
      </c>
      <c r="F83" s="10" t="str">
        <f t="shared" si="37"/>
        <v>1'h0</v>
      </c>
      <c r="G83" s="10" t="s">
        <v>154</v>
      </c>
      <c r="H83" s="40" t="s">
        <v>2119</v>
      </c>
      <c r="I83" s="40" t="s">
        <v>2120</v>
      </c>
      <c r="J83" s="17">
        <v>0</v>
      </c>
      <c r="K83" s="10" t="str">
        <f t="shared" si="38"/>
        <v>0</v>
      </c>
      <c r="L83" s="10">
        <f t="shared" si="39"/>
        <v>0</v>
      </c>
      <c r="M83" s="16"/>
      <c r="N83" s="16"/>
    </row>
    <row r="84" spans="1:14" ht="16.3">
      <c r="A84" s="16"/>
      <c r="B84" s="9"/>
      <c r="C84" s="10">
        <v>1</v>
      </c>
      <c r="D84" s="10">
        <v>1</v>
      </c>
      <c r="E84" s="10">
        <f t="shared" si="36"/>
        <v>1</v>
      </c>
      <c r="F84" s="10" t="str">
        <f t="shared" si="37"/>
        <v>1'h0</v>
      </c>
      <c r="G84" s="10" t="s">
        <v>154</v>
      </c>
      <c r="H84" s="40" t="s">
        <v>2121</v>
      </c>
      <c r="I84" s="40" t="s">
        <v>2122</v>
      </c>
      <c r="J84" s="17">
        <v>0</v>
      </c>
      <c r="K84" s="10" t="str">
        <f t="shared" si="38"/>
        <v>0</v>
      </c>
      <c r="L84" s="10">
        <f t="shared" si="39"/>
        <v>0</v>
      </c>
      <c r="M84" s="16"/>
      <c r="N84" s="16"/>
    </row>
    <row r="85" spans="1:14" ht="16.3">
      <c r="A85" s="16"/>
      <c r="B85" s="9"/>
      <c r="C85" s="10">
        <v>0</v>
      </c>
      <c r="D85" s="10">
        <v>0</v>
      </c>
      <c r="E85" s="10">
        <f t="shared" si="36"/>
        <v>1</v>
      </c>
      <c r="F85" s="10" t="str">
        <f t="shared" si="37"/>
        <v>1'h0</v>
      </c>
      <c r="G85" s="10" t="s">
        <v>154</v>
      </c>
      <c r="H85" s="40" t="s">
        <v>2123</v>
      </c>
      <c r="I85" s="40" t="s">
        <v>2124</v>
      </c>
      <c r="J85" s="17">
        <v>0</v>
      </c>
      <c r="K85" s="10" t="str">
        <f t="shared" si="38"/>
        <v>0</v>
      </c>
      <c r="L85" s="10">
        <f t="shared" si="39"/>
        <v>0</v>
      </c>
      <c r="M85" s="16"/>
      <c r="N85" s="16"/>
    </row>
  </sheetData>
  <phoneticPr fontId="29" type="noConversion"/>
  <conditionalFormatting sqref="H77">
    <cfRule type="containsText" dxfId="1" priority="2" operator="containsText" text="DIRECT_CONNECT">
      <formula>NOT(ISERROR(SEARCH("DIRECT_CONNECT",H77)))</formula>
    </cfRule>
  </conditionalFormatting>
  <conditionalFormatting sqref="H78">
    <cfRule type="containsText" dxfId="0" priority="1" operator="containsText" text="DIRECT_CONNECT">
      <formula>NOT(ISERROR(SEARCH("DIRECT_CONNECT",H78)))</formula>
    </cfRule>
  </conditionalFormatting>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zoomScaleNormal="100" workbookViewId="0">
      <selection activeCell="H5" sqref="H5"/>
    </sheetView>
  </sheetViews>
  <sheetFormatPr defaultColWidth="9" defaultRowHeight="14.15"/>
  <cols>
    <col min="1" max="1" width="8.921875" customWidth="1"/>
    <col min="2" max="2" width="11.07421875" customWidth="1"/>
    <col min="3" max="5" width="9" customWidth="1"/>
    <col min="6" max="6" width="13.07421875" bestFit="1" customWidth="1"/>
    <col min="7" max="7" width="13.3828125" customWidth="1"/>
    <col min="8" max="8" width="21.4609375" customWidth="1"/>
    <col min="9" max="9" width="34.4609375" customWidth="1"/>
    <col min="10" max="10" width="31.921875" style="1" customWidth="1"/>
    <col min="11" max="11" width="10.4609375" style="2" customWidth="1"/>
    <col min="12" max="12" width="10.61328125" customWidth="1"/>
    <col min="13" max="13" width="11.07421875" customWidth="1"/>
    <col min="14" max="14" width="11.3828125" customWidth="1"/>
    <col min="15" max="15" width="10.61328125" customWidth="1"/>
  </cols>
  <sheetData>
    <row r="1" spans="1:14" ht="43.75">
      <c r="A1" s="4" t="s">
        <v>106</v>
      </c>
      <c r="B1" s="3" t="s">
        <v>107</v>
      </c>
      <c r="C1" s="4" t="s">
        <v>108</v>
      </c>
      <c r="D1" s="4" t="s">
        <v>109</v>
      </c>
      <c r="E1" s="4" t="s">
        <v>110</v>
      </c>
      <c r="F1" s="4" t="s">
        <v>111</v>
      </c>
      <c r="G1" s="4" t="s">
        <v>112</v>
      </c>
      <c r="H1" s="4" t="s">
        <v>113</v>
      </c>
      <c r="I1" s="4" t="s">
        <v>114</v>
      </c>
      <c r="J1" s="4" t="s">
        <v>115</v>
      </c>
      <c r="K1" s="4" t="s">
        <v>116</v>
      </c>
      <c r="L1" s="4" t="s">
        <v>117</v>
      </c>
      <c r="M1" s="4" t="s">
        <v>118</v>
      </c>
      <c r="N1" s="4" t="s">
        <v>119</v>
      </c>
    </row>
    <row r="2" spans="1:14" ht="14.6">
      <c r="A2" s="6"/>
      <c r="B2" s="5" t="s">
        <v>120</v>
      </c>
      <c r="C2" s="6"/>
      <c r="D2" s="6"/>
      <c r="E2" s="6">
        <f>SUM(E3:E11)</f>
        <v>32</v>
      </c>
      <c r="F2" s="7" t="str">
        <f>CONCATENATE("32'h",K2)</f>
        <v>32'h08000000</v>
      </c>
      <c r="G2" s="7"/>
      <c r="H2" s="8" t="s">
        <v>2125</v>
      </c>
      <c r="I2" s="8"/>
      <c r="J2" s="6"/>
      <c r="K2" s="6" t="str">
        <f>LOWER(DEC2HEX(L2,8))</f>
        <v>08000000</v>
      </c>
      <c r="L2" s="6">
        <f>SUM(L3:L11)</f>
        <v>134217728</v>
      </c>
      <c r="M2" s="8">
        <v>12</v>
      </c>
      <c r="N2" s="8" t="s">
        <v>97</v>
      </c>
    </row>
    <row r="3" spans="1:14" ht="14.6">
      <c r="A3" s="10"/>
      <c r="B3" s="9"/>
      <c r="C3" s="10">
        <v>31</v>
      </c>
      <c r="D3" s="10">
        <v>31</v>
      </c>
      <c r="E3" s="10">
        <f>D3+1-C3</f>
        <v>1</v>
      </c>
      <c r="F3" s="10" t="str">
        <f t="shared" ref="F3:F11" si="0">CONCATENATE(E3,"'h",K3)</f>
        <v>1'h0</v>
      </c>
      <c r="G3" s="10" t="s">
        <v>121</v>
      </c>
      <c r="H3" s="11" t="s">
        <v>45</v>
      </c>
      <c r="I3" s="11"/>
      <c r="J3" s="17">
        <v>0</v>
      </c>
      <c r="K3" s="10" t="str">
        <f>LOWER(DEC2HEX((J3)))</f>
        <v>0</v>
      </c>
      <c r="L3" s="10">
        <f>J3*(2^C3)</f>
        <v>0</v>
      </c>
      <c r="M3" s="16"/>
      <c r="N3" s="16"/>
    </row>
    <row r="4" spans="1:14" ht="14.6">
      <c r="A4" s="10"/>
      <c r="B4" s="9"/>
      <c r="C4" s="10">
        <v>30</v>
      </c>
      <c r="D4" s="10">
        <v>30</v>
      </c>
      <c r="E4" s="10">
        <v>1</v>
      </c>
      <c r="F4" s="10" t="str">
        <f t="shared" si="0"/>
        <v>1'h0</v>
      </c>
      <c r="G4" s="11" t="s">
        <v>273</v>
      </c>
      <c r="H4" s="11" t="s">
        <v>4357</v>
      </c>
      <c r="I4" s="11" t="s">
        <v>2126</v>
      </c>
      <c r="J4" s="17">
        <v>0</v>
      </c>
      <c r="K4" s="10">
        <v>0</v>
      </c>
      <c r="L4" s="10">
        <v>0</v>
      </c>
      <c r="M4" s="16"/>
      <c r="N4" s="16"/>
    </row>
    <row r="5" spans="1:14" ht="155.6">
      <c r="A5" s="10"/>
      <c r="B5" s="9"/>
      <c r="C5" s="10">
        <v>29</v>
      </c>
      <c r="D5" s="10">
        <v>29</v>
      </c>
      <c r="E5" s="10">
        <v>1</v>
      </c>
      <c r="F5" s="10" t="str">
        <f t="shared" si="0"/>
        <v>1'h0</v>
      </c>
      <c r="G5" s="11" t="s">
        <v>123</v>
      </c>
      <c r="H5" s="11" t="s">
        <v>2127</v>
      </c>
      <c r="I5" s="12" t="s">
        <v>2128</v>
      </c>
      <c r="J5" s="17">
        <v>0</v>
      </c>
      <c r="K5" s="10">
        <v>0</v>
      </c>
      <c r="L5" s="10">
        <v>0</v>
      </c>
      <c r="M5" s="16"/>
      <c r="N5" s="16"/>
    </row>
    <row r="6" spans="1:14" ht="113.15">
      <c r="A6" s="10"/>
      <c r="B6" s="9"/>
      <c r="C6" s="10">
        <v>28</v>
      </c>
      <c r="D6" s="10">
        <v>28</v>
      </c>
      <c r="E6" s="10">
        <v>1</v>
      </c>
      <c r="F6" s="10" t="str">
        <f t="shared" si="0"/>
        <v>1'h0</v>
      </c>
      <c r="G6" s="11" t="s">
        <v>123</v>
      </c>
      <c r="H6" s="11" t="s">
        <v>2129</v>
      </c>
      <c r="I6" s="12" t="s">
        <v>2130</v>
      </c>
      <c r="J6" s="17">
        <v>0</v>
      </c>
      <c r="K6" s="10">
        <v>0</v>
      </c>
      <c r="L6" s="10">
        <v>0</v>
      </c>
      <c r="M6" s="16"/>
      <c r="N6" s="16"/>
    </row>
    <row r="7" spans="1:14" ht="14.6">
      <c r="A7" s="10"/>
      <c r="B7" s="9"/>
      <c r="C7" s="10">
        <v>27</v>
      </c>
      <c r="D7" s="10">
        <v>27</v>
      </c>
      <c r="E7" s="10">
        <v>1</v>
      </c>
      <c r="F7" s="10" t="str">
        <f t="shared" si="0"/>
        <v>1'h1</v>
      </c>
      <c r="G7" s="11" t="s">
        <v>123</v>
      </c>
      <c r="H7" s="11" t="s">
        <v>2131</v>
      </c>
      <c r="I7" s="11" t="s">
        <v>2132</v>
      </c>
      <c r="J7" s="17">
        <v>1</v>
      </c>
      <c r="K7" s="10">
        <v>1</v>
      </c>
      <c r="L7" s="10">
        <f>J7*(2^C7)</f>
        <v>134217728</v>
      </c>
      <c r="M7" s="16"/>
      <c r="N7" s="16"/>
    </row>
    <row r="8" spans="1:14" ht="99">
      <c r="A8" s="10"/>
      <c r="B8" s="9"/>
      <c r="C8" s="10">
        <v>26</v>
      </c>
      <c r="D8" s="10">
        <v>26</v>
      </c>
      <c r="E8" s="10">
        <f>D8+1-C8</f>
        <v>1</v>
      </c>
      <c r="F8" s="10" t="str">
        <f t="shared" si="0"/>
        <v>1'h0</v>
      </c>
      <c r="G8" s="11" t="s">
        <v>211</v>
      </c>
      <c r="H8" s="11" t="s">
        <v>2133</v>
      </c>
      <c r="I8" s="12" t="s">
        <v>2134</v>
      </c>
      <c r="J8" s="17">
        <v>0</v>
      </c>
      <c r="K8" s="10" t="str">
        <f>LOWER(DEC2HEX((J8)))</f>
        <v>0</v>
      </c>
      <c r="L8" s="10">
        <f>J8*(2^C8)</f>
        <v>0</v>
      </c>
      <c r="M8" s="16"/>
      <c r="N8" s="16"/>
    </row>
    <row r="9" spans="1:14" ht="84.9">
      <c r="A9" s="10"/>
      <c r="B9" s="9"/>
      <c r="C9" s="10">
        <v>25</v>
      </c>
      <c r="D9" s="10">
        <v>25</v>
      </c>
      <c r="E9" s="10">
        <f>D9+1-C9</f>
        <v>1</v>
      </c>
      <c r="F9" s="10" t="str">
        <f t="shared" si="0"/>
        <v>1'h0</v>
      </c>
      <c r="G9" s="10" t="s">
        <v>121</v>
      </c>
      <c r="H9" s="11" t="s">
        <v>2135</v>
      </c>
      <c r="I9" s="12" t="s">
        <v>2136</v>
      </c>
      <c r="J9" s="17">
        <v>0</v>
      </c>
      <c r="K9" s="10" t="str">
        <f>LOWER(DEC2HEX((J9)))</f>
        <v>0</v>
      </c>
      <c r="L9" s="10">
        <f>J9*(2^C9)</f>
        <v>0</v>
      </c>
      <c r="M9" s="16"/>
      <c r="N9" s="16"/>
    </row>
    <row r="10" spans="1:14" ht="70.75">
      <c r="A10" s="10"/>
      <c r="B10" s="9"/>
      <c r="C10" s="10">
        <v>24</v>
      </c>
      <c r="D10" s="10">
        <v>24</v>
      </c>
      <c r="E10" s="10">
        <f>D10+1-C10</f>
        <v>1</v>
      </c>
      <c r="F10" s="10" t="str">
        <f t="shared" si="0"/>
        <v>1'h0</v>
      </c>
      <c r="G10" s="11" t="s">
        <v>123</v>
      </c>
      <c r="H10" s="11" t="s">
        <v>2137</v>
      </c>
      <c r="I10" s="12" t="s">
        <v>2138</v>
      </c>
      <c r="J10" s="17">
        <v>0</v>
      </c>
      <c r="K10" s="10" t="str">
        <f>LOWER(DEC2HEX((J10)))</f>
        <v>0</v>
      </c>
      <c r="L10" s="10">
        <f>J10*(2^C10)</f>
        <v>0</v>
      </c>
      <c r="M10" s="16"/>
      <c r="N10" s="16"/>
    </row>
    <row r="11" spans="1:14" ht="14.6">
      <c r="A11" s="10"/>
      <c r="B11" s="9"/>
      <c r="C11" s="10">
        <v>0</v>
      </c>
      <c r="D11" s="10">
        <v>23</v>
      </c>
      <c r="E11" s="13">
        <f>D11+1-C11</f>
        <v>24</v>
      </c>
      <c r="F11" s="13" t="str">
        <f t="shared" si="0"/>
        <v>24'h0</v>
      </c>
      <c r="G11" s="14" t="s">
        <v>123</v>
      </c>
      <c r="H11" s="14" t="s">
        <v>2139</v>
      </c>
      <c r="I11" s="14" t="s">
        <v>2140</v>
      </c>
      <c r="J11" s="20">
        <v>0</v>
      </c>
      <c r="K11" s="13" t="str">
        <f>LOWER(DEC2HEX((J11)))</f>
        <v>0</v>
      </c>
      <c r="L11" s="13">
        <f>J11*(2^C11)</f>
        <v>0</v>
      </c>
      <c r="M11" s="21"/>
      <c r="N11" s="21"/>
    </row>
    <row r="12" spans="1:14" ht="14.6">
      <c r="A12" s="6"/>
      <c r="B12" s="5" t="s">
        <v>153</v>
      </c>
      <c r="C12" s="6"/>
      <c r="D12" s="6"/>
      <c r="E12" s="6">
        <f>SUM(E13:E13)</f>
        <v>32</v>
      </c>
      <c r="F12" s="7" t="str">
        <f>CONCATENATE("32'h",K12)</f>
        <v>32'h00ffffff</v>
      </c>
      <c r="G12" s="7"/>
      <c r="H12" s="8" t="s">
        <v>2141</v>
      </c>
      <c r="I12" s="8"/>
      <c r="J12" s="6"/>
      <c r="K12" s="6" t="str">
        <f>LOWER(DEC2HEX(L12,8))</f>
        <v>00ffffff</v>
      </c>
      <c r="L12" s="6">
        <f>SUM(L13:L13)</f>
        <v>16777215</v>
      </c>
      <c r="M12" s="22"/>
      <c r="N12" s="22"/>
    </row>
    <row r="13" spans="1:14" ht="72.900000000000006">
      <c r="A13" s="10"/>
      <c r="B13" s="9"/>
      <c r="C13" s="10">
        <v>0</v>
      </c>
      <c r="D13" s="10">
        <v>31</v>
      </c>
      <c r="E13" s="10">
        <f>D13+1-C13</f>
        <v>32</v>
      </c>
      <c r="F13" s="10" t="str">
        <f>CONCATENATE(E13,"'h",K13)</f>
        <v>32'hffffff</v>
      </c>
      <c r="G13" s="10" t="s">
        <v>121</v>
      </c>
      <c r="H13" s="15" t="s">
        <v>2142</v>
      </c>
      <c r="I13" s="15" t="s">
        <v>2143</v>
      </c>
      <c r="J13" s="23">
        <v>16777215</v>
      </c>
      <c r="K13" s="10" t="str">
        <f>LOWER(DEC2HEX((J13)))</f>
        <v>ffffff</v>
      </c>
      <c r="L13" s="10">
        <f>J13*(2^C13)</f>
        <v>16777215</v>
      </c>
      <c r="M13" s="16"/>
      <c r="N13" s="16"/>
    </row>
    <row r="14" spans="1:14" ht="14.6">
      <c r="A14" s="6"/>
      <c r="B14" s="5" t="s">
        <v>167</v>
      </c>
      <c r="C14" s="6"/>
      <c r="D14" s="6"/>
      <c r="E14" s="6">
        <f>SUM(E15:E24)</f>
        <v>32</v>
      </c>
      <c r="F14" s="7" t="str">
        <f>CONCATENATE("32'h",K14)</f>
        <v>32'h00000000</v>
      </c>
      <c r="G14" s="7"/>
      <c r="H14" s="8" t="s">
        <v>2144</v>
      </c>
      <c r="I14" s="8"/>
      <c r="J14" s="6"/>
      <c r="K14" s="6" t="str">
        <f>LOWER(DEC2HEX(L14,8))</f>
        <v>00000000</v>
      </c>
      <c r="L14" s="6">
        <f>SUM(L15:L24)</f>
        <v>0</v>
      </c>
      <c r="M14" s="22"/>
      <c r="N14" s="22"/>
    </row>
    <row r="15" spans="1:14" ht="14.6">
      <c r="A15" s="10"/>
      <c r="B15" s="9"/>
      <c r="C15" s="10">
        <v>9</v>
      </c>
      <c r="D15" s="10">
        <v>31</v>
      </c>
      <c r="E15" s="10">
        <f>D15+1-C15</f>
        <v>23</v>
      </c>
      <c r="F15" s="10" t="str">
        <f t="shared" ref="F15:F24" si="1">CONCATENATE(E15,"'h",K15)</f>
        <v>23'h0</v>
      </c>
      <c r="G15" s="10" t="s">
        <v>121</v>
      </c>
      <c r="H15" s="11" t="s">
        <v>45</v>
      </c>
      <c r="I15" s="16" t="s">
        <v>122</v>
      </c>
      <c r="J15" s="17">
        <v>0</v>
      </c>
      <c r="K15" s="10" t="str">
        <f>LOWER(DEC2HEX((J15)))</f>
        <v>0</v>
      </c>
      <c r="L15" s="10">
        <f>J15*(2^C15)</f>
        <v>0</v>
      </c>
      <c r="M15" s="16"/>
      <c r="N15" s="16"/>
    </row>
    <row r="16" spans="1:14" ht="28.3">
      <c r="A16" s="10"/>
      <c r="B16" s="9"/>
      <c r="C16" s="10">
        <v>8</v>
      </c>
      <c r="D16" s="10">
        <v>8</v>
      </c>
      <c r="E16" s="10">
        <f>D16+1-C16</f>
        <v>1</v>
      </c>
      <c r="F16" s="10" t="str">
        <f t="shared" si="1"/>
        <v>1'h0</v>
      </c>
      <c r="G16" s="10" t="s">
        <v>121</v>
      </c>
      <c r="H16" s="11" t="s">
        <v>2145</v>
      </c>
      <c r="I16" s="12" t="s">
        <v>2146</v>
      </c>
      <c r="J16" s="17">
        <v>0</v>
      </c>
      <c r="K16" s="10" t="str">
        <f>LOWER(DEC2HEX((J16)))</f>
        <v>0</v>
      </c>
      <c r="L16" s="10">
        <f>J16*(2^C16)</f>
        <v>0</v>
      </c>
      <c r="M16" s="16"/>
      <c r="N16" s="16"/>
    </row>
    <row r="17" spans="1:14" ht="28.3">
      <c r="A17" s="10"/>
      <c r="B17" s="9"/>
      <c r="C17" s="10">
        <v>7</v>
      </c>
      <c r="D17" s="10">
        <v>7</v>
      </c>
      <c r="E17" s="10">
        <v>1</v>
      </c>
      <c r="F17" s="10" t="str">
        <f t="shared" si="1"/>
        <v>1'h0</v>
      </c>
      <c r="G17" s="10" t="s">
        <v>121</v>
      </c>
      <c r="H17" s="11" t="s">
        <v>2147</v>
      </c>
      <c r="I17" s="12" t="s">
        <v>2148</v>
      </c>
      <c r="J17" s="17">
        <v>0</v>
      </c>
      <c r="K17" s="10">
        <v>0</v>
      </c>
      <c r="L17" s="10">
        <v>0</v>
      </c>
      <c r="M17" s="16"/>
      <c r="N17" s="16"/>
    </row>
    <row r="18" spans="1:14" ht="28.3">
      <c r="A18" s="10"/>
      <c r="B18" s="9"/>
      <c r="C18" s="10">
        <v>6</v>
      </c>
      <c r="D18" s="10">
        <v>6</v>
      </c>
      <c r="E18" s="10">
        <v>1</v>
      </c>
      <c r="F18" s="10" t="str">
        <f t="shared" si="1"/>
        <v>1'h0</v>
      </c>
      <c r="G18" s="10" t="s">
        <v>121</v>
      </c>
      <c r="H18" s="11" t="s">
        <v>2149</v>
      </c>
      <c r="I18" s="12" t="s">
        <v>2150</v>
      </c>
      <c r="J18" s="17">
        <v>0</v>
      </c>
      <c r="K18" s="10">
        <v>0</v>
      </c>
      <c r="L18" s="10">
        <v>0</v>
      </c>
      <c r="M18" s="16"/>
      <c r="N18" s="16"/>
    </row>
    <row r="19" spans="1:14" ht="141.44999999999999">
      <c r="A19" s="10"/>
      <c r="B19" s="9"/>
      <c r="C19" s="10">
        <v>5</v>
      </c>
      <c r="D19" s="10">
        <v>5</v>
      </c>
      <c r="E19" s="10">
        <v>1</v>
      </c>
      <c r="F19" s="10" t="str">
        <f t="shared" si="1"/>
        <v>1'h0</v>
      </c>
      <c r="G19" s="10" t="s">
        <v>121</v>
      </c>
      <c r="H19" s="11" t="s">
        <v>2151</v>
      </c>
      <c r="I19" s="12" t="s">
        <v>2152</v>
      </c>
      <c r="J19" s="17">
        <v>0</v>
      </c>
      <c r="K19" s="10">
        <v>0</v>
      </c>
      <c r="L19" s="10">
        <v>0</v>
      </c>
      <c r="M19" s="16"/>
      <c r="N19" s="16"/>
    </row>
    <row r="20" spans="1:14" ht="70.75">
      <c r="A20" s="10"/>
      <c r="B20" s="9"/>
      <c r="C20" s="10">
        <v>4</v>
      </c>
      <c r="D20" s="10">
        <v>4</v>
      </c>
      <c r="E20" s="10">
        <v>1</v>
      </c>
      <c r="F20" s="10" t="str">
        <f t="shared" si="1"/>
        <v>1'h0</v>
      </c>
      <c r="G20" s="11" t="s">
        <v>273</v>
      </c>
      <c r="H20" s="11" t="s">
        <v>2153</v>
      </c>
      <c r="I20" s="12" t="s">
        <v>2154</v>
      </c>
      <c r="J20" s="17">
        <v>0</v>
      </c>
      <c r="K20" s="10">
        <v>0</v>
      </c>
      <c r="L20" s="10">
        <v>0</v>
      </c>
      <c r="M20" s="16"/>
      <c r="N20" s="16"/>
    </row>
    <row r="21" spans="1:14" ht="42.45">
      <c r="A21" s="10"/>
      <c r="B21" s="9"/>
      <c r="C21" s="10">
        <v>3</v>
      </c>
      <c r="D21" s="10">
        <v>3</v>
      </c>
      <c r="E21" s="10">
        <v>1</v>
      </c>
      <c r="F21" s="10" t="str">
        <f t="shared" si="1"/>
        <v>1'h0</v>
      </c>
      <c r="G21" s="11" t="s">
        <v>123</v>
      </c>
      <c r="H21" s="11" t="s">
        <v>2155</v>
      </c>
      <c r="I21" s="12" t="s">
        <v>2384</v>
      </c>
      <c r="J21" s="17">
        <v>0</v>
      </c>
      <c r="K21" s="10">
        <v>0</v>
      </c>
      <c r="L21" s="10">
        <v>0</v>
      </c>
      <c r="M21" s="16"/>
      <c r="N21" s="16"/>
    </row>
    <row r="22" spans="1:14" ht="14.6">
      <c r="A22" s="10"/>
      <c r="B22" s="9"/>
      <c r="C22" s="10">
        <v>2</v>
      </c>
      <c r="D22" s="10">
        <v>2</v>
      </c>
      <c r="E22" s="10">
        <v>1</v>
      </c>
      <c r="F22" s="10" t="str">
        <f t="shared" si="1"/>
        <v>1'h0</v>
      </c>
      <c r="G22" s="11" t="s">
        <v>273</v>
      </c>
      <c r="H22" s="11" t="s">
        <v>2156</v>
      </c>
      <c r="I22" s="11" t="s">
        <v>2157</v>
      </c>
      <c r="J22" s="17">
        <v>0</v>
      </c>
      <c r="K22" s="10">
        <v>0</v>
      </c>
      <c r="L22" s="10">
        <v>0</v>
      </c>
      <c r="M22" s="16"/>
      <c r="N22" s="16"/>
    </row>
    <row r="23" spans="1:14" ht="28.3">
      <c r="A23" s="10"/>
      <c r="B23" s="9"/>
      <c r="C23" s="10">
        <v>1</v>
      </c>
      <c r="D23" s="10">
        <v>1</v>
      </c>
      <c r="E23" s="10">
        <f>D23+1-C23</f>
        <v>1</v>
      </c>
      <c r="F23" s="10" t="str">
        <f t="shared" si="1"/>
        <v>1'h0</v>
      </c>
      <c r="G23" s="11" t="s">
        <v>123</v>
      </c>
      <c r="H23" s="11" t="s">
        <v>2158</v>
      </c>
      <c r="I23" s="12" t="s">
        <v>2159</v>
      </c>
      <c r="J23" s="17">
        <v>0</v>
      </c>
      <c r="K23" s="10">
        <v>0</v>
      </c>
      <c r="L23" s="10">
        <v>0</v>
      </c>
      <c r="M23" s="16"/>
      <c r="N23" s="16"/>
    </row>
    <row r="24" spans="1:14" ht="14.6">
      <c r="A24" s="10"/>
      <c r="B24" s="9"/>
      <c r="C24" s="10">
        <v>0</v>
      </c>
      <c r="D24" s="10">
        <v>0</v>
      </c>
      <c r="E24" s="10">
        <f>D24+1-C24</f>
        <v>1</v>
      </c>
      <c r="F24" s="10" t="str">
        <f t="shared" si="1"/>
        <v>1'h0</v>
      </c>
      <c r="G24" s="11" t="s">
        <v>273</v>
      </c>
      <c r="H24" s="11" t="s">
        <v>2160</v>
      </c>
      <c r="I24" s="11" t="s">
        <v>2161</v>
      </c>
      <c r="J24" s="17">
        <v>0</v>
      </c>
      <c r="K24" s="10" t="str">
        <f>LOWER(DEC2HEX((J24)))</f>
        <v>0</v>
      </c>
      <c r="L24" s="10">
        <f>J24*(2^C24)</f>
        <v>0</v>
      </c>
      <c r="M24" s="16"/>
      <c r="N24" s="16"/>
    </row>
    <row r="25" spans="1:14" ht="14.6">
      <c r="A25" s="6"/>
      <c r="B25" s="5" t="s">
        <v>310</v>
      </c>
      <c r="C25" s="6"/>
      <c r="D25" s="6"/>
      <c r="E25" s="6">
        <f>SUM(E26:E27)</f>
        <v>32</v>
      </c>
      <c r="F25" s="7" t="str">
        <f>CONCATENATE("32'h",K25)</f>
        <v>32'h0</v>
      </c>
      <c r="G25" s="7"/>
      <c r="H25" s="8" t="s">
        <v>2162</v>
      </c>
      <c r="I25" s="8"/>
      <c r="J25" s="6"/>
      <c r="K25" s="6">
        <v>0</v>
      </c>
      <c r="L25" s="6">
        <v>0</v>
      </c>
      <c r="M25" s="16"/>
      <c r="N25" s="16"/>
    </row>
    <row r="26" spans="1:14" ht="14.6">
      <c r="A26" s="10"/>
      <c r="B26" s="17"/>
      <c r="C26" s="10">
        <v>1</v>
      </c>
      <c r="D26" s="10">
        <v>31</v>
      </c>
      <c r="E26" s="10">
        <f>D26+1-C26</f>
        <v>31</v>
      </c>
      <c r="F26" s="10" t="str">
        <f>CONCATENATE(E26,"'h",K26)</f>
        <v>31'h0</v>
      </c>
      <c r="G26" s="10" t="s">
        <v>121</v>
      </c>
      <c r="H26" s="18" t="s">
        <v>106</v>
      </c>
      <c r="I26" s="16" t="s">
        <v>122</v>
      </c>
      <c r="J26" s="10">
        <v>0</v>
      </c>
      <c r="K26" s="10" t="str">
        <f>LOWER(DEC2HEX((J26)))</f>
        <v>0</v>
      </c>
      <c r="L26" s="10">
        <f>J26*(2^C26)</f>
        <v>0</v>
      </c>
      <c r="M26" s="16"/>
      <c r="N26" s="16"/>
    </row>
    <row r="27" spans="1:14" ht="87.45">
      <c r="A27" s="26"/>
      <c r="B27" s="9"/>
      <c r="C27" s="10">
        <v>0</v>
      </c>
      <c r="D27" s="10">
        <v>0</v>
      </c>
      <c r="E27" s="10">
        <f>D27+1-C27</f>
        <v>1</v>
      </c>
      <c r="F27" s="10" t="str">
        <f>CONCATENATE(E27,"'h",K27)</f>
        <v>1'h0</v>
      </c>
      <c r="G27" s="10" t="s">
        <v>123</v>
      </c>
      <c r="H27" s="15" t="s">
        <v>2163</v>
      </c>
      <c r="I27" s="15" t="s">
        <v>2164</v>
      </c>
      <c r="J27" s="17">
        <v>0</v>
      </c>
      <c r="K27" s="10">
        <v>0</v>
      </c>
      <c r="L27" s="10">
        <f>J27*(2^C27)</f>
        <v>0</v>
      </c>
      <c r="M27" s="16"/>
      <c r="N27" s="16"/>
    </row>
    <row r="28" spans="1:14" ht="14.6">
      <c r="A28" s="6"/>
      <c r="B28" s="5" t="s">
        <v>168</v>
      </c>
      <c r="C28" s="6"/>
      <c r="D28" s="6"/>
      <c r="E28" s="6">
        <f>SUM(E29:E30)</f>
        <v>32</v>
      </c>
      <c r="F28" s="7" t="str">
        <f>CONCATENATE("32'h",K28)</f>
        <v>32'h0</v>
      </c>
      <c r="G28" s="7"/>
      <c r="H28" s="8" t="s">
        <v>2165</v>
      </c>
      <c r="I28" s="8"/>
      <c r="J28" s="6"/>
      <c r="K28" s="6">
        <v>0</v>
      </c>
      <c r="L28" s="6">
        <v>0</v>
      </c>
      <c r="M28" s="16"/>
      <c r="N28" s="16"/>
    </row>
    <row r="29" spans="1:14" ht="14.6">
      <c r="A29" s="26"/>
      <c r="B29" s="17"/>
      <c r="C29" s="10">
        <v>1</v>
      </c>
      <c r="D29" s="10">
        <v>31</v>
      </c>
      <c r="E29" s="10">
        <f>D29+1-C29</f>
        <v>31</v>
      </c>
      <c r="F29" s="10" t="str">
        <f>CONCATENATE(E29,"'h",K29)</f>
        <v>31'h0</v>
      </c>
      <c r="G29" s="10" t="s">
        <v>121</v>
      </c>
      <c r="H29" s="18" t="s">
        <v>106</v>
      </c>
      <c r="I29" s="16" t="s">
        <v>122</v>
      </c>
      <c r="J29" s="10">
        <v>0</v>
      </c>
      <c r="K29" s="10" t="str">
        <f>LOWER(DEC2HEX((J29)))</f>
        <v>0</v>
      </c>
      <c r="L29" s="10">
        <f>J29*(2^C29)</f>
        <v>0</v>
      </c>
      <c r="M29" s="16"/>
      <c r="N29" s="16"/>
    </row>
    <row r="30" spans="1:14" ht="102">
      <c r="A30" s="10"/>
      <c r="B30" s="9"/>
      <c r="C30" s="10">
        <v>0</v>
      </c>
      <c r="D30" s="10">
        <v>0</v>
      </c>
      <c r="E30" s="10">
        <f>D30+1-C30</f>
        <v>1</v>
      </c>
      <c r="F30" s="10" t="str">
        <f>CONCATENATE(E30,"'h",K30)</f>
        <v>1'h0</v>
      </c>
      <c r="G30" s="10" t="s">
        <v>123</v>
      </c>
      <c r="H30" s="15" t="s">
        <v>2166</v>
      </c>
      <c r="I30" s="15" t="s">
        <v>2167</v>
      </c>
      <c r="J30" s="17">
        <v>0</v>
      </c>
      <c r="K30" s="10">
        <v>0</v>
      </c>
      <c r="L30" s="10">
        <f>J30*(2^C30)</f>
        <v>0</v>
      </c>
      <c r="M30" s="16"/>
      <c r="N30" s="16"/>
    </row>
    <row r="31" spans="1:14" ht="14.6">
      <c r="A31" s="6"/>
      <c r="B31" s="5" t="s">
        <v>210</v>
      </c>
      <c r="C31" s="6"/>
      <c r="D31" s="6"/>
      <c r="E31" s="6">
        <f>SUM(E32:E33)</f>
        <v>32</v>
      </c>
      <c r="F31" s="7" t="str">
        <f>CONCATENATE("32'h",K31)</f>
        <v>32'h0</v>
      </c>
      <c r="G31" s="7"/>
      <c r="H31" s="8" t="s">
        <v>2168</v>
      </c>
      <c r="I31" s="8"/>
      <c r="J31" s="6"/>
      <c r="K31" s="6">
        <v>0</v>
      </c>
      <c r="L31" s="6">
        <v>0</v>
      </c>
      <c r="M31" s="16"/>
      <c r="N31" s="16"/>
    </row>
    <row r="32" spans="1:14" ht="14.6">
      <c r="A32" s="10"/>
      <c r="B32" s="17"/>
      <c r="C32" s="10">
        <v>1</v>
      </c>
      <c r="D32" s="10">
        <v>31</v>
      </c>
      <c r="E32" s="10">
        <f>D32+1-C32</f>
        <v>31</v>
      </c>
      <c r="F32" s="10" t="str">
        <f>CONCATENATE(E32,"'h",K32)</f>
        <v>31'h0</v>
      </c>
      <c r="G32" s="10" t="s">
        <v>121</v>
      </c>
      <c r="H32" s="18" t="s">
        <v>106</v>
      </c>
      <c r="I32" s="16" t="s">
        <v>122</v>
      </c>
      <c r="J32" s="10">
        <v>0</v>
      </c>
      <c r="K32" s="10" t="str">
        <f>LOWER(DEC2HEX((J32)))</f>
        <v>0</v>
      </c>
      <c r="L32" s="10">
        <f>J32*(2^C32)</f>
        <v>0</v>
      </c>
      <c r="M32" s="16"/>
      <c r="N32" s="16"/>
    </row>
    <row r="33" spans="1:14" ht="102">
      <c r="A33" s="10"/>
      <c r="B33" s="9"/>
      <c r="C33" s="10">
        <v>0</v>
      </c>
      <c r="D33" s="10">
        <v>0</v>
      </c>
      <c r="E33" s="10">
        <f>D33+1-C33</f>
        <v>1</v>
      </c>
      <c r="F33" s="10" t="str">
        <f>CONCATENATE(E33,"'h",K33)</f>
        <v>1'h0</v>
      </c>
      <c r="G33" s="10" t="s">
        <v>123</v>
      </c>
      <c r="H33" s="15" t="s">
        <v>2169</v>
      </c>
      <c r="I33" s="15" t="s">
        <v>2170</v>
      </c>
      <c r="J33" s="17">
        <v>0</v>
      </c>
      <c r="K33" s="10">
        <v>0</v>
      </c>
      <c r="L33" s="10">
        <f>J33*(2^C33)</f>
        <v>0</v>
      </c>
      <c r="M33" s="16"/>
      <c r="N33" s="16"/>
    </row>
    <row r="34" spans="1:14" ht="29.15">
      <c r="A34" s="6"/>
      <c r="B34" s="5" t="s">
        <v>169</v>
      </c>
      <c r="C34" s="6"/>
      <c r="D34" s="6"/>
      <c r="E34" s="6">
        <f>SUM(E35:E36)</f>
        <v>32</v>
      </c>
      <c r="F34" s="7" t="str">
        <f>CONCATENATE("32'h",K34)</f>
        <v>32'h00ffffff</v>
      </c>
      <c r="G34" s="7"/>
      <c r="H34" s="8" t="s">
        <v>2171</v>
      </c>
      <c r="I34" s="8"/>
      <c r="J34" s="6"/>
      <c r="K34" s="6" t="str">
        <f>LOWER(DEC2HEX(L34,8))</f>
        <v>00ffffff</v>
      </c>
      <c r="L34" s="6">
        <f>SUM(L35:L36)</f>
        <v>16777215</v>
      </c>
      <c r="M34" s="16"/>
      <c r="N34" s="16"/>
    </row>
    <row r="35" spans="1:14" ht="14.6">
      <c r="A35" s="10"/>
      <c r="B35" s="17"/>
      <c r="C35" s="10">
        <v>24</v>
      </c>
      <c r="D35" s="10">
        <v>31</v>
      </c>
      <c r="E35" s="10">
        <f>D35+1-C35</f>
        <v>8</v>
      </c>
      <c r="F35" s="10" t="str">
        <f>CONCATENATE(E35,"'h",K35)</f>
        <v>8'h0</v>
      </c>
      <c r="G35" s="10" t="s">
        <v>121</v>
      </c>
      <c r="H35" s="18" t="s">
        <v>106</v>
      </c>
      <c r="I35" s="16" t="s">
        <v>122</v>
      </c>
      <c r="J35" s="10">
        <v>0</v>
      </c>
      <c r="K35" s="10" t="str">
        <f>LOWER(DEC2HEX((J35)))</f>
        <v>0</v>
      </c>
      <c r="L35" s="10">
        <f>J35*(2^C35)</f>
        <v>0</v>
      </c>
      <c r="M35" s="16"/>
      <c r="N35" s="16"/>
    </row>
    <row r="36" spans="1:14" ht="29.15">
      <c r="A36" s="10"/>
      <c r="B36" s="9"/>
      <c r="C36" s="10">
        <v>0</v>
      </c>
      <c r="D36" s="10">
        <v>23</v>
      </c>
      <c r="E36" s="10">
        <f>D36+1-C36</f>
        <v>24</v>
      </c>
      <c r="F36" s="10" t="str">
        <f>CONCATENATE(E36,"'h",K36)</f>
        <v>24'hffffff</v>
      </c>
      <c r="G36" s="10" t="s">
        <v>123</v>
      </c>
      <c r="H36" s="15" t="s">
        <v>2139</v>
      </c>
      <c r="I36" s="15" t="s">
        <v>2172</v>
      </c>
      <c r="J36" s="23">
        <v>16777215</v>
      </c>
      <c r="K36" s="10" t="s">
        <v>2173</v>
      </c>
      <c r="L36" s="10">
        <f>J36*(2^C36)</f>
        <v>16777215</v>
      </c>
      <c r="M36" s="16"/>
      <c r="N36" s="16"/>
    </row>
    <row r="37" spans="1:14" ht="14.6">
      <c r="A37" s="6"/>
      <c r="B37" s="5" t="s">
        <v>170</v>
      </c>
      <c r="C37" s="6"/>
      <c r="D37" s="6"/>
      <c r="E37" s="6">
        <f>SUM(E38:E39)</f>
        <v>32</v>
      </c>
      <c r="F37" s="7" t="str">
        <f>CONCATENATE("32'h",K37)</f>
        <v>32'h00000000</v>
      </c>
      <c r="G37" s="7"/>
      <c r="H37" s="8" t="s">
        <v>2174</v>
      </c>
      <c r="I37" s="8"/>
      <c r="J37" s="6"/>
      <c r="K37" s="6" t="str">
        <f>LOWER(DEC2HEX(L37,8))</f>
        <v>00000000</v>
      </c>
      <c r="L37" s="6">
        <f>SUM(L38:L39)</f>
        <v>0</v>
      </c>
      <c r="M37" s="16"/>
      <c r="N37" s="16"/>
    </row>
    <row r="38" spans="1:14" ht="14.6">
      <c r="A38" s="10"/>
      <c r="B38" s="17"/>
      <c r="C38" s="10">
        <v>1</v>
      </c>
      <c r="D38" s="10">
        <v>31</v>
      </c>
      <c r="E38" s="10">
        <f>D38+1-C38</f>
        <v>31</v>
      </c>
      <c r="F38" s="10" t="str">
        <f>CONCATENATE(E38,"'h",K38)</f>
        <v>31'h0</v>
      </c>
      <c r="G38" s="10" t="s">
        <v>121</v>
      </c>
      <c r="H38" s="18" t="s">
        <v>106</v>
      </c>
      <c r="I38" s="16" t="s">
        <v>122</v>
      </c>
      <c r="J38" s="10">
        <v>0</v>
      </c>
      <c r="K38" s="10" t="str">
        <f>LOWER(DEC2HEX((J38)))</f>
        <v>0</v>
      </c>
      <c r="L38" s="10">
        <f>J38*(2^C38)</f>
        <v>0</v>
      </c>
      <c r="M38" s="16"/>
      <c r="N38" s="16"/>
    </row>
    <row r="39" spans="1:14" ht="43.75">
      <c r="A39" s="10"/>
      <c r="B39" s="9"/>
      <c r="C39" s="10">
        <v>0</v>
      </c>
      <c r="D39" s="10">
        <v>0</v>
      </c>
      <c r="E39" s="10">
        <f>D39+1-C39</f>
        <v>1</v>
      </c>
      <c r="F39" s="10" t="str">
        <f>CONCATENATE(E39,"'h",K39)</f>
        <v>1'h0</v>
      </c>
      <c r="G39" s="10" t="s">
        <v>123</v>
      </c>
      <c r="H39" s="15" t="s">
        <v>2175</v>
      </c>
      <c r="I39" s="15" t="s">
        <v>2176</v>
      </c>
      <c r="J39" s="17">
        <v>0</v>
      </c>
      <c r="K39" s="10" t="str">
        <f>LOWER(DEC2HEX((J39)))</f>
        <v>0</v>
      </c>
      <c r="L39" s="10">
        <f>J39*(2^C39)</f>
        <v>0</v>
      </c>
      <c r="M39" s="16"/>
      <c r="N39" s="16"/>
    </row>
    <row r="40" spans="1:14" ht="14.6">
      <c r="A40" s="6"/>
      <c r="B40" s="5" t="s">
        <v>173</v>
      </c>
      <c r="C40" s="6"/>
      <c r="D40" s="6"/>
      <c r="E40" s="6">
        <f>SUM(E41:E43)</f>
        <v>32</v>
      </c>
      <c r="F40" s="7" t="str">
        <f>CONCATENATE("32'h",K40)</f>
        <v>32'h00000000</v>
      </c>
      <c r="G40" s="7"/>
      <c r="H40" s="8" t="s">
        <v>2177</v>
      </c>
      <c r="I40" s="8"/>
      <c r="J40" s="6"/>
      <c r="K40" s="6" t="str">
        <f>LOWER(DEC2HEX(L40,8))</f>
        <v>00000000</v>
      </c>
      <c r="L40" s="6">
        <f>SUM(L41:L43)</f>
        <v>0</v>
      </c>
      <c r="M40" s="16"/>
      <c r="N40" s="16"/>
    </row>
    <row r="41" spans="1:14" ht="14.6">
      <c r="A41" s="10"/>
      <c r="B41" s="17"/>
      <c r="C41" s="10">
        <v>2</v>
      </c>
      <c r="D41" s="10">
        <v>31</v>
      </c>
      <c r="E41" s="10">
        <f>D41+1-C41</f>
        <v>30</v>
      </c>
      <c r="F41" s="10" t="str">
        <f>CONCATENATE(E41,"'h",K41)</f>
        <v>30'h0</v>
      </c>
      <c r="G41" s="10" t="s">
        <v>121</v>
      </c>
      <c r="H41" s="18" t="s">
        <v>106</v>
      </c>
      <c r="I41" s="16" t="s">
        <v>122</v>
      </c>
      <c r="J41" s="10">
        <v>0</v>
      </c>
      <c r="K41" s="10" t="str">
        <f>LOWER(DEC2HEX((J41)))</f>
        <v>0</v>
      </c>
      <c r="L41" s="10">
        <f>J41*(2^C41)</f>
        <v>0</v>
      </c>
      <c r="M41" s="16"/>
      <c r="N41" s="16"/>
    </row>
    <row r="42" spans="1:14" ht="14.6">
      <c r="A42" s="10"/>
      <c r="B42" s="9"/>
      <c r="C42" s="10">
        <v>1</v>
      </c>
      <c r="D42" s="10">
        <v>1</v>
      </c>
      <c r="E42" s="10">
        <f>D42+1-C42</f>
        <v>1</v>
      </c>
      <c r="F42" s="10" t="str">
        <f>CONCATENATE(E42,"'h",K42)</f>
        <v>1'h0</v>
      </c>
      <c r="G42" s="10" t="s">
        <v>211</v>
      </c>
      <c r="H42" s="11" t="s">
        <v>2178</v>
      </c>
      <c r="I42" s="11" t="s">
        <v>2179</v>
      </c>
      <c r="J42" s="17">
        <v>0</v>
      </c>
      <c r="K42" s="10" t="str">
        <f>LOWER(DEC2HEX((J42)))</f>
        <v>0</v>
      </c>
      <c r="L42" s="10">
        <f>J42*(2^C42)</f>
        <v>0</v>
      </c>
      <c r="M42" s="16"/>
      <c r="N42" s="16"/>
    </row>
    <row r="43" spans="1:14" ht="14.6">
      <c r="A43" s="10"/>
      <c r="B43" s="9"/>
      <c r="C43" s="10">
        <v>0</v>
      </c>
      <c r="D43" s="10">
        <v>0</v>
      </c>
      <c r="E43" s="10">
        <f>D43+1-C43</f>
        <v>1</v>
      </c>
      <c r="F43" s="10" t="str">
        <f>CONCATENATE(E43,"'h",K43)</f>
        <v>1'h0</v>
      </c>
      <c r="G43" s="10" t="s">
        <v>211</v>
      </c>
      <c r="H43" s="11" t="s">
        <v>2180</v>
      </c>
      <c r="I43" s="11" t="s">
        <v>2181</v>
      </c>
      <c r="J43" s="17">
        <v>0</v>
      </c>
      <c r="K43" s="10" t="str">
        <f>LOWER(DEC2HEX((J43)))</f>
        <v>0</v>
      </c>
      <c r="L43" s="10">
        <f>J43*(2^C43)</f>
        <v>0</v>
      </c>
      <c r="M43" s="16"/>
      <c r="N43" s="16"/>
    </row>
    <row r="44" spans="1:14" ht="14.6">
      <c r="A44" s="6"/>
      <c r="B44" s="5" t="s">
        <v>179</v>
      </c>
      <c r="C44" s="6"/>
      <c r="D44" s="6"/>
      <c r="E44" s="6">
        <f>SUM(E45:E50)</f>
        <v>32</v>
      </c>
      <c r="F44" s="7" t="str">
        <f>CONCATENATE("32'h",K44)</f>
        <v>32'h00000000</v>
      </c>
      <c r="G44" s="7"/>
      <c r="H44" s="8" t="s">
        <v>2182</v>
      </c>
      <c r="I44" s="8"/>
      <c r="J44" s="6"/>
      <c r="K44" s="6" t="str">
        <f>LOWER(DEC2HEX(L44,8))</f>
        <v>00000000</v>
      </c>
      <c r="L44" s="6">
        <f>SUM(L45:L50)</f>
        <v>0</v>
      </c>
      <c r="M44" s="16"/>
      <c r="N44" s="16"/>
    </row>
    <row r="45" spans="1:14" ht="14.6">
      <c r="A45" s="26"/>
      <c r="B45" s="17"/>
      <c r="C45" s="10">
        <v>19</v>
      </c>
      <c r="D45" s="10">
        <v>31</v>
      </c>
      <c r="E45" s="10">
        <f t="shared" ref="E45:E50" si="2">D45+1-C45</f>
        <v>13</v>
      </c>
      <c r="F45" s="10" t="str">
        <f t="shared" ref="F45:F50" si="3">CONCATENATE(E45,"'h",K45)</f>
        <v>13'h0</v>
      </c>
      <c r="G45" s="11" t="s">
        <v>121</v>
      </c>
      <c r="H45" s="11" t="s">
        <v>45</v>
      </c>
      <c r="I45" s="16" t="s">
        <v>122</v>
      </c>
      <c r="J45" s="10">
        <v>0</v>
      </c>
      <c r="K45" s="10" t="str">
        <f t="shared" ref="K45:K50" si="4">LOWER(DEC2HEX((J45)))</f>
        <v>0</v>
      </c>
      <c r="L45" s="10">
        <f t="shared" ref="L45:L50" si="5">J45*(2^C45)</f>
        <v>0</v>
      </c>
      <c r="M45" s="16"/>
      <c r="N45" s="16"/>
    </row>
    <row r="46" spans="1:14" ht="14.6">
      <c r="A46" s="26"/>
      <c r="B46" s="9"/>
      <c r="C46" s="10">
        <v>18</v>
      </c>
      <c r="D46" s="10">
        <v>18</v>
      </c>
      <c r="E46" s="10">
        <f t="shared" si="2"/>
        <v>1</v>
      </c>
      <c r="F46" s="10" t="str">
        <f t="shared" si="3"/>
        <v>1'h0</v>
      </c>
      <c r="G46" s="11" t="s">
        <v>121</v>
      </c>
      <c r="H46" s="11" t="s">
        <v>2183</v>
      </c>
      <c r="I46" s="15" t="s">
        <v>2184</v>
      </c>
      <c r="J46" s="17">
        <v>0</v>
      </c>
      <c r="K46" s="10" t="str">
        <f t="shared" si="4"/>
        <v>0</v>
      </c>
      <c r="L46" s="10">
        <f t="shared" si="5"/>
        <v>0</v>
      </c>
      <c r="M46" s="16"/>
      <c r="N46" s="16"/>
    </row>
    <row r="47" spans="1:14" ht="14.6">
      <c r="A47" s="26"/>
      <c r="B47" s="9"/>
      <c r="C47" s="10">
        <v>17</v>
      </c>
      <c r="D47" s="10">
        <v>17</v>
      </c>
      <c r="E47" s="10">
        <f t="shared" si="2"/>
        <v>1</v>
      </c>
      <c r="F47" s="10" t="str">
        <f t="shared" si="3"/>
        <v>1'h0</v>
      </c>
      <c r="G47" s="11" t="s">
        <v>121</v>
      </c>
      <c r="H47" s="11" t="s">
        <v>2185</v>
      </c>
      <c r="I47" s="15" t="s">
        <v>2186</v>
      </c>
      <c r="J47" s="17">
        <v>0</v>
      </c>
      <c r="K47" s="10" t="str">
        <f t="shared" si="4"/>
        <v>0</v>
      </c>
      <c r="L47" s="10">
        <f t="shared" si="5"/>
        <v>0</v>
      </c>
      <c r="M47" s="16"/>
      <c r="N47" s="16"/>
    </row>
    <row r="48" spans="1:14" ht="14.6">
      <c r="A48" s="27"/>
      <c r="B48" s="9"/>
      <c r="C48" s="10">
        <v>16</v>
      </c>
      <c r="D48" s="10">
        <v>16</v>
      </c>
      <c r="E48" s="10">
        <f t="shared" si="2"/>
        <v>1</v>
      </c>
      <c r="F48" s="10" t="str">
        <f t="shared" si="3"/>
        <v>1'h0</v>
      </c>
      <c r="G48" s="11" t="s">
        <v>121</v>
      </c>
      <c r="H48" s="11" t="s">
        <v>2187</v>
      </c>
      <c r="I48" s="11" t="s">
        <v>2188</v>
      </c>
      <c r="J48" s="17">
        <v>0</v>
      </c>
      <c r="K48" s="10" t="str">
        <f t="shared" si="4"/>
        <v>0</v>
      </c>
      <c r="L48" s="10">
        <f t="shared" si="5"/>
        <v>0</v>
      </c>
      <c r="M48" s="16"/>
      <c r="N48" s="16"/>
    </row>
    <row r="49" spans="1:14" ht="14.6">
      <c r="A49" s="10"/>
      <c r="B49" s="9"/>
      <c r="C49" s="10">
        <v>1</v>
      </c>
      <c r="D49" s="10">
        <v>15</v>
      </c>
      <c r="E49" s="10">
        <f t="shared" si="2"/>
        <v>15</v>
      </c>
      <c r="F49" s="10" t="str">
        <f t="shared" si="3"/>
        <v>15'h0</v>
      </c>
      <c r="G49" s="11" t="s">
        <v>121</v>
      </c>
      <c r="H49" s="11" t="s">
        <v>45</v>
      </c>
      <c r="I49" s="19"/>
      <c r="J49" s="17">
        <v>0</v>
      </c>
      <c r="K49" s="10" t="str">
        <f t="shared" si="4"/>
        <v>0</v>
      </c>
      <c r="L49" s="10">
        <f t="shared" si="5"/>
        <v>0</v>
      </c>
      <c r="M49" s="16"/>
      <c r="N49" s="16"/>
    </row>
    <row r="50" spans="1:14" ht="70.75">
      <c r="A50" s="27"/>
      <c r="B50" s="9"/>
      <c r="C50" s="10">
        <v>0</v>
      </c>
      <c r="D50" s="10">
        <v>0</v>
      </c>
      <c r="E50" s="10">
        <f t="shared" si="2"/>
        <v>1</v>
      </c>
      <c r="F50" s="10" t="str">
        <f t="shared" si="3"/>
        <v>1'h0</v>
      </c>
      <c r="G50" s="11" t="s">
        <v>121</v>
      </c>
      <c r="H50" s="11" t="s">
        <v>1228</v>
      </c>
      <c r="I50" s="12" t="s">
        <v>2189</v>
      </c>
      <c r="J50" s="17">
        <v>0</v>
      </c>
      <c r="K50" s="10" t="str">
        <f t="shared" si="4"/>
        <v>0</v>
      </c>
      <c r="L50" s="10">
        <f t="shared" si="5"/>
        <v>0</v>
      </c>
      <c r="M50" s="16"/>
      <c r="N50" s="16"/>
    </row>
    <row r="51" spans="1:14">
      <c r="J51"/>
      <c r="K51"/>
    </row>
    <row r="52" spans="1:14">
      <c r="J52"/>
      <c r="K52"/>
    </row>
    <row r="53" spans="1:14">
      <c r="J53"/>
      <c r="K53"/>
    </row>
    <row r="54" spans="1:14">
      <c r="J54"/>
      <c r="K54"/>
    </row>
    <row r="55" spans="1:14">
      <c r="J55"/>
      <c r="K55"/>
    </row>
    <row r="56" spans="1:14">
      <c r="J56"/>
      <c r="K56"/>
    </row>
    <row r="57" spans="1:14">
      <c r="J57"/>
      <c r="K57"/>
    </row>
    <row r="58" spans="1:14">
      <c r="J58"/>
      <c r="K58"/>
    </row>
    <row r="59" spans="1:14">
      <c r="J59"/>
      <c r="K59"/>
    </row>
    <row r="60" spans="1:14">
      <c r="J60"/>
      <c r="K60"/>
    </row>
    <row r="61" spans="1:14">
      <c r="J61"/>
      <c r="K61"/>
    </row>
    <row r="62" spans="1:14">
      <c r="J62"/>
      <c r="K62"/>
    </row>
    <row r="63" spans="1:14">
      <c r="J63"/>
      <c r="K63"/>
    </row>
    <row r="64" spans="1:14">
      <c r="J64"/>
      <c r="K64"/>
    </row>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sheetData>
  <phoneticPr fontId="29"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D1" zoomScale="85" zoomScaleNormal="85" workbookViewId="0">
      <selection activeCell="N1" sqref="N1:N1048576"/>
    </sheetView>
  </sheetViews>
  <sheetFormatPr defaultRowHeight="14.15"/>
  <cols>
    <col min="1" max="1" width="15.07421875" customWidth="1"/>
    <col min="2" max="2" width="13.61328125" customWidth="1"/>
    <col min="3" max="3" width="19.3828125" customWidth="1"/>
    <col min="4" max="4" width="15.921875" customWidth="1"/>
    <col min="6" max="6" width="12.921875" customWidth="1"/>
    <col min="7" max="7" width="11.4609375" customWidth="1"/>
    <col min="8" max="9" width="18.07421875" customWidth="1"/>
    <col min="10" max="10" width="17.07421875" customWidth="1"/>
    <col min="11" max="11" width="14.61328125" customWidth="1"/>
    <col min="12" max="12" width="16.4609375" customWidth="1"/>
    <col min="13" max="13" width="17.61328125" customWidth="1"/>
  </cols>
  <sheetData>
    <row r="1" spans="1:13" ht="29.15">
      <c r="A1" s="4" t="s">
        <v>106</v>
      </c>
      <c r="B1" s="3" t="s">
        <v>107</v>
      </c>
      <c r="C1" s="4" t="s">
        <v>108</v>
      </c>
      <c r="D1" s="4" t="s">
        <v>109</v>
      </c>
      <c r="E1" s="4" t="s">
        <v>110</v>
      </c>
      <c r="F1" s="4" t="s">
        <v>111</v>
      </c>
      <c r="G1" s="4" t="s">
        <v>112</v>
      </c>
      <c r="H1" s="4" t="s">
        <v>2422</v>
      </c>
      <c r="I1" s="4" t="s">
        <v>114</v>
      </c>
      <c r="J1" s="4" t="s">
        <v>115</v>
      </c>
      <c r="K1" s="4" t="s">
        <v>116</v>
      </c>
      <c r="L1" s="4" t="s">
        <v>117</v>
      </c>
      <c r="M1" s="4" t="s">
        <v>118</v>
      </c>
    </row>
    <row r="2" spans="1:13" ht="14.6">
      <c r="A2" s="6"/>
      <c r="B2" s="5" t="s">
        <v>120</v>
      </c>
      <c r="C2" s="6"/>
      <c r="D2" s="6"/>
      <c r="E2" s="6">
        <f>SUM(E3:E10)</f>
        <v>32</v>
      </c>
      <c r="F2" s="7" t="str">
        <f>CONCATENATE("32'h",K2)</f>
        <v>32'h00000040</v>
      </c>
      <c r="G2" s="7"/>
      <c r="H2" s="8" t="s">
        <v>2423</v>
      </c>
      <c r="I2" s="8"/>
      <c r="J2" s="6"/>
      <c r="K2" s="6" t="str">
        <f>LOWER(DEC2HEX(L2,8))</f>
        <v>00000040</v>
      </c>
      <c r="L2" s="6">
        <f>SUM(L3:L10)</f>
        <v>64</v>
      </c>
      <c r="M2" s="8">
        <v>12</v>
      </c>
    </row>
    <row r="3" spans="1:13" ht="14.6">
      <c r="A3" s="10"/>
      <c r="B3" s="9"/>
      <c r="C3" s="10">
        <v>7</v>
      </c>
      <c r="D3" s="10">
        <v>31</v>
      </c>
      <c r="E3" s="10">
        <f t="shared" ref="E3:E10" si="0">D3+1-C3</f>
        <v>25</v>
      </c>
      <c r="F3" s="10" t="str">
        <f t="shared" ref="F3" si="1">CONCATENATE(E3,"'h",K3)</f>
        <v>25'h0</v>
      </c>
      <c r="G3" s="10" t="s">
        <v>121</v>
      </c>
      <c r="H3" s="11" t="s">
        <v>45</v>
      </c>
      <c r="I3" s="11"/>
      <c r="J3" s="17">
        <v>0</v>
      </c>
      <c r="K3" s="10" t="str">
        <f t="shared" ref="K3:K10" si="2">LOWER(DEC2HEX((J3)))</f>
        <v>0</v>
      </c>
      <c r="L3" s="10">
        <f t="shared" ref="L3:L10" si="3">J3*(2^C3)</f>
        <v>0</v>
      </c>
      <c r="M3" s="16"/>
    </row>
    <row r="4" spans="1:13" ht="14.6">
      <c r="A4" s="10"/>
      <c r="B4" s="9"/>
      <c r="C4" s="10">
        <v>6</v>
      </c>
      <c r="D4" s="10">
        <v>6</v>
      </c>
      <c r="E4" s="10">
        <f t="shared" si="0"/>
        <v>1</v>
      </c>
      <c r="F4" s="10" t="str">
        <f>CONCATENATE(E4,"'h",K4)</f>
        <v>1'h1</v>
      </c>
      <c r="G4" s="10" t="s">
        <v>2424</v>
      </c>
      <c r="H4" s="11" t="s">
        <v>2425</v>
      </c>
      <c r="I4" s="11"/>
      <c r="J4" s="17">
        <v>1</v>
      </c>
      <c r="K4" s="10" t="str">
        <f t="shared" si="2"/>
        <v>1</v>
      </c>
      <c r="L4" s="10">
        <f t="shared" si="3"/>
        <v>64</v>
      </c>
      <c r="M4" s="16"/>
    </row>
    <row r="5" spans="1:13" ht="14.6">
      <c r="A5" s="10"/>
      <c r="B5" s="9"/>
      <c r="C5" s="10">
        <v>5</v>
      </c>
      <c r="D5" s="10">
        <v>5</v>
      </c>
      <c r="E5" s="10">
        <f t="shared" si="0"/>
        <v>1</v>
      </c>
      <c r="F5" s="10" t="str">
        <f t="shared" ref="F5:F10" si="4">CONCATENATE(E5,"'h",K5)</f>
        <v>1'h0</v>
      </c>
      <c r="G5" s="10" t="s">
        <v>2424</v>
      </c>
      <c r="H5" s="11" t="s">
        <v>2426</v>
      </c>
      <c r="I5" s="11"/>
      <c r="J5" s="17">
        <v>0</v>
      </c>
      <c r="K5" s="10" t="str">
        <f t="shared" si="2"/>
        <v>0</v>
      </c>
      <c r="L5" s="10">
        <f t="shared" si="3"/>
        <v>0</v>
      </c>
      <c r="M5" s="16"/>
    </row>
    <row r="6" spans="1:13" ht="14.6">
      <c r="A6" s="10"/>
      <c r="B6" s="9"/>
      <c r="C6" s="10">
        <v>4</v>
      </c>
      <c r="D6" s="10">
        <v>4</v>
      </c>
      <c r="E6" s="10">
        <f t="shared" si="0"/>
        <v>1</v>
      </c>
      <c r="F6" s="10" t="str">
        <f t="shared" si="4"/>
        <v>1'h0</v>
      </c>
      <c r="G6" s="10" t="s">
        <v>2424</v>
      </c>
      <c r="H6" s="11" t="s">
        <v>2427</v>
      </c>
      <c r="I6" s="11"/>
      <c r="J6" s="17">
        <v>0</v>
      </c>
      <c r="K6" s="10" t="str">
        <f t="shared" si="2"/>
        <v>0</v>
      </c>
      <c r="L6" s="10">
        <f t="shared" si="3"/>
        <v>0</v>
      </c>
      <c r="M6" s="16"/>
    </row>
    <row r="7" spans="1:13" ht="14.6">
      <c r="A7" s="10"/>
      <c r="B7" s="9"/>
      <c r="C7" s="10">
        <v>3</v>
      </c>
      <c r="D7" s="10">
        <v>3</v>
      </c>
      <c r="E7" s="10">
        <f t="shared" si="0"/>
        <v>1</v>
      </c>
      <c r="F7" s="10" t="str">
        <f t="shared" si="4"/>
        <v>1'h0</v>
      </c>
      <c r="G7" s="10" t="s">
        <v>2424</v>
      </c>
      <c r="H7" s="11" t="s">
        <v>2428</v>
      </c>
      <c r="I7" s="11"/>
      <c r="J7" s="17">
        <v>0</v>
      </c>
      <c r="K7" s="10" t="str">
        <f t="shared" si="2"/>
        <v>0</v>
      </c>
      <c r="L7" s="10">
        <f t="shared" si="3"/>
        <v>0</v>
      </c>
      <c r="M7" s="16"/>
    </row>
    <row r="8" spans="1:13" ht="14.6">
      <c r="A8" s="10"/>
      <c r="B8" s="9"/>
      <c r="C8" s="10">
        <v>2</v>
      </c>
      <c r="D8" s="10">
        <v>2</v>
      </c>
      <c r="E8" s="10">
        <f t="shared" si="0"/>
        <v>1</v>
      </c>
      <c r="F8" s="10" t="str">
        <f t="shared" si="4"/>
        <v>1'h0</v>
      </c>
      <c r="G8" s="10" t="s">
        <v>2424</v>
      </c>
      <c r="H8" s="11" t="s">
        <v>2429</v>
      </c>
      <c r="I8" s="11"/>
      <c r="J8" s="17">
        <v>0</v>
      </c>
      <c r="K8" s="10" t="str">
        <f t="shared" si="2"/>
        <v>0</v>
      </c>
      <c r="L8" s="10">
        <f t="shared" si="3"/>
        <v>0</v>
      </c>
      <c r="M8" s="16"/>
    </row>
    <row r="9" spans="1:13" ht="14.6">
      <c r="A9" s="10"/>
      <c r="B9" s="9"/>
      <c r="C9" s="10">
        <v>1</v>
      </c>
      <c r="D9" s="10">
        <v>1</v>
      </c>
      <c r="E9" s="10">
        <f t="shared" si="0"/>
        <v>1</v>
      </c>
      <c r="F9" s="10" t="str">
        <f t="shared" si="4"/>
        <v>1'h0</v>
      </c>
      <c r="G9" s="10" t="s">
        <v>2424</v>
      </c>
      <c r="H9" s="11" t="s">
        <v>2430</v>
      </c>
      <c r="I9" s="11"/>
      <c r="J9" s="17">
        <v>0</v>
      </c>
      <c r="K9" s="10" t="str">
        <f t="shared" si="2"/>
        <v>0</v>
      </c>
      <c r="L9" s="10">
        <f t="shared" si="3"/>
        <v>0</v>
      </c>
      <c r="M9" s="16"/>
    </row>
    <row r="10" spans="1:13" ht="14.6">
      <c r="A10" s="10"/>
      <c r="B10" s="9"/>
      <c r="C10" s="10">
        <v>0</v>
      </c>
      <c r="D10" s="10">
        <v>0</v>
      </c>
      <c r="E10" s="10">
        <f t="shared" si="0"/>
        <v>1</v>
      </c>
      <c r="F10" s="10" t="str">
        <f t="shared" si="4"/>
        <v>1'h0</v>
      </c>
      <c r="G10" s="10" t="s">
        <v>2424</v>
      </c>
      <c r="H10" s="11" t="s">
        <v>2431</v>
      </c>
      <c r="I10" s="11"/>
      <c r="J10" s="17">
        <v>0</v>
      </c>
      <c r="K10" s="10" t="str">
        <f t="shared" si="2"/>
        <v>0</v>
      </c>
      <c r="L10" s="10">
        <f t="shared" si="3"/>
        <v>0</v>
      </c>
      <c r="M10" s="16"/>
    </row>
    <row r="11" spans="1:13" ht="14.6">
      <c r="A11" s="6"/>
      <c r="B11" s="5" t="s">
        <v>2432</v>
      </c>
      <c r="C11" s="6"/>
      <c r="D11" s="6"/>
      <c r="E11" s="6">
        <f>SUM(E12:E16)</f>
        <v>32</v>
      </c>
      <c r="F11" s="7" t="str">
        <f>CONCATENATE("32'h",K11)</f>
        <v>32'h00000000</v>
      </c>
      <c r="G11" s="7"/>
      <c r="H11" s="8" t="s">
        <v>2433</v>
      </c>
      <c r="I11" s="8"/>
      <c r="J11" s="6"/>
      <c r="K11" s="6" t="str">
        <f>LOWER(DEC2HEX(L11,8))</f>
        <v>00000000</v>
      </c>
      <c r="L11" s="6">
        <f>SUM(L12:L16)</f>
        <v>0</v>
      </c>
      <c r="M11" s="8">
        <v>12</v>
      </c>
    </row>
    <row r="12" spans="1:13" ht="14.6">
      <c r="A12" s="10"/>
      <c r="B12" s="9"/>
      <c r="C12" s="10">
        <v>5</v>
      </c>
      <c r="D12" s="10">
        <v>31</v>
      </c>
      <c r="E12" s="10">
        <f>D12+1-C12</f>
        <v>27</v>
      </c>
      <c r="F12" s="10" t="str">
        <f t="shared" ref="F12" si="5">CONCATENATE(E12,"'h",K12)</f>
        <v>27'h0</v>
      </c>
      <c r="G12" s="10" t="s">
        <v>121</v>
      </c>
      <c r="H12" s="11" t="s">
        <v>45</v>
      </c>
      <c r="I12" s="11"/>
      <c r="J12" s="17">
        <v>0</v>
      </c>
      <c r="K12" s="10" t="str">
        <f>LOWER(DEC2HEX((J12)))</f>
        <v>0</v>
      </c>
      <c r="L12" s="10">
        <f>J12*(2^C12)</f>
        <v>0</v>
      </c>
      <c r="M12" s="16"/>
    </row>
    <row r="13" spans="1:13" ht="14.6">
      <c r="A13" s="10"/>
      <c r="B13" s="9"/>
      <c r="C13" s="10">
        <v>4</v>
      </c>
      <c r="D13" s="10">
        <v>4</v>
      </c>
      <c r="E13" s="10">
        <f>D13+1-C13</f>
        <v>1</v>
      </c>
      <c r="F13" s="10" t="str">
        <f t="shared" ref="F13" si="6">CONCATENATE(E13,"'h",K13)</f>
        <v>1'h0</v>
      </c>
      <c r="G13" s="10" t="s">
        <v>121</v>
      </c>
      <c r="H13" s="11" t="s">
        <v>2435</v>
      </c>
      <c r="I13" s="11"/>
      <c r="J13" s="17">
        <v>0</v>
      </c>
      <c r="K13" s="10" t="str">
        <f>LOWER(DEC2HEX((J13)))</f>
        <v>0</v>
      </c>
      <c r="L13" s="10">
        <f>J13*(2^C13)</f>
        <v>0</v>
      </c>
      <c r="M13" s="16"/>
    </row>
    <row r="14" spans="1:13" ht="14.6">
      <c r="A14" s="10"/>
      <c r="B14" s="9"/>
      <c r="C14" s="10">
        <v>3</v>
      </c>
      <c r="D14" s="10">
        <v>3</v>
      </c>
      <c r="E14" s="10">
        <f>D14+1-C14</f>
        <v>1</v>
      </c>
      <c r="F14" s="10" t="str">
        <f t="shared" ref="F14" si="7">CONCATENATE(E14,"'h",K14)</f>
        <v>1'h0</v>
      </c>
      <c r="G14" s="10" t="s">
        <v>2661</v>
      </c>
      <c r="H14" s="11" t="s">
        <v>2436</v>
      </c>
      <c r="I14" s="11"/>
      <c r="J14" s="17">
        <v>0</v>
      </c>
      <c r="K14" s="10" t="str">
        <f>LOWER(DEC2HEX((J14)))</f>
        <v>0</v>
      </c>
      <c r="L14" s="10">
        <f>J14*(2^C14)</f>
        <v>0</v>
      </c>
      <c r="M14" s="16"/>
    </row>
    <row r="15" spans="1:13" ht="14.6">
      <c r="A15" s="10"/>
      <c r="B15" s="9"/>
      <c r="C15" s="10">
        <v>2</v>
      </c>
      <c r="D15" s="10">
        <v>2</v>
      </c>
      <c r="E15" s="10">
        <f>D15+1-C15</f>
        <v>1</v>
      </c>
      <c r="F15" s="10" t="str">
        <f t="shared" ref="F15" si="8">CONCATENATE(E15,"'h",K15)</f>
        <v>1'h0</v>
      </c>
      <c r="G15" s="10" t="s">
        <v>121</v>
      </c>
      <c r="H15" s="11" t="s">
        <v>2437</v>
      </c>
      <c r="I15" s="11"/>
      <c r="J15" s="17">
        <v>0</v>
      </c>
      <c r="K15" s="10" t="str">
        <f>LOWER(DEC2HEX((J15)))</f>
        <v>0</v>
      </c>
      <c r="L15" s="10">
        <f>J15*(2^C15)</f>
        <v>0</v>
      </c>
      <c r="M15" s="16"/>
    </row>
    <row r="16" spans="1:13" ht="14.6">
      <c r="A16" s="10"/>
      <c r="B16" s="9"/>
      <c r="C16" s="10">
        <v>0</v>
      </c>
      <c r="D16" s="10">
        <v>1</v>
      </c>
      <c r="E16" s="10">
        <f>D16+1-C16</f>
        <v>2</v>
      </c>
      <c r="F16" s="10" t="str">
        <f t="shared" ref="F16" si="9">CONCATENATE(E16,"'h",K16)</f>
        <v>2'h0</v>
      </c>
      <c r="G16" s="10" t="s">
        <v>121</v>
      </c>
      <c r="H16" s="11" t="s">
        <v>2438</v>
      </c>
      <c r="I16" s="11"/>
      <c r="J16" s="17">
        <v>0</v>
      </c>
      <c r="K16" s="10" t="str">
        <f>LOWER(DEC2HEX((J16)))</f>
        <v>0</v>
      </c>
      <c r="L16" s="10">
        <f>J16*(2^C16)</f>
        <v>0</v>
      </c>
      <c r="M16" s="16"/>
    </row>
    <row r="17" spans="1:13" ht="14.6">
      <c r="A17" s="6"/>
      <c r="B17" s="5" t="s">
        <v>2443</v>
      </c>
      <c r="C17" s="6"/>
      <c r="D17" s="6"/>
      <c r="E17" s="6">
        <f>SUM(E18:E20)</f>
        <v>32</v>
      </c>
      <c r="F17" s="7" t="str">
        <f>CONCATENATE("32'h",K17)</f>
        <v>32'h00000000</v>
      </c>
      <c r="G17" s="7"/>
      <c r="H17" s="8" t="s">
        <v>2439</v>
      </c>
      <c r="I17" s="8"/>
      <c r="J17" s="6"/>
      <c r="K17" s="6" t="str">
        <f>LOWER(DEC2HEX(L17,8))</f>
        <v>00000000</v>
      </c>
      <c r="L17" s="6">
        <f>SUM(L18:L20)</f>
        <v>0</v>
      </c>
      <c r="M17" s="8">
        <v>12</v>
      </c>
    </row>
    <row r="18" spans="1:13" ht="14.6">
      <c r="A18" s="10"/>
      <c r="B18" s="9"/>
      <c r="C18" s="10">
        <v>2</v>
      </c>
      <c r="D18" s="10">
        <v>31</v>
      </c>
      <c r="E18" s="10">
        <f>D18+1-C18</f>
        <v>30</v>
      </c>
      <c r="F18" s="10" t="str">
        <f t="shared" ref="F18" si="10">CONCATENATE(E18,"'h",K18)</f>
        <v>30'h0</v>
      </c>
      <c r="G18" s="10" t="s">
        <v>121</v>
      </c>
      <c r="H18" s="11" t="s">
        <v>45</v>
      </c>
      <c r="I18" s="11"/>
      <c r="J18" s="17">
        <v>0</v>
      </c>
      <c r="K18" s="10" t="str">
        <f>LOWER(DEC2HEX((J18)))</f>
        <v>0</v>
      </c>
      <c r="L18" s="10">
        <f>J18*(2^C18)</f>
        <v>0</v>
      </c>
      <c r="M18" s="16"/>
    </row>
    <row r="19" spans="1:13" ht="14.6">
      <c r="A19" s="10"/>
      <c r="B19" s="9"/>
      <c r="C19" s="10">
        <v>1</v>
      </c>
      <c r="D19" s="10">
        <v>1</v>
      </c>
      <c r="E19" s="10">
        <f>D19+1-C19</f>
        <v>1</v>
      </c>
      <c r="F19" s="10" t="str">
        <f t="shared" ref="F19" si="11">CONCATENATE(E19,"'h",K19)</f>
        <v>1'h0</v>
      </c>
      <c r="G19" s="10" t="s">
        <v>2440</v>
      </c>
      <c r="H19" s="11" t="s">
        <v>2441</v>
      </c>
      <c r="I19" s="11"/>
      <c r="J19" s="17">
        <v>0</v>
      </c>
      <c r="K19" s="10" t="str">
        <f>LOWER(DEC2HEX((J19)))</f>
        <v>0</v>
      </c>
      <c r="L19" s="10">
        <f>J19*(2^C19)</f>
        <v>0</v>
      </c>
      <c r="M19" s="16"/>
    </row>
    <row r="20" spans="1:13" ht="14.6">
      <c r="A20" s="10"/>
      <c r="B20" s="9"/>
      <c r="C20" s="10">
        <v>0</v>
      </c>
      <c r="D20" s="10">
        <v>0</v>
      </c>
      <c r="E20" s="10">
        <f>D20+1-C20</f>
        <v>1</v>
      </c>
      <c r="F20" s="10" t="str">
        <f t="shared" ref="F20" si="12">CONCATENATE(E20,"'h",K20)</f>
        <v>1'h0</v>
      </c>
      <c r="G20" s="10" t="s">
        <v>2440</v>
      </c>
      <c r="H20" s="11" t="s">
        <v>2442</v>
      </c>
      <c r="I20" s="11"/>
      <c r="J20" s="17">
        <v>0</v>
      </c>
      <c r="K20" s="10" t="str">
        <f>LOWER(DEC2HEX((J20)))</f>
        <v>0</v>
      </c>
      <c r="L20" s="10">
        <f>J20*(2^C20)</f>
        <v>0</v>
      </c>
      <c r="M20" s="16"/>
    </row>
    <row r="21" spans="1:13" ht="14.6">
      <c r="A21" s="6"/>
      <c r="B21" s="5" t="s">
        <v>2444</v>
      </c>
      <c r="C21" s="6"/>
      <c r="D21" s="6"/>
      <c r="E21" s="6">
        <f>SUM(E22:E24)</f>
        <v>32</v>
      </c>
      <c r="F21" s="7" t="str">
        <f>CONCATENATE("32'h",K21)</f>
        <v>32'h00000000</v>
      </c>
      <c r="G21" s="7"/>
      <c r="H21" s="8" t="s">
        <v>2446</v>
      </c>
      <c r="I21" s="8"/>
      <c r="J21" s="6"/>
      <c r="K21" s="6" t="str">
        <f>LOWER(DEC2HEX(L21,8))</f>
        <v>00000000</v>
      </c>
      <c r="L21" s="6">
        <f>SUM(L22:L24)</f>
        <v>0</v>
      </c>
      <c r="M21" s="8">
        <v>12</v>
      </c>
    </row>
    <row r="22" spans="1:13" ht="14.6">
      <c r="A22" s="10"/>
      <c r="B22" s="9"/>
      <c r="C22" s="10">
        <v>2</v>
      </c>
      <c r="D22" s="10">
        <v>31</v>
      </c>
      <c r="E22" s="10">
        <f>D22+1-C22</f>
        <v>30</v>
      </c>
      <c r="F22" s="10" t="str">
        <f t="shared" ref="F22:F24" si="13">CONCATENATE(E22,"'h",K22)</f>
        <v>30'h0</v>
      </c>
      <c r="G22" s="10" t="s">
        <v>121</v>
      </c>
      <c r="H22" s="11" t="s">
        <v>45</v>
      </c>
      <c r="I22" s="11"/>
      <c r="J22" s="17">
        <v>0</v>
      </c>
      <c r="K22" s="10" t="str">
        <f>LOWER(DEC2HEX((J22)))</f>
        <v>0</v>
      </c>
      <c r="L22" s="10">
        <f>J22*(2^C22)</f>
        <v>0</v>
      </c>
      <c r="M22" s="16"/>
    </row>
    <row r="23" spans="1:13" ht="14.6">
      <c r="A23" s="10"/>
      <c r="B23" s="9"/>
      <c r="C23" s="10">
        <v>1</v>
      </c>
      <c r="D23" s="10">
        <v>1</v>
      </c>
      <c r="E23" s="10">
        <f>D23+1-C23</f>
        <v>1</v>
      </c>
      <c r="F23" s="10" t="str">
        <f t="shared" si="13"/>
        <v>1'h0</v>
      </c>
      <c r="G23" s="10" t="s">
        <v>2440</v>
      </c>
      <c r="H23" s="11" t="s">
        <v>2441</v>
      </c>
      <c r="I23" s="11"/>
      <c r="J23" s="17">
        <v>0</v>
      </c>
      <c r="K23" s="10" t="str">
        <f>LOWER(DEC2HEX((J23)))</f>
        <v>0</v>
      </c>
      <c r="L23" s="10">
        <f>J23*(2^C23)</f>
        <v>0</v>
      </c>
      <c r="M23" s="16"/>
    </row>
    <row r="24" spans="1:13" ht="14.6">
      <c r="A24" s="10"/>
      <c r="B24" s="9"/>
      <c r="C24" s="10">
        <v>0</v>
      </c>
      <c r="D24" s="10">
        <v>0</v>
      </c>
      <c r="E24" s="10">
        <f>D24+1-C24</f>
        <v>1</v>
      </c>
      <c r="F24" s="10" t="str">
        <f t="shared" si="13"/>
        <v>1'h0</v>
      </c>
      <c r="G24" s="10" t="s">
        <v>2440</v>
      </c>
      <c r="H24" s="11" t="s">
        <v>2442</v>
      </c>
      <c r="I24" s="11"/>
      <c r="J24" s="17">
        <v>0</v>
      </c>
      <c r="K24" s="10" t="str">
        <f>LOWER(DEC2HEX((J24)))</f>
        <v>0</v>
      </c>
      <c r="L24" s="10">
        <f>J24*(2^C24)</f>
        <v>0</v>
      </c>
      <c r="M24" s="16"/>
    </row>
    <row r="25" spans="1:13" ht="14.6">
      <c r="A25" s="6"/>
      <c r="B25" s="5" t="s">
        <v>2447</v>
      </c>
      <c r="C25" s="6"/>
      <c r="D25" s="6"/>
      <c r="E25" s="6">
        <f>SUM(E26:E31)</f>
        <v>32</v>
      </c>
      <c r="F25" s="7" t="str">
        <f>CONCATENATE("32'h",K25)</f>
        <v>32'h00003996</v>
      </c>
      <c r="G25" s="7"/>
      <c r="H25" s="8" t="s">
        <v>2445</v>
      </c>
      <c r="I25" s="8"/>
      <c r="J25" s="6"/>
      <c r="K25" s="6" t="str">
        <f>LOWER(DEC2HEX(L25,8))</f>
        <v>00003996</v>
      </c>
      <c r="L25" s="6">
        <f>SUM(L26:L31)</f>
        <v>14742</v>
      </c>
      <c r="M25" s="8">
        <v>12</v>
      </c>
    </row>
    <row r="26" spans="1:13" ht="14.6">
      <c r="A26" s="10"/>
      <c r="B26" s="9"/>
      <c r="C26" s="10">
        <v>14</v>
      </c>
      <c r="D26" s="10">
        <v>31</v>
      </c>
      <c r="E26" s="10">
        <f t="shared" ref="E26:E31" si="14">D26+1-C26</f>
        <v>18</v>
      </c>
      <c r="F26" s="10" t="str">
        <f t="shared" ref="F26" si="15">CONCATENATE(E26,"'h",K26)</f>
        <v>18'h0</v>
      </c>
      <c r="G26" s="10" t="s">
        <v>121</v>
      </c>
      <c r="H26" s="11" t="s">
        <v>45</v>
      </c>
      <c r="I26" s="11"/>
      <c r="J26" s="17">
        <v>0</v>
      </c>
      <c r="K26" s="10" t="str">
        <f t="shared" ref="K26:K30" si="16">LOWER(DEC2HEX((J26)))</f>
        <v>0</v>
      </c>
      <c r="L26" s="10">
        <f t="shared" ref="L26:L31" si="17">J26*(2^C26)</f>
        <v>0</v>
      </c>
      <c r="M26" s="16"/>
    </row>
    <row r="27" spans="1:13" ht="14.6">
      <c r="A27" s="10"/>
      <c r="B27" s="9"/>
      <c r="C27" s="10">
        <v>13</v>
      </c>
      <c r="D27" s="10">
        <v>13</v>
      </c>
      <c r="E27" s="10">
        <f t="shared" si="14"/>
        <v>1</v>
      </c>
      <c r="F27" s="10" t="str">
        <f t="shared" ref="F27:F31" si="18">CONCATENATE(E27,"'h",K27)</f>
        <v>1'h1</v>
      </c>
      <c r="G27" s="10" t="s">
        <v>121</v>
      </c>
      <c r="H27" s="11" t="s">
        <v>2448</v>
      </c>
      <c r="I27" s="11"/>
      <c r="J27" s="17">
        <v>1</v>
      </c>
      <c r="K27" s="10" t="str">
        <f t="shared" si="16"/>
        <v>1</v>
      </c>
      <c r="L27" s="10">
        <f t="shared" si="17"/>
        <v>8192</v>
      </c>
      <c r="M27" s="16"/>
    </row>
    <row r="28" spans="1:13" ht="14.6">
      <c r="A28" s="10"/>
      <c r="B28" s="9"/>
      <c r="C28" s="10">
        <v>12</v>
      </c>
      <c r="D28" s="10">
        <v>12</v>
      </c>
      <c r="E28" s="10">
        <f t="shared" si="14"/>
        <v>1</v>
      </c>
      <c r="F28" s="10" t="str">
        <f t="shared" si="18"/>
        <v>1'h1</v>
      </c>
      <c r="G28" s="10" t="s">
        <v>121</v>
      </c>
      <c r="H28" s="11" t="s">
        <v>2449</v>
      </c>
      <c r="I28" s="11"/>
      <c r="J28" s="17">
        <v>1</v>
      </c>
      <c r="K28" s="10" t="str">
        <f t="shared" si="16"/>
        <v>1</v>
      </c>
      <c r="L28" s="10">
        <f t="shared" si="17"/>
        <v>4096</v>
      </c>
      <c r="M28" s="16"/>
    </row>
    <row r="29" spans="1:13" ht="14.6">
      <c r="A29" s="10"/>
      <c r="B29" s="9"/>
      <c r="C29" s="10">
        <v>10</v>
      </c>
      <c r="D29" s="10">
        <v>11</v>
      </c>
      <c r="E29" s="10">
        <f t="shared" si="14"/>
        <v>2</v>
      </c>
      <c r="F29" s="10" t="str">
        <f t="shared" si="18"/>
        <v>2'h2</v>
      </c>
      <c r="G29" s="10" t="s">
        <v>121</v>
      </c>
      <c r="H29" s="11" t="s">
        <v>2450</v>
      </c>
      <c r="I29" s="11"/>
      <c r="J29" s="17">
        <v>2</v>
      </c>
      <c r="K29" s="10" t="str">
        <f t="shared" si="16"/>
        <v>2</v>
      </c>
      <c r="L29" s="10">
        <f t="shared" si="17"/>
        <v>2048</v>
      </c>
      <c r="M29" s="16"/>
    </row>
    <row r="30" spans="1:13" ht="14.6">
      <c r="A30" s="10"/>
      <c r="B30" s="9"/>
      <c r="C30" s="10">
        <v>5</v>
      </c>
      <c r="D30" s="10">
        <v>9</v>
      </c>
      <c r="E30" s="10">
        <f t="shared" si="14"/>
        <v>5</v>
      </c>
      <c r="F30" s="10" t="str">
        <f t="shared" si="18"/>
        <v>5'hc</v>
      </c>
      <c r="G30" s="10" t="s">
        <v>121</v>
      </c>
      <c r="H30" s="11" t="s">
        <v>2451</v>
      </c>
      <c r="I30" s="11"/>
      <c r="J30" s="17">
        <v>12</v>
      </c>
      <c r="K30" s="10" t="str">
        <f t="shared" si="16"/>
        <v>c</v>
      </c>
      <c r="L30" s="10">
        <f t="shared" si="17"/>
        <v>384</v>
      </c>
      <c r="M30" s="16"/>
    </row>
    <row r="31" spans="1:13" ht="14.6">
      <c r="A31" s="10"/>
      <c r="B31" s="9"/>
      <c r="C31" s="10">
        <v>0</v>
      </c>
      <c r="D31" s="10">
        <v>4</v>
      </c>
      <c r="E31" s="10">
        <f t="shared" si="14"/>
        <v>5</v>
      </c>
      <c r="F31" s="10" t="str">
        <f t="shared" si="18"/>
        <v>5'h16</v>
      </c>
      <c r="G31" s="10" t="s">
        <v>121</v>
      </c>
      <c r="H31" s="11" t="s">
        <v>2452</v>
      </c>
      <c r="I31" s="11"/>
      <c r="J31" s="17">
        <v>22</v>
      </c>
      <c r="K31" s="10" t="str">
        <f>LOWER(DEC2HEX((J31)))</f>
        <v>16</v>
      </c>
      <c r="L31" s="10">
        <f t="shared" si="17"/>
        <v>22</v>
      </c>
      <c r="M31" s="16"/>
    </row>
    <row r="32" spans="1:13" ht="14.6">
      <c r="A32" s="6"/>
      <c r="B32" s="5" t="s">
        <v>2453</v>
      </c>
      <c r="C32" s="6"/>
      <c r="D32" s="6"/>
      <c r="E32" s="6">
        <f>SUM(E33:E33)</f>
        <v>32</v>
      </c>
      <c r="F32" s="7" t="str">
        <f>CONCATENATE("32'h",K32)</f>
        <v>32'h00000000</v>
      </c>
      <c r="G32" s="7"/>
      <c r="H32" s="8" t="s">
        <v>2454</v>
      </c>
      <c r="I32" s="8"/>
      <c r="J32" s="6"/>
      <c r="K32" s="6" t="str">
        <f>LOWER(DEC2HEX(L32,8))</f>
        <v>00000000</v>
      </c>
      <c r="L32" s="6">
        <f>SUM(L33:L33)</f>
        <v>0</v>
      </c>
      <c r="M32" s="8">
        <v>12</v>
      </c>
    </row>
    <row r="33" spans="1:13" ht="14.6">
      <c r="A33" s="10"/>
      <c r="B33" s="9"/>
      <c r="C33" s="10">
        <v>0</v>
      </c>
      <c r="D33" s="10">
        <v>31</v>
      </c>
      <c r="E33" s="10">
        <f>D33+1-C33</f>
        <v>32</v>
      </c>
      <c r="F33" s="10" t="str">
        <f t="shared" ref="F33" si="19">CONCATENATE(E33,"'h",K33)</f>
        <v>32'h0</v>
      </c>
      <c r="G33" s="10" t="s">
        <v>2457</v>
      </c>
      <c r="H33" s="11" t="s">
        <v>2455</v>
      </c>
      <c r="I33" s="11"/>
      <c r="J33" s="17">
        <v>0</v>
      </c>
      <c r="K33" s="10" t="str">
        <f>LOWER(DEC2HEX((J33)))</f>
        <v>0</v>
      </c>
      <c r="L33" s="10">
        <f>J33*(2^C33)</f>
        <v>0</v>
      </c>
      <c r="M33" s="16"/>
    </row>
    <row r="34" spans="1:13" ht="14.6">
      <c r="A34" s="6"/>
      <c r="B34" s="5" t="s">
        <v>2459</v>
      </c>
      <c r="C34" s="6"/>
      <c r="D34" s="6"/>
      <c r="E34" s="6">
        <f>SUM(E35:E35)</f>
        <v>32</v>
      </c>
      <c r="F34" s="7" t="str">
        <f>CONCATENATE("32'h",K34)</f>
        <v>32'h00000000</v>
      </c>
      <c r="G34" s="7"/>
      <c r="H34" s="8" t="s">
        <v>2456</v>
      </c>
      <c r="I34" s="8"/>
      <c r="J34" s="6"/>
      <c r="K34" s="6" t="str">
        <f>LOWER(DEC2HEX(L34,8))</f>
        <v>00000000</v>
      </c>
      <c r="L34" s="6">
        <f>SUM(L35:L35)</f>
        <v>0</v>
      </c>
      <c r="M34" s="8">
        <v>12</v>
      </c>
    </row>
    <row r="35" spans="1:13" ht="14.6">
      <c r="A35" s="10"/>
      <c r="B35" s="9"/>
      <c r="C35" s="10">
        <v>0</v>
      </c>
      <c r="D35" s="10">
        <v>31</v>
      </c>
      <c r="E35" s="10">
        <f>D35+1-C35</f>
        <v>32</v>
      </c>
      <c r="F35" s="10" t="str">
        <f t="shared" ref="F35" si="20">CONCATENATE(E35,"'h",K35)</f>
        <v>32'h0</v>
      </c>
      <c r="G35" s="10" t="s">
        <v>2434</v>
      </c>
      <c r="H35" s="11" t="s">
        <v>2458</v>
      </c>
      <c r="I35" s="11"/>
      <c r="J35" s="17">
        <v>0</v>
      </c>
      <c r="K35" s="10" t="str">
        <f>LOWER(DEC2HEX((J35)))</f>
        <v>0</v>
      </c>
      <c r="L35" s="10">
        <f>J35*(2^C35)</f>
        <v>0</v>
      </c>
      <c r="M35" s="16"/>
    </row>
  </sheetData>
  <phoneticPr fontId="2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zoomScale="115" zoomScaleNormal="115" workbookViewId="0">
      <selection activeCell="E24" sqref="E24"/>
    </sheetView>
  </sheetViews>
  <sheetFormatPr defaultColWidth="9" defaultRowHeight="14.6"/>
  <cols>
    <col min="1" max="1" width="27.07421875" style="136" bestFit="1" customWidth="1"/>
    <col min="2" max="2" width="17.4609375" style="136" customWidth="1"/>
    <col min="3" max="3" width="16.61328125" style="136" customWidth="1"/>
    <col min="4" max="4" width="13.3828125" style="136" customWidth="1"/>
    <col min="5" max="5" width="10.07421875" style="136" customWidth="1"/>
    <col min="6" max="6" width="15.07421875" style="136" bestFit="1" customWidth="1"/>
    <col min="7" max="7" width="12.07421875" style="136" bestFit="1" customWidth="1"/>
    <col min="8" max="9" width="9" style="136"/>
    <col min="10" max="10" width="15.921875" style="136" bestFit="1" customWidth="1"/>
    <col min="11" max="11" width="43" style="136" bestFit="1" customWidth="1"/>
    <col min="12" max="16384" width="9" style="136"/>
  </cols>
  <sheetData>
    <row r="1" spans="1:11" ht="15.9">
      <c r="A1" s="83" t="s">
        <v>2395</v>
      </c>
      <c r="B1" s="83" t="s">
        <v>39</v>
      </c>
      <c r="C1" s="83" t="s">
        <v>40</v>
      </c>
      <c r="D1" s="83" t="s">
        <v>41</v>
      </c>
      <c r="E1" s="83" t="s">
        <v>42</v>
      </c>
      <c r="F1" s="83" t="s">
        <v>2502</v>
      </c>
      <c r="G1" s="85" t="s">
        <v>2503</v>
      </c>
      <c r="H1" s="85" t="s">
        <v>2504</v>
      </c>
      <c r="I1" s="83" t="s">
        <v>2505</v>
      </c>
      <c r="J1" s="83" t="s">
        <v>2397</v>
      </c>
      <c r="K1" s="98" t="s">
        <v>3253</v>
      </c>
    </row>
    <row r="2" spans="1:11" ht="15.9">
      <c r="A2" s="202" t="s">
        <v>2394</v>
      </c>
      <c r="B2" s="202" t="s">
        <v>2392</v>
      </c>
      <c r="C2" s="84" t="s">
        <v>47</v>
      </c>
      <c r="D2" s="84" t="s">
        <v>48</v>
      </c>
      <c r="E2" s="84" t="s">
        <v>43</v>
      </c>
      <c r="F2" s="84" t="s">
        <v>49</v>
      </c>
      <c r="G2" s="84" t="s">
        <v>50</v>
      </c>
      <c r="H2" s="84" t="s">
        <v>46</v>
      </c>
      <c r="I2" s="16"/>
      <c r="J2" s="16" t="s">
        <v>2398</v>
      </c>
      <c r="K2" s="16"/>
    </row>
    <row r="3" spans="1:11" ht="15.75" customHeight="1">
      <c r="A3" s="203"/>
      <c r="B3" s="203"/>
      <c r="C3" s="84" t="s">
        <v>51</v>
      </c>
      <c r="D3" s="84" t="s">
        <v>52</v>
      </c>
      <c r="E3" s="84" t="s">
        <v>43</v>
      </c>
      <c r="F3" s="84" t="s">
        <v>53</v>
      </c>
      <c r="G3" s="84" t="s">
        <v>50</v>
      </c>
      <c r="H3" s="84" t="s">
        <v>46</v>
      </c>
      <c r="I3" s="16"/>
      <c r="J3" s="16" t="s">
        <v>2399</v>
      </c>
      <c r="K3" s="16"/>
    </row>
    <row r="4" spans="1:11" ht="15.75" customHeight="1">
      <c r="A4" s="203"/>
      <c r="B4" s="203"/>
      <c r="C4" s="84" t="s">
        <v>54</v>
      </c>
      <c r="D4" s="84" t="s">
        <v>55</v>
      </c>
      <c r="E4" s="84" t="s">
        <v>43</v>
      </c>
      <c r="F4" s="84" t="s">
        <v>58</v>
      </c>
      <c r="G4" s="84" t="s">
        <v>50</v>
      </c>
      <c r="H4" s="84" t="s">
        <v>59</v>
      </c>
      <c r="I4" s="16"/>
      <c r="J4" s="16" t="s">
        <v>2400</v>
      </c>
      <c r="K4" s="84"/>
    </row>
    <row r="5" spans="1:11" ht="15.9">
      <c r="A5" s="203"/>
      <c r="B5" s="203"/>
      <c r="C5" s="84" t="s">
        <v>56</v>
      </c>
      <c r="D5" s="84" t="s">
        <v>57</v>
      </c>
      <c r="E5" s="84" t="s">
        <v>43</v>
      </c>
      <c r="F5" s="84" t="s">
        <v>3250</v>
      </c>
      <c r="G5" s="84" t="s">
        <v>50</v>
      </c>
      <c r="H5" s="84" t="s">
        <v>59</v>
      </c>
      <c r="I5" s="84"/>
      <c r="J5" s="84" t="s">
        <v>2401</v>
      </c>
      <c r="K5" s="16"/>
    </row>
    <row r="6" spans="1:11" ht="15.9">
      <c r="A6" s="203"/>
      <c r="B6" s="203"/>
      <c r="C6" s="84" t="s">
        <v>60</v>
      </c>
      <c r="D6" s="84" t="s">
        <v>2671</v>
      </c>
      <c r="E6" s="84" t="s">
        <v>43</v>
      </c>
      <c r="F6" s="84" t="s">
        <v>65</v>
      </c>
      <c r="G6" s="84" t="s">
        <v>50</v>
      </c>
      <c r="H6" s="84" t="s">
        <v>59</v>
      </c>
      <c r="I6" s="84"/>
      <c r="J6" s="84" t="s">
        <v>2402</v>
      </c>
      <c r="K6" s="84"/>
    </row>
    <row r="7" spans="1:11" ht="17.25" customHeight="1">
      <c r="A7" s="203"/>
      <c r="B7" s="203"/>
      <c r="C7" s="84" t="s">
        <v>61</v>
      </c>
      <c r="D7" s="84" t="s">
        <v>62</v>
      </c>
      <c r="E7" s="84" t="s">
        <v>43</v>
      </c>
      <c r="F7" s="84" t="s">
        <v>68</v>
      </c>
      <c r="G7" s="84" t="s">
        <v>50</v>
      </c>
      <c r="H7" s="84" t="s">
        <v>59</v>
      </c>
      <c r="I7" s="84"/>
      <c r="J7" s="84" t="s">
        <v>2402</v>
      </c>
      <c r="K7" s="84"/>
    </row>
    <row r="8" spans="1:11" ht="15.75" customHeight="1">
      <c r="A8" s="203"/>
      <c r="B8" s="203"/>
      <c r="C8" s="84" t="s">
        <v>63</v>
      </c>
      <c r="D8" s="84" t="s">
        <v>64</v>
      </c>
      <c r="E8" s="84" t="s">
        <v>43</v>
      </c>
      <c r="F8" s="84" t="s">
        <v>71</v>
      </c>
      <c r="G8" s="84" t="s">
        <v>72</v>
      </c>
      <c r="H8" s="84"/>
      <c r="I8" s="84"/>
      <c r="J8" s="84" t="s">
        <v>2403</v>
      </c>
      <c r="K8" s="84"/>
    </row>
    <row r="9" spans="1:11" ht="15.9">
      <c r="A9" s="203"/>
      <c r="B9" s="203"/>
      <c r="C9" s="84" t="s">
        <v>66</v>
      </c>
      <c r="D9" s="84" t="s">
        <v>67</v>
      </c>
      <c r="E9" s="84" t="s">
        <v>43</v>
      </c>
      <c r="F9" s="84" t="s">
        <v>2405</v>
      </c>
      <c r="G9" s="84" t="s">
        <v>50</v>
      </c>
      <c r="H9" s="84" t="s">
        <v>59</v>
      </c>
      <c r="I9" s="84"/>
      <c r="J9" s="84" t="s">
        <v>2404</v>
      </c>
      <c r="K9" s="84"/>
    </row>
    <row r="10" spans="1:11" ht="15.9">
      <c r="A10" s="203"/>
      <c r="B10" s="203"/>
      <c r="C10" s="84" t="s">
        <v>69</v>
      </c>
      <c r="D10" s="84" t="s">
        <v>70</v>
      </c>
      <c r="E10" s="84" t="s">
        <v>3255</v>
      </c>
      <c r="F10" s="84" t="s">
        <v>3265</v>
      </c>
      <c r="G10" s="84" t="s">
        <v>50</v>
      </c>
      <c r="H10" s="84" t="s">
        <v>59</v>
      </c>
      <c r="I10" s="84"/>
      <c r="J10" s="84"/>
      <c r="K10" s="84"/>
    </row>
    <row r="11" spans="1:11" ht="15.9">
      <c r="A11" s="203"/>
      <c r="B11" s="203"/>
      <c r="C11" s="84" t="s">
        <v>73</v>
      </c>
      <c r="D11" s="84" t="s">
        <v>74</v>
      </c>
      <c r="E11" s="84" t="s">
        <v>43</v>
      </c>
      <c r="F11" s="84" t="s">
        <v>89</v>
      </c>
      <c r="G11" s="84" t="s">
        <v>72</v>
      </c>
      <c r="H11" s="84"/>
      <c r="I11" s="84"/>
      <c r="J11" s="84" t="s">
        <v>4430</v>
      </c>
      <c r="K11" s="84"/>
    </row>
    <row r="12" spans="1:11" ht="15.75" customHeight="1">
      <c r="A12" s="203"/>
      <c r="B12" s="203"/>
      <c r="C12" s="84" t="s">
        <v>75</v>
      </c>
      <c r="D12" s="84" t="s">
        <v>76</v>
      </c>
      <c r="E12" s="84" t="s">
        <v>43</v>
      </c>
      <c r="F12" s="84" t="s">
        <v>91</v>
      </c>
      <c r="G12" s="84" t="s">
        <v>50</v>
      </c>
      <c r="H12" s="84" t="s">
        <v>59</v>
      </c>
      <c r="I12" s="84"/>
      <c r="J12" s="84" t="s">
        <v>2406</v>
      </c>
      <c r="K12" s="84"/>
    </row>
    <row r="13" spans="1:11" ht="15.9">
      <c r="A13" s="203"/>
      <c r="B13" s="203"/>
      <c r="C13" s="84" t="s">
        <v>77</v>
      </c>
      <c r="D13" s="84" t="s">
        <v>78</v>
      </c>
      <c r="E13" s="84" t="s">
        <v>43</v>
      </c>
      <c r="F13" s="84" t="s">
        <v>92</v>
      </c>
      <c r="G13" s="84" t="s">
        <v>50</v>
      </c>
      <c r="H13" s="84" t="s">
        <v>59</v>
      </c>
      <c r="I13" s="84"/>
      <c r="J13" s="84" t="s">
        <v>2407</v>
      </c>
      <c r="K13" s="84"/>
    </row>
    <row r="14" spans="1:11" ht="15.9">
      <c r="A14" s="203"/>
      <c r="B14" s="203"/>
      <c r="C14" s="84" t="s">
        <v>79</v>
      </c>
      <c r="D14" s="84" t="s">
        <v>80</v>
      </c>
      <c r="E14" s="84" t="s">
        <v>43</v>
      </c>
      <c r="F14" s="84" t="s">
        <v>93</v>
      </c>
      <c r="G14" s="84" t="s">
        <v>50</v>
      </c>
      <c r="H14" s="84" t="s">
        <v>59</v>
      </c>
      <c r="I14" s="84"/>
      <c r="J14" s="84" t="s">
        <v>2408</v>
      </c>
      <c r="K14" s="84"/>
    </row>
    <row r="15" spans="1:11" ht="15.9">
      <c r="A15" s="203"/>
      <c r="B15" s="203"/>
      <c r="C15" s="84" t="s">
        <v>81</v>
      </c>
      <c r="D15" s="84" t="s">
        <v>82</v>
      </c>
      <c r="E15" s="84" t="s">
        <v>43</v>
      </c>
      <c r="F15" s="84" t="s">
        <v>94</v>
      </c>
      <c r="G15" s="84" t="s">
        <v>50</v>
      </c>
      <c r="H15" s="84" t="s">
        <v>59</v>
      </c>
      <c r="I15" s="84"/>
      <c r="J15" s="84" t="s">
        <v>2409</v>
      </c>
      <c r="K15" s="84"/>
    </row>
    <row r="16" spans="1:11" ht="15.9">
      <c r="A16" s="203"/>
      <c r="B16" s="203"/>
      <c r="C16" s="84" t="s">
        <v>83</v>
      </c>
      <c r="D16" s="84" t="s">
        <v>84</v>
      </c>
      <c r="E16" s="84" t="s">
        <v>43</v>
      </c>
      <c r="F16" s="84" t="s">
        <v>95</v>
      </c>
      <c r="G16" s="84" t="s">
        <v>72</v>
      </c>
      <c r="H16" s="84"/>
      <c r="I16" s="84"/>
      <c r="J16" s="84" t="s">
        <v>2410</v>
      </c>
      <c r="K16" s="84"/>
    </row>
    <row r="17" spans="1:11" ht="15.9">
      <c r="A17" s="203"/>
      <c r="B17" s="203"/>
      <c r="C17" s="84" t="s">
        <v>85</v>
      </c>
      <c r="D17" s="84" t="s">
        <v>86</v>
      </c>
      <c r="E17" s="84" t="s">
        <v>43</v>
      </c>
      <c r="F17" s="84" t="s">
        <v>96</v>
      </c>
      <c r="G17" s="84" t="s">
        <v>50</v>
      </c>
      <c r="H17" s="84" t="s">
        <v>46</v>
      </c>
      <c r="I17" s="84"/>
      <c r="J17" s="84" t="s">
        <v>4429</v>
      </c>
      <c r="K17" s="16" t="s">
        <v>3955</v>
      </c>
    </row>
    <row r="18" spans="1:11" ht="15.9">
      <c r="A18" s="203"/>
      <c r="B18" s="203"/>
      <c r="C18" s="84" t="s">
        <v>87</v>
      </c>
      <c r="D18" s="84" t="s">
        <v>88</v>
      </c>
      <c r="E18" s="84" t="s">
        <v>43</v>
      </c>
      <c r="F18" s="84" t="s">
        <v>98</v>
      </c>
      <c r="G18" s="84" t="s">
        <v>50</v>
      </c>
      <c r="H18" s="84" t="s">
        <v>46</v>
      </c>
      <c r="I18" s="84"/>
      <c r="J18" s="84" t="s">
        <v>2413</v>
      </c>
      <c r="K18" s="84"/>
    </row>
    <row r="19" spans="1:11" ht="15.9">
      <c r="A19" s="203"/>
      <c r="B19" s="203"/>
      <c r="C19" s="84" t="s">
        <v>90</v>
      </c>
      <c r="D19" s="84" t="s">
        <v>2393</v>
      </c>
      <c r="E19" s="84" t="s">
        <v>3949</v>
      </c>
      <c r="F19" s="84" t="s">
        <v>2672</v>
      </c>
      <c r="G19" s="84"/>
      <c r="H19" s="84"/>
      <c r="I19" s="84"/>
      <c r="J19" s="84"/>
      <c r="K19" s="84"/>
    </row>
    <row r="20" spans="1:11" ht="15.9">
      <c r="A20" s="202" t="s">
        <v>2396</v>
      </c>
      <c r="B20" s="204" t="s">
        <v>2391</v>
      </c>
      <c r="C20" s="84" t="s">
        <v>2414</v>
      </c>
      <c r="D20" s="84" t="s">
        <v>100</v>
      </c>
      <c r="E20" s="84" t="s">
        <v>43</v>
      </c>
      <c r="F20" s="84" t="s">
        <v>2415</v>
      </c>
      <c r="G20" s="84" t="s">
        <v>3254</v>
      </c>
      <c r="H20" s="84"/>
      <c r="I20" s="16"/>
      <c r="J20" s="16" t="s">
        <v>3252</v>
      </c>
      <c r="K20" s="16" t="s">
        <v>3263</v>
      </c>
    </row>
    <row r="21" spans="1:11" ht="15.9">
      <c r="A21" s="203"/>
      <c r="B21" s="204"/>
      <c r="C21" s="84" t="s">
        <v>4433</v>
      </c>
      <c r="D21" s="84" t="s">
        <v>100</v>
      </c>
      <c r="E21" s="84" t="s">
        <v>43</v>
      </c>
      <c r="F21" s="84" t="s">
        <v>4432</v>
      </c>
      <c r="G21" s="84" t="s">
        <v>3249</v>
      </c>
      <c r="H21" s="84"/>
      <c r="I21" s="16"/>
      <c r="J21" s="16" t="s">
        <v>4431</v>
      </c>
      <c r="K21" s="16" t="s">
        <v>3263</v>
      </c>
    </row>
    <row r="22" spans="1:11">
      <c r="A22" s="203"/>
      <c r="B22" s="204"/>
      <c r="C22" s="16" t="s">
        <v>3256</v>
      </c>
      <c r="D22" s="16" t="s">
        <v>3257</v>
      </c>
      <c r="E22" s="16" t="s">
        <v>3258</v>
      </c>
      <c r="F22" s="16" t="s">
        <v>3259</v>
      </c>
      <c r="G22" s="16" t="s">
        <v>3260</v>
      </c>
      <c r="H22" s="16" t="s">
        <v>3261</v>
      </c>
      <c r="I22" s="16"/>
      <c r="J22" s="16" t="s">
        <v>3262</v>
      </c>
      <c r="K22" s="16" t="s">
        <v>3264</v>
      </c>
    </row>
    <row r="23" spans="1:11" ht="15.9">
      <c r="A23" s="203"/>
      <c r="B23" s="204"/>
      <c r="C23" s="84" t="s">
        <v>101</v>
      </c>
      <c r="D23" s="84" t="s">
        <v>102</v>
      </c>
      <c r="E23" s="84" t="s">
        <v>43</v>
      </c>
      <c r="F23" s="84" t="s">
        <v>44</v>
      </c>
      <c r="G23" s="84" t="s">
        <v>50</v>
      </c>
      <c r="H23" s="84" t="s">
        <v>59</v>
      </c>
      <c r="I23" s="16"/>
      <c r="J23" s="16" t="s">
        <v>2416</v>
      </c>
      <c r="K23" s="16"/>
    </row>
    <row r="24" spans="1:11" ht="15.9">
      <c r="A24" s="205"/>
      <c r="B24" s="204"/>
      <c r="C24" s="84" t="s">
        <v>103</v>
      </c>
      <c r="D24" s="84" t="s">
        <v>104</v>
      </c>
      <c r="E24" s="84" t="s">
        <v>43</v>
      </c>
      <c r="F24" s="84" t="s">
        <v>97</v>
      </c>
      <c r="G24" s="84" t="s">
        <v>3249</v>
      </c>
      <c r="H24" s="84"/>
      <c r="I24" s="84"/>
      <c r="J24" s="84" t="s">
        <v>2412</v>
      </c>
      <c r="K24" s="84"/>
    </row>
    <row r="25" spans="1:11" ht="15.9">
      <c r="A25" s="202" t="s">
        <v>3938</v>
      </c>
      <c r="B25" s="204" t="s">
        <v>3939</v>
      </c>
      <c r="C25" s="84" t="s">
        <v>105</v>
      </c>
      <c r="D25" s="84" t="s">
        <v>99</v>
      </c>
      <c r="E25" s="84" t="s">
        <v>3251</v>
      </c>
      <c r="F25" s="84" t="s">
        <v>2386</v>
      </c>
      <c r="G25" s="84"/>
      <c r="H25" s="84"/>
      <c r="I25" s="84"/>
      <c r="J25" s="84"/>
      <c r="K25" s="84"/>
    </row>
    <row r="26" spans="1:11" ht="15.9">
      <c r="A26" s="203"/>
      <c r="B26" s="204"/>
      <c r="C26" s="84" t="s">
        <v>3940</v>
      </c>
      <c r="D26" s="84" t="s">
        <v>3979</v>
      </c>
      <c r="E26" s="84" t="s">
        <v>3980</v>
      </c>
      <c r="F26" s="84" t="s">
        <v>3941</v>
      </c>
      <c r="G26" s="84" t="s">
        <v>3945</v>
      </c>
      <c r="H26" s="84" t="s">
        <v>46</v>
      </c>
      <c r="I26" s="16"/>
      <c r="J26" s="16" t="s">
        <v>3947</v>
      </c>
      <c r="K26" s="16"/>
    </row>
    <row r="27" spans="1:11" ht="15.9">
      <c r="A27" s="203"/>
      <c r="B27" s="204"/>
      <c r="C27" s="16" t="s">
        <v>3981</v>
      </c>
      <c r="D27" s="16" t="s">
        <v>3984</v>
      </c>
      <c r="E27" s="84" t="s">
        <v>3987</v>
      </c>
      <c r="F27" s="16" t="s">
        <v>3942</v>
      </c>
      <c r="G27" s="16" t="s">
        <v>3260</v>
      </c>
      <c r="H27" s="84" t="s">
        <v>46</v>
      </c>
      <c r="I27" s="16"/>
      <c r="J27" s="16" t="s">
        <v>3948</v>
      </c>
      <c r="K27" s="16"/>
    </row>
    <row r="28" spans="1:11" ht="15.9">
      <c r="A28" s="205"/>
      <c r="B28" s="204"/>
      <c r="C28" s="84" t="s">
        <v>3982</v>
      </c>
      <c r="D28" s="84" t="s">
        <v>3985</v>
      </c>
      <c r="E28" s="84" t="s">
        <v>3190</v>
      </c>
      <c r="F28" s="84" t="s">
        <v>3943</v>
      </c>
      <c r="G28" s="84" t="s">
        <v>3945</v>
      </c>
      <c r="H28" s="84" t="s">
        <v>46</v>
      </c>
      <c r="I28" s="84"/>
      <c r="J28" s="84" t="s">
        <v>2411</v>
      </c>
      <c r="K28" s="84"/>
    </row>
    <row r="29" spans="1:11" ht="15.9">
      <c r="C29" s="84" t="s">
        <v>3983</v>
      </c>
      <c r="D29" s="84" t="s">
        <v>3986</v>
      </c>
      <c r="E29" s="84" t="s">
        <v>3190</v>
      </c>
      <c r="F29" s="84" t="s">
        <v>3944</v>
      </c>
      <c r="G29" s="84" t="s">
        <v>3946</v>
      </c>
      <c r="H29" s="84" t="s">
        <v>46</v>
      </c>
      <c r="I29" s="84"/>
      <c r="J29" s="84" t="s">
        <v>4092</v>
      </c>
      <c r="K29" s="84"/>
    </row>
  </sheetData>
  <mergeCells count="6">
    <mergeCell ref="B2:B19"/>
    <mergeCell ref="B20:B24"/>
    <mergeCell ref="A20:A24"/>
    <mergeCell ref="A2:A19"/>
    <mergeCell ref="A25:A28"/>
    <mergeCell ref="B25:B28"/>
  </mergeCells>
  <phoneticPr fontId="29"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topLeftCell="F140" zoomScaleNormal="100" workbookViewId="0">
      <selection activeCell="I158" sqref="I158"/>
    </sheetView>
  </sheetViews>
  <sheetFormatPr defaultRowHeight="14.15"/>
  <cols>
    <col min="1" max="1" width="8.921875" bestFit="1" customWidth="1"/>
    <col min="6" max="6" width="16.921875" customWidth="1"/>
    <col min="7" max="7" width="8.07421875" bestFit="1" customWidth="1"/>
    <col min="8" max="8" width="26.07421875" customWidth="1"/>
    <col min="9" max="9" width="71.07421875" style="1" customWidth="1"/>
    <col min="10" max="10" width="11.3828125" bestFit="1" customWidth="1"/>
    <col min="11" max="11" width="10.921875" bestFit="1" customWidth="1"/>
    <col min="12" max="12" width="11.07421875" bestFit="1" customWidth="1"/>
    <col min="13" max="13" width="11.3828125" bestFit="1" customWidth="1"/>
    <col min="14" max="14" width="10.61328125" customWidth="1"/>
    <col min="257" max="257" width="8.921875" bestFit="1" customWidth="1"/>
    <col min="262" max="262" width="16.921875" customWidth="1"/>
    <col min="263" max="263" width="8.07421875" bestFit="1" customWidth="1"/>
    <col min="264" max="264" width="26.07421875" customWidth="1"/>
    <col min="265" max="265" width="71.07421875" customWidth="1"/>
    <col min="266" max="266" width="10.4609375" bestFit="1" customWidth="1"/>
    <col min="267" max="267" width="10.921875" bestFit="1" customWidth="1"/>
    <col min="268" max="268" width="11.07421875" bestFit="1" customWidth="1"/>
    <col min="269" max="269" width="11.3828125" bestFit="1" customWidth="1"/>
    <col min="270" max="270" width="10.61328125" customWidth="1"/>
    <col min="513" max="513" width="8.921875" bestFit="1" customWidth="1"/>
    <col min="518" max="518" width="16.921875" customWidth="1"/>
    <col min="519" max="519" width="8.07421875" bestFit="1" customWidth="1"/>
    <col min="520" max="520" width="26.07421875" customWidth="1"/>
    <col min="521" max="521" width="71.07421875" customWidth="1"/>
    <col min="522" max="522" width="10.4609375" bestFit="1" customWidth="1"/>
    <col min="523" max="523" width="10.921875" bestFit="1" customWidth="1"/>
    <col min="524" max="524" width="11.07421875" bestFit="1" customWidth="1"/>
    <col min="525" max="525" width="11.3828125" bestFit="1" customWidth="1"/>
    <col min="526" max="526" width="10.61328125" customWidth="1"/>
    <col min="769" max="769" width="8.921875" bestFit="1" customWidth="1"/>
    <col min="774" max="774" width="16.921875" customWidth="1"/>
    <col min="775" max="775" width="8.07421875" bestFit="1" customWidth="1"/>
    <col min="776" max="776" width="26.07421875" customWidth="1"/>
    <col min="777" max="777" width="71.07421875" customWidth="1"/>
    <col min="778" max="778" width="10.4609375" bestFit="1" customWidth="1"/>
    <col min="779" max="779" width="10.921875" bestFit="1" customWidth="1"/>
    <col min="780" max="780" width="11.07421875" bestFit="1" customWidth="1"/>
    <col min="781" max="781" width="11.3828125" bestFit="1" customWidth="1"/>
    <col min="782" max="782" width="10.61328125" customWidth="1"/>
    <col min="1025" max="1025" width="8.921875" bestFit="1" customWidth="1"/>
    <col min="1030" max="1030" width="16.921875" customWidth="1"/>
    <col min="1031" max="1031" width="8.07421875" bestFit="1" customWidth="1"/>
    <col min="1032" max="1032" width="26.07421875" customWidth="1"/>
    <col min="1033" max="1033" width="71.07421875" customWidth="1"/>
    <col min="1034" max="1034" width="10.4609375" bestFit="1" customWidth="1"/>
    <col min="1035" max="1035" width="10.921875" bestFit="1" customWidth="1"/>
    <col min="1036" max="1036" width="11.07421875" bestFit="1" customWidth="1"/>
    <col min="1037" max="1037" width="11.3828125" bestFit="1" customWidth="1"/>
    <col min="1038" max="1038" width="10.61328125" customWidth="1"/>
    <col min="1281" max="1281" width="8.921875" bestFit="1" customWidth="1"/>
    <col min="1286" max="1286" width="16.921875" customWidth="1"/>
    <col min="1287" max="1287" width="8.07421875" bestFit="1" customWidth="1"/>
    <col min="1288" max="1288" width="26.07421875" customWidth="1"/>
    <col min="1289" max="1289" width="71.07421875" customWidth="1"/>
    <col min="1290" max="1290" width="10.4609375" bestFit="1" customWidth="1"/>
    <col min="1291" max="1291" width="10.921875" bestFit="1" customWidth="1"/>
    <col min="1292" max="1292" width="11.07421875" bestFit="1" customWidth="1"/>
    <col min="1293" max="1293" width="11.3828125" bestFit="1" customWidth="1"/>
    <col min="1294" max="1294" width="10.61328125" customWidth="1"/>
    <col min="1537" max="1537" width="8.921875" bestFit="1" customWidth="1"/>
    <col min="1542" max="1542" width="16.921875" customWidth="1"/>
    <col min="1543" max="1543" width="8.07421875" bestFit="1" customWidth="1"/>
    <col min="1544" max="1544" width="26.07421875" customWidth="1"/>
    <col min="1545" max="1545" width="71.07421875" customWidth="1"/>
    <col min="1546" max="1546" width="10.4609375" bestFit="1" customWidth="1"/>
    <col min="1547" max="1547" width="10.921875" bestFit="1" customWidth="1"/>
    <col min="1548" max="1548" width="11.07421875" bestFit="1" customWidth="1"/>
    <col min="1549" max="1549" width="11.3828125" bestFit="1" customWidth="1"/>
    <col min="1550" max="1550" width="10.61328125" customWidth="1"/>
    <col min="1793" max="1793" width="8.921875" bestFit="1" customWidth="1"/>
    <col min="1798" max="1798" width="16.921875" customWidth="1"/>
    <col min="1799" max="1799" width="8.07421875" bestFit="1" customWidth="1"/>
    <col min="1800" max="1800" width="26.07421875" customWidth="1"/>
    <col min="1801" max="1801" width="71.07421875" customWidth="1"/>
    <col min="1802" max="1802" width="10.4609375" bestFit="1" customWidth="1"/>
    <col min="1803" max="1803" width="10.921875" bestFit="1" customWidth="1"/>
    <col min="1804" max="1804" width="11.07421875" bestFit="1" customWidth="1"/>
    <col min="1805" max="1805" width="11.3828125" bestFit="1" customWidth="1"/>
    <col min="1806" max="1806" width="10.61328125" customWidth="1"/>
    <col min="2049" max="2049" width="8.921875" bestFit="1" customWidth="1"/>
    <col min="2054" max="2054" width="16.921875" customWidth="1"/>
    <col min="2055" max="2055" width="8.07421875" bestFit="1" customWidth="1"/>
    <col min="2056" max="2056" width="26.07421875" customWidth="1"/>
    <col min="2057" max="2057" width="71.07421875" customWidth="1"/>
    <col min="2058" max="2058" width="10.4609375" bestFit="1" customWidth="1"/>
    <col min="2059" max="2059" width="10.921875" bestFit="1" customWidth="1"/>
    <col min="2060" max="2060" width="11.07421875" bestFit="1" customWidth="1"/>
    <col min="2061" max="2061" width="11.3828125" bestFit="1" customWidth="1"/>
    <col min="2062" max="2062" width="10.61328125" customWidth="1"/>
    <col min="2305" max="2305" width="8.921875" bestFit="1" customWidth="1"/>
    <col min="2310" max="2310" width="16.921875" customWidth="1"/>
    <col min="2311" max="2311" width="8.07421875" bestFit="1" customWidth="1"/>
    <col min="2312" max="2312" width="26.07421875" customWidth="1"/>
    <col min="2313" max="2313" width="71.07421875" customWidth="1"/>
    <col min="2314" max="2314" width="10.4609375" bestFit="1" customWidth="1"/>
    <col min="2315" max="2315" width="10.921875" bestFit="1" customWidth="1"/>
    <col min="2316" max="2316" width="11.07421875" bestFit="1" customWidth="1"/>
    <col min="2317" max="2317" width="11.3828125" bestFit="1" customWidth="1"/>
    <col min="2318" max="2318" width="10.61328125" customWidth="1"/>
    <col min="2561" max="2561" width="8.921875" bestFit="1" customWidth="1"/>
    <col min="2566" max="2566" width="16.921875" customWidth="1"/>
    <col min="2567" max="2567" width="8.07421875" bestFit="1" customWidth="1"/>
    <col min="2568" max="2568" width="26.07421875" customWidth="1"/>
    <col min="2569" max="2569" width="71.07421875" customWidth="1"/>
    <col min="2570" max="2570" width="10.4609375" bestFit="1" customWidth="1"/>
    <col min="2571" max="2571" width="10.921875" bestFit="1" customWidth="1"/>
    <col min="2572" max="2572" width="11.07421875" bestFit="1" customWidth="1"/>
    <col min="2573" max="2573" width="11.3828125" bestFit="1" customWidth="1"/>
    <col min="2574" max="2574" width="10.61328125" customWidth="1"/>
    <col min="2817" max="2817" width="8.921875" bestFit="1" customWidth="1"/>
    <col min="2822" max="2822" width="16.921875" customWidth="1"/>
    <col min="2823" max="2823" width="8.07421875" bestFit="1" customWidth="1"/>
    <col min="2824" max="2824" width="26.07421875" customWidth="1"/>
    <col min="2825" max="2825" width="71.07421875" customWidth="1"/>
    <col min="2826" max="2826" width="10.4609375" bestFit="1" customWidth="1"/>
    <col min="2827" max="2827" width="10.921875" bestFit="1" customWidth="1"/>
    <col min="2828" max="2828" width="11.07421875" bestFit="1" customWidth="1"/>
    <col min="2829" max="2829" width="11.3828125" bestFit="1" customWidth="1"/>
    <col min="2830" max="2830" width="10.61328125" customWidth="1"/>
    <col min="3073" max="3073" width="8.921875" bestFit="1" customWidth="1"/>
    <col min="3078" max="3078" width="16.921875" customWidth="1"/>
    <col min="3079" max="3079" width="8.07421875" bestFit="1" customWidth="1"/>
    <col min="3080" max="3080" width="26.07421875" customWidth="1"/>
    <col min="3081" max="3081" width="71.07421875" customWidth="1"/>
    <col min="3082" max="3082" width="10.4609375" bestFit="1" customWidth="1"/>
    <col min="3083" max="3083" width="10.921875" bestFit="1" customWidth="1"/>
    <col min="3084" max="3084" width="11.07421875" bestFit="1" customWidth="1"/>
    <col min="3085" max="3085" width="11.3828125" bestFit="1" customWidth="1"/>
    <col min="3086" max="3086" width="10.61328125" customWidth="1"/>
    <col min="3329" max="3329" width="8.921875" bestFit="1" customWidth="1"/>
    <col min="3334" max="3334" width="16.921875" customWidth="1"/>
    <col min="3335" max="3335" width="8.07421875" bestFit="1" customWidth="1"/>
    <col min="3336" max="3336" width="26.07421875" customWidth="1"/>
    <col min="3337" max="3337" width="71.07421875" customWidth="1"/>
    <col min="3338" max="3338" width="10.4609375" bestFit="1" customWidth="1"/>
    <col min="3339" max="3339" width="10.921875" bestFit="1" customWidth="1"/>
    <col min="3340" max="3340" width="11.07421875" bestFit="1" customWidth="1"/>
    <col min="3341" max="3341" width="11.3828125" bestFit="1" customWidth="1"/>
    <col min="3342" max="3342" width="10.61328125" customWidth="1"/>
    <col min="3585" max="3585" width="8.921875" bestFit="1" customWidth="1"/>
    <col min="3590" max="3590" width="16.921875" customWidth="1"/>
    <col min="3591" max="3591" width="8.07421875" bestFit="1" customWidth="1"/>
    <col min="3592" max="3592" width="26.07421875" customWidth="1"/>
    <col min="3593" max="3593" width="71.07421875" customWidth="1"/>
    <col min="3594" max="3594" width="10.4609375" bestFit="1" customWidth="1"/>
    <col min="3595" max="3595" width="10.921875" bestFit="1" customWidth="1"/>
    <col min="3596" max="3596" width="11.07421875" bestFit="1" customWidth="1"/>
    <col min="3597" max="3597" width="11.3828125" bestFit="1" customWidth="1"/>
    <col min="3598" max="3598" width="10.61328125" customWidth="1"/>
    <col min="3841" max="3841" width="8.921875" bestFit="1" customWidth="1"/>
    <col min="3846" max="3846" width="16.921875" customWidth="1"/>
    <col min="3847" max="3847" width="8.07421875" bestFit="1" customWidth="1"/>
    <col min="3848" max="3848" width="26.07421875" customWidth="1"/>
    <col min="3849" max="3849" width="71.07421875" customWidth="1"/>
    <col min="3850" max="3850" width="10.4609375" bestFit="1" customWidth="1"/>
    <col min="3851" max="3851" width="10.921875" bestFit="1" customWidth="1"/>
    <col min="3852" max="3852" width="11.07421875" bestFit="1" customWidth="1"/>
    <col min="3853" max="3853" width="11.3828125" bestFit="1" customWidth="1"/>
    <col min="3854" max="3854" width="10.61328125" customWidth="1"/>
    <col min="4097" max="4097" width="8.921875" bestFit="1" customWidth="1"/>
    <col min="4102" max="4102" width="16.921875" customWidth="1"/>
    <col min="4103" max="4103" width="8.07421875" bestFit="1" customWidth="1"/>
    <col min="4104" max="4104" width="26.07421875" customWidth="1"/>
    <col min="4105" max="4105" width="71.07421875" customWidth="1"/>
    <col min="4106" max="4106" width="10.4609375" bestFit="1" customWidth="1"/>
    <col min="4107" max="4107" width="10.921875" bestFit="1" customWidth="1"/>
    <col min="4108" max="4108" width="11.07421875" bestFit="1" customWidth="1"/>
    <col min="4109" max="4109" width="11.3828125" bestFit="1" customWidth="1"/>
    <col min="4110" max="4110" width="10.61328125" customWidth="1"/>
    <col min="4353" max="4353" width="8.921875" bestFit="1" customWidth="1"/>
    <col min="4358" max="4358" width="16.921875" customWidth="1"/>
    <col min="4359" max="4359" width="8.07421875" bestFit="1" customWidth="1"/>
    <col min="4360" max="4360" width="26.07421875" customWidth="1"/>
    <col min="4361" max="4361" width="71.07421875" customWidth="1"/>
    <col min="4362" max="4362" width="10.4609375" bestFit="1" customWidth="1"/>
    <col min="4363" max="4363" width="10.921875" bestFit="1" customWidth="1"/>
    <col min="4364" max="4364" width="11.07421875" bestFit="1" customWidth="1"/>
    <col min="4365" max="4365" width="11.3828125" bestFit="1" customWidth="1"/>
    <col min="4366" max="4366" width="10.61328125" customWidth="1"/>
    <col min="4609" max="4609" width="8.921875" bestFit="1" customWidth="1"/>
    <col min="4614" max="4614" width="16.921875" customWidth="1"/>
    <col min="4615" max="4615" width="8.07421875" bestFit="1" customWidth="1"/>
    <col min="4616" max="4616" width="26.07421875" customWidth="1"/>
    <col min="4617" max="4617" width="71.07421875" customWidth="1"/>
    <col min="4618" max="4618" width="10.4609375" bestFit="1" customWidth="1"/>
    <col min="4619" max="4619" width="10.921875" bestFit="1" customWidth="1"/>
    <col min="4620" max="4620" width="11.07421875" bestFit="1" customWidth="1"/>
    <col min="4621" max="4621" width="11.3828125" bestFit="1" customWidth="1"/>
    <col min="4622" max="4622" width="10.61328125" customWidth="1"/>
    <col min="4865" max="4865" width="8.921875" bestFit="1" customWidth="1"/>
    <col min="4870" max="4870" width="16.921875" customWidth="1"/>
    <col min="4871" max="4871" width="8.07421875" bestFit="1" customWidth="1"/>
    <col min="4872" max="4872" width="26.07421875" customWidth="1"/>
    <col min="4873" max="4873" width="71.07421875" customWidth="1"/>
    <col min="4874" max="4874" width="10.4609375" bestFit="1" customWidth="1"/>
    <col min="4875" max="4875" width="10.921875" bestFit="1" customWidth="1"/>
    <col min="4876" max="4876" width="11.07421875" bestFit="1" customWidth="1"/>
    <col min="4877" max="4877" width="11.3828125" bestFit="1" customWidth="1"/>
    <col min="4878" max="4878" width="10.61328125" customWidth="1"/>
    <col min="5121" max="5121" width="8.921875" bestFit="1" customWidth="1"/>
    <col min="5126" max="5126" width="16.921875" customWidth="1"/>
    <col min="5127" max="5127" width="8.07421875" bestFit="1" customWidth="1"/>
    <col min="5128" max="5128" width="26.07421875" customWidth="1"/>
    <col min="5129" max="5129" width="71.07421875" customWidth="1"/>
    <col min="5130" max="5130" width="10.4609375" bestFit="1" customWidth="1"/>
    <col min="5131" max="5131" width="10.921875" bestFit="1" customWidth="1"/>
    <col min="5132" max="5132" width="11.07421875" bestFit="1" customWidth="1"/>
    <col min="5133" max="5133" width="11.3828125" bestFit="1" customWidth="1"/>
    <col min="5134" max="5134" width="10.61328125" customWidth="1"/>
    <col min="5377" max="5377" width="8.921875" bestFit="1" customWidth="1"/>
    <col min="5382" max="5382" width="16.921875" customWidth="1"/>
    <col min="5383" max="5383" width="8.07421875" bestFit="1" customWidth="1"/>
    <col min="5384" max="5384" width="26.07421875" customWidth="1"/>
    <col min="5385" max="5385" width="71.07421875" customWidth="1"/>
    <col min="5386" max="5386" width="10.4609375" bestFit="1" customWidth="1"/>
    <col min="5387" max="5387" width="10.921875" bestFit="1" customWidth="1"/>
    <col min="5388" max="5388" width="11.07421875" bestFit="1" customWidth="1"/>
    <col min="5389" max="5389" width="11.3828125" bestFit="1" customWidth="1"/>
    <col min="5390" max="5390" width="10.61328125" customWidth="1"/>
    <col min="5633" max="5633" width="8.921875" bestFit="1" customWidth="1"/>
    <col min="5638" max="5638" width="16.921875" customWidth="1"/>
    <col min="5639" max="5639" width="8.07421875" bestFit="1" customWidth="1"/>
    <col min="5640" max="5640" width="26.07421875" customWidth="1"/>
    <col min="5641" max="5641" width="71.07421875" customWidth="1"/>
    <col min="5642" max="5642" width="10.4609375" bestFit="1" customWidth="1"/>
    <col min="5643" max="5643" width="10.921875" bestFit="1" customWidth="1"/>
    <col min="5644" max="5644" width="11.07421875" bestFit="1" customWidth="1"/>
    <col min="5645" max="5645" width="11.3828125" bestFit="1" customWidth="1"/>
    <col min="5646" max="5646" width="10.61328125" customWidth="1"/>
    <col min="5889" max="5889" width="8.921875" bestFit="1" customWidth="1"/>
    <col min="5894" max="5894" width="16.921875" customWidth="1"/>
    <col min="5895" max="5895" width="8.07421875" bestFit="1" customWidth="1"/>
    <col min="5896" max="5896" width="26.07421875" customWidth="1"/>
    <col min="5897" max="5897" width="71.07421875" customWidth="1"/>
    <col min="5898" max="5898" width="10.4609375" bestFit="1" customWidth="1"/>
    <col min="5899" max="5899" width="10.921875" bestFit="1" customWidth="1"/>
    <col min="5900" max="5900" width="11.07421875" bestFit="1" customWidth="1"/>
    <col min="5901" max="5901" width="11.3828125" bestFit="1" customWidth="1"/>
    <col min="5902" max="5902" width="10.61328125" customWidth="1"/>
    <col min="6145" max="6145" width="8.921875" bestFit="1" customWidth="1"/>
    <col min="6150" max="6150" width="16.921875" customWidth="1"/>
    <col min="6151" max="6151" width="8.07421875" bestFit="1" customWidth="1"/>
    <col min="6152" max="6152" width="26.07421875" customWidth="1"/>
    <col min="6153" max="6153" width="71.07421875" customWidth="1"/>
    <col min="6154" max="6154" width="10.4609375" bestFit="1" customWidth="1"/>
    <col min="6155" max="6155" width="10.921875" bestFit="1" customWidth="1"/>
    <col min="6156" max="6156" width="11.07421875" bestFit="1" customWidth="1"/>
    <col min="6157" max="6157" width="11.3828125" bestFit="1" customWidth="1"/>
    <col min="6158" max="6158" width="10.61328125" customWidth="1"/>
    <col min="6401" max="6401" width="8.921875" bestFit="1" customWidth="1"/>
    <col min="6406" max="6406" width="16.921875" customWidth="1"/>
    <col min="6407" max="6407" width="8.07421875" bestFit="1" customWidth="1"/>
    <col min="6408" max="6408" width="26.07421875" customWidth="1"/>
    <col min="6409" max="6409" width="71.07421875" customWidth="1"/>
    <col min="6410" max="6410" width="10.4609375" bestFit="1" customWidth="1"/>
    <col min="6411" max="6411" width="10.921875" bestFit="1" customWidth="1"/>
    <col min="6412" max="6412" width="11.07421875" bestFit="1" customWidth="1"/>
    <col min="6413" max="6413" width="11.3828125" bestFit="1" customWidth="1"/>
    <col min="6414" max="6414" width="10.61328125" customWidth="1"/>
    <col min="6657" max="6657" width="8.921875" bestFit="1" customWidth="1"/>
    <col min="6662" max="6662" width="16.921875" customWidth="1"/>
    <col min="6663" max="6663" width="8.07421875" bestFit="1" customWidth="1"/>
    <col min="6664" max="6664" width="26.07421875" customWidth="1"/>
    <col min="6665" max="6665" width="71.07421875" customWidth="1"/>
    <col min="6666" max="6666" width="10.4609375" bestFit="1" customWidth="1"/>
    <col min="6667" max="6667" width="10.921875" bestFit="1" customWidth="1"/>
    <col min="6668" max="6668" width="11.07421875" bestFit="1" customWidth="1"/>
    <col min="6669" max="6669" width="11.3828125" bestFit="1" customWidth="1"/>
    <col min="6670" max="6670" width="10.61328125" customWidth="1"/>
    <col min="6913" max="6913" width="8.921875" bestFit="1" customWidth="1"/>
    <col min="6918" max="6918" width="16.921875" customWidth="1"/>
    <col min="6919" max="6919" width="8.07421875" bestFit="1" customWidth="1"/>
    <col min="6920" max="6920" width="26.07421875" customWidth="1"/>
    <col min="6921" max="6921" width="71.07421875" customWidth="1"/>
    <col min="6922" max="6922" width="10.4609375" bestFit="1" customWidth="1"/>
    <col min="6923" max="6923" width="10.921875" bestFit="1" customWidth="1"/>
    <col min="6924" max="6924" width="11.07421875" bestFit="1" customWidth="1"/>
    <col min="6925" max="6925" width="11.3828125" bestFit="1" customWidth="1"/>
    <col min="6926" max="6926" width="10.61328125" customWidth="1"/>
    <col min="7169" max="7169" width="8.921875" bestFit="1" customWidth="1"/>
    <col min="7174" max="7174" width="16.921875" customWidth="1"/>
    <col min="7175" max="7175" width="8.07421875" bestFit="1" customWidth="1"/>
    <col min="7176" max="7176" width="26.07421875" customWidth="1"/>
    <col min="7177" max="7177" width="71.07421875" customWidth="1"/>
    <col min="7178" max="7178" width="10.4609375" bestFit="1" customWidth="1"/>
    <col min="7179" max="7179" width="10.921875" bestFit="1" customWidth="1"/>
    <col min="7180" max="7180" width="11.07421875" bestFit="1" customWidth="1"/>
    <col min="7181" max="7181" width="11.3828125" bestFit="1" customWidth="1"/>
    <col min="7182" max="7182" width="10.61328125" customWidth="1"/>
    <col min="7425" max="7425" width="8.921875" bestFit="1" customWidth="1"/>
    <col min="7430" max="7430" width="16.921875" customWidth="1"/>
    <col min="7431" max="7431" width="8.07421875" bestFit="1" customWidth="1"/>
    <col min="7432" max="7432" width="26.07421875" customWidth="1"/>
    <col min="7433" max="7433" width="71.07421875" customWidth="1"/>
    <col min="7434" max="7434" width="10.4609375" bestFit="1" customWidth="1"/>
    <col min="7435" max="7435" width="10.921875" bestFit="1" customWidth="1"/>
    <col min="7436" max="7436" width="11.07421875" bestFit="1" customWidth="1"/>
    <col min="7437" max="7437" width="11.3828125" bestFit="1" customWidth="1"/>
    <col min="7438" max="7438" width="10.61328125" customWidth="1"/>
    <col min="7681" max="7681" width="8.921875" bestFit="1" customWidth="1"/>
    <col min="7686" max="7686" width="16.921875" customWidth="1"/>
    <col min="7687" max="7687" width="8.07421875" bestFit="1" customWidth="1"/>
    <col min="7688" max="7688" width="26.07421875" customWidth="1"/>
    <col min="7689" max="7689" width="71.07421875" customWidth="1"/>
    <col min="7690" max="7690" width="10.4609375" bestFit="1" customWidth="1"/>
    <col min="7691" max="7691" width="10.921875" bestFit="1" customWidth="1"/>
    <col min="7692" max="7692" width="11.07421875" bestFit="1" customWidth="1"/>
    <col min="7693" max="7693" width="11.3828125" bestFit="1" customWidth="1"/>
    <col min="7694" max="7694" width="10.61328125" customWidth="1"/>
    <col min="7937" max="7937" width="8.921875" bestFit="1" customWidth="1"/>
    <col min="7942" max="7942" width="16.921875" customWidth="1"/>
    <col min="7943" max="7943" width="8.07421875" bestFit="1" customWidth="1"/>
    <col min="7944" max="7944" width="26.07421875" customWidth="1"/>
    <col min="7945" max="7945" width="71.07421875" customWidth="1"/>
    <col min="7946" max="7946" width="10.4609375" bestFit="1" customWidth="1"/>
    <col min="7947" max="7947" width="10.921875" bestFit="1" customWidth="1"/>
    <col min="7948" max="7948" width="11.07421875" bestFit="1" customWidth="1"/>
    <col min="7949" max="7949" width="11.3828125" bestFit="1" customWidth="1"/>
    <col min="7950" max="7950" width="10.61328125" customWidth="1"/>
    <col min="8193" max="8193" width="8.921875" bestFit="1" customWidth="1"/>
    <col min="8198" max="8198" width="16.921875" customWidth="1"/>
    <col min="8199" max="8199" width="8.07421875" bestFit="1" customWidth="1"/>
    <col min="8200" max="8200" width="26.07421875" customWidth="1"/>
    <col min="8201" max="8201" width="71.07421875" customWidth="1"/>
    <col min="8202" max="8202" width="10.4609375" bestFit="1" customWidth="1"/>
    <col min="8203" max="8203" width="10.921875" bestFit="1" customWidth="1"/>
    <col min="8204" max="8204" width="11.07421875" bestFit="1" customWidth="1"/>
    <col min="8205" max="8205" width="11.3828125" bestFit="1" customWidth="1"/>
    <col min="8206" max="8206" width="10.61328125" customWidth="1"/>
    <col min="8449" max="8449" width="8.921875" bestFit="1" customWidth="1"/>
    <col min="8454" max="8454" width="16.921875" customWidth="1"/>
    <col min="8455" max="8455" width="8.07421875" bestFit="1" customWidth="1"/>
    <col min="8456" max="8456" width="26.07421875" customWidth="1"/>
    <col min="8457" max="8457" width="71.07421875" customWidth="1"/>
    <col min="8458" max="8458" width="10.4609375" bestFit="1" customWidth="1"/>
    <col min="8459" max="8459" width="10.921875" bestFit="1" customWidth="1"/>
    <col min="8460" max="8460" width="11.07421875" bestFit="1" customWidth="1"/>
    <col min="8461" max="8461" width="11.3828125" bestFit="1" customWidth="1"/>
    <col min="8462" max="8462" width="10.61328125" customWidth="1"/>
    <col min="8705" max="8705" width="8.921875" bestFit="1" customWidth="1"/>
    <col min="8710" max="8710" width="16.921875" customWidth="1"/>
    <col min="8711" max="8711" width="8.07421875" bestFit="1" customWidth="1"/>
    <col min="8712" max="8712" width="26.07421875" customWidth="1"/>
    <col min="8713" max="8713" width="71.07421875" customWidth="1"/>
    <col min="8714" max="8714" width="10.4609375" bestFit="1" customWidth="1"/>
    <col min="8715" max="8715" width="10.921875" bestFit="1" customWidth="1"/>
    <col min="8716" max="8716" width="11.07421875" bestFit="1" customWidth="1"/>
    <col min="8717" max="8717" width="11.3828125" bestFit="1" customWidth="1"/>
    <col min="8718" max="8718" width="10.61328125" customWidth="1"/>
    <col min="8961" max="8961" width="8.921875" bestFit="1" customWidth="1"/>
    <col min="8966" max="8966" width="16.921875" customWidth="1"/>
    <col min="8967" max="8967" width="8.07421875" bestFit="1" customWidth="1"/>
    <col min="8968" max="8968" width="26.07421875" customWidth="1"/>
    <col min="8969" max="8969" width="71.07421875" customWidth="1"/>
    <col min="8970" max="8970" width="10.4609375" bestFit="1" customWidth="1"/>
    <col min="8971" max="8971" width="10.921875" bestFit="1" customWidth="1"/>
    <col min="8972" max="8972" width="11.07421875" bestFit="1" customWidth="1"/>
    <col min="8973" max="8973" width="11.3828125" bestFit="1" customWidth="1"/>
    <col min="8974" max="8974" width="10.61328125" customWidth="1"/>
    <col min="9217" max="9217" width="8.921875" bestFit="1" customWidth="1"/>
    <col min="9222" max="9222" width="16.921875" customWidth="1"/>
    <col min="9223" max="9223" width="8.07421875" bestFit="1" customWidth="1"/>
    <col min="9224" max="9224" width="26.07421875" customWidth="1"/>
    <col min="9225" max="9225" width="71.07421875" customWidth="1"/>
    <col min="9226" max="9226" width="10.4609375" bestFit="1" customWidth="1"/>
    <col min="9227" max="9227" width="10.921875" bestFit="1" customWidth="1"/>
    <col min="9228" max="9228" width="11.07421875" bestFit="1" customWidth="1"/>
    <col min="9229" max="9229" width="11.3828125" bestFit="1" customWidth="1"/>
    <col min="9230" max="9230" width="10.61328125" customWidth="1"/>
    <col min="9473" max="9473" width="8.921875" bestFit="1" customWidth="1"/>
    <col min="9478" max="9478" width="16.921875" customWidth="1"/>
    <col min="9479" max="9479" width="8.07421875" bestFit="1" customWidth="1"/>
    <col min="9480" max="9480" width="26.07421875" customWidth="1"/>
    <col min="9481" max="9481" width="71.07421875" customWidth="1"/>
    <col min="9482" max="9482" width="10.4609375" bestFit="1" customWidth="1"/>
    <col min="9483" max="9483" width="10.921875" bestFit="1" customWidth="1"/>
    <col min="9484" max="9484" width="11.07421875" bestFit="1" customWidth="1"/>
    <col min="9485" max="9485" width="11.3828125" bestFit="1" customWidth="1"/>
    <col min="9486" max="9486" width="10.61328125" customWidth="1"/>
    <col min="9729" max="9729" width="8.921875" bestFit="1" customWidth="1"/>
    <col min="9734" max="9734" width="16.921875" customWidth="1"/>
    <col min="9735" max="9735" width="8.07421875" bestFit="1" customWidth="1"/>
    <col min="9736" max="9736" width="26.07421875" customWidth="1"/>
    <col min="9737" max="9737" width="71.07421875" customWidth="1"/>
    <col min="9738" max="9738" width="10.4609375" bestFit="1" customWidth="1"/>
    <col min="9739" max="9739" width="10.921875" bestFit="1" customWidth="1"/>
    <col min="9740" max="9740" width="11.07421875" bestFit="1" customWidth="1"/>
    <col min="9741" max="9741" width="11.3828125" bestFit="1" customWidth="1"/>
    <col min="9742" max="9742" width="10.61328125" customWidth="1"/>
    <col min="9985" max="9985" width="8.921875" bestFit="1" customWidth="1"/>
    <col min="9990" max="9990" width="16.921875" customWidth="1"/>
    <col min="9991" max="9991" width="8.07421875" bestFit="1" customWidth="1"/>
    <col min="9992" max="9992" width="26.07421875" customWidth="1"/>
    <col min="9993" max="9993" width="71.07421875" customWidth="1"/>
    <col min="9994" max="9994" width="10.4609375" bestFit="1" customWidth="1"/>
    <col min="9995" max="9995" width="10.921875" bestFit="1" customWidth="1"/>
    <col min="9996" max="9996" width="11.07421875" bestFit="1" customWidth="1"/>
    <col min="9997" max="9997" width="11.3828125" bestFit="1" customWidth="1"/>
    <col min="9998" max="9998" width="10.61328125" customWidth="1"/>
    <col min="10241" max="10241" width="8.921875" bestFit="1" customWidth="1"/>
    <col min="10246" max="10246" width="16.921875" customWidth="1"/>
    <col min="10247" max="10247" width="8.07421875" bestFit="1" customWidth="1"/>
    <col min="10248" max="10248" width="26.07421875" customWidth="1"/>
    <col min="10249" max="10249" width="71.07421875" customWidth="1"/>
    <col min="10250" max="10250" width="10.4609375" bestFit="1" customWidth="1"/>
    <col min="10251" max="10251" width="10.921875" bestFit="1" customWidth="1"/>
    <col min="10252" max="10252" width="11.07421875" bestFit="1" customWidth="1"/>
    <col min="10253" max="10253" width="11.3828125" bestFit="1" customWidth="1"/>
    <col min="10254" max="10254" width="10.61328125" customWidth="1"/>
    <col min="10497" max="10497" width="8.921875" bestFit="1" customWidth="1"/>
    <col min="10502" max="10502" width="16.921875" customWidth="1"/>
    <col min="10503" max="10503" width="8.07421875" bestFit="1" customWidth="1"/>
    <col min="10504" max="10504" width="26.07421875" customWidth="1"/>
    <col min="10505" max="10505" width="71.07421875" customWidth="1"/>
    <col min="10506" max="10506" width="10.4609375" bestFit="1" customWidth="1"/>
    <col min="10507" max="10507" width="10.921875" bestFit="1" customWidth="1"/>
    <col min="10508" max="10508" width="11.07421875" bestFit="1" customWidth="1"/>
    <col min="10509" max="10509" width="11.3828125" bestFit="1" customWidth="1"/>
    <col min="10510" max="10510" width="10.61328125" customWidth="1"/>
    <col min="10753" max="10753" width="8.921875" bestFit="1" customWidth="1"/>
    <col min="10758" max="10758" width="16.921875" customWidth="1"/>
    <col min="10759" max="10759" width="8.07421875" bestFit="1" customWidth="1"/>
    <col min="10760" max="10760" width="26.07421875" customWidth="1"/>
    <col min="10761" max="10761" width="71.07421875" customWidth="1"/>
    <col min="10762" max="10762" width="10.4609375" bestFit="1" customWidth="1"/>
    <col min="10763" max="10763" width="10.921875" bestFit="1" customWidth="1"/>
    <col min="10764" max="10764" width="11.07421875" bestFit="1" customWidth="1"/>
    <col min="10765" max="10765" width="11.3828125" bestFit="1" customWidth="1"/>
    <col min="10766" max="10766" width="10.61328125" customWidth="1"/>
    <col min="11009" max="11009" width="8.921875" bestFit="1" customWidth="1"/>
    <col min="11014" max="11014" width="16.921875" customWidth="1"/>
    <col min="11015" max="11015" width="8.07421875" bestFit="1" customWidth="1"/>
    <col min="11016" max="11016" width="26.07421875" customWidth="1"/>
    <col min="11017" max="11017" width="71.07421875" customWidth="1"/>
    <col min="11018" max="11018" width="10.4609375" bestFit="1" customWidth="1"/>
    <col min="11019" max="11019" width="10.921875" bestFit="1" customWidth="1"/>
    <col min="11020" max="11020" width="11.07421875" bestFit="1" customWidth="1"/>
    <col min="11021" max="11021" width="11.3828125" bestFit="1" customWidth="1"/>
    <col min="11022" max="11022" width="10.61328125" customWidth="1"/>
    <col min="11265" max="11265" width="8.921875" bestFit="1" customWidth="1"/>
    <col min="11270" max="11270" width="16.921875" customWidth="1"/>
    <col min="11271" max="11271" width="8.07421875" bestFit="1" customWidth="1"/>
    <col min="11272" max="11272" width="26.07421875" customWidth="1"/>
    <col min="11273" max="11273" width="71.07421875" customWidth="1"/>
    <col min="11274" max="11274" width="10.4609375" bestFit="1" customWidth="1"/>
    <col min="11275" max="11275" width="10.921875" bestFit="1" customWidth="1"/>
    <col min="11276" max="11276" width="11.07421875" bestFit="1" customWidth="1"/>
    <col min="11277" max="11277" width="11.3828125" bestFit="1" customWidth="1"/>
    <col min="11278" max="11278" width="10.61328125" customWidth="1"/>
    <col min="11521" max="11521" width="8.921875" bestFit="1" customWidth="1"/>
    <col min="11526" max="11526" width="16.921875" customWidth="1"/>
    <col min="11527" max="11527" width="8.07421875" bestFit="1" customWidth="1"/>
    <col min="11528" max="11528" width="26.07421875" customWidth="1"/>
    <col min="11529" max="11529" width="71.07421875" customWidth="1"/>
    <col min="11530" max="11530" width="10.4609375" bestFit="1" customWidth="1"/>
    <col min="11531" max="11531" width="10.921875" bestFit="1" customWidth="1"/>
    <col min="11532" max="11532" width="11.07421875" bestFit="1" customWidth="1"/>
    <col min="11533" max="11533" width="11.3828125" bestFit="1" customWidth="1"/>
    <col min="11534" max="11534" width="10.61328125" customWidth="1"/>
    <col min="11777" max="11777" width="8.921875" bestFit="1" customWidth="1"/>
    <col min="11782" max="11782" width="16.921875" customWidth="1"/>
    <col min="11783" max="11783" width="8.07421875" bestFit="1" customWidth="1"/>
    <col min="11784" max="11784" width="26.07421875" customWidth="1"/>
    <col min="11785" max="11785" width="71.07421875" customWidth="1"/>
    <col min="11786" max="11786" width="10.4609375" bestFit="1" customWidth="1"/>
    <col min="11787" max="11787" width="10.921875" bestFit="1" customWidth="1"/>
    <col min="11788" max="11788" width="11.07421875" bestFit="1" customWidth="1"/>
    <col min="11789" max="11789" width="11.3828125" bestFit="1" customWidth="1"/>
    <col min="11790" max="11790" width="10.61328125" customWidth="1"/>
    <col min="12033" max="12033" width="8.921875" bestFit="1" customWidth="1"/>
    <col min="12038" max="12038" width="16.921875" customWidth="1"/>
    <col min="12039" max="12039" width="8.07421875" bestFit="1" customWidth="1"/>
    <col min="12040" max="12040" width="26.07421875" customWidth="1"/>
    <col min="12041" max="12041" width="71.07421875" customWidth="1"/>
    <col min="12042" max="12042" width="10.4609375" bestFit="1" customWidth="1"/>
    <col min="12043" max="12043" width="10.921875" bestFit="1" customWidth="1"/>
    <col min="12044" max="12044" width="11.07421875" bestFit="1" customWidth="1"/>
    <col min="12045" max="12045" width="11.3828125" bestFit="1" customWidth="1"/>
    <col min="12046" max="12046" width="10.61328125" customWidth="1"/>
    <col min="12289" max="12289" width="8.921875" bestFit="1" customWidth="1"/>
    <col min="12294" max="12294" width="16.921875" customWidth="1"/>
    <col min="12295" max="12295" width="8.07421875" bestFit="1" customWidth="1"/>
    <col min="12296" max="12296" width="26.07421875" customWidth="1"/>
    <col min="12297" max="12297" width="71.07421875" customWidth="1"/>
    <col min="12298" max="12298" width="10.4609375" bestFit="1" customWidth="1"/>
    <col min="12299" max="12299" width="10.921875" bestFit="1" customWidth="1"/>
    <col min="12300" max="12300" width="11.07421875" bestFit="1" customWidth="1"/>
    <col min="12301" max="12301" width="11.3828125" bestFit="1" customWidth="1"/>
    <col min="12302" max="12302" width="10.61328125" customWidth="1"/>
    <col min="12545" max="12545" width="8.921875" bestFit="1" customWidth="1"/>
    <col min="12550" max="12550" width="16.921875" customWidth="1"/>
    <col min="12551" max="12551" width="8.07421875" bestFit="1" customWidth="1"/>
    <col min="12552" max="12552" width="26.07421875" customWidth="1"/>
    <col min="12553" max="12553" width="71.07421875" customWidth="1"/>
    <col min="12554" max="12554" width="10.4609375" bestFit="1" customWidth="1"/>
    <col min="12555" max="12555" width="10.921875" bestFit="1" customWidth="1"/>
    <col min="12556" max="12556" width="11.07421875" bestFit="1" customWidth="1"/>
    <col min="12557" max="12557" width="11.3828125" bestFit="1" customWidth="1"/>
    <col min="12558" max="12558" width="10.61328125" customWidth="1"/>
    <col min="12801" max="12801" width="8.921875" bestFit="1" customWidth="1"/>
    <col min="12806" max="12806" width="16.921875" customWidth="1"/>
    <col min="12807" max="12807" width="8.07421875" bestFit="1" customWidth="1"/>
    <col min="12808" max="12808" width="26.07421875" customWidth="1"/>
    <col min="12809" max="12809" width="71.07421875" customWidth="1"/>
    <col min="12810" max="12810" width="10.4609375" bestFit="1" customWidth="1"/>
    <col min="12811" max="12811" width="10.921875" bestFit="1" customWidth="1"/>
    <col min="12812" max="12812" width="11.07421875" bestFit="1" customWidth="1"/>
    <col min="12813" max="12813" width="11.3828125" bestFit="1" customWidth="1"/>
    <col min="12814" max="12814" width="10.61328125" customWidth="1"/>
    <col min="13057" max="13057" width="8.921875" bestFit="1" customWidth="1"/>
    <col min="13062" max="13062" width="16.921875" customWidth="1"/>
    <col min="13063" max="13063" width="8.07421875" bestFit="1" customWidth="1"/>
    <col min="13064" max="13064" width="26.07421875" customWidth="1"/>
    <col min="13065" max="13065" width="71.07421875" customWidth="1"/>
    <col min="13066" max="13066" width="10.4609375" bestFit="1" customWidth="1"/>
    <col min="13067" max="13067" width="10.921875" bestFit="1" customWidth="1"/>
    <col min="13068" max="13068" width="11.07421875" bestFit="1" customWidth="1"/>
    <col min="13069" max="13069" width="11.3828125" bestFit="1" customWidth="1"/>
    <col min="13070" max="13070" width="10.61328125" customWidth="1"/>
    <col min="13313" max="13313" width="8.921875" bestFit="1" customWidth="1"/>
    <col min="13318" max="13318" width="16.921875" customWidth="1"/>
    <col min="13319" max="13319" width="8.07421875" bestFit="1" customWidth="1"/>
    <col min="13320" max="13320" width="26.07421875" customWidth="1"/>
    <col min="13321" max="13321" width="71.07421875" customWidth="1"/>
    <col min="13322" max="13322" width="10.4609375" bestFit="1" customWidth="1"/>
    <col min="13323" max="13323" width="10.921875" bestFit="1" customWidth="1"/>
    <col min="13324" max="13324" width="11.07421875" bestFit="1" customWidth="1"/>
    <col min="13325" max="13325" width="11.3828125" bestFit="1" customWidth="1"/>
    <col min="13326" max="13326" width="10.61328125" customWidth="1"/>
    <col min="13569" max="13569" width="8.921875" bestFit="1" customWidth="1"/>
    <col min="13574" max="13574" width="16.921875" customWidth="1"/>
    <col min="13575" max="13575" width="8.07421875" bestFit="1" customWidth="1"/>
    <col min="13576" max="13576" width="26.07421875" customWidth="1"/>
    <col min="13577" max="13577" width="71.07421875" customWidth="1"/>
    <col min="13578" max="13578" width="10.4609375" bestFit="1" customWidth="1"/>
    <col min="13579" max="13579" width="10.921875" bestFit="1" customWidth="1"/>
    <col min="13580" max="13580" width="11.07421875" bestFit="1" customWidth="1"/>
    <col min="13581" max="13581" width="11.3828125" bestFit="1" customWidth="1"/>
    <col min="13582" max="13582" width="10.61328125" customWidth="1"/>
    <col min="13825" max="13825" width="8.921875" bestFit="1" customWidth="1"/>
    <col min="13830" max="13830" width="16.921875" customWidth="1"/>
    <col min="13831" max="13831" width="8.07421875" bestFit="1" customWidth="1"/>
    <col min="13832" max="13832" width="26.07421875" customWidth="1"/>
    <col min="13833" max="13833" width="71.07421875" customWidth="1"/>
    <col min="13834" max="13834" width="10.4609375" bestFit="1" customWidth="1"/>
    <col min="13835" max="13835" width="10.921875" bestFit="1" customWidth="1"/>
    <col min="13836" max="13836" width="11.07421875" bestFit="1" customWidth="1"/>
    <col min="13837" max="13837" width="11.3828125" bestFit="1" customWidth="1"/>
    <col min="13838" max="13838" width="10.61328125" customWidth="1"/>
    <col min="14081" max="14081" width="8.921875" bestFit="1" customWidth="1"/>
    <col min="14086" max="14086" width="16.921875" customWidth="1"/>
    <col min="14087" max="14087" width="8.07421875" bestFit="1" customWidth="1"/>
    <col min="14088" max="14088" width="26.07421875" customWidth="1"/>
    <col min="14089" max="14089" width="71.07421875" customWidth="1"/>
    <col min="14090" max="14090" width="10.4609375" bestFit="1" customWidth="1"/>
    <col min="14091" max="14091" width="10.921875" bestFit="1" customWidth="1"/>
    <col min="14092" max="14092" width="11.07421875" bestFit="1" customWidth="1"/>
    <col min="14093" max="14093" width="11.3828125" bestFit="1" customWidth="1"/>
    <col min="14094" max="14094" width="10.61328125" customWidth="1"/>
    <col min="14337" max="14337" width="8.921875" bestFit="1" customWidth="1"/>
    <col min="14342" max="14342" width="16.921875" customWidth="1"/>
    <col min="14343" max="14343" width="8.07421875" bestFit="1" customWidth="1"/>
    <col min="14344" max="14344" width="26.07421875" customWidth="1"/>
    <col min="14345" max="14345" width="71.07421875" customWidth="1"/>
    <col min="14346" max="14346" width="10.4609375" bestFit="1" customWidth="1"/>
    <col min="14347" max="14347" width="10.921875" bestFit="1" customWidth="1"/>
    <col min="14348" max="14348" width="11.07421875" bestFit="1" customWidth="1"/>
    <col min="14349" max="14349" width="11.3828125" bestFit="1" customWidth="1"/>
    <col min="14350" max="14350" width="10.61328125" customWidth="1"/>
    <col min="14593" max="14593" width="8.921875" bestFit="1" customWidth="1"/>
    <col min="14598" max="14598" width="16.921875" customWidth="1"/>
    <col min="14599" max="14599" width="8.07421875" bestFit="1" customWidth="1"/>
    <col min="14600" max="14600" width="26.07421875" customWidth="1"/>
    <col min="14601" max="14601" width="71.07421875" customWidth="1"/>
    <col min="14602" max="14602" width="10.4609375" bestFit="1" customWidth="1"/>
    <col min="14603" max="14603" width="10.921875" bestFit="1" customWidth="1"/>
    <col min="14604" max="14604" width="11.07421875" bestFit="1" customWidth="1"/>
    <col min="14605" max="14605" width="11.3828125" bestFit="1" customWidth="1"/>
    <col min="14606" max="14606" width="10.61328125" customWidth="1"/>
    <col min="14849" max="14849" width="8.921875" bestFit="1" customWidth="1"/>
    <col min="14854" max="14854" width="16.921875" customWidth="1"/>
    <col min="14855" max="14855" width="8.07421875" bestFit="1" customWidth="1"/>
    <col min="14856" max="14856" width="26.07421875" customWidth="1"/>
    <col min="14857" max="14857" width="71.07421875" customWidth="1"/>
    <col min="14858" max="14858" width="10.4609375" bestFit="1" customWidth="1"/>
    <col min="14859" max="14859" width="10.921875" bestFit="1" customWidth="1"/>
    <col min="14860" max="14860" width="11.07421875" bestFit="1" customWidth="1"/>
    <col min="14861" max="14861" width="11.3828125" bestFit="1" customWidth="1"/>
    <col min="14862" max="14862" width="10.61328125" customWidth="1"/>
    <col min="15105" max="15105" width="8.921875" bestFit="1" customWidth="1"/>
    <col min="15110" max="15110" width="16.921875" customWidth="1"/>
    <col min="15111" max="15111" width="8.07421875" bestFit="1" customWidth="1"/>
    <col min="15112" max="15112" width="26.07421875" customWidth="1"/>
    <col min="15113" max="15113" width="71.07421875" customWidth="1"/>
    <col min="15114" max="15114" width="10.4609375" bestFit="1" customWidth="1"/>
    <col min="15115" max="15115" width="10.921875" bestFit="1" customWidth="1"/>
    <col min="15116" max="15116" width="11.07421875" bestFit="1" customWidth="1"/>
    <col min="15117" max="15117" width="11.3828125" bestFit="1" customWidth="1"/>
    <col min="15118" max="15118" width="10.61328125" customWidth="1"/>
    <col min="15361" max="15361" width="8.921875" bestFit="1" customWidth="1"/>
    <col min="15366" max="15366" width="16.921875" customWidth="1"/>
    <col min="15367" max="15367" width="8.07421875" bestFit="1" customWidth="1"/>
    <col min="15368" max="15368" width="26.07421875" customWidth="1"/>
    <col min="15369" max="15369" width="71.07421875" customWidth="1"/>
    <col min="15370" max="15370" width="10.4609375" bestFit="1" customWidth="1"/>
    <col min="15371" max="15371" width="10.921875" bestFit="1" customWidth="1"/>
    <col min="15372" max="15372" width="11.07421875" bestFit="1" customWidth="1"/>
    <col min="15373" max="15373" width="11.3828125" bestFit="1" customWidth="1"/>
    <col min="15374" max="15374" width="10.61328125" customWidth="1"/>
    <col min="15617" max="15617" width="8.921875" bestFit="1" customWidth="1"/>
    <col min="15622" max="15622" width="16.921875" customWidth="1"/>
    <col min="15623" max="15623" width="8.07421875" bestFit="1" customWidth="1"/>
    <col min="15624" max="15624" width="26.07421875" customWidth="1"/>
    <col min="15625" max="15625" width="71.07421875" customWidth="1"/>
    <col min="15626" max="15626" width="10.4609375" bestFit="1" customWidth="1"/>
    <col min="15627" max="15627" width="10.921875" bestFit="1" customWidth="1"/>
    <col min="15628" max="15628" width="11.07421875" bestFit="1" customWidth="1"/>
    <col min="15629" max="15629" width="11.3828125" bestFit="1" customWidth="1"/>
    <col min="15630" max="15630" width="10.61328125" customWidth="1"/>
    <col min="15873" max="15873" width="8.921875" bestFit="1" customWidth="1"/>
    <col min="15878" max="15878" width="16.921875" customWidth="1"/>
    <col min="15879" max="15879" width="8.07421875" bestFit="1" customWidth="1"/>
    <col min="15880" max="15880" width="26.07421875" customWidth="1"/>
    <col min="15881" max="15881" width="71.07421875" customWidth="1"/>
    <col min="15882" max="15882" width="10.4609375" bestFit="1" customWidth="1"/>
    <col min="15883" max="15883" width="10.921875" bestFit="1" customWidth="1"/>
    <col min="15884" max="15884" width="11.07421875" bestFit="1" customWidth="1"/>
    <col min="15885" max="15885" width="11.3828125" bestFit="1" customWidth="1"/>
    <col min="15886" max="15886" width="10.61328125" customWidth="1"/>
    <col min="16129" max="16129" width="8.921875" bestFit="1" customWidth="1"/>
    <col min="16134" max="16134" width="16.921875" customWidth="1"/>
    <col min="16135" max="16135" width="8.07421875" bestFit="1" customWidth="1"/>
    <col min="16136" max="16136" width="26.07421875" customWidth="1"/>
    <col min="16137" max="16137" width="71.07421875" customWidth="1"/>
    <col min="16138" max="16138" width="10.4609375" bestFit="1" customWidth="1"/>
    <col min="16139" max="16139" width="10.921875" bestFit="1" customWidth="1"/>
    <col min="16140" max="16140" width="11.07421875" bestFit="1" customWidth="1"/>
    <col min="16141" max="16141" width="11.3828125" bestFit="1" customWidth="1"/>
    <col min="16142" max="16142" width="10.61328125" customWidth="1"/>
  </cols>
  <sheetData>
    <row r="1" spans="1:14" ht="29.15">
      <c r="A1" s="90" t="s">
        <v>106</v>
      </c>
      <c r="B1" s="91" t="s">
        <v>107</v>
      </c>
      <c r="C1" s="90" t="s">
        <v>108</v>
      </c>
      <c r="D1" s="90" t="s">
        <v>109</v>
      </c>
      <c r="E1" s="90" t="s">
        <v>110</v>
      </c>
      <c r="F1" s="90" t="s">
        <v>111</v>
      </c>
      <c r="G1" s="90" t="s">
        <v>112</v>
      </c>
      <c r="H1" s="90" t="s">
        <v>113</v>
      </c>
      <c r="I1" s="90" t="s">
        <v>114</v>
      </c>
      <c r="J1" s="90" t="s">
        <v>115</v>
      </c>
      <c r="K1" s="90" t="s">
        <v>116</v>
      </c>
      <c r="L1" s="90" t="s">
        <v>117</v>
      </c>
      <c r="M1" s="90" t="s">
        <v>118</v>
      </c>
      <c r="N1" s="90" t="s">
        <v>119</v>
      </c>
    </row>
    <row r="2" spans="1:14" ht="14.6">
      <c r="A2" s="6"/>
      <c r="B2" s="5" t="s">
        <v>120</v>
      </c>
      <c r="C2" s="6"/>
      <c r="D2" s="6"/>
      <c r="E2" s="6">
        <f>SUM(E3:E5)</f>
        <v>32</v>
      </c>
      <c r="F2" s="7" t="str">
        <f>CONCATENATE("32'h",K2)</f>
        <v>32'h02002044</v>
      </c>
      <c r="G2" s="7"/>
      <c r="H2" s="8" t="s">
        <v>1366</v>
      </c>
      <c r="I2" s="8"/>
      <c r="J2" s="6"/>
      <c r="K2" s="6" t="str">
        <f>LOWER(DEC2HEX(L2,8))</f>
        <v>02002044</v>
      </c>
      <c r="L2" s="6">
        <f>SUM(L3:L5)</f>
        <v>33562692</v>
      </c>
      <c r="M2" s="6"/>
      <c r="N2" s="6"/>
    </row>
    <row r="3" spans="1:14" ht="14.6">
      <c r="A3" s="17"/>
      <c r="B3" s="33"/>
      <c r="C3" s="10">
        <v>12</v>
      </c>
      <c r="D3" s="10">
        <v>31</v>
      </c>
      <c r="E3" s="10">
        <f>D3+1-C3</f>
        <v>20</v>
      </c>
      <c r="F3" s="10" t="str">
        <f>CONCATENATE(E3,"'h",K3)</f>
        <v>20'h2002</v>
      </c>
      <c r="G3" s="10" t="s">
        <v>121</v>
      </c>
      <c r="H3" s="10" t="s">
        <v>1367</v>
      </c>
      <c r="I3" s="10"/>
      <c r="J3" s="36">
        <v>8194</v>
      </c>
      <c r="K3" s="10" t="str">
        <f>LOWER(DEC2HEX((J3)))</f>
        <v>2002</v>
      </c>
      <c r="L3" s="10">
        <f>J3*(2^C3)</f>
        <v>33562624</v>
      </c>
      <c r="M3" s="19"/>
    </row>
    <row r="4" spans="1:14" ht="14.6">
      <c r="A4" s="17"/>
      <c r="B4" s="33"/>
      <c r="C4" s="10">
        <v>4</v>
      </c>
      <c r="D4" s="10">
        <v>11</v>
      </c>
      <c r="E4" s="10">
        <v>8</v>
      </c>
      <c r="F4" s="10" t="str">
        <f t="shared" ref="F4:F5" si="0">CONCATENATE(E4,"'h",K4)</f>
        <v>8'h4</v>
      </c>
      <c r="G4" s="10" t="s">
        <v>2662</v>
      </c>
      <c r="H4" s="10" t="s">
        <v>2665</v>
      </c>
      <c r="I4" s="10"/>
      <c r="J4" s="36">
        <v>4</v>
      </c>
      <c r="K4" s="10" t="str">
        <f t="shared" ref="K4:K5" si="1">LOWER(DEC2HEX((J4)))</f>
        <v>4</v>
      </c>
      <c r="L4" s="10">
        <f t="shared" ref="L4:L5" si="2">J4*(2^C4)</f>
        <v>64</v>
      </c>
      <c r="M4" s="19"/>
    </row>
    <row r="5" spans="1:14" ht="14.6">
      <c r="A5" s="17"/>
      <c r="B5" s="33"/>
      <c r="C5" s="10">
        <v>0</v>
      </c>
      <c r="D5" s="10">
        <v>3</v>
      </c>
      <c r="E5" s="10">
        <v>4</v>
      </c>
      <c r="F5" s="10" t="str">
        <f t="shared" si="0"/>
        <v>4'h4</v>
      </c>
      <c r="G5" s="10" t="s">
        <v>2663</v>
      </c>
      <c r="H5" s="10" t="s">
        <v>2664</v>
      </c>
      <c r="I5" s="10"/>
      <c r="J5" s="36">
        <v>4</v>
      </c>
      <c r="K5" s="10" t="str">
        <f t="shared" si="1"/>
        <v>4</v>
      </c>
      <c r="L5" s="10">
        <f t="shared" si="2"/>
        <v>4</v>
      </c>
      <c r="M5" s="19"/>
    </row>
    <row r="6" spans="1:14" ht="14.6">
      <c r="A6" s="6"/>
      <c r="B6" s="5" t="s">
        <v>168</v>
      </c>
      <c r="C6" s="6"/>
      <c r="D6" s="6"/>
      <c r="E6" s="6">
        <f>SUM(E7:E18)</f>
        <v>32</v>
      </c>
      <c r="F6" s="7" t="str">
        <f>CONCATENATE("32'h",K6)</f>
        <v>32'h00020780</v>
      </c>
      <c r="G6" s="7"/>
      <c r="H6" s="8" t="s">
        <v>1434</v>
      </c>
      <c r="I6" s="8"/>
      <c r="J6" s="6"/>
      <c r="K6" s="6" t="str">
        <f>LOWER(DEC2HEX(L6,8))</f>
        <v>00020780</v>
      </c>
      <c r="L6" s="6">
        <f>SUM(L7:L12)</f>
        <v>132992</v>
      </c>
      <c r="M6" s="19"/>
    </row>
    <row r="7" spans="1:14" ht="51" customHeight="1">
      <c r="A7" s="17"/>
      <c r="B7" s="17"/>
      <c r="C7" s="26">
        <v>31</v>
      </c>
      <c r="D7" s="26">
        <v>31</v>
      </c>
      <c r="E7" s="26">
        <f t="shared" ref="E7:E18" si="3">D7+1-C7</f>
        <v>1</v>
      </c>
      <c r="F7" s="26" t="str">
        <f t="shared" ref="F7:F18" si="4">CONCATENATE(E7,"'h",K7)</f>
        <v>1'h0</v>
      </c>
      <c r="G7" s="26" t="s">
        <v>2390</v>
      </c>
      <c r="H7" s="18" t="s">
        <v>2465</v>
      </c>
      <c r="I7" s="34" t="s">
        <v>2466</v>
      </c>
      <c r="J7" s="26">
        <v>0</v>
      </c>
      <c r="K7" s="26" t="str">
        <f t="shared" ref="K7:K18" si="5">LOWER(DEC2HEX((J7)))</f>
        <v>0</v>
      </c>
      <c r="L7" s="26">
        <f t="shared" ref="L7:L18" si="6">J7*(2^C7)</f>
        <v>0</v>
      </c>
      <c r="M7" s="19"/>
    </row>
    <row r="8" spans="1:14" ht="14.6">
      <c r="A8" s="17"/>
      <c r="B8" s="17"/>
      <c r="C8" s="26">
        <v>18</v>
      </c>
      <c r="D8" s="26">
        <v>30</v>
      </c>
      <c r="E8" s="26">
        <f>D8+1-C8</f>
        <v>13</v>
      </c>
      <c r="F8" s="26" t="str">
        <f>CONCATENATE(E8,"'h",K8)</f>
        <v>13'h0</v>
      </c>
      <c r="G8" s="26" t="s">
        <v>121</v>
      </c>
      <c r="H8" s="18" t="s">
        <v>106</v>
      </c>
      <c r="I8" s="16"/>
      <c r="J8" s="26">
        <v>0</v>
      </c>
      <c r="K8" s="26" t="str">
        <f>LOWER(DEC2HEX((J8)))</f>
        <v>0</v>
      </c>
      <c r="L8" s="26">
        <f>J8*(2^C8)</f>
        <v>0</v>
      </c>
      <c r="M8" s="19"/>
    </row>
    <row r="9" spans="1:14" ht="14.6">
      <c r="A9" s="55"/>
      <c r="B9" s="55"/>
      <c r="C9" s="26">
        <v>16</v>
      </c>
      <c r="D9" s="26">
        <v>17</v>
      </c>
      <c r="E9" s="26">
        <f t="shared" si="3"/>
        <v>2</v>
      </c>
      <c r="F9" s="26" t="str">
        <f t="shared" si="4"/>
        <v>2'h2</v>
      </c>
      <c r="G9" s="26" t="s">
        <v>123</v>
      </c>
      <c r="H9" s="18" t="s">
        <v>1435</v>
      </c>
      <c r="I9" s="34"/>
      <c r="J9" s="26">
        <v>2</v>
      </c>
      <c r="K9" s="26" t="str">
        <f t="shared" si="5"/>
        <v>2</v>
      </c>
      <c r="L9" s="26">
        <f t="shared" si="6"/>
        <v>131072</v>
      </c>
      <c r="M9" s="19"/>
    </row>
    <row r="10" spans="1:14" ht="14.6">
      <c r="A10" s="55"/>
      <c r="B10" s="55"/>
      <c r="C10" s="26">
        <v>13</v>
      </c>
      <c r="D10" s="26">
        <v>15</v>
      </c>
      <c r="E10" s="26">
        <f t="shared" si="3"/>
        <v>3</v>
      </c>
      <c r="F10" s="26" t="str">
        <f t="shared" si="4"/>
        <v>3'h0</v>
      </c>
      <c r="G10" s="26" t="s">
        <v>121</v>
      </c>
      <c r="H10" s="18" t="s">
        <v>106</v>
      </c>
      <c r="I10" s="34"/>
      <c r="J10" s="26">
        <v>0</v>
      </c>
      <c r="K10" s="26" t="str">
        <f t="shared" si="5"/>
        <v>0</v>
      </c>
      <c r="L10" s="26">
        <f t="shared" si="6"/>
        <v>0</v>
      </c>
      <c r="M10" s="19"/>
    </row>
    <row r="11" spans="1:14" ht="14.6">
      <c r="A11" s="55"/>
      <c r="B11" s="55"/>
      <c r="C11" s="26">
        <v>8</v>
      </c>
      <c r="D11" s="26">
        <v>12</v>
      </c>
      <c r="E11" s="26">
        <f t="shared" si="3"/>
        <v>5</v>
      </c>
      <c r="F11" s="26" t="str">
        <f t="shared" si="4"/>
        <v>5'h7</v>
      </c>
      <c r="G11" s="26" t="s">
        <v>123</v>
      </c>
      <c r="H11" s="18" t="s">
        <v>1436</v>
      </c>
      <c r="I11" s="34"/>
      <c r="J11" s="26">
        <v>7</v>
      </c>
      <c r="K11" s="26" t="str">
        <f t="shared" si="5"/>
        <v>7</v>
      </c>
      <c r="L11" s="26">
        <f t="shared" si="6"/>
        <v>1792</v>
      </c>
      <c r="M11" s="19"/>
    </row>
    <row r="12" spans="1:14" ht="14.6">
      <c r="A12" s="55"/>
      <c r="B12" s="55"/>
      <c r="C12" s="26">
        <v>7</v>
      </c>
      <c r="D12" s="26">
        <v>7</v>
      </c>
      <c r="E12" s="26">
        <f t="shared" si="3"/>
        <v>1</v>
      </c>
      <c r="F12" s="26" t="str">
        <f t="shared" si="4"/>
        <v>1'h1</v>
      </c>
      <c r="G12" s="26" t="s">
        <v>123</v>
      </c>
      <c r="H12" s="18" t="s">
        <v>1437</v>
      </c>
      <c r="I12" s="34"/>
      <c r="J12" s="26">
        <v>1</v>
      </c>
      <c r="K12" s="26" t="str">
        <f t="shared" si="5"/>
        <v>1</v>
      </c>
      <c r="L12" s="26">
        <f t="shared" si="6"/>
        <v>128</v>
      </c>
      <c r="M12" s="19"/>
    </row>
    <row r="13" spans="1:14" ht="14.6">
      <c r="A13" s="17"/>
      <c r="B13" s="17"/>
      <c r="C13" s="26">
        <v>5</v>
      </c>
      <c r="D13" s="26">
        <v>6</v>
      </c>
      <c r="E13" s="26">
        <f t="shared" si="3"/>
        <v>2</v>
      </c>
      <c r="F13" s="26" t="str">
        <f t="shared" si="4"/>
        <v>2'h0</v>
      </c>
      <c r="G13" s="26" t="s">
        <v>121</v>
      </c>
      <c r="H13" s="18" t="s">
        <v>106</v>
      </c>
      <c r="I13" s="16"/>
      <c r="J13" s="26">
        <v>0</v>
      </c>
      <c r="K13" s="26" t="str">
        <f t="shared" si="5"/>
        <v>0</v>
      </c>
      <c r="L13" s="26">
        <f t="shared" si="6"/>
        <v>0</v>
      </c>
      <c r="M13" s="19"/>
    </row>
    <row r="14" spans="1:14" ht="14.6">
      <c r="A14" s="55"/>
      <c r="B14" s="55"/>
      <c r="C14" s="26">
        <v>4</v>
      </c>
      <c r="D14" s="26">
        <v>4</v>
      </c>
      <c r="E14" s="26">
        <f t="shared" si="3"/>
        <v>1</v>
      </c>
      <c r="F14" s="26" t="str">
        <f t="shared" si="4"/>
        <v>1'h0</v>
      </c>
      <c r="G14" s="26" t="s">
        <v>123</v>
      </c>
      <c r="H14" s="18" t="s">
        <v>1438</v>
      </c>
      <c r="I14" s="34"/>
      <c r="J14" s="26">
        <v>0</v>
      </c>
      <c r="K14" s="26" t="str">
        <f t="shared" si="5"/>
        <v>0</v>
      </c>
      <c r="L14" s="26">
        <f t="shared" si="6"/>
        <v>0</v>
      </c>
      <c r="M14" s="19"/>
    </row>
    <row r="15" spans="1:14" ht="14.6">
      <c r="A15" s="55"/>
      <c r="B15" s="55"/>
      <c r="C15" s="26">
        <v>3</v>
      </c>
      <c r="D15" s="26">
        <v>3</v>
      </c>
      <c r="E15" s="26">
        <f t="shared" si="3"/>
        <v>1</v>
      </c>
      <c r="F15" s="26" t="str">
        <f t="shared" si="4"/>
        <v>1'h0</v>
      </c>
      <c r="G15" s="26" t="s">
        <v>123</v>
      </c>
      <c r="H15" s="18" t="s">
        <v>1439</v>
      </c>
      <c r="I15" s="34"/>
      <c r="J15" s="26">
        <v>0</v>
      </c>
      <c r="K15" s="26" t="str">
        <f t="shared" si="5"/>
        <v>0</v>
      </c>
      <c r="L15" s="26">
        <f t="shared" si="6"/>
        <v>0</v>
      </c>
      <c r="M15" s="19"/>
    </row>
    <row r="16" spans="1:14" ht="14.6">
      <c r="A16" s="55"/>
      <c r="B16" s="55"/>
      <c r="C16" s="26">
        <v>2</v>
      </c>
      <c r="D16" s="26">
        <v>2</v>
      </c>
      <c r="E16" s="26">
        <f t="shared" si="3"/>
        <v>1</v>
      </c>
      <c r="F16" s="26" t="str">
        <f t="shared" si="4"/>
        <v>1'h0</v>
      </c>
      <c r="G16" s="26" t="s">
        <v>123</v>
      </c>
      <c r="H16" s="18" t="s">
        <v>1440</v>
      </c>
      <c r="I16" s="34"/>
      <c r="J16" s="26">
        <v>0</v>
      </c>
      <c r="K16" s="26" t="str">
        <f t="shared" si="5"/>
        <v>0</v>
      </c>
      <c r="L16" s="26">
        <f t="shared" si="6"/>
        <v>0</v>
      </c>
      <c r="M16" s="19"/>
    </row>
    <row r="17" spans="1:13" ht="14.6">
      <c r="A17" s="55"/>
      <c r="B17" s="55"/>
      <c r="C17" s="26">
        <v>1</v>
      </c>
      <c r="D17" s="26">
        <v>1</v>
      </c>
      <c r="E17" s="26">
        <f t="shared" si="3"/>
        <v>1</v>
      </c>
      <c r="F17" s="26" t="str">
        <f t="shared" si="4"/>
        <v>1'h0</v>
      </c>
      <c r="G17" s="26" t="s">
        <v>123</v>
      </c>
      <c r="H17" s="18" t="s">
        <v>1441</v>
      </c>
      <c r="I17" s="34"/>
      <c r="J17" s="26">
        <v>0</v>
      </c>
      <c r="K17" s="26" t="str">
        <f t="shared" si="5"/>
        <v>0</v>
      </c>
      <c r="L17" s="26">
        <f t="shared" si="6"/>
        <v>0</v>
      </c>
      <c r="M17" s="19"/>
    </row>
    <row r="18" spans="1:13" ht="14.6">
      <c r="A18" s="55"/>
      <c r="B18" s="55"/>
      <c r="C18" s="26">
        <v>0</v>
      </c>
      <c r="D18" s="26">
        <v>0</v>
      </c>
      <c r="E18" s="26">
        <f t="shared" si="3"/>
        <v>1</v>
      </c>
      <c r="F18" s="26" t="str">
        <f t="shared" si="4"/>
        <v>1'h0</v>
      </c>
      <c r="G18" s="26" t="s">
        <v>123</v>
      </c>
      <c r="H18" s="18" t="s">
        <v>1442</v>
      </c>
      <c r="I18" s="34"/>
      <c r="J18" s="26">
        <v>0</v>
      </c>
      <c r="K18" s="26" t="str">
        <f t="shared" si="5"/>
        <v>0</v>
      </c>
      <c r="L18" s="26">
        <f t="shared" si="6"/>
        <v>0</v>
      </c>
      <c r="M18" s="19"/>
    </row>
    <row r="19" spans="1:13" ht="14.6">
      <c r="A19" s="6"/>
      <c r="B19" s="5" t="s">
        <v>210</v>
      </c>
      <c r="C19" s="6"/>
      <c r="D19" s="6"/>
      <c r="E19" s="6">
        <f>SUM(E20:E42)</f>
        <v>32</v>
      </c>
      <c r="F19" s="7" t="str">
        <f>CONCATENATE("32'h",K19)</f>
        <v>32'h0000313d</v>
      </c>
      <c r="G19" s="7"/>
      <c r="H19" s="8" t="s">
        <v>1443</v>
      </c>
      <c r="I19" s="8"/>
      <c r="J19" s="6"/>
      <c r="K19" s="6" t="str">
        <f>LOWER(DEC2HEX(L19,8))</f>
        <v>0000313d</v>
      </c>
      <c r="L19" s="6">
        <f>SUM(L20:L42)</f>
        <v>12605</v>
      </c>
      <c r="M19" s="19"/>
    </row>
    <row r="20" spans="1:13" ht="14.6">
      <c r="A20" s="17"/>
      <c r="B20" s="17"/>
      <c r="C20" s="26">
        <v>25</v>
      </c>
      <c r="D20" s="26">
        <v>31</v>
      </c>
      <c r="E20" s="26">
        <f t="shared" ref="E20:E42" si="7">D20+1-C20</f>
        <v>7</v>
      </c>
      <c r="F20" s="26" t="str">
        <f t="shared" ref="F20:F42" si="8">CONCATENATE(E20,"'h",K20)</f>
        <v>7'h0</v>
      </c>
      <c r="G20" s="26" t="s">
        <v>121</v>
      </c>
      <c r="H20" s="18" t="s">
        <v>106</v>
      </c>
      <c r="I20" s="16"/>
      <c r="J20" s="26">
        <v>0</v>
      </c>
      <c r="K20" s="26" t="str">
        <f t="shared" ref="K20:K42" si="9">LOWER(DEC2HEX((J20)))</f>
        <v>0</v>
      </c>
      <c r="L20" s="26">
        <f t="shared" ref="L20:L42" si="10">J20*(2^C20)</f>
        <v>0</v>
      </c>
      <c r="M20" s="19"/>
    </row>
    <row r="21" spans="1:13" ht="14.6">
      <c r="A21" s="55"/>
      <c r="B21" s="55"/>
      <c r="C21" s="26">
        <v>24</v>
      </c>
      <c r="D21" s="26">
        <v>24</v>
      </c>
      <c r="E21" s="26">
        <f t="shared" si="7"/>
        <v>1</v>
      </c>
      <c r="F21" s="26" t="str">
        <f t="shared" si="8"/>
        <v>1'h0</v>
      </c>
      <c r="G21" s="26" t="s">
        <v>123</v>
      </c>
      <c r="H21" s="18" t="s">
        <v>1444</v>
      </c>
      <c r="I21" s="34"/>
      <c r="J21" s="26">
        <v>0</v>
      </c>
      <c r="K21" s="26" t="str">
        <f t="shared" si="9"/>
        <v>0</v>
      </c>
      <c r="L21" s="26">
        <f t="shared" si="10"/>
        <v>0</v>
      </c>
      <c r="M21" s="19"/>
    </row>
    <row r="22" spans="1:13" ht="14.6">
      <c r="A22" s="55"/>
      <c r="B22" s="55"/>
      <c r="C22" s="26">
        <v>22</v>
      </c>
      <c r="D22" s="26">
        <v>23</v>
      </c>
      <c r="E22" s="26">
        <f t="shared" si="7"/>
        <v>2</v>
      </c>
      <c r="F22" s="26" t="str">
        <f t="shared" si="8"/>
        <v>2'h0</v>
      </c>
      <c r="G22" s="26" t="s">
        <v>121</v>
      </c>
      <c r="H22" s="18" t="s">
        <v>106</v>
      </c>
      <c r="I22" s="34"/>
      <c r="J22" s="26">
        <v>0</v>
      </c>
      <c r="K22" s="26" t="str">
        <f t="shared" si="9"/>
        <v>0</v>
      </c>
      <c r="L22" s="26">
        <f t="shared" si="10"/>
        <v>0</v>
      </c>
      <c r="M22" s="19"/>
    </row>
    <row r="23" spans="1:13" ht="14.6">
      <c r="A23" s="55"/>
      <c r="B23" s="55"/>
      <c r="C23" s="26">
        <v>21</v>
      </c>
      <c r="D23" s="26">
        <v>21</v>
      </c>
      <c r="E23" s="26">
        <f t="shared" si="7"/>
        <v>1</v>
      </c>
      <c r="F23" s="26" t="str">
        <f t="shared" si="8"/>
        <v>1'h0</v>
      </c>
      <c r="G23" s="26" t="s">
        <v>123</v>
      </c>
      <c r="H23" s="18" t="s">
        <v>1445</v>
      </c>
      <c r="I23" s="34"/>
      <c r="J23" s="26">
        <v>0</v>
      </c>
      <c r="K23" s="26" t="str">
        <f t="shared" si="9"/>
        <v>0</v>
      </c>
      <c r="L23" s="26">
        <f t="shared" si="10"/>
        <v>0</v>
      </c>
      <c r="M23" s="19"/>
    </row>
    <row r="24" spans="1:13" ht="14.6">
      <c r="A24" s="17"/>
      <c r="B24" s="17"/>
      <c r="C24" s="26">
        <v>20</v>
      </c>
      <c r="D24" s="26">
        <v>20</v>
      </c>
      <c r="E24" s="26">
        <f t="shared" si="7"/>
        <v>1</v>
      </c>
      <c r="F24" s="26" t="str">
        <f t="shared" si="8"/>
        <v>1'h0</v>
      </c>
      <c r="G24" s="26" t="s">
        <v>123</v>
      </c>
      <c r="H24" s="18" t="s">
        <v>1446</v>
      </c>
      <c r="I24" s="16"/>
      <c r="J24" s="26">
        <v>0</v>
      </c>
      <c r="K24" s="26" t="str">
        <f t="shared" si="9"/>
        <v>0</v>
      </c>
      <c r="L24" s="26">
        <f t="shared" si="10"/>
        <v>0</v>
      </c>
      <c r="M24" s="19"/>
    </row>
    <row r="25" spans="1:13" ht="14.6">
      <c r="A25" s="55"/>
      <c r="B25" s="55"/>
      <c r="C25" s="26">
        <v>19</v>
      </c>
      <c r="D25" s="26">
        <v>19</v>
      </c>
      <c r="E25" s="26">
        <f t="shared" si="7"/>
        <v>1</v>
      </c>
      <c r="F25" s="26" t="str">
        <f t="shared" si="8"/>
        <v>1'h0</v>
      </c>
      <c r="G25" s="26" t="s">
        <v>123</v>
      </c>
      <c r="H25" s="18" t="s">
        <v>1447</v>
      </c>
      <c r="I25" s="34"/>
      <c r="J25" s="26">
        <v>0</v>
      </c>
      <c r="K25" s="26" t="str">
        <f t="shared" si="9"/>
        <v>0</v>
      </c>
      <c r="L25" s="26">
        <f t="shared" si="10"/>
        <v>0</v>
      </c>
      <c r="M25" s="19"/>
    </row>
    <row r="26" spans="1:13" ht="14.6">
      <c r="A26" s="55"/>
      <c r="B26" s="55"/>
      <c r="C26" s="26">
        <v>18</v>
      </c>
      <c r="D26" s="26">
        <v>18</v>
      </c>
      <c r="E26" s="26">
        <f t="shared" si="7"/>
        <v>1</v>
      </c>
      <c r="F26" s="26" t="str">
        <f t="shared" si="8"/>
        <v>1'h0</v>
      </c>
      <c r="G26" s="26" t="s">
        <v>123</v>
      </c>
      <c r="H26" s="18" t="s">
        <v>1448</v>
      </c>
      <c r="I26" s="34"/>
      <c r="J26" s="26">
        <v>0</v>
      </c>
      <c r="K26" s="26" t="str">
        <f t="shared" si="9"/>
        <v>0</v>
      </c>
      <c r="L26" s="26">
        <f t="shared" si="10"/>
        <v>0</v>
      </c>
      <c r="M26" s="19"/>
    </row>
    <row r="27" spans="1:13" ht="14.6">
      <c r="A27" s="55"/>
      <c r="B27" s="55"/>
      <c r="C27" s="26">
        <v>17</v>
      </c>
      <c r="D27" s="26">
        <v>17</v>
      </c>
      <c r="E27" s="26">
        <f t="shared" si="7"/>
        <v>1</v>
      </c>
      <c r="F27" s="26" t="str">
        <f t="shared" si="8"/>
        <v>1'h0</v>
      </c>
      <c r="G27" s="26" t="s">
        <v>123</v>
      </c>
      <c r="H27" s="18" t="s">
        <v>1449</v>
      </c>
      <c r="I27" s="34"/>
      <c r="J27" s="26">
        <v>0</v>
      </c>
      <c r="K27" s="26" t="str">
        <f t="shared" si="9"/>
        <v>0</v>
      </c>
      <c r="L27" s="26">
        <f t="shared" si="10"/>
        <v>0</v>
      </c>
      <c r="M27" s="19"/>
    </row>
    <row r="28" spans="1:13" ht="14.6">
      <c r="A28" s="55"/>
      <c r="B28" s="55"/>
      <c r="C28" s="26">
        <v>16</v>
      </c>
      <c r="D28" s="26">
        <v>16</v>
      </c>
      <c r="E28" s="26">
        <f t="shared" si="7"/>
        <v>1</v>
      </c>
      <c r="F28" s="26" t="str">
        <f t="shared" si="8"/>
        <v>1'h0</v>
      </c>
      <c r="G28" s="26" t="s">
        <v>123</v>
      </c>
      <c r="H28" s="18" t="s">
        <v>1450</v>
      </c>
      <c r="I28" s="34"/>
      <c r="J28" s="26">
        <v>0</v>
      </c>
      <c r="K28" s="26" t="str">
        <f t="shared" si="9"/>
        <v>0</v>
      </c>
      <c r="L28" s="26">
        <f t="shared" si="10"/>
        <v>0</v>
      </c>
      <c r="M28" s="19"/>
    </row>
    <row r="29" spans="1:13" ht="14.6">
      <c r="A29" s="55"/>
      <c r="B29" s="55"/>
      <c r="C29" s="26">
        <v>14</v>
      </c>
      <c r="D29" s="26">
        <v>15</v>
      </c>
      <c r="E29" s="26">
        <f t="shared" si="7"/>
        <v>2</v>
      </c>
      <c r="F29" s="26" t="str">
        <f t="shared" si="8"/>
        <v>2'h0</v>
      </c>
      <c r="G29" s="26" t="s">
        <v>121</v>
      </c>
      <c r="H29" s="18" t="s">
        <v>106</v>
      </c>
      <c r="I29" s="34"/>
      <c r="J29" s="26">
        <v>0</v>
      </c>
      <c r="K29" s="26" t="str">
        <f t="shared" si="9"/>
        <v>0</v>
      </c>
      <c r="L29" s="26">
        <f t="shared" si="10"/>
        <v>0</v>
      </c>
      <c r="M29" s="19"/>
    </row>
    <row r="30" spans="1:13" ht="14.6">
      <c r="A30" s="55"/>
      <c r="B30" s="55"/>
      <c r="C30" s="26">
        <v>13</v>
      </c>
      <c r="D30" s="26">
        <v>13</v>
      </c>
      <c r="E30" s="26">
        <f t="shared" si="7"/>
        <v>1</v>
      </c>
      <c r="F30" s="26" t="str">
        <f t="shared" si="8"/>
        <v>1'h1</v>
      </c>
      <c r="G30" s="26" t="s">
        <v>123</v>
      </c>
      <c r="H30" s="10" t="s">
        <v>1451</v>
      </c>
      <c r="I30" s="32"/>
      <c r="J30" s="26">
        <v>1</v>
      </c>
      <c r="K30" s="26" t="str">
        <f t="shared" si="9"/>
        <v>1</v>
      </c>
      <c r="L30" s="26">
        <f t="shared" si="10"/>
        <v>8192</v>
      </c>
      <c r="M30" s="19"/>
    </row>
    <row r="31" spans="1:13" ht="14.6">
      <c r="A31" s="55"/>
      <c r="B31" s="55"/>
      <c r="C31" s="26">
        <v>12</v>
      </c>
      <c r="D31" s="26">
        <v>12</v>
      </c>
      <c r="E31" s="26">
        <f t="shared" si="7"/>
        <v>1</v>
      </c>
      <c r="F31" s="26" t="str">
        <f t="shared" si="8"/>
        <v>1'h1</v>
      </c>
      <c r="G31" s="26" t="s">
        <v>123</v>
      </c>
      <c r="H31" s="18" t="s">
        <v>1452</v>
      </c>
      <c r="I31" s="34"/>
      <c r="J31" s="26">
        <v>1</v>
      </c>
      <c r="K31" s="26" t="str">
        <f t="shared" si="9"/>
        <v>1</v>
      </c>
      <c r="L31" s="26">
        <f t="shared" si="10"/>
        <v>4096</v>
      </c>
      <c r="M31" s="19"/>
    </row>
    <row r="32" spans="1:13" ht="14.6">
      <c r="A32" s="55"/>
      <c r="B32" s="55"/>
      <c r="C32" s="26">
        <v>11</v>
      </c>
      <c r="D32" s="26">
        <v>11</v>
      </c>
      <c r="E32" s="26">
        <f t="shared" si="7"/>
        <v>1</v>
      </c>
      <c r="F32" s="26" t="str">
        <f t="shared" si="8"/>
        <v>1'h0</v>
      </c>
      <c r="G32" s="26" t="s">
        <v>123</v>
      </c>
      <c r="H32" s="18" t="s">
        <v>1453</v>
      </c>
      <c r="I32" s="34"/>
      <c r="J32" s="26">
        <v>0</v>
      </c>
      <c r="K32" s="26" t="str">
        <f t="shared" si="9"/>
        <v>0</v>
      </c>
      <c r="L32" s="26">
        <f t="shared" si="10"/>
        <v>0</v>
      </c>
      <c r="M32" s="19"/>
    </row>
    <row r="33" spans="1:13" ht="14.6">
      <c r="A33" s="55"/>
      <c r="B33" s="55"/>
      <c r="C33" s="26">
        <v>10</v>
      </c>
      <c r="D33" s="26">
        <v>10</v>
      </c>
      <c r="E33" s="26">
        <f t="shared" si="7"/>
        <v>1</v>
      </c>
      <c r="F33" s="26" t="str">
        <f t="shared" si="8"/>
        <v>1'h0</v>
      </c>
      <c r="G33" s="26" t="s">
        <v>123</v>
      </c>
      <c r="H33" s="18" t="s">
        <v>1454</v>
      </c>
      <c r="I33" s="34"/>
      <c r="J33" s="26">
        <v>0</v>
      </c>
      <c r="K33" s="26" t="str">
        <f t="shared" si="9"/>
        <v>0</v>
      </c>
      <c r="L33" s="26">
        <f t="shared" si="10"/>
        <v>0</v>
      </c>
      <c r="M33" s="19"/>
    </row>
    <row r="34" spans="1:13" ht="14.6">
      <c r="A34" s="55"/>
      <c r="B34" s="55"/>
      <c r="C34" s="26">
        <v>9</v>
      </c>
      <c r="D34" s="26">
        <v>9</v>
      </c>
      <c r="E34" s="26">
        <f t="shared" si="7"/>
        <v>1</v>
      </c>
      <c r="F34" s="26" t="str">
        <f t="shared" si="8"/>
        <v>1'h0</v>
      </c>
      <c r="G34" s="26" t="s">
        <v>123</v>
      </c>
      <c r="H34" s="18" t="s">
        <v>1455</v>
      </c>
      <c r="I34" s="34"/>
      <c r="J34" s="26">
        <v>0</v>
      </c>
      <c r="K34" s="26" t="str">
        <f t="shared" si="9"/>
        <v>0</v>
      </c>
      <c r="L34" s="26">
        <f t="shared" si="10"/>
        <v>0</v>
      </c>
      <c r="M34" s="19"/>
    </row>
    <row r="35" spans="1:13" ht="14.6">
      <c r="A35" s="17"/>
      <c r="B35" s="17"/>
      <c r="C35" s="26">
        <v>8</v>
      </c>
      <c r="D35" s="26">
        <v>8</v>
      </c>
      <c r="E35" s="26">
        <f t="shared" si="7"/>
        <v>1</v>
      </c>
      <c r="F35" s="26" t="str">
        <f t="shared" si="8"/>
        <v>1'h1</v>
      </c>
      <c r="G35" s="26" t="s">
        <v>123</v>
      </c>
      <c r="H35" s="18" t="s">
        <v>1456</v>
      </c>
      <c r="I35" s="16"/>
      <c r="J35" s="26">
        <v>1</v>
      </c>
      <c r="K35" s="26" t="str">
        <f t="shared" si="9"/>
        <v>1</v>
      </c>
      <c r="L35" s="26">
        <f t="shared" si="10"/>
        <v>256</v>
      </c>
      <c r="M35" s="19"/>
    </row>
    <row r="36" spans="1:13" ht="14.6">
      <c r="A36" s="55"/>
      <c r="B36" s="55"/>
      <c r="C36" s="26">
        <v>6</v>
      </c>
      <c r="D36" s="26">
        <v>7</v>
      </c>
      <c r="E36" s="26">
        <f t="shared" si="7"/>
        <v>2</v>
      </c>
      <c r="F36" s="26" t="str">
        <f t="shared" si="8"/>
        <v>2'h0</v>
      </c>
      <c r="G36" s="26" t="s">
        <v>121</v>
      </c>
      <c r="H36" s="18" t="s">
        <v>106</v>
      </c>
      <c r="I36" s="34"/>
      <c r="J36" s="26">
        <v>0</v>
      </c>
      <c r="K36" s="26" t="str">
        <f t="shared" si="9"/>
        <v>0</v>
      </c>
      <c r="L36" s="26">
        <f t="shared" si="10"/>
        <v>0</v>
      </c>
      <c r="M36" s="19"/>
    </row>
    <row r="37" spans="1:13" ht="14.6">
      <c r="A37" s="55"/>
      <c r="B37" s="55"/>
      <c r="C37" s="26">
        <v>5</v>
      </c>
      <c r="D37" s="26">
        <v>5</v>
      </c>
      <c r="E37" s="26">
        <f t="shared" si="7"/>
        <v>1</v>
      </c>
      <c r="F37" s="26" t="str">
        <f t="shared" si="8"/>
        <v>1'h1</v>
      </c>
      <c r="G37" s="26" t="s">
        <v>121</v>
      </c>
      <c r="H37" s="18" t="s">
        <v>1457</v>
      </c>
      <c r="I37" s="34"/>
      <c r="J37" s="26">
        <v>1</v>
      </c>
      <c r="K37" s="26" t="str">
        <f t="shared" si="9"/>
        <v>1</v>
      </c>
      <c r="L37" s="26">
        <f t="shared" si="10"/>
        <v>32</v>
      </c>
      <c r="M37" s="19"/>
    </row>
    <row r="38" spans="1:13" ht="14.6">
      <c r="A38" s="55"/>
      <c r="B38" s="55"/>
      <c r="C38" s="26">
        <v>4</v>
      </c>
      <c r="D38" s="26">
        <v>4</v>
      </c>
      <c r="E38" s="26">
        <f t="shared" si="7"/>
        <v>1</v>
      </c>
      <c r="F38" s="26" t="str">
        <f t="shared" si="8"/>
        <v>1'h1</v>
      </c>
      <c r="G38" s="26" t="s">
        <v>121</v>
      </c>
      <c r="H38" s="18" t="s">
        <v>1458</v>
      </c>
      <c r="I38" s="34"/>
      <c r="J38" s="26">
        <v>1</v>
      </c>
      <c r="K38" s="26" t="str">
        <f t="shared" si="9"/>
        <v>1</v>
      </c>
      <c r="L38" s="26">
        <f t="shared" si="10"/>
        <v>16</v>
      </c>
      <c r="M38" s="19"/>
    </row>
    <row r="39" spans="1:13" ht="14.6">
      <c r="A39" s="55"/>
      <c r="B39" s="55"/>
      <c r="C39" s="26">
        <v>3</v>
      </c>
      <c r="D39" s="26">
        <v>3</v>
      </c>
      <c r="E39" s="26">
        <f t="shared" si="7"/>
        <v>1</v>
      </c>
      <c r="F39" s="26" t="str">
        <f t="shared" si="8"/>
        <v>1'h1</v>
      </c>
      <c r="G39" s="26" t="s">
        <v>121</v>
      </c>
      <c r="H39" s="18" t="s">
        <v>1459</v>
      </c>
      <c r="I39" s="34"/>
      <c r="J39" s="26">
        <v>1</v>
      </c>
      <c r="K39" s="26" t="str">
        <f t="shared" si="9"/>
        <v>1</v>
      </c>
      <c r="L39" s="26">
        <f t="shared" si="10"/>
        <v>8</v>
      </c>
      <c r="M39" s="19"/>
    </row>
    <row r="40" spans="1:13" ht="14.6">
      <c r="A40" s="55"/>
      <c r="B40" s="55"/>
      <c r="C40" s="26">
        <v>2</v>
      </c>
      <c r="D40" s="26">
        <v>2</v>
      </c>
      <c r="E40" s="26">
        <f t="shared" si="7"/>
        <v>1</v>
      </c>
      <c r="F40" s="26" t="str">
        <f t="shared" si="8"/>
        <v>1'h1</v>
      </c>
      <c r="G40" s="26" t="s">
        <v>121</v>
      </c>
      <c r="H40" s="18" t="s">
        <v>1460</v>
      </c>
      <c r="I40" s="34"/>
      <c r="J40" s="26">
        <v>1</v>
      </c>
      <c r="K40" s="26" t="str">
        <f t="shared" si="9"/>
        <v>1</v>
      </c>
      <c r="L40" s="26">
        <f t="shared" si="10"/>
        <v>4</v>
      </c>
      <c r="M40" s="19"/>
    </row>
    <row r="41" spans="1:13" ht="14.6">
      <c r="A41" s="55"/>
      <c r="B41" s="55"/>
      <c r="C41" s="26">
        <v>1</v>
      </c>
      <c r="D41" s="26">
        <v>1</v>
      </c>
      <c r="E41" s="26">
        <f t="shared" si="7"/>
        <v>1</v>
      </c>
      <c r="F41" s="26" t="str">
        <f t="shared" si="8"/>
        <v>1'h0</v>
      </c>
      <c r="G41" s="26" t="s">
        <v>121</v>
      </c>
      <c r="H41" s="10" t="s">
        <v>1461</v>
      </c>
      <c r="I41" s="32"/>
      <c r="J41" s="26">
        <v>0</v>
      </c>
      <c r="K41" s="26" t="str">
        <f t="shared" si="9"/>
        <v>0</v>
      </c>
      <c r="L41" s="26">
        <f t="shared" si="10"/>
        <v>0</v>
      </c>
      <c r="M41" s="19"/>
    </row>
    <row r="42" spans="1:13" ht="14.6">
      <c r="A42" s="55"/>
      <c r="B42" s="55"/>
      <c r="C42" s="26">
        <v>0</v>
      </c>
      <c r="D42" s="26">
        <v>0</v>
      </c>
      <c r="E42" s="26">
        <f t="shared" si="7"/>
        <v>1</v>
      </c>
      <c r="F42" s="26" t="str">
        <f t="shared" si="8"/>
        <v>1'h1</v>
      </c>
      <c r="G42" s="26" t="s">
        <v>121</v>
      </c>
      <c r="H42" s="10" t="s">
        <v>1462</v>
      </c>
      <c r="I42" s="32"/>
      <c r="J42" s="26">
        <v>1</v>
      </c>
      <c r="K42" s="26" t="str">
        <f t="shared" si="9"/>
        <v>1</v>
      </c>
      <c r="L42" s="26">
        <f t="shared" si="10"/>
        <v>1</v>
      </c>
      <c r="M42" s="19"/>
    </row>
    <row r="43" spans="1:13" ht="14.6">
      <c r="A43" s="6"/>
      <c r="B43" s="5" t="s">
        <v>173</v>
      </c>
      <c r="C43" s="6"/>
      <c r="D43" s="6"/>
      <c r="E43" s="6">
        <f>SUM(E44:E54)</f>
        <v>32</v>
      </c>
      <c r="F43" s="7" t="str">
        <f>CONCATENATE("32'h",K43)</f>
        <v>32'h00000000</v>
      </c>
      <c r="G43" s="7"/>
      <c r="H43" s="8" t="s">
        <v>1463</v>
      </c>
      <c r="I43" s="8"/>
      <c r="J43" s="6"/>
      <c r="K43" s="6" t="str">
        <f>LOWER(DEC2HEX(L43,8))</f>
        <v>00000000</v>
      </c>
      <c r="L43" s="6">
        <f>SUM(L54:L54)</f>
        <v>0</v>
      </c>
      <c r="M43" s="19"/>
    </row>
    <row r="44" spans="1:13" ht="14.6">
      <c r="A44" s="17"/>
      <c r="B44" s="17"/>
      <c r="C44" s="26">
        <v>31</v>
      </c>
      <c r="D44" s="26">
        <v>31</v>
      </c>
      <c r="E44" s="26">
        <f t="shared" ref="E44:E54" si="11">D44+1-C44</f>
        <v>1</v>
      </c>
      <c r="F44" s="26" t="str">
        <f t="shared" ref="F44:F54" si="12">CONCATENATE(E44,"'h",K44)</f>
        <v>1'h0</v>
      </c>
      <c r="G44" s="26" t="s">
        <v>121</v>
      </c>
      <c r="H44" s="18" t="s">
        <v>106</v>
      </c>
      <c r="I44" s="16"/>
      <c r="J44" s="26">
        <v>0</v>
      </c>
      <c r="K44" s="26" t="str">
        <f t="shared" ref="K44:K54" si="13">LOWER(DEC2HEX((J44)))</f>
        <v>0</v>
      </c>
      <c r="L44" s="26">
        <f t="shared" ref="L44:L54" si="14">J44*(2^C44)</f>
        <v>0</v>
      </c>
      <c r="M44" s="19"/>
    </row>
    <row r="45" spans="1:13" ht="14.6">
      <c r="A45" s="55"/>
      <c r="B45" s="55"/>
      <c r="C45" s="26">
        <v>30</v>
      </c>
      <c r="D45" s="26">
        <v>30</v>
      </c>
      <c r="E45" s="26">
        <f t="shared" si="11"/>
        <v>1</v>
      </c>
      <c r="F45" s="26" t="str">
        <f t="shared" si="12"/>
        <v>1'h0</v>
      </c>
      <c r="G45" s="26" t="s">
        <v>123</v>
      </c>
      <c r="H45" s="18" t="s">
        <v>1464</v>
      </c>
      <c r="I45" s="34"/>
      <c r="J45" s="26">
        <v>0</v>
      </c>
      <c r="K45" s="26" t="str">
        <f t="shared" si="13"/>
        <v>0</v>
      </c>
      <c r="L45" s="26">
        <f t="shared" si="14"/>
        <v>0</v>
      </c>
      <c r="M45" s="19"/>
    </row>
    <row r="46" spans="1:13" ht="14.6">
      <c r="A46" s="55"/>
      <c r="B46" s="55"/>
      <c r="C46" s="26">
        <v>29</v>
      </c>
      <c r="D46" s="26">
        <v>29</v>
      </c>
      <c r="E46" s="26">
        <f t="shared" si="11"/>
        <v>1</v>
      </c>
      <c r="F46" s="26" t="str">
        <f t="shared" si="12"/>
        <v>1'h0</v>
      </c>
      <c r="G46" s="26" t="s">
        <v>123</v>
      </c>
      <c r="H46" s="18" t="s">
        <v>1465</v>
      </c>
      <c r="I46" s="34"/>
      <c r="J46" s="26">
        <v>0</v>
      </c>
      <c r="K46" s="26" t="str">
        <f t="shared" si="13"/>
        <v>0</v>
      </c>
      <c r="L46" s="26">
        <f t="shared" si="14"/>
        <v>0</v>
      </c>
      <c r="M46" s="19"/>
    </row>
    <row r="47" spans="1:13" ht="14.6">
      <c r="A47" s="55"/>
      <c r="B47" s="55"/>
      <c r="C47" s="26">
        <v>28</v>
      </c>
      <c r="D47" s="26">
        <v>28</v>
      </c>
      <c r="E47" s="26">
        <f t="shared" si="11"/>
        <v>1</v>
      </c>
      <c r="F47" s="26" t="str">
        <f t="shared" si="12"/>
        <v>1'h0</v>
      </c>
      <c r="G47" s="26" t="s">
        <v>123</v>
      </c>
      <c r="H47" s="18" t="s">
        <v>1466</v>
      </c>
      <c r="I47" s="34"/>
      <c r="J47" s="26">
        <v>0</v>
      </c>
      <c r="K47" s="26" t="str">
        <f t="shared" si="13"/>
        <v>0</v>
      </c>
      <c r="L47" s="26">
        <f t="shared" si="14"/>
        <v>0</v>
      </c>
      <c r="M47" s="19"/>
    </row>
    <row r="48" spans="1:13" ht="14.6">
      <c r="A48" s="17"/>
      <c r="B48" s="17"/>
      <c r="C48" s="26">
        <v>24</v>
      </c>
      <c r="D48" s="26">
        <v>27</v>
      </c>
      <c r="E48" s="26">
        <f t="shared" si="11"/>
        <v>4</v>
      </c>
      <c r="F48" s="26" t="str">
        <f t="shared" si="12"/>
        <v>4'h0</v>
      </c>
      <c r="G48" s="26" t="s">
        <v>123</v>
      </c>
      <c r="H48" s="18" t="s">
        <v>1467</v>
      </c>
      <c r="I48" s="16"/>
      <c r="J48" s="26">
        <v>0</v>
      </c>
      <c r="K48" s="26" t="str">
        <f t="shared" si="13"/>
        <v>0</v>
      </c>
      <c r="L48" s="26">
        <f t="shared" si="14"/>
        <v>0</v>
      </c>
      <c r="M48" s="19"/>
    </row>
    <row r="49" spans="1:13" ht="14.6">
      <c r="A49" s="55"/>
      <c r="B49" s="55"/>
      <c r="C49" s="26">
        <v>22</v>
      </c>
      <c r="D49" s="26">
        <v>23</v>
      </c>
      <c r="E49" s="26">
        <f t="shared" si="11"/>
        <v>2</v>
      </c>
      <c r="F49" s="26" t="str">
        <f t="shared" si="12"/>
        <v>2'h0</v>
      </c>
      <c r="G49" s="26" t="s">
        <v>123</v>
      </c>
      <c r="H49" s="18" t="s">
        <v>1468</v>
      </c>
      <c r="I49" s="34"/>
      <c r="J49" s="26">
        <v>0</v>
      </c>
      <c r="K49" s="26" t="str">
        <f t="shared" si="13"/>
        <v>0</v>
      </c>
      <c r="L49" s="26">
        <f t="shared" si="14"/>
        <v>0</v>
      </c>
      <c r="M49" s="19"/>
    </row>
    <row r="50" spans="1:13" ht="14.6">
      <c r="A50" s="55"/>
      <c r="B50" s="55"/>
      <c r="C50" s="26">
        <v>21</v>
      </c>
      <c r="D50" s="26">
        <v>21</v>
      </c>
      <c r="E50" s="26">
        <f t="shared" si="11"/>
        <v>1</v>
      </c>
      <c r="F50" s="26" t="str">
        <f t="shared" si="12"/>
        <v>1'h0</v>
      </c>
      <c r="G50" s="26" t="s">
        <v>123</v>
      </c>
      <c r="H50" s="18" t="s">
        <v>1469</v>
      </c>
      <c r="I50" s="34"/>
      <c r="J50" s="26">
        <v>0</v>
      </c>
      <c r="K50" s="26" t="str">
        <f t="shared" si="13"/>
        <v>0</v>
      </c>
      <c r="L50" s="26">
        <f t="shared" si="14"/>
        <v>0</v>
      </c>
      <c r="M50" s="19"/>
    </row>
    <row r="51" spans="1:13" ht="14.6">
      <c r="A51" s="55"/>
      <c r="B51" s="55"/>
      <c r="C51" s="26">
        <v>12</v>
      </c>
      <c r="D51" s="26">
        <v>20</v>
      </c>
      <c r="E51" s="26">
        <f t="shared" si="11"/>
        <v>9</v>
      </c>
      <c r="F51" s="26" t="str">
        <f t="shared" si="12"/>
        <v>9'h0</v>
      </c>
      <c r="G51" s="26" t="s">
        <v>123</v>
      </c>
      <c r="H51" s="18" t="s">
        <v>1470</v>
      </c>
      <c r="I51" s="34"/>
      <c r="J51" s="26">
        <v>0</v>
      </c>
      <c r="K51" s="26" t="str">
        <f t="shared" si="13"/>
        <v>0</v>
      </c>
      <c r="L51" s="26">
        <f t="shared" si="14"/>
        <v>0</v>
      </c>
      <c r="M51" s="19"/>
    </row>
    <row r="52" spans="1:13" ht="14.6">
      <c r="A52" s="55"/>
      <c r="B52" s="55"/>
      <c r="C52" s="26">
        <v>11</v>
      </c>
      <c r="D52" s="26">
        <v>11</v>
      </c>
      <c r="E52" s="26">
        <f t="shared" si="11"/>
        <v>1</v>
      </c>
      <c r="F52" s="26" t="str">
        <f t="shared" si="12"/>
        <v>1'h0</v>
      </c>
      <c r="G52" s="26" t="s">
        <v>123</v>
      </c>
      <c r="H52" s="18" t="s">
        <v>1471</v>
      </c>
      <c r="I52" s="34"/>
      <c r="J52" s="26">
        <v>0</v>
      </c>
      <c r="K52" s="26" t="str">
        <f t="shared" si="13"/>
        <v>0</v>
      </c>
      <c r="L52" s="26">
        <f t="shared" si="14"/>
        <v>0</v>
      </c>
      <c r="M52" s="19"/>
    </row>
    <row r="53" spans="1:13" ht="14.6">
      <c r="A53" s="55"/>
      <c r="B53" s="55"/>
      <c r="C53" s="26">
        <v>9</v>
      </c>
      <c r="D53" s="26">
        <v>10</v>
      </c>
      <c r="E53" s="26">
        <f t="shared" si="11"/>
        <v>2</v>
      </c>
      <c r="F53" s="26" t="str">
        <f t="shared" si="12"/>
        <v>2'h0</v>
      </c>
      <c r="G53" s="26" t="s">
        <v>123</v>
      </c>
      <c r="H53" s="18" t="s">
        <v>1472</v>
      </c>
      <c r="I53" s="34"/>
      <c r="J53" s="26">
        <v>0</v>
      </c>
      <c r="K53" s="26" t="str">
        <f t="shared" si="13"/>
        <v>0</v>
      </c>
      <c r="L53" s="26">
        <f t="shared" si="14"/>
        <v>0</v>
      </c>
      <c r="M53" s="19"/>
    </row>
    <row r="54" spans="1:13" ht="14.6">
      <c r="A54" s="17"/>
      <c r="B54" s="17"/>
      <c r="C54" s="10">
        <v>0</v>
      </c>
      <c r="D54" s="10">
        <v>8</v>
      </c>
      <c r="E54" s="10">
        <f t="shared" si="11"/>
        <v>9</v>
      </c>
      <c r="F54" s="10" t="str">
        <f t="shared" si="12"/>
        <v>9'h0</v>
      </c>
      <c r="G54" s="10" t="s">
        <v>123</v>
      </c>
      <c r="H54" s="18" t="s">
        <v>1473</v>
      </c>
      <c r="I54" s="16"/>
      <c r="J54" s="10">
        <v>0</v>
      </c>
      <c r="K54" s="10" t="str">
        <f t="shared" si="13"/>
        <v>0</v>
      </c>
      <c r="L54" s="10">
        <f t="shared" si="14"/>
        <v>0</v>
      </c>
      <c r="M54" s="19"/>
    </row>
    <row r="55" spans="1:13" ht="14.6">
      <c r="A55" s="6"/>
      <c r="B55" s="5" t="s">
        <v>179</v>
      </c>
      <c r="C55" s="6"/>
      <c r="D55" s="6"/>
      <c r="E55" s="6">
        <f>SUM(E56:E57)</f>
        <v>32</v>
      </c>
      <c r="F55" s="7" t="str">
        <f>CONCATENATE("32'h",K55)</f>
        <v>32'h00000000</v>
      </c>
      <c r="G55" s="7"/>
      <c r="H55" s="8" t="s">
        <v>1474</v>
      </c>
      <c r="I55" s="8"/>
      <c r="J55" s="6"/>
      <c r="K55" s="6" t="str">
        <f>LOWER(DEC2HEX(L55,8))</f>
        <v>00000000</v>
      </c>
      <c r="L55" s="6">
        <f>SUM(L57:L57)</f>
        <v>0</v>
      </c>
      <c r="M55" s="19"/>
    </row>
    <row r="56" spans="1:13" ht="14.6">
      <c r="A56" s="17"/>
      <c r="B56" s="17"/>
      <c r="C56" s="10">
        <v>8</v>
      </c>
      <c r="D56" s="10">
        <v>31</v>
      </c>
      <c r="E56" s="10">
        <f>D56+1-C56</f>
        <v>24</v>
      </c>
      <c r="F56" s="10" t="str">
        <f>CONCATENATE(E56,"'h",K56)</f>
        <v>24'h0</v>
      </c>
      <c r="G56" s="10" t="s">
        <v>121</v>
      </c>
      <c r="H56" s="18" t="s">
        <v>106</v>
      </c>
      <c r="I56" s="16"/>
      <c r="J56" s="10">
        <v>0</v>
      </c>
      <c r="K56" s="10" t="str">
        <f>LOWER(DEC2HEX((J56)))</f>
        <v>0</v>
      </c>
      <c r="L56" s="10">
        <f>J56*(2^C56)</f>
        <v>0</v>
      </c>
      <c r="M56" s="19"/>
    </row>
    <row r="57" spans="1:13" ht="14.6">
      <c r="A57" s="17"/>
      <c r="B57" s="17"/>
      <c r="C57" s="10">
        <v>0</v>
      </c>
      <c r="D57" s="10">
        <v>7</v>
      </c>
      <c r="E57" s="10">
        <f>D57+1-C57</f>
        <v>8</v>
      </c>
      <c r="F57" s="10" t="str">
        <f>CONCATENATE(E57,"'h",K57)</f>
        <v>8'h0</v>
      </c>
      <c r="G57" s="10" t="s">
        <v>123</v>
      </c>
      <c r="H57" s="18" t="s">
        <v>1475</v>
      </c>
      <c r="I57" s="16"/>
      <c r="J57" s="10">
        <v>0</v>
      </c>
      <c r="K57" s="10" t="str">
        <f>LOWER(DEC2HEX((J57)))</f>
        <v>0</v>
      </c>
      <c r="L57" s="10">
        <f>J57*(2^C57)</f>
        <v>0</v>
      </c>
      <c r="M57" s="19"/>
    </row>
    <row r="58" spans="1:13" ht="14.6">
      <c r="A58" s="6"/>
      <c r="B58" s="5" t="s">
        <v>185</v>
      </c>
      <c r="C58" s="6"/>
      <c r="D58" s="6"/>
      <c r="E58" s="6">
        <f>SUM(E59:E59)</f>
        <v>32</v>
      </c>
      <c r="F58" s="7" t="str">
        <f>CONCATENATE("32'h",K58)</f>
        <v>32'h00000000</v>
      </c>
      <c r="G58" s="7"/>
      <c r="H58" s="8" t="s">
        <v>1476</v>
      </c>
      <c r="I58" s="8"/>
      <c r="J58" s="6"/>
      <c r="K58" s="6" t="str">
        <f>LOWER(DEC2HEX(L58,8))</f>
        <v>00000000</v>
      </c>
      <c r="L58" s="6">
        <f>SUM(L59:L59)</f>
        <v>0</v>
      </c>
      <c r="M58" s="19"/>
    </row>
    <row r="59" spans="1:13" ht="14.6">
      <c r="A59" s="55"/>
      <c r="B59" s="55"/>
      <c r="C59" s="26">
        <v>0</v>
      </c>
      <c r="D59" s="26">
        <v>31</v>
      </c>
      <c r="E59" s="26">
        <f>D59+1-C59</f>
        <v>32</v>
      </c>
      <c r="F59" s="26" t="str">
        <f>CONCATENATE(E59,"'h",K59)</f>
        <v>32'h0</v>
      </c>
      <c r="G59" s="26" t="s">
        <v>123</v>
      </c>
      <c r="H59" s="18" t="s">
        <v>1477</v>
      </c>
      <c r="I59" s="34"/>
      <c r="J59" s="26">
        <v>0</v>
      </c>
      <c r="K59" s="26" t="str">
        <f>LOWER(DEC2HEX((J59)))</f>
        <v>0</v>
      </c>
      <c r="L59" s="26">
        <f>J59*(2^C59)</f>
        <v>0</v>
      </c>
      <c r="M59" s="19"/>
    </row>
    <row r="60" spans="1:13" ht="14.6">
      <c r="A60" s="6"/>
      <c r="B60" s="5" t="s">
        <v>322</v>
      </c>
      <c r="C60" s="6"/>
      <c r="D60" s="6"/>
      <c r="E60" s="6">
        <f>SUM(E61:E61)</f>
        <v>32</v>
      </c>
      <c r="F60" s="7" t="str">
        <f>CONCATENATE("32'h",K60)</f>
        <v>32'h00000000</v>
      </c>
      <c r="G60" s="7"/>
      <c r="H60" s="8" t="s">
        <v>1478</v>
      </c>
      <c r="I60" s="8"/>
      <c r="J60" s="6"/>
      <c r="K60" s="6" t="str">
        <f>LOWER(DEC2HEX(L60,8))</f>
        <v>00000000</v>
      </c>
      <c r="L60" s="6">
        <f>SUM(L61:L61)</f>
        <v>0</v>
      </c>
      <c r="M60" s="19"/>
    </row>
    <row r="61" spans="1:13" ht="14.6">
      <c r="A61" s="55"/>
      <c r="B61" s="55"/>
      <c r="C61" s="26">
        <v>0</v>
      </c>
      <c r="D61" s="26">
        <v>31</v>
      </c>
      <c r="E61" s="26">
        <f>D61+1-C61</f>
        <v>32</v>
      </c>
      <c r="F61" s="26" t="str">
        <f>CONCATENATE(E61,"'h",K61)</f>
        <v>32'h0</v>
      </c>
      <c r="G61" s="26" t="s">
        <v>123</v>
      </c>
      <c r="H61" s="18" t="s">
        <v>1205</v>
      </c>
      <c r="I61" s="34"/>
      <c r="J61" s="26">
        <v>0</v>
      </c>
      <c r="K61" s="26" t="str">
        <f>LOWER(DEC2HEX((J61)))</f>
        <v>0</v>
      </c>
      <c r="L61" s="26">
        <f>J61*(2^C61)</f>
        <v>0</v>
      </c>
      <c r="M61" s="19"/>
    </row>
    <row r="62" spans="1:13" ht="14.6">
      <c r="A62" s="6"/>
      <c r="B62" s="5" t="s">
        <v>188</v>
      </c>
      <c r="C62" s="6"/>
      <c r="D62" s="6"/>
      <c r="E62" s="6">
        <f>SUM(E63:E72)</f>
        <v>32</v>
      </c>
      <c r="F62" s="7" t="str">
        <f>CONCATENATE("32'h",K62)</f>
        <v>32'h00000000</v>
      </c>
      <c r="G62" s="7"/>
      <c r="H62" s="8" t="s">
        <v>1479</v>
      </c>
      <c r="I62" s="8"/>
      <c r="J62" s="6"/>
      <c r="K62" s="6" t="str">
        <f>LOWER(DEC2HEX(L62,8))</f>
        <v>00000000</v>
      </c>
      <c r="L62" s="6">
        <f>SUM(L72:L72)</f>
        <v>0</v>
      </c>
      <c r="M62" s="65"/>
    </row>
    <row r="63" spans="1:13" ht="14.6">
      <c r="A63" s="55"/>
      <c r="B63" s="55"/>
      <c r="C63" s="26">
        <v>21</v>
      </c>
      <c r="D63" s="26">
        <v>31</v>
      </c>
      <c r="E63" s="26">
        <f t="shared" ref="E63:E72" si="15">D63+1-C63</f>
        <v>11</v>
      </c>
      <c r="F63" s="26" t="str">
        <f t="shared" ref="F63:F72" si="16">CONCATENATE(E63,"'h",K63)</f>
        <v>11'h0</v>
      </c>
      <c r="G63" s="26" t="s">
        <v>121</v>
      </c>
      <c r="H63" s="18" t="s">
        <v>106</v>
      </c>
      <c r="I63" s="34"/>
      <c r="J63" s="26">
        <v>0</v>
      </c>
      <c r="K63" s="26" t="str">
        <f t="shared" ref="K63:K72" si="17">LOWER(DEC2HEX((J63)))</f>
        <v>0</v>
      </c>
      <c r="L63" s="26">
        <f t="shared" ref="L63:L72" si="18">J63*(2^C63)</f>
        <v>0</v>
      </c>
      <c r="M63" s="19"/>
    </row>
    <row r="64" spans="1:13" ht="14.6">
      <c r="A64" s="55"/>
      <c r="B64" s="55"/>
      <c r="C64" s="26">
        <v>16</v>
      </c>
      <c r="D64" s="26">
        <v>20</v>
      </c>
      <c r="E64" s="26">
        <f t="shared" si="15"/>
        <v>5</v>
      </c>
      <c r="F64" s="26" t="str">
        <f t="shared" si="16"/>
        <v>5'h0</v>
      </c>
      <c r="G64" s="26" t="s">
        <v>123</v>
      </c>
      <c r="H64" s="18" t="s">
        <v>1480</v>
      </c>
      <c r="I64" s="34"/>
      <c r="J64" s="26">
        <v>0</v>
      </c>
      <c r="K64" s="26" t="str">
        <f t="shared" si="17"/>
        <v>0</v>
      </c>
      <c r="L64" s="26">
        <f t="shared" si="18"/>
        <v>0</v>
      </c>
      <c r="M64" s="19"/>
    </row>
    <row r="65" spans="1:13" ht="14.6">
      <c r="A65" s="17"/>
      <c r="B65" s="17"/>
      <c r="C65" s="26">
        <v>13</v>
      </c>
      <c r="D65" s="26">
        <v>15</v>
      </c>
      <c r="E65" s="26">
        <f t="shared" si="15"/>
        <v>3</v>
      </c>
      <c r="F65" s="26" t="str">
        <f t="shared" si="16"/>
        <v>3'h0</v>
      </c>
      <c r="G65" s="26" t="s">
        <v>121</v>
      </c>
      <c r="H65" s="18" t="s">
        <v>106</v>
      </c>
      <c r="I65" s="16"/>
      <c r="J65" s="26">
        <v>0</v>
      </c>
      <c r="K65" s="26" t="str">
        <f t="shared" si="17"/>
        <v>0</v>
      </c>
      <c r="L65" s="26">
        <f t="shared" si="18"/>
        <v>0</v>
      </c>
      <c r="M65" s="19"/>
    </row>
    <row r="66" spans="1:13" ht="14.6">
      <c r="A66" s="55"/>
      <c r="B66" s="55"/>
      <c r="C66" s="26">
        <v>8</v>
      </c>
      <c r="D66" s="26">
        <v>12</v>
      </c>
      <c r="E66" s="26">
        <f t="shared" si="15"/>
        <v>5</v>
      </c>
      <c r="F66" s="26" t="str">
        <f t="shared" si="16"/>
        <v>5'h0</v>
      </c>
      <c r="G66" s="26" t="s">
        <v>123</v>
      </c>
      <c r="H66" s="18" t="s">
        <v>1481</v>
      </c>
      <c r="I66" s="34"/>
      <c r="J66" s="26">
        <v>0</v>
      </c>
      <c r="K66" s="26" t="str">
        <f t="shared" si="17"/>
        <v>0</v>
      </c>
      <c r="L66" s="26">
        <f t="shared" si="18"/>
        <v>0</v>
      </c>
      <c r="M66" s="19"/>
    </row>
    <row r="67" spans="1:13" ht="14.6">
      <c r="A67" s="55"/>
      <c r="B67" s="55"/>
      <c r="C67" s="26">
        <v>5</v>
      </c>
      <c r="D67" s="26">
        <v>7</v>
      </c>
      <c r="E67" s="26">
        <f t="shared" si="15"/>
        <v>3</v>
      </c>
      <c r="F67" s="26" t="str">
        <f t="shared" si="16"/>
        <v>3'h0</v>
      </c>
      <c r="G67" s="26" t="s">
        <v>121</v>
      </c>
      <c r="H67" s="18" t="s">
        <v>106</v>
      </c>
      <c r="I67" s="34"/>
      <c r="J67" s="26">
        <v>0</v>
      </c>
      <c r="K67" s="26" t="str">
        <f t="shared" si="17"/>
        <v>0</v>
      </c>
      <c r="L67" s="26">
        <f t="shared" si="18"/>
        <v>0</v>
      </c>
      <c r="M67" s="19"/>
    </row>
    <row r="68" spans="1:13" ht="14.6">
      <c r="A68" s="55"/>
      <c r="B68" s="55"/>
      <c r="C68" s="26">
        <v>4</v>
      </c>
      <c r="D68" s="26">
        <v>4</v>
      </c>
      <c r="E68" s="26">
        <f t="shared" si="15"/>
        <v>1</v>
      </c>
      <c r="F68" s="26" t="str">
        <f t="shared" si="16"/>
        <v>1'h0</v>
      </c>
      <c r="G68" s="26" t="s">
        <v>123</v>
      </c>
      <c r="H68" s="18" t="s">
        <v>1482</v>
      </c>
      <c r="I68" s="34"/>
      <c r="J68" s="26">
        <v>0</v>
      </c>
      <c r="K68" s="26" t="str">
        <f t="shared" si="17"/>
        <v>0</v>
      </c>
      <c r="L68" s="26">
        <f t="shared" si="18"/>
        <v>0</v>
      </c>
      <c r="M68" s="19"/>
    </row>
    <row r="69" spans="1:13" ht="14.6">
      <c r="A69" s="55"/>
      <c r="B69" s="55"/>
      <c r="C69" s="26">
        <v>3</v>
      </c>
      <c r="D69" s="26">
        <v>3</v>
      </c>
      <c r="E69" s="26">
        <f t="shared" si="15"/>
        <v>1</v>
      </c>
      <c r="F69" s="26" t="str">
        <f t="shared" si="16"/>
        <v>1'h0</v>
      </c>
      <c r="G69" s="26" t="s">
        <v>123</v>
      </c>
      <c r="H69" s="18" t="s">
        <v>1483</v>
      </c>
      <c r="I69" s="34"/>
      <c r="J69" s="26">
        <v>0</v>
      </c>
      <c r="K69" s="26" t="str">
        <f t="shared" si="17"/>
        <v>0</v>
      </c>
      <c r="L69" s="26">
        <f t="shared" si="18"/>
        <v>0</v>
      </c>
      <c r="M69" s="19"/>
    </row>
    <row r="70" spans="1:13" ht="14.6">
      <c r="A70" s="55"/>
      <c r="B70" s="55"/>
      <c r="C70" s="26">
        <v>2</v>
      </c>
      <c r="D70" s="26">
        <v>2</v>
      </c>
      <c r="E70" s="26">
        <f t="shared" si="15"/>
        <v>1</v>
      </c>
      <c r="F70" s="26" t="str">
        <f t="shared" si="16"/>
        <v>1'h0</v>
      </c>
      <c r="G70" s="26" t="s">
        <v>123</v>
      </c>
      <c r="H70" s="18" t="s">
        <v>1484</v>
      </c>
      <c r="I70" s="34"/>
      <c r="J70" s="26">
        <v>0</v>
      </c>
      <c r="K70" s="26" t="str">
        <f t="shared" si="17"/>
        <v>0</v>
      </c>
      <c r="L70" s="26">
        <f t="shared" si="18"/>
        <v>0</v>
      </c>
      <c r="M70" s="19"/>
    </row>
    <row r="71" spans="1:13" ht="14.6">
      <c r="A71" s="17"/>
      <c r="B71" s="17"/>
      <c r="C71" s="10">
        <v>1</v>
      </c>
      <c r="D71" s="10">
        <v>1</v>
      </c>
      <c r="E71" s="10">
        <f t="shared" si="15"/>
        <v>1</v>
      </c>
      <c r="F71" s="10" t="str">
        <f t="shared" si="16"/>
        <v>1'h0</v>
      </c>
      <c r="G71" s="10" t="s">
        <v>123</v>
      </c>
      <c r="H71" s="18" t="s">
        <v>1485</v>
      </c>
      <c r="I71" s="16"/>
      <c r="J71" s="10">
        <v>0</v>
      </c>
      <c r="K71" s="10" t="str">
        <f t="shared" si="17"/>
        <v>0</v>
      </c>
      <c r="L71" s="10">
        <f t="shared" si="18"/>
        <v>0</v>
      </c>
      <c r="M71" s="19"/>
    </row>
    <row r="72" spans="1:13" ht="14.6">
      <c r="A72" s="17"/>
      <c r="B72" s="33"/>
      <c r="C72" s="10">
        <v>0</v>
      </c>
      <c r="D72" s="10">
        <v>0</v>
      </c>
      <c r="E72" s="10">
        <f t="shared" si="15"/>
        <v>1</v>
      </c>
      <c r="F72" s="10" t="str">
        <f t="shared" si="16"/>
        <v>1'h0</v>
      </c>
      <c r="G72" s="10" t="s">
        <v>123</v>
      </c>
      <c r="H72" s="10" t="s">
        <v>1486</v>
      </c>
      <c r="I72" s="10"/>
      <c r="J72" s="10">
        <v>0</v>
      </c>
      <c r="K72" s="10" t="str">
        <f t="shared" si="17"/>
        <v>0</v>
      </c>
      <c r="L72" s="10">
        <f t="shared" si="18"/>
        <v>0</v>
      </c>
      <c r="M72" s="19"/>
    </row>
    <row r="73" spans="1:13" ht="14.6">
      <c r="A73" s="6"/>
      <c r="B73" s="5" t="s">
        <v>190</v>
      </c>
      <c r="C73" s="6"/>
      <c r="D73" s="6"/>
      <c r="E73" s="6">
        <f>SUM(E74:E84)</f>
        <v>32</v>
      </c>
      <c r="F73" s="7" t="str">
        <f>CONCATENATE("32'h",K73)</f>
        <v>32'h00404000</v>
      </c>
      <c r="G73" s="7"/>
      <c r="H73" s="8" t="s">
        <v>1487</v>
      </c>
      <c r="I73" s="8"/>
      <c r="J73" s="6"/>
      <c r="K73" s="6" t="str">
        <f>LOWER(DEC2HEX(L73,8))</f>
        <v>00404000</v>
      </c>
      <c r="L73" s="6">
        <f>SUM(L74:L84)</f>
        <v>4210688</v>
      </c>
      <c r="M73" s="65"/>
    </row>
    <row r="74" spans="1:13" ht="14.6">
      <c r="A74" s="55"/>
      <c r="B74" s="55"/>
      <c r="C74" s="26">
        <v>24</v>
      </c>
      <c r="D74" s="26">
        <v>31</v>
      </c>
      <c r="E74" s="26">
        <f t="shared" ref="E74:E84" si="19">D74+1-C74</f>
        <v>8</v>
      </c>
      <c r="F74" s="26" t="str">
        <f t="shared" ref="F74:F84" si="20">CONCATENATE(E74,"'h",K74)</f>
        <v>8'h0</v>
      </c>
      <c r="G74" s="26" t="s">
        <v>121</v>
      </c>
      <c r="H74" s="18" t="s">
        <v>106</v>
      </c>
      <c r="I74" s="34"/>
      <c r="J74" s="26">
        <v>0</v>
      </c>
      <c r="K74" s="26" t="str">
        <f t="shared" ref="K74:K84" si="21">LOWER(DEC2HEX((J74)))</f>
        <v>0</v>
      </c>
      <c r="L74" s="26">
        <f t="shared" ref="L74:L84" si="22">J74*(2^C74)</f>
        <v>0</v>
      </c>
      <c r="M74" s="19"/>
    </row>
    <row r="75" spans="1:13" ht="14.6">
      <c r="A75" s="55"/>
      <c r="B75" s="55"/>
      <c r="C75" s="26">
        <v>23</v>
      </c>
      <c r="D75" s="26">
        <v>23</v>
      </c>
      <c r="E75" s="26">
        <f t="shared" si="19"/>
        <v>1</v>
      </c>
      <c r="F75" s="26" t="str">
        <f t="shared" si="20"/>
        <v>1'h0</v>
      </c>
      <c r="G75" s="26" t="s">
        <v>121</v>
      </c>
      <c r="H75" s="18" t="s">
        <v>1488</v>
      </c>
      <c r="I75" s="34"/>
      <c r="J75" s="26">
        <v>0</v>
      </c>
      <c r="K75" s="26" t="str">
        <f t="shared" si="21"/>
        <v>0</v>
      </c>
      <c r="L75" s="26">
        <f t="shared" si="22"/>
        <v>0</v>
      </c>
      <c r="M75" s="19"/>
    </row>
    <row r="76" spans="1:13" ht="14.6">
      <c r="A76" s="17"/>
      <c r="B76" s="17"/>
      <c r="C76" s="26">
        <v>22</v>
      </c>
      <c r="D76" s="26">
        <v>22</v>
      </c>
      <c r="E76" s="26">
        <f t="shared" si="19"/>
        <v>1</v>
      </c>
      <c r="F76" s="26" t="str">
        <f t="shared" si="20"/>
        <v>1'h1</v>
      </c>
      <c r="G76" s="26" t="s">
        <v>121</v>
      </c>
      <c r="H76" s="18" t="s">
        <v>1489</v>
      </c>
      <c r="I76" s="16"/>
      <c r="J76" s="26">
        <v>1</v>
      </c>
      <c r="K76" s="26" t="str">
        <f t="shared" si="21"/>
        <v>1</v>
      </c>
      <c r="L76" s="26">
        <f t="shared" si="22"/>
        <v>4194304</v>
      </c>
      <c r="M76" s="19"/>
    </row>
    <row r="77" spans="1:13" ht="14.6">
      <c r="A77" s="55"/>
      <c r="B77" s="55"/>
      <c r="C77" s="26">
        <v>21</v>
      </c>
      <c r="D77" s="26">
        <v>21</v>
      </c>
      <c r="E77" s="26">
        <f t="shared" si="19"/>
        <v>1</v>
      </c>
      <c r="F77" s="26" t="str">
        <f t="shared" si="20"/>
        <v>1'h0</v>
      </c>
      <c r="G77" s="26" t="s">
        <v>121</v>
      </c>
      <c r="H77" s="18" t="s">
        <v>106</v>
      </c>
      <c r="I77" s="34"/>
      <c r="J77" s="26">
        <v>0</v>
      </c>
      <c r="K77" s="26" t="str">
        <f t="shared" si="21"/>
        <v>0</v>
      </c>
      <c r="L77" s="26">
        <f t="shared" si="22"/>
        <v>0</v>
      </c>
      <c r="M77" s="19"/>
    </row>
    <row r="78" spans="1:13" ht="14.6">
      <c r="A78" s="55"/>
      <c r="B78" s="55"/>
      <c r="C78" s="26">
        <v>16</v>
      </c>
      <c r="D78" s="26">
        <v>20</v>
      </c>
      <c r="E78" s="26">
        <f t="shared" si="19"/>
        <v>5</v>
      </c>
      <c r="F78" s="26" t="str">
        <f t="shared" si="20"/>
        <v>5'h0</v>
      </c>
      <c r="G78" s="26" t="s">
        <v>121</v>
      </c>
      <c r="H78" s="18" t="s">
        <v>1490</v>
      </c>
      <c r="I78" s="34"/>
      <c r="J78" s="26">
        <v>0</v>
      </c>
      <c r="K78" s="26" t="str">
        <f t="shared" si="21"/>
        <v>0</v>
      </c>
      <c r="L78" s="26">
        <f t="shared" si="22"/>
        <v>0</v>
      </c>
      <c r="M78" s="19"/>
    </row>
    <row r="79" spans="1:13" ht="14.6">
      <c r="A79" s="55"/>
      <c r="B79" s="55"/>
      <c r="C79" s="26">
        <v>15</v>
      </c>
      <c r="D79" s="26">
        <v>15</v>
      </c>
      <c r="E79" s="26">
        <f t="shared" si="19"/>
        <v>1</v>
      </c>
      <c r="F79" s="26" t="str">
        <f t="shared" si="20"/>
        <v>1'h0</v>
      </c>
      <c r="G79" s="26" t="s">
        <v>121</v>
      </c>
      <c r="H79" s="18" t="s">
        <v>1491</v>
      </c>
      <c r="I79" s="34"/>
      <c r="J79" s="26">
        <v>0</v>
      </c>
      <c r="K79" s="26" t="str">
        <f t="shared" si="21"/>
        <v>0</v>
      </c>
      <c r="L79" s="26">
        <f t="shared" si="22"/>
        <v>0</v>
      </c>
      <c r="M79" s="19"/>
    </row>
    <row r="80" spans="1:13" ht="14.6">
      <c r="A80" s="55"/>
      <c r="B80" s="55"/>
      <c r="C80" s="26">
        <v>14</v>
      </c>
      <c r="D80" s="26">
        <v>14</v>
      </c>
      <c r="E80" s="26">
        <f t="shared" si="19"/>
        <v>1</v>
      </c>
      <c r="F80" s="26" t="str">
        <f t="shared" si="20"/>
        <v>1'h1</v>
      </c>
      <c r="G80" s="26" t="s">
        <v>121</v>
      </c>
      <c r="H80" s="18" t="s">
        <v>1492</v>
      </c>
      <c r="I80" s="34"/>
      <c r="J80" s="26">
        <v>1</v>
      </c>
      <c r="K80" s="26" t="str">
        <f t="shared" si="21"/>
        <v>1</v>
      </c>
      <c r="L80" s="26">
        <f t="shared" si="22"/>
        <v>16384</v>
      </c>
      <c r="M80" s="19"/>
    </row>
    <row r="81" spans="1:13" ht="14.6">
      <c r="A81" s="55"/>
      <c r="B81" s="55"/>
      <c r="C81" s="26">
        <v>13</v>
      </c>
      <c r="D81" s="26">
        <v>13</v>
      </c>
      <c r="E81" s="26">
        <f t="shared" si="19"/>
        <v>1</v>
      </c>
      <c r="F81" s="26" t="str">
        <f t="shared" si="20"/>
        <v>1'h0</v>
      </c>
      <c r="G81" s="26" t="s">
        <v>121</v>
      </c>
      <c r="H81" s="18" t="s">
        <v>106</v>
      </c>
      <c r="I81" s="34"/>
      <c r="J81" s="26">
        <v>0</v>
      </c>
      <c r="K81" s="26" t="str">
        <f t="shared" si="21"/>
        <v>0</v>
      </c>
      <c r="L81" s="26">
        <f t="shared" si="22"/>
        <v>0</v>
      </c>
      <c r="M81" s="19"/>
    </row>
    <row r="82" spans="1:13" ht="14.6">
      <c r="A82" s="17"/>
      <c r="B82" s="17"/>
      <c r="C82" s="10">
        <v>8</v>
      </c>
      <c r="D82" s="10">
        <v>12</v>
      </c>
      <c r="E82" s="10">
        <f t="shared" si="19"/>
        <v>5</v>
      </c>
      <c r="F82" s="10" t="str">
        <f t="shared" si="20"/>
        <v>5'h0</v>
      </c>
      <c r="G82" s="10" t="s">
        <v>121</v>
      </c>
      <c r="H82" s="18" t="s">
        <v>1493</v>
      </c>
      <c r="I82" s="16"/>
      <c r="J82" s="10">
        <v>0</v>
      </c>
      <c r="K82" s="10" t="str">
        <f t="shared" si="21"/>
        <v>0</v>
      </c>
      <c r="L82" s="10">
        <f t="shared" si="22"/>
        <v>0</v>
      </c>
      <c r="M82" s="19"/>
    </row>
    <row r="83" spans="1:13" ht="14.6">
      <c r="A83" s="17"/>
      <c r="B83" s="33"/>
      <c r="C83" s="10">
        <v>1</v>
      </c>
      <c r="D83" s="10">
        <v>7</v>
      </c>
      <c r="E83" s="10">
        <f t="shared" si="19"/>
        <v>7</v>
      </c>
      <c r="F83" s="10" t="str">
        <f t="shared" si="20"/>
        <v>7'h0</v>
      </c>
      <c r="G83" s="10" t="s">
        <v>121</v>
      </c>
      <c r="H83" s="10" t="s">
        <v>106</v>
      </c>
      <c r="I83" s="10"/>
      <c r="J83" s="10">
        <v>0</v>
      </c>
      <c r="K83" s="10" t="str">
        <f t="shared" si="21"/>
        <v>0</v>
      </c>
      <c r="L83" s="10">
        <f t="shared" si="22"/>
        <v>0</v>
      </c>
      <c r="M83" s="19"/>
    </row>
    <row r="84" spans="1:13" ht="14.6">
      <c r="A84" s="17"/>
      <c r="B84" s="33"/>
      <c r="C84" s="10">
        <v>0</v>
      </c>
      <c r="D84" s="10">
        <v>0</v>
      </c>
      <c r="E84" s="10">
        <f t="shared" si="19"/>
        <v>1</v>
      </c>
      <c r="F84" s="10" t="str">
        <f t="shared" si="20"/>
        <v>1'h0</v>
      </c>
      <c r="G84" s="10" t="s">
        <v>121</v>
      </c>
      <c r="H84" s="10" t="s">
        <v>1494</v>
      </c>
      <c r="I84" s="10"/>
      <c r="J84" s="10">
        <v>0</v>
      </c>
      <c r="K84" s="10" t="str">
        <f t="shared" si="21"/>
        <v>0</v>
      </c>
      <c r="L84" s="10">
        <f t="shared" si="22"/>
        <v>0</v>
      </c>
      <c r="M84" s="19"/>
    </row>
    <row r="85" spans="1:13" ht="14.6">
      <c r="A85" s="6"/>
      <c r="B85" s="5" t="s">
        <v>191</v>
      </c>
      <c r="C85" s="6"/>
      <c r="D85" s="6"/>
      <c r="E85" s="6">
        <f>SUM(E86:E92)</f>
        <v>32</v>
      </c>
      <c r="F85" s="7" t="str">
        <f>CONCATENATE("32'h",K85)</f>
        <v>32'h00000000</v>
      </c>
      <c r="G85" s="7"/>
      <c r="H85" s="8" t="s">
        <v>1389</v>
      </c>
      <c r="I85" s="8"/>
      <c r="J85" s="6"/>
      <c r="K85" s="6" t="str">
        <f>LOWER(DEC2HEX(L85,8))</f>
        <v>00000000</v>
      </c>
      <c r="L85" s="6">
        <f>SUM(L92:L92)</f>
        <v>0</v>
      </c>
      <c r="M85" s="65"/>
    </row>
    <row r="86" spans="1:13" ht="14.6">
      <c r="A86" s="55"/>
      <c r="B86" s="55"/>
      <c r="C86" s="26">
        <v>6</v>
      </c>
      <c r="D86" s="26">
        <v>31</v>
      </c>
      <c r="E86" s="26">
        <f t="shared" ref="E86:E92" si="23">D86+1-C86</f>
        <v>26</v>
      </c>
      <c r="F86" s="26" t="str">
        <f t="shared" ref="F86:F92" si="24">CONCATENATE(E86,"'h",K86)</f>
        <v>26'h0</v>
      </c>
      <c r="G86" s="26" t="s">
        <v>121</v>
      </c>
      <c r="H86" s="18" t="s">
        <v>106</v>
      </c>
      <c r="I86" s="34"/>
      <c r="J86" s="26">
        <v>0</v>
      </c>
      <c r="K86" s="26" t="str">
        <f t="shared" ref="K86:K92" si="25">LOWER(DEC2HEX((J86)))</f>
        <v>0</v>
      </c>
      <c r="L86" s="26">
        <f t="shared" ref="L86:L92" si="26">J86*(2^C86)</f>
        <v>0</v>
      </c>
      <c r="M86" s="19"/>
    </row>
    <row r="87" spans="1:13" ht="14.6">
      <c r="A87" s="55"/>
      <c r="B87" s="55"/>
      <c r="C87" s="26">
        <v>5</v>
      </c>
      <c r="D87" s="26">
        <v>5</v>
      </c>
      <c r="E87" s="26">
        <f t="shared" si="23"/>
        <v>1</v>
      </c>
      <c r="F87" s="26" t="str">
        <f t="shared" si="24"/>
        <v>1'h0</v>
      </c>
      <c r="G87" s="10" t="s">
        <v>123</v>
      </c>
      <c r="H87" s="18" t="s">
        <v>1495</v>
      </c>
      <c r="I87" s="34"/>
      <c r="J87" s="26">
        <v>0</v>
      </c>
      <c r="K87" s="26" t="str">
        <f t="shared" si="25"/>
        <v>0</v>
      </c>
      <c r="L87" s="26">
        <f t="shared" si="26"/>
        <v>0</v>
      </c>
      <c r="M87" s="19"/>
    </row>
    <row r="88" spans="1:13" ht="14.6">
      <c r="A88" s="55"/>
      <c r="B88" s="55"/>
      <c r="C88" s="26">
        <v>4</v>
      </c>
      <c r="D88" s="26">
        <v>4</v>
      </c>
      <c r="E88" s="26">
        <f t="shared" si="23"/>
        <v>1</v>
      </c>
      <c r="F88" s="26" t="str">
        <f t="shared" si="24"/>
        <v>1'h0</v>
      </c>
      <c r="G88" s="10" t="s">
        <v>123</v>
      </c>
      <c r="H88" s="18" t="s">
        <v>1496</v>
      </c>
      <c r="I88" s="34"/>
      <c r="J88" s="26">
        <v>0</v>
      </c>
      <c r="K88" s="26" t="str">
        <f t="shared" si="25"/>
        <v>0</v>
      </c>
      <c r="L88" s="26">
        <f t="shared" si="26"/>
        <v>0</v>
      </c>
      <c r="M88" s="19"/>
    </row>
    <row r="89" spans="1:13" ht="14.6">
      <c r="A89" s="17"/>
      <c r="B89" s="17"/>
      <c r="C89" s="10">
        <v>3</v>
      </c>
      <c r="D89" s="10">
        <v>3</v>
      </c>
      <c r="E89" s="10">
        <f t="shared" si="23"/>
        <v>1</v>
      </c>
      <c r="F89" s="10" t="str">
        <f t="shared" si="24"/>
        <v>1'h0</v>
      </c>
      <c r="G89" s="10" t="s">
        <v>123</v>
      </c>
      <c r="H89" s="18" t="s">
        <v>1497</v>
      </c>
      <c r="I89" s="16"/>
      <c r="J89" s="10">
        <v>0</v>
      </c>
      <c r="K89" s="10" t="str">
        <f t="shared" si="25"/>
        <v>0</v>
      </c>
      <c r="L89" s="10">
        <f t="shared" si="26"/>
        <v>0</v>
      </c>
      <c r="M89" s="19"/>
    </row>
    <row r="90" spans="1:13" ht="14.6">
      <c r="A90" s="17"/>
      <c r="B90" s="33"/>
      <c r="C90" s="10">
        <v>2</v>
      </c>
      <c r="D90" s="10">
        <v>2</v>
      </c>
      <c r="E90" s="10">
        <f t="shared" si="23"/>
        <v>1</v>
      </c>
      <c r="F90" s="10" t="str">
        <f t="shared" si="24"/>
        <v>1'h0</v>
      </c>
      <c r="G90" s="10" t="s">
        <v>123</v>
      </c>
      <c r="H90" s="10" t="s">
        <v>1498</v>
      </c>
      <c r="I90" s="10"/>
      <c r="J90" s="10">
        <v>0</v>
      </c>
      <c r="K90" s="10" t="str">
        <f t="shared" si="25"/>
        <v>0</v>
      </c>
      <c r="L90" s="10">
        <f t="shared" si="26"/>
        <v>0</v>
      </c>
      <c r="M90" s="19"/>
    </row>
    <row r="91" spans="1:13" ht="14.6">
      <c r="A91" s="17"/>
      <c r="B91" s="33"/>
      <c r="C91" s="10">
        <v>1</v>
      </c>
      <c r="D91" s="10">
        <v>1</v>
      </c>
      <c r="E91" s="10">
        <f t="shared" si="23"/>
        <v>1</v>
      </c>
      <c r="F91" s="10" t="str">
        <f t="shared" si="24"/>
        <v>1'h0</v>
      </c>
      <c r="G91" s="10" t="s">
        <v>123</v>
      </c>
      <c r="H91" s="10" t="s">
        <v>1499</v>
      </c>
      <c r="I91" s="10"/>
      <c r="J91" s="10">
        <v>0</v>
      </c>
      <c r="K91" s="10" t="str">
        <f t="shared" si="25"/>
        <v>0</v>
      </c>
      <c r="L91" s="10">
        <f t="shared" si="26"/>
        <v>0</v>
      </c>
      <c r="M91" s="19"/>
    </row>
    <row r="92" spans="1:13" ht="14.6">
      <c r="A92" s="17"/>
      <c r="B92" s="33"/>
      <c r="C92" s="10">
        <v>0</v>
      </c>
      <c r="D92" s="10">
        <v>0</v>
      </c>
      <c r="E92" s="10">
        <f t="shared" si="23"/>
        <v>1</v>
      </c>
      <c r="F92" s="10" t="str">
        <f t="shared" si="24"/>
        <v>1'h0</v>
      </c>
      <c r="G92" s="10" t="s">
        <v>123</v>
      </c>
      <c r="H92" s="10" t="s">
        <v>1500</v>
      </c>
      <c r="I92" s="10"/>
      <c r="J92" s="10">
        <v>0</v>
      </c>
      <c r="K92" s="10" t="str">
        <f t="shared" si="25"/>
        <v>0</v>
      </c>
      <c r="L92" s="10">
        <f t="shared" si="26"/>
        <v>0</v>
      </c>
      <c r="M92" s="19"/>
    </row>
    <row r="93" spans="1:13" ht="14.6">
      <c r="A93" s="6"/>
      <c r="B93" s="5" t="s">
        <v>192</v>
      </c>
      <c r="C93" s="6"/>
      <c r="D93" s="6"/>
      <c r="E93" s="6">
        <f>SUM(E94:E100)</f>
        <v>32</v>
      </c>
      <c r="F93" s="7" t="str">
        <f>CONCATENATE("32'h",K93)</f>
        <v>32'h00000000</v>
      </c>
      <c r="G93" s="7"/>
      <c r="H93" s="8" t="s">
        <v>1501</v>
      </c>
      <c r="I93" s="8"/>
      <c r="J93" s="6"/>
      <c r="K93" s="6" t="str">
        <f>LOWER(DEC2HEX(L93,8))</f>
        <v>00000000</v>
      </c>
      <c r="L93" s="6">
        <f>SUM(L100:L100)</f>
        <v>0</v>
      </c>
      <c r="M93" s="19"/>
    </row>
    <row r="94" spans="1:13" ht="14.6">
      <c r="A94" s="55"/>
      <c r="B94" s="55"/>
      <c r="C94" s="26">
        <v>6</v>
      </c>
      <c r="D94" s="26">
        <v>31</v>
      </c>
      <c r="E94" s="26">
        <f t="shared" ref="E94:E100" si="27">D94+1-C94</f>
        <v>26</v>
      </c>
      <c r="F94" s="26" t="str">
        <f t="shared" ref="F94:F100" si="28">CONCATENATE(E94,"'h",K94)</f>
        <v>26'h0</v>
      </c>
      <c r="G94" s="26" t="s">
        <v>121</v>
      </c>
      <c r="H94" s="18" t="s">
        <v>106</v>
      </c>
      <c r="I94" s="34"/>
      <c r="J94" s="26">
        <v>0</v>
      </c>
      <c r="K94" s="26" t="str">
        <f t="shared" ref="K94:K100" si="29">LOWER(DEC2HEX((J94)))</f>
        <v>0</v>
      </c>
      <c r="L94" s="26">
        <f t="shared" ref="L94:L100" si="30">J94*(2^C94)</f>
        <v>0</v>
      </c>
      <c r="M94" s="19"/>
    </row>
    <row r="95" spans="1:13" ht="14.6">
      <c r="A95" s="55"/>
      <c r="B95" s="55"/>
      <c r="C95" s="26">
        <v>5</v>
      </c>
      <c r="D95" s="26">
        <v>5</v>
      </c>
      <c r="E95" s="26">
        <f t="shared" si="27"/>
        <v>1</v>
      </c>
      <c r="F95" s="26" t="str">
        <f t="shared" si="28"/>
        <v>1'h0</v>
      </c>
      <c r="G95" s="10" t="s">
        <v>211</v>
      </c>
      <c r="H95" s="18" t="s">
        <v>1502</v>
      </c>
      <c r="I95" s="34"/>
      <c r="J95" s="26">
        <v>0</v>
      </c>
      <c r="K95" s="26" t="str">
        <f t="shared" si="29"/>
        <v>0</v>
      </c>
      <c r="L95" s="26">
        <f t="shared" si="30"/>
        <v>0</v>
      </c>
      <c r="M95" s="19"/>
    </row>
    <row r="96" spans="1:13" ht="14.6">
      <c r="A96" s="55"/>
      <c r="B96" s="55"/>
      <c r="C96" s="26">
        <v>4</v>
      </c>
      <c r="D96" s="26">
        <v>4</v>
      </c>
      <c r="E96" s="26">
        <f t="shared" si="27"/>
        <v>1</v>
      </c>
      <c r="F96" s="26" t="str">
        <f t="shared" si="28"/>
        <v>1'h0</v>
      </c>
      <c r="G96" s="10" t="s">
        <v>211</v>
      </c>
      <c r="H96" s="18" t="s">
        <v>1503</v>
      </c>
      <c r="I96" s="34"/>
      <c r="J96" s="26">
        <v>0</v>
      </c>
      <c r="K96" s="26" t="str">
        <f t="shared" si="29"/>
        <v>0</v>
      </c>
      <c r="L96" s="26">
        <f t="shared" si="30"/>
        <v>0</v>
      </c>
      <c r="M96" s="19"/>
    </row>
    <row r="97" spans="1:13" ht="14.6">
      <c r="A97" s="17"/>
      <c r="B97" s="17"/>
      <c r="C97" s="10">
        <v>3</v>
      </c>
      <c r="D97" s="10">
        <v>3</v>
      </c>
      <c r="E97" s="10">
        <f t="shared" si="27"/>
        <v>1</v>
      </c>
      <c r="F97" s="10" t="str">
        <f t="shared" si="28"/>
        <v>1'h0</v>
      </c>
      <c r="G97" s="10" t="s">
        <v>211</v>
      </c>
      <c r="H97" s="18" t="s">
        <v>1504</v>
      </c>
      <c r="I97" s="16"/>
      <c r="J97" s="10">
        <v>0</v>
      </c>
      <c r="K97" s="10" t="str">
        <f t="shared" si="29"/>
        <v>0</v>
      </c>
      <c r="L97" s="10">
        <f t="shared" si="30"/>
        <v>0</v>
      </c>
      <c r="M97" s="19"/>
    </row>
    <row r="98" spans="1:13" ht="14.6">
      <c r="A98" s="17"/>
      <c r="B98" s="33"/>
      <c r="C98" s="10">
        <v>2</v>
      </c>
      <c r="D98" s="10">
        <v>2</v>
      </c>
      <c r="E98" s="10">
        <f t="shared" si="27"/>
        <v>1</v>
      </c>
      <c r="F98" s="10" t="str">
        <f t="shared" si="28"/>
        <v>1'h0</v>
      </c>
      <c r="G98" s="10" t="s">
        <v>211</v>
      </c>
      <c r="H98" s="10" t="s">
        <v>1505</v>
      </c>
      <c r="I98" s="10"/>
      <c r="J98" s="10">
        <v>0</v>
      </c>
      <c r="K98" s="10" t="str">
        <f t="shared" si="29"/>
        <v>0</v>
      </c>
      <c r="L98" s="10">
        <f t="shared" si="30"/>
        <v>0</v>
      </c>
      <c r="M98" s="19"/>
    </row>
    <row r="99" spans="1:13" ht="14.6">
      <c r="A99" s="17"/>
      <c r="B99" s="33"/>
      <c r="C99" s="10">
        <v>1</v>
      </c>
      <c r="D99" s="10">
        <v>1</v>
      </c>
      <c r="E99" s="10">
        <f t="shared" si="27"/>
        <v>1</v>
      </c>
      <c r="F99" s="10" t="str">
        <f t="shared" si="28"/>
        <v>1'h0</v>
      </c>
      <c r="G99" s="10" t="s">
        <v>211</v>
      </c>
      <c r="H99" s="10" t="s">
        <v>1506</v>
      </c>
      <c r="I99" s="10"/>
      <c r="J99" s="10">
        <v>0</v>
      </c>
      <c r="K99" s="10" t="str">
        <f t="shared" si="29"/>
        <v>0</v>
      </c>
      <c r="L99" s="10">
        <f t="shared" si="30"/>
        <v>0</v>
      </c>
      <c r="M99" s="19"/>
    </row>
    <row r="100" spans="1:13" ht="14.6">
      <c r="A100" s="55"/>
      <c r="B100" s="55"/>
      <c r="C100" s="26">
        <v>0</v>
      </c>
      <c r="D100" s="26">
        <v>0</v>
      </c>
      <c r="E100" s="26">
        <f t="shared" si="27"/>
        <v>1</v>
      </c>
      <c r="F100" s="26" t="str">
        <f t="shared" si="28"/>
        <v>1'h0</v>
      </c>
      <c r="G100" s="10" t="s">
        <v>211</v>
      </c>
      <c r="H100" s="10" t="s">
        <v>1507</v>
      </c>
      <c r="I100" s="34"/>
      <c r="J100" s="26">
        <v>0</v>
      </c>
      <c r="K100" s="26" t="str">
        <f t="shared" si="29"/>
        <v>0</v>
      </c>
      <c r="L100" s="26">
        <f t="shared" si="30"/>
        <v>0</v>
      </c>
      <c r="M100" s="19"/>
    </row>
    <row r="101" spans="1:13" ht="14.6">
      <c r="A101" s="6"/>
      <c r="B101" s="5" t="s">
        <v>193</v>
      </c>
      <c r="C101" s="6"/>
      <c r="D101" s="6"/>
      <c r="E101" s="6">
        <f>SUM(E102:E105)</f>
        <v>32</v>
      </c>
      <c r="F101" s="7" t="str">
        <f>CONCATENATE("32'h",K101)</f>
        <v>32'h00000201</v>
      </c>
      <c r="G101" s="7"/>
      <c r="H101" s="8" t="s">
        <v>1508</v>
      </c>
      <c r="I101" s="8"/>
      <c r="J101" s="6"/>
      <c r="K101" s="6" t="str">
        <f>LOWER(DEC2HEX(L101,8))</f>
        <v>00000201</v>
      </c>
      <c r="L101" s="6">
        <f>SUM(L102:L105)</f>
        <v>513</v>
      </c>
      <c r="M101" s="19"/>
    </row>
    <row r="102" spans="1:13" ht="14.6">
      <c r="A102" s="17"/>
      <c r="B102" s="33"/>
      <c r="C102" s="10">
        <v>14</v>
      </c>
      <c r="D102" s="10">
        <v>31</v>
      </c>
      <c r="E102" s="10">
        <f>D102+1-C102</f>
        <v>18</v>
      </c>
      <c r="F102" s="10" t="str">
        <f>CONCATENATE(E102,"'h",K102)</f>
        <v>18'h0</v>
      </c>
      <c r="G102" s="10" t="s">
        <v>121</v>
      </c>
      <c r="H102" s="10" t="s">
        <v>106</v>
      </c>
      <c r="I102" s="10"/>
      <c r="J102" s="10">
        <v>0</v>
      </c>
      <c r="K102" s="10" t="str">
        <f>LOWER(DEC2HEX((J102)))</f>
        <v>0</v>
      </c>
      <c r="L102" s="10">
        <f>J102*(2^C102)</f>
        <v>0</v>
      </c>
      <c r="M102" s="19"/>
    </row>
    <row r="103" spans="1:13" ht="14.6">
      <c r="A103" s="17"/>
      <c r="B103" s="33"/>
      <c r="C103" s="10">
        <v>12</v>
      </c>
      <c r="D103" s="10">
        <v>13</v>
      </c>
      <c r="E103" s="10">
        <f>D103+1-C103</f>
        <v>2</v>
      </c>
      <c r="F103" s="10" t="str">
        <f>CONCATENATE(E103,"'h",K103)</f>
        <v>2'h0</v>
      </c>
      <c r="G103" s="10" t="s">
        <v>123</v>
      </c>
      <c r="H103" s="10" t="s">
        <v>1509</v>
      </c>
      <c r="I103" s="10"/>
      <c r="J103" s="10">
        <v>0</v>
      </c>
      <c r="K103" s="10" t="str">
        <f>LOWER(DEC2HEX((J103)))</f>
        <v>0</v>
      </c>
      <c r="L103" s="10">
        <f>J103*(2^C103)</f>
        <v>0</v>
      </c>
      <c r="M103" s="19"/>
    </row>
    <row r="104" spans="1:13" ht="14.6">
      <c r="A104" s="55"/>
      <c r="B104" s="55"/>
      <c r="C104" s="26">
        <v>8</v>
      </c>
      <c r="D104" s="26">
        <v>11</v>
      </c>
      <c r="E104" s="26">
        <f>D104+1-C104</f>
        <v>4</v>
      </c>
      <c r="F104" s="26" t="str">
        <f>CONCATENATE(E104,"'h",K104)</f>
        <v>4'h2</v>
      </c>
      <c r="G104" s="10" t="s">
        <v>123</v>
      </c>
      <c r="H104" s="10" t="s">
        <v>1510</v>
      </c>
      <c r="I104" s="34"/>
      <c r="J104" s="26">
        <v>2</v>
      </c>
      <c r="K104" s="26" t="str">
        <f>LOWER(DEC2HEX((J104)))</f>
        <v>2</v>
      </c>
      <c r="L104" s="26">
        <f>J104*(2^C104)</f>
        <v>512</v>
      </c>
      <c r="M104" s="19"/>
    </row>
    <row r="105" spans="1:13" ht="14.6">
      <c r="A105" s="17"/>
      <c r="B105" s="17"/>
      <c r="C105" s="10">
        <v>0</v>
      </c>
      <c r="D105" s="10">
        <v>7</v>
      </c>
      <c r="E105" s="10">
        <f>D105+1-C105</f>
        <v>8</v>
      </c>
      <c r="F105" s="10" t="str">
        <f>CONCATENATE(E105,"'h",K105)</f>
        <v>8'h1</v>
      </c>
      <c r="G105" s="10" t="s">
        <v>123</v>
      </c>
      <c r="H105" s="18" t="s">
        <v>1511</v>
      </c>
      <c r="I105" s="16"/>
      <c r="J105" s="10">
        <v>1</v>
      </c>
      <c r="K105" s="10" t="str">
        <f>LOWER(DEC2HEX((J105)))</f>
        <v>1</v>
      </c>
      <c r="L105" s="10">
        <f>J105*(2^C105)</f>
        <v>1</v>
      </c>
      <c r="M105" s="19"/>
    </row>
    <row r="106" spans="1:13" ht="14.6">
      <c r="A106" s="6"/>
      <c r="B106" s="5" t="s">
        <v>332</v>
      </c>
      <c r="C106" s="6"/>
      <c r="D106" s="6"/>
      <c r="E106" s="6">
        <f>SUM(E107:E110)</f>
        <v>32</v>
      </c>
      <c r="F106" s="7" t="str">
        <f>CONCATENATE("32'h",K106)</f>
        <v>32'h00000000</v>
      </c>
      <c r="G106" s="7"/>
      <c r="H106" s="8" t="s">
        <v>1512</v>
      </c>
      <c r="I106" s="8"/>
      <c r="J106" s="6"/>
      <c r="K106" s="6" t="str">
        <f>LOWER(DEC2HEX(L106,8))</f>
        <v>00000000</v>
      </c>
      <c r="L106" s="6">
        <f>SUM(L110:L110)</f>
        <v>0</v>
      </c>
      <c r="M106" s="19"/>
    </row>
    <row r="107" spans="1:13" ht="14.6">
      <c r="A107" s="55"/>
      <c r="B107" s="55"/>
      <c r="C107" s="26">
        <v>9</v>
      </c>
      <c r="D107" s="26">
        <v>31</v>
      </c>
      <c r="E107" s="26">
        <f>D107+1-C107</f>
        <v>23</v>
      </c>
      <c r="F107" s="26" t="str">
        <f>CONCATENATE(E107,"'h",K107)</f>
        <v>23'h0</v>
      </c>
      <c r="G107" s="26" t="s">
        <v>121</v>
      </c>
      <c r="H107" s="18" t="s">
        <v>106</v>
      </c>
      <c r="I107" s="16"/>
      <c r="J107" s="26">
        <v>0</v>
      </c>
      <c r="K107" s="26" t="str">
        <f>LOWER(DEC2HEX((J107)))</f>
        <v>0</v>
      </c>
      <c r="L107" s="26">
        <f>J107*(2^C107)</f>
        <v>0</v>
      </c>
      <c r="M107" s="19"/>
    </row>
    <row r="108" spans="1:13" ht="14.6">
      <c r="A108" s="55"/>
      <c r="B108" s="55"/>
      <c r="C108" s="26">
        <v>8</v>
      </c>
      <c r="D108" s="26">
        <v>8</v>
      </c>
      <c r="E108" s="26">
        <f>D108+1-C108</f>
        <v>1</v>
      </c>
      <c r="F108" s="26" t="str">
        <f>CONCATENATE(E108,"'h",K108)</f>
        <v>1'h0</v>
      </c>
      <c r="G108" s="26" t="s">
        <v>121</v>
      </c>
      <c r="H108" s="18" t="s">
        <v>1513</v>
      </c>
      <c r="I108" s="34"/>
      <c r="J108" s="26">
        <v>0</v>
      </c>
      <c r="K108" s="26" t="str">
        <f>LOWER(DEC2HEX((J108)))</f>
        <v>0</v>
      </c>
      <c r="L108" s="26">
        <f>J108*(2^C108)</f>
        <v>0</v>
      </c>
      <c r="M108" s="19"/>
    </row>
    <row r="109" spans="1:13" ht="14.6">
      <c r="A109" s="55"/>
      <c r="B109" s="55"/>
      <c r="C109" s="26">
        <v>4</v>
      </c>
      <c r="D109" s="26">
        <v>7</v>
      </c>
      <c r="E109" s="26">
        <f>D109+1-C109</f>
        <v>4</v>
      </c>
      <c r="F109" s="26" t="str">
        <f>CONCATENATE(E109,"'h",K109)</f>
        <v>4'h0</v>
      </c>
      <c r="G109" s="26" t="s">
        <v>121</v>
      </c>
      <c r="H109" s="18" t="s">
        <v>106</v>
      </c>
      <c r="I109" s="16"/>
      <c r="J109" s="26">
        <v>0</v>
      </c>
      <c r="K109" s="26" t="str">
        <f>LOWER(DEC2HEX((J109)))</f>
        <v>0</v>
      </c>
      <c r="L109" s="26">
        <f>J109*(2^C109)</f>
        <v>0</v>
      </c>
      <c r="M109" s="19"/>
    </row>
    <row r="110" spans="1:13" ht="14.6">
      <c r="A110" s="55"/>
      <c r="B110" s="55"/>
      <c r="C110" s="26">
        <v>0</v>
      </c>
      <c r="D110" s="26">
        <v>3</v>
      </c>
      <c r="E110" s="26">
        <f>D110+1-C110</f>
        <v>4</v>
      </c>
      <c r="F110" s="26" t="str">
        <f>CONCATENATE(E110,"'h",K110)</f>
        <v>4'h0</v>
      </c>
      <c r="G110" s="26" t="s">
        <v>123</v>
      </c>
      <c r="H110" s="18" t="s">
        <v>1514</v>
      </c>
      <c r="I110" s="34"/>
      <c r="J110" s="26">
        <v>0</v>
      </c>
      <c r="K110" s="26" t="str">
        <f>LOWER(DEC2HEX((J110)))</f>
        <v>0</v>
      </c>
      <c r="L110" s="26">
        <f>J110*(2^C110)</f>
        <v>0</v>
      </c>
      <c r="M110" s="19"/>
    </row>
    <row r="111" spans="1:13" ht="14.6">
      <c r="A111" s="6"/>
      <c r="B111" s="5" t="s">
        <v>452</v>
      </c>
      <c r="C111" s="6"/>
      <c r="D111" s="6"/>
      <c r="E111" s="6">
        <f>SUM(E112:E116)</f>
        <v>32</v>
      </c>
      <c r="F111" s="7" t="str">
        <f>CONCATENATE("32'h",K111)</f>
        <v>32'h00000000</v>
      </c>
      <c r="G111" s="7"/>
      <c r="H111" s="8" t="s">
        <v>1515</v>
      </c>
      <c r="I111" s="8"/>
      <c r="J111" s="6"/>
      <c r="K111" s="6" t="str">
        <f>LOWER(DEC2HEX(L111,8))</f>
        <v>00000000</v>
      </c>
      <c r="L111" s="6">
        <f>SUM(L115:L115)</f>
        <v>0</v>
      </c>
      <c r="M111" s="19"/>
    </row>
    <row r="112" spans="1:13" ht="14.6">
      <c r="A112" s="55"/>
      <c r="B112" s="55"/>
      <c r="C112" s="26">
        <v>19</v>
      </c>
      <c r="D112" s="26">
        <v>31</v>
      </c>
      <c r="E112" s="26">
        <f>D112+1-C112</f>
        <v>13</v>
      </c>
      <c r="F112" s="26" t="str">
        <f>CONCATENATE(E112,"'h",K112)</f>
        <v>13'h0</v>
      </c>
      <c r="G112" s="26" t="s">
        <v>121</v>
      </c>
      <c r="H112" s="18" t="s">
        <v>106</v>
      </c>
      <c r="I112" s="16"/>
      <c r="J112" s="26">
        <v>0</v>
      </c>
      <c r="K112" s="26" t="str">
        <f>LOWER(DEC2HEX((J112)))</f>
        <v>0</v>
      </c>
      <c r="L112" s="26">
        <f>J112*(2^C112)</f>
        <v>0</v>
      </c>
      <c r="M112" s="19"/>
    </row>
    <row r="113" spans="1:13" ht="14.6">
      <c r="A113" s="55"/>
      <c r="B113" s="55"/>
      <c r="C113" s="26">
        <v>18</v>
      </c>
      <c r="D113" s="26">
        <v>18</v>
      </c>
      <c r="E113" s="26">
        <f>D113+1-C113</f>
        <v>1</v>
      </c>
      <c r="F113" s="26" t="str">
        <f>CONCATENATE(E113,"'h",K113)</f>
        <v>1'h0</v>
      </c>
      <c r="G113" s="26" t="s">
        <v>211</v>
      </c>
      <c r="H113" s="18" t="s">
        <v>1516</v>
      </c>
      <c r="I113" s="34"/>
      <c r="J113" s="26">
        <v>0</v>
      </c>
      <c r="K113" s="26" t="str">
        <f>LOWER(DEC2HEX((J113)))</f>
        <v>0</v>
      </c>
      <c r="L113" s="26">
        <f>J113*(2^C113)</f>
        <v>0</v>
      </c>
      <c r="M113" s="19"/>
    </row>
    <row r="114" spans="1:13" ht="14.6">
      <c r="A114" s="55"/>
      <c r="B114" s="55"/>
      <c r="C114" s="26">
        <v>17</v>
      </c>
      <c r="D114" s="26">
        <v>17</v>
      </c>
      <c r="E114" s="26">
        <f>D114+1-C114</f>
        <v>1</v>
      </c>
      <c r="F114" s="26" t="str">
        <f>CONCATENATE(E114,"'h",K114)</f>
        <v>1'h0</v>
      </c>
      <c r="G114" s="26" t="s">
        <v>211</v>
      </c>
      <c r="H114" s="18" t="s">
        <v>1517</v>
      </c>
      <c r="I114" s="16"/>
      <c r="J114" s="26">
        <v>0</v>
      </c>
      <c r="K114" s="26" t="str">
        <f>LOWER(DEC2HEX((J114)))</f>
        <v>0</v>
      </c>
      <c r="L114" s="26">
        <f>J114*(2^C114)</f>
        <v>0</v>
      </c>
      <c r="M114" s="19"/>
    </row>
    <row r="115" spans="1:13" ht="14.6">
      <c r="A115" s="55"/>
      <c r="B115" s="55"/>
      <c r="C115" s="26">
        <v>16</v>
      </c>
      <c r="D115" s="26">
        <v>16</v>
      </c>
      <c r="E115" s="26">
        <f>D115+1-C115</f>
        <v>1</v>
      </c>
      <c r="F115" s="26" t="str">
        <f>CONCATENATE(E115,"'h",K115)</f>
        <v>1'h0</v>
      </c>
      <c r="G115" s="26" t="s">
        <v>123</v>
      </c>
      <c r="H115" s="18" t="s">
        <v>1518</v>
      </c>
      <c r="I115" s="34"/>
      <c r="J115" s="26">
        <v>0</v>
      </c>
      <c r="K115" s="26" t="str">
        <f>LOWER(DEC2HEX((J115)))</f>
        <v>0</v>
      </c>
      <c r="L115" s="26">
        <f>J115*(2^C115)</f>
        <v>0</v>
      </c>
      <c r="M115" s="19"/>
    </row>
    <row r="116" spans="1:13" ht="14.6">
      <c r="A116" s="55"/>
      <c r="B116" s="55"/>
      <c r="C116" s="26">
        <v>0</v>
      </c>
      <c r="D116" s="26">
        <v>15</v>
      </c>
      <c r="E116" s="26">
        <f>D116+1-C116</f>
        <v>16</v>
      </c>
      <c r="F116" s="26" t="str">
        <f>CONCATENATE(E116,"'h",K116)</f>
        <v>16'h0</v>
      </c>
      <c r="G116" s="26" t="s">
        <v>123</v>
      </c>
      <c r="H116" s="18" t="s">
        <v>1519</v>
      </c>
      <c r="I116" s="16"/>
      <c r="J116" s="26">
        <v>0</v>
      </c>
      <c r="K116" s="26" t="str">
        <f>LOWER(DEC2HEX((J116)))</f>
        <v>0</v>
      </c>
      <c r="L116" s="26">
        <f>J116*(2^C116)</f>
        <v>0</v>
      </c>
      <c r="M116" s="19"/>
    </row>
    <row r="117" spans="1:13" ht="14.6">
      <c r="A117" s="6"/>
      <c r="B117" s="5" t="s">
        <v>456</v>
      </c>
      <c r="C117" s="6"/>
      <c r="D117" s="6"/>
      <c r="E117" s="6">
        <f>SUM(E118:E123)</f>
        <v>32</v>
      </c>
      <c r="F117" s="7" t="str">
        <f>CONCATENATE("32'h",K117)</f>
        <v>32'h00000000</v>
      </c>
      <c r="G117" s="7"/>
      <c r="H117" s="8" t="s">
        <v>1520</v>
      </c>
      <c r="I117" s="8"/>
      <c r="J117" s="6"/>
      <c r="K117" s="6" t="str">
        <f>LOWER(DEC2HEX(L117,8))</f>
        <v>00000000</v>
      </c>
      <c r="L117" s="6">
        <f>SUM(L123:L123)</f>
        <v>0</v>
      </c>
      <c r="M117" s="19"/>
    </row>
    <row r="118" spans="1:13" ht="14.6">
      <c r="A118" s="55"/>
      <c r="B118" s="55"/>
      <c r="C118" s="26">
        <v>31</v>
      </c>
      <c r="D118" s="26">
        <v>31</v>
      </c>
      <c r="E118" s="26">
        <f t="shared" ref="E118:E123" si="31">D118+1-C118</f>
        <v>1</v>
      </c>
      <c r="F118" s="26" t="str">
        <f t="shared" ref="F118:F123" si="32">CONCATENATE(E118,"'h",K118)</f>
        <v>1'h0</v>
      </c>
      <c r="G118" s="26" t="s">
        <v>2467</v>
      </c>
      <c r="H118" s="18" t="s">
        <v>2468</v>
      </c>
      <c r="I118" s="16" t="s">
        <v>2469</v>
      </c>
      <c r="J118" s="26">
        <v>0</v>
      </c>
      <c r="K118" s="26" t="str">
        <f t="shared" ref="K118:K123" si="33">LOWER(DEC2HEX((J118)))</f>
        <v>0</v>
      </c>
      <c r="L118" s="26">
        <f t="shared" ref="L118:L123" si="34">J118*(2^C118)</f>
        <v>0</v>
      </c>
      <c r="M118" s="19"/>
    </row>
    <row r="119" spans="1:13" ht="14.6">
      <c r="A119" s="55"/>
      <c r="B119" s="55"/>
      <c r="C119" s="26">
        <v>26</v>
      </c>
      <c r="D119" s="26">
        <v>30</v>
      </c>
      <c r="E119" s="26">
        <f t="shared" si="31"/>
        <v>5</v>
      </c>
      <c r="F119" s="26" t="str">
        <f t="shared" si="32"/>
        <v>5'h0</v>
      </c>
      <c r="G119" s="26" t="s">
        <v>121</v>
      </c>
      <c r="H119" s="18" t="s">
        <v>106</v>
      </c>
      <c r="I119" s="16"/>
      <c r="J119" s="26">
        <v>0</v>
      </c>
      <c r="K119" s="26" t="str">
        <f t="shared" si="33"/>
        <v>0</v>
      </c>
      <c r="L119" s="26">
        <f t="shared" si="34"/>
        <v>0</v>
      </c>
      <c r="M119" s="19"/>
    </row>
    <row r="120" spans="1:13" ht="14.6">
      <c r="A120" s="55"/>
      <c r="B120" s="55"/>
      <c r="C120" s="26">
        <v>16</v>
      </c>
      <c r="D120" s="26">
        <v>25</v>
      </c>
      <c r="E120" s="26">
        <f t="shared" si="31"/>
        <v>10</v>
      </c>
      <c r="F120" s="26" t="str">
        <f t="shared" si="32"/>
        <v>10'h0</v>
      </c>
      <c r="G120" s="26" t="s">
        <v>121</v>
      </c>
      <c r="H120" s="18" t="s">
        <v>1521</v>
      </c>
      <c r="I120" s="34"/>
      <c r="J120" s="26">
        <v>0</v>
      </c>
      <c r="K120" s="26" t="str">
        <f t="shared" si="33"/>
        <v>0</v>
      </c>
      <c r="L120" s="26">
        <f t="shared" si="34"/>
        <v>0</v>
      </c>
      <c r="M120" s="19"/>
    </row>
    <row r="121" spans="1:13" ht="14.6">
      <c r="A121" s="55"/>
      <c r="B121" s="55"/>
      <c r="C121" s="26">
        <v>15</v>
      </c>
      <c r="D121" s="26">
        <v>15</v>
      </c>
      <c r="E121" s="26">
        <f t="shared" si="31"/>
        <v>1</v>
      </c>
      <c r="F121" s="26" t="str">
        <f t="shared" si="32"/>
        <v>1'h0</v>
      </c>
      <c r="G121" s="26" t="s">
        <v>121</v>
      </c>
      <c r="H121" s="18" t="s">
        <v>2470</v>
      </c>
      <c r="I121" s="16" t="s">
        <v>2471</v>
      </c>
      <c r="J121" s="26">
        <v>0</v>
      </c>
      <c r="K121" s="26" t="str">
        <f t="shared" si="33"/>
        <v>0</v>
      </c>
      <c r="L121" s="26">
        <f t="shared" si="34"/>
        <v>0</v>
      </c>
      <c r="M121" s="19"/>
    </row>
    <row r="122" spans="1:13" ht="14.6">
      <c r="A122" s="55"/>
      <c r="B122" s="55"/>
      <c r="C122" s="26">
        <v>10</v>
      </c>
      <c r="D122" s="26">
        <v>14</v>
      </c>
      <c r="E122" s="26">
        <f t="shared" si="31"/>
        <v>5</v>
      </c>
      <c r="F122" s="26" t="str">
        <f t="shared" si="32"/>
        <v>5'h0</v>
      </c>
      <c r="G122" s="26" t="s">
        <v>121</v>
      </c>
      <c r="H122" s="18" t="s">
        <v>106</v>
      </c>
      <c r="I122" s="16"/>
      <c r="J122" s="26">
        <v>0</v>
      </c>
      <c r="K122" s="26" t="str">
        <f t="shared" si="33"/>
        <v>0</v>
      </c>
      <c r="L122" s="26">
        <f t="shared" si="34"/>
        <v>0</v>
      </c>
      <c r="M122" s="19"/>
    </row>
    <row r="123" spans="1:13" ht="14.6">
      <c r="A123" s="55"/>
      <c r="B123" s="55"/>
      <c r="C123" s="26">
        <v>0</v>
      </c>
      <c r="D123" s="26">
        <v>9</v>
      </c>
      <c r="E123" s="26">
        <f t="shared" si="31"/>
        <v>10</v>
      </c>
      <c r="F123" s="26" t="str">
        <f t="shared" si="32"/>
        <v>10'h0</v>
      </c>
      <c r="G123" s="26" t="s">
        <v>121</v>
      </c>
      <c r="H123" s="18" t="s">
        <v>1522</v>
      </c>
      <c r="I123" s="34"/>
      <c r="J123" s="26">
        <v>0</v>
      </c>
      <c r="K123" s="26" t="str">
        <f t="shared" si="33"/>
        <v>0</v>
      </c>
      <c r="L123" s="26">
        <f t="shared" si="34"/>
        <v>0</v>
      </c>
      <c r="M123" s="19"/>
    </row>
    <row r="124" spans="1:13" ht="14.6">
      <c r="A124" s="6"/>
      <c r="B124" s="5" t="s">
        <v>503</v>
      </c>
      <c r="C124" s="6"/>
      <c r="D124" s="6"/>
      <c r="E124" s="6">
        <f>SUM(E125:E136)</f>
        <v>32</v>
      </c>
      <c r="F124" s="7" t="str">
        <f>CONCATENATE("32'h",K124)</f>
        <v>32'h00001b11</v>
      </c>
      <c r="G124" s="7"/>
      <c r="H124" s="8" t="s">
        <v>1523</v>
      </c>
      <c r="I124" s="8"/>
      <c r="J124" s="6"/>
      <c r="K124" s="6" t="str">
        <f>LOWER(DEC2HEX(L124,8))</f>
        <v>00001b11</v>
      </c>
      <c r="L124" s="6">
        <f>SUM(L125:L136)</f>
        <v>6929</v>
      </c>
      <c r="M124" s="19"/>
    </row>
    <row r="125" spans="1:13" ht="14.6">
      <c r="A125" s="55"/>
      <c r="B125" s="55"/>
      <c r="C125" s="26">
        <v>15</v>
      </c>
      <c r="D125" s="26">
        <v>31</v>
      </c>
      <c r="E125" s="26">
        <f t="shared" ref="E125:E136" si="35">D125+1-C125</f>
        <v>17</v>
      </c>
      <c r="F125" s="26" t="str">
        <f t="shared" ref="F125:F136" si="36">CONCATENATE(E125,"'h",K125)</f>
        <v>17'h0</v>
      </c>
      <c r="G125" s="26" t="s">
        <v>121</v>
      </c>
      <c r="H125" s="18" t="s">
        <v>106</v>
      </c>
      <c r="I125" s="16"/>
      <c r="J125" s="26">
        <v>0</v>
      </c>
      <c r="K125" s="26" t="str">
        <f t="shared" ref="K125:K136" si="37">LOWER(DEC2HEX((J125)))</f>
        <v>0</v>
      </c>
      <c r="L125" s="26">
        <f t="shared" ref="L125:L136" si="38">J125*(2^C125)</f>
        <v>0</v>
      </c>
      <c r="M125" s="19"/>
    </row>
    <row r="126" spans="1:13" ht="14.6">
      <c r="A126" s="55"/>
      <c r="B126" s="55"/>
      <c r="C126" s="26">
        <v>14</v>
      </c>
      <c r="D126" s="26">
        <v>14</v>
      </c>
      <c r="E126" s="26">
        <f t="shared" si="35"/>
        <v>1</v>
      </c>
      <c r="F126" s="26" t="str">
        <f t="shared" si="36"/>
        <v>1'h0</v>
      </c>
      <c r="G126" s="26" t="s">
        <v>121</v>
      </c>
      <c r="H126" s="18" t="s">
        <v>1524</v>
      </c>
      <c r="I126" s="34"/>
      <c r="J126" s="26">
        <v>0</v>
      </c>
      <c r="K126" s="26" t="str">
        <f t="shared" si="37"/>
        <v>0</v>
      </c>
      <c r="L126" s="26">
        <f t="shared" si="38"/>
        <v>0</v>
      </c>
      <c r="M126" s="19"/>
    </row>
    <row r="127" spans="1:13" ht="14.6">
      <c r="A127" s="55"/>
      <c r="B127" s="55"/>
      <c r="C127" s="26">
        <v>13</v>
      </c>
      <c r="D127" s="26">
        <v>13</v>
      </c>
      <c r="E127" s="26">
        <f t="shared" si="35"/>
        <v>1</v>
      </c>
      <c r="F127" s="26" t="str">
        <f t="shared" si="36"/>
        <v>1'h0</v>
      </c>
      <c r="G127" s="26" t="s">
        <v>121</v>
      </c>
      <c r="H127" s="18" t="s">
        <v>1525</v>
      </c>
      <c r="I127" s="16"/>
      <c r="J127" s="26">
        <v>0</v>
      </c>
      <c r="K127" s="26" t="str">
        <f t="shared" si="37"/>
        <v>0</v>
      </c>
      <c r="L127" s="26">
        <f t="shared" si="38"/>
        <v>0</v>
      </c>
      <c r="M127" s="19"/>
    </row>
    <row r="128" spans="1:13" ht="14.6">
      <c r="A128" s="55"/>
      <c r="B128" s="55"/>
      <c r="C128" s="26">
        <v>12</v>
      </c>
      <c r="D128" s="26">
        <v>12</v>
      </c>
      <c r="E128" s="26">
        <f t="shared" si="35"/>
        <v>1</v>
      </c>
      <c r="F128" s="26" t="str">
        <f t="shared" si="36"/>
        <v>1'h1</v>
      </c>
      <c r="G128" s="26" t="s">
        <v>121</v>
      </c>
      <c r="H128" s="18" t="s">
        <v>1526</v>
      </c>
      <c r="I128" s="34"/>
      <c r="J128" s="26">
        <v>1</v>
      </c>
      <c r="K128" s="26" t="str">
        <f t="shared" si="37"/>
        <v>1</v>
      </c>
      <c r="L128" s="26">
        <f t="shared" si="38"/>
        <v>4096</v>
      </c>
      <c r="M128" s="19"/>
    </row>
    <row r="129" spans="1:13" ht="14.6">
      <c r="A129" s="55"/>
      <c r="B129" s="55"/>
      <c r="C129" s="26">
        <v>11</v>
      </c>
      <c r="D129" s="26">
        <v>11</v>
      </c>
      <c r="E129" s="26">
        <f t="shared" si="35"/>
        <v>1</v>
      </c>
      <c r="F129" s="26" t="str">
        <f t="shared" si="36"/>
        <v>1'h1</v>
      </c>
      <c r="G129" s="26" t="s">
        <v>121</v>
      </c>
      <c r="H129" s="18" t="s">
        <v>1527</v>
      </c>
      <c r="I129" s="16"/>
      <c r="J129" s="26">
        <v>1</v>
      </c>
      <c r="K129" s="26" t="str">
        <f t="shared" si="37"/>
        <v>1</v>
      </c>
      <c r="L129" s="26">
        <f t="shared" si="38"/>
        <v>2048</v>
      </c>
      <c r="M129" s="19"/>
    </row>
    <row r="130" spans="1:13" ht="14.6">
      <c r="A130" s="55"/>
      <c r="B130" s="55"/>
      <c r="C130" s="26">
        <v>10</v>
      </c>
      <c r="D130" s="26">
        <v>10</v>
      </c>
      <c r="E130" s="26">
        <f t="shared" si="35"/>
        <v>1</v>
      </c>
      <c r="F130" s="26" t="str">
        <f t="shared" si="36"/>
        <v>1'h0</v>
      </c>
      <c r="G130" s="26" t="s">
        <v>121</v>
      </c>
      <c r="H130" s="18" t="s">
        <v>106</v>
      </c>
      <c r="I130" s="34"/>
      <c r="J130" s="26">
        <v>0</v>
      </c>
      <c r="K130" s="26" t="str">
        <f t="shared" si="37"/>
        <v>0</v>
      </c>
      <c r="L130" s="26">
        <f t="shared" si="38"/>
        <v>0</v>
      </c>
      <c r="M130" s="19"/>
    </row>
    <row r="131" spans="1:13" ht="14.6">
      <c r="A131" s="55"/>
      <c r="B131" s="55"/>
      <c r="C131" s="26">
        <v>9</v>
      </c>
      <c r="D131" s="26">
        <v>9</v>
      </c>
      <c r="E131" s="26">
        <f t="shared" si="35"/>
        <v>1</v>
      </c>
      <c r="F131" s="26" t="str">
        <f t="shared" si="36"/>
        <v>1'h1</v>
      </c>
      <c r="G131" s="26" t="s">
        <v>121</v>
      </c>
      <c r="H131" s="18" t="s">
        <v>1528</v>
      </c>
      <c r="I131" s="16"/>
      <c r="J131" s="26">
        <v>1</v>
      </c>
      <c r="K131" s="26" t="str">
        <f t="shared" si="37"/>
        <v>1</v>
      </c>
      <c r="L131" s="26">
        <f t="shared" si="38"/>
        <v>512</v>
      </c>
      <c r="M131" s="19"/>
    </row>
    <row r="132" spans="1:13" ht="14.6">
      <c r="A132" s="55"/>
      <c r="B132" s="55"/>
      <c r="C132" s="26">
        <v>8</v>
      </c>
      <c r="D132" s="26">
        <v>8</v>
      </c>
      <c r="E132" s="26">
        <f t="shared" si="35"/>
        <v>1</v>
      </c>
      <c r="F132" s="26" t="str">
        <f t="shared" si="36"/>
        <v>1'h1</v>
      </c>
      <c r="G132" s="26" t="s">
        <v>121</v>
      </c>
      <c r="H132" s="18" t="s">
        <v>1529</v>
      </c>
      <c r="I132" s="34"/>
      <c r="J132" s="26">
        <v>1</v>
      </c>
      <c r="K132" s="26" t="str">
        <f t="shared" si="37"/>
        <v>1</v>
      </c>
      <c r="L132" s="26">
        <f t="shared" si="38"/>
        <v>256</v>
      </c>
      <c r="M132" s="19"/>
    </row>
    <row r="133" spans="1:13" ht="14.6">
      <c r="A133" s="55"/>
      <c r="B133" s="55"/>
      <c r="C133" s="26">
        <v>6</v>
      </c>
      <c r="D133" s="26">
        <v>7</v>
      </c>
      <c r="E133" s="26">
        <f t="shared" si="35"/>
        <v>2</v>
      </c>
      <c r="F133" s="26" t="str">
        <f t="shared" si="36"/>
        <v>2'h0</v>
      </c>
      <c r="G133" s="26" t="s">
        <v>121</v>
      </c>
      <c r="H133" s="18" t="s">
        <v>106</v>
      </c>
      <c r="I133" s="16"/>
      <c r="J133" s="26">
        <v>0</v>
      </c>
      <c r="K133" s="26" t="str">
        <f t="shared" si="37"/>
        <v>0</v>
      </c>
      <c r="L133" s="26">
        <f t="shared" si="38"/>
        <v>0</v>
      </c>
      <c r="M133" s="19"/>
    </row>
    <row r="134" spans="1:13" ht="14.6">
      <c r="A134" s="55"/>
      <c r="B134" s="55"/>
      <c r="C134" s="26">
        <v>4</v>
      </c>
      <c r="D134" s="26">
        <v>5</v>
      </c>
      <c r="E134" s="26">
        <f t="shared" si="35"/>
        <v>2</v>
      </c>
      <c r="F134" s="26" t="str">
        <f t="shared" si="36"/>
        <v>2'h1</v>
      </c>
      <c r="G134" s="26" t="s">
        <v>121</v>
      </c>
      <c r="H134" s="18" t="s">
        <v>1530</v>
      </c>
      <c r="I134" s="34"/>
      <c r="J134" s="26">
        <v>1</v>
      </c>
      <c r="K134" s="26" t="str">
        <f t="shared" si="37"/>
        <v>1</v>
      </c>
      <c r="L134" s="26">
        <f t="shared" si="38"/>
        <v>16</v>
      </c>
      <c r="M134" s="19"/>
    </row>
    <row r="135" spans="1:13" ht="14.6">
      <c r="A135" s="55"/>
      <c r="B135" s="55"/>
      <c r="C135" s="26">
        <v>2</v>
      </c>
      <c r="D135" s="26">
        <v>3</v>
      </c>
      <c r="E135" s="26">
        <f t="shared" si="35"/>
        <v>2</v>
      </c>
      <c r="F135" s="26" t="str">
        <f t="shared" si="36"/>
        <v>2'h0</v>
      </c>
      <c r="G135" s="26" t="s">
        <v>121</v>
      </c>
      <c r="H135" s="18" t="s">
        <v>106</v>
      </c>
      <c r="I135" s="16"/>
      <c r="J135" s="26">
        <v>0</v>
      </c>
      <c r="K135" s="26" t="str">
        <f t="shared" si="37"/>
        <v>0</v>
      </c>
      <c r="L135" s="26">
        <f t="shared" si="38"/>
        <v>0</v>
      </c>
      <c r="M135" s="19"/>
    </row>
    <row r="136" spans="1:13" ht="14.6">
      <c r="A136" s="55"/>
      <c r="B136" s="55"/>
      <c r="C136" s="26">
        <v>0</v>
      </c>
      <c r="D136" s="26">
        <v>1</v>
      </c>
      <c r="E136" s="26">
        <f t="shared" si="35"/>
        <v>2</v>
      </c>
      <c r="F136" s="26" t="str">
        <f t="shared" si="36"/>
        <v>2'h1</v>
      </c>
      <c r="G136" s="26" t="s">
        <v>121</v>
      </c>
      <c r="H136" s="18" t="s">
        <v>1531</v>
      </c>
      <c r="I136" s="34"/>
      <c r="J136" s="26">
        <v>1</v>
      </c>
      <c r="K136" s="26" t="str">
        <f t="shared" si="37"/>
        <v>1</v>
      </c>
      <c r="L136" s="26">
        <f t="shared" si="38"/>
        <v>1</v>
      </c>
      <c r="M136" s="19"/>
    </row>
    <row r="137" spans="1:13" ht="14.6">
      <c r="A137" s="6"/>
      <c r="B137" s="5" t="s">
        <v>2472</v>
      </c>
      <c r="C137" s="6"/>
      <c r="D137" s="6"/>
      <c r="E137" s="6">
        <f>SUM(E138:E148)</f>
        <v>32</v>
      </c>
      <c r="F137" s="7" t="str">
        <f>CONCATENATE("32'h",K137)</f>
        <v>32'h00000000</v>
      </c>
      <c r="G137" s="7"/>
      <c r="H137" s="8" t="s">
        <v>2473</v>
      </c>
      <c r="I137" s="8"/>
      <c r="J137" s="6"/>
      <c r="K137" s="6" t="str">
        <f>LOWER(DEC2HEX(L137,8))</f>
        <v>00000000</v>
      </c>
      <c r="L137" s="6">
        <f>SUM(L138:L148)</f>
        <v>0</v>
      </c>
      <c r="M137" s="19"/>
    </row>
    <row r="138" spans="1:13" ht="14.6">
      <c r="A138" s="55"/>
      <c r="B138" s="55"/>
      <c r="C138" s="26">
        <v>24</v>
      </c>
      <c r="D138" s="26">
        <v>31</v>
      </c>
      <c r="E138" s="26">
        <f t="shared" ref="E138:E148" si="39">D138+1-C138</f>
        <v>8</v>
      </c>
      <c r="F138" s="26" t="str">
        <f t="shared" ref="F138:F148" si="40">CONCATENATE(E138,"'h",K138)</f>
        <v>8'h0</v>
      </c>
      <c r="G138" s="26" t="s">
        <v>2474</v>
      </c>
      <c r="H138" s="18" t="s">
        <v>2511</v>
      </c>
      <c r="I138" s="16" t="s">
        <v>2475</v>
      </c>
      <c r="J138" s="26">
        <v>0</v>
      </c>
      <c r="K138" s="26" t="str">
        <f t="shared" ref="K138:K148" si="41">LOWER(DEC2HEX((J138)))</f>
        <v>0</v>
      </c>
      <c r="L138" s="26">
        <f t="shared" ref="L138:L148" si="42">J138*(2^C138)</f>
        <v>0</v>
      </c>
      <c r="M138" s="19"/>
    </row>
    <row r="139" spans="1:13" ht="14.6">
      <c r="A139" s="55"/>
      <c r="B139" s="55"/>
      <c r="C139" s="26">
        <v>10</v>
      </c>
      <c r="D139" s="26">
        <v>23</v>
      </c>
      <c r="E139" s="26">
        <f t="shared" si="39"/>
        <v>14</v>
      </c>
      <c r="F139" s="26" t="s">
        <v>2476</v>
      </c>
      <c r="G139" s="26" t="s">
        <v>2382</v>
      </c>
      <c r="H139" s="18" t="s">
        <v>106</v>
      </c>
      <c r="I139" s="16"/>
      <c r="J139" s="26">
        <v>0</v>
      </c>
      <c r="K139" s="26" t="str">
        <f t="shared" si="41"/>
        <v>0</v>
      </c>
      <c r="L139" s="26">
        <f t="shared" si="42"/>
        <v>0</v>
      </c>
      <c r="M139" s="19"/>
    </row>
    <row r="140" spans="1:13" ht="14.6">
      <c r="A140" s="55"/>
      <c r="B140" s="55"/>
      <c r="C140" s="26">
        <v>9</v>
      </c>
      <c r="D140" s="26">
        <v>9</v>
      </c>
      <c r="E140" s="26">
        <f t="shared" si="39"/>
        <v>1</v>
      </c>
      <c r="F140" s="26" t="str">
        <f t="shared" si="40"/>
        <v>1'h0</v>
      </c>
      <c r="G140" s="26" t="s">
        <v>2390</v>
      </c>
      <c r="H140" s="18" t="s">
        <v>2477</v>
      </c>
      <c r="I140" s="34"/>
      <c r="J140" s="26">
        <v>0</v>
      </c>
      <c r="K140" s="26" t="str">
        <f t="shared" si="41"/>
        <v>0</v>
      </c>
      <c r="L140" s="26">
        <f t="shared" si="42"/>
        <v>0</v>
      </c>
      <c r="M140" s="19"/>
    </row>
    <row r="141" spans="1:13" ht="14.6">
      <c r="A141" s="55"/>
      <c r="B141" s="55"/>
      <c r="C141" s="26">
        <v>8</v>
      </c>
      <c r="D141" s="26">
        <v>8</v>
      </c>
      <c r="E141" s="26">
        <f t="shared" si="39"/>
        <v>1</v>
      </c>
      <c r="F141" s="26" t="str">
        <f t="shared" si="40"/>
        <v>1'h0</v>
      </c>
      <c r="G141" s="26" t="s">
        <v>2390</v>
      </c>
      <c r="H141" s="18" t="s">
        <v>2478</v>
      </c>
      <c r="I141" s="16"/>
      <c r="J141" s="26">
        <v>0</v>
      </c>
      <c r="K141" s="26" t="str">
        <f t="shared" si="41"/>
        <v>0</v>
      </c>
      <c r="L141" s="26">
        <f t="shared" si="42"/>
        <v>0</v>
      </c>
      <c r="M141" s="19"/>
    </row>
    <row r="142" spans="1:13" ht="14.6">
      <c r="A142" s="55"/>
      <c r="B142" s="55"/>
      <c r="C142" s="26">
        <v>6</v>
      </c>
      <c r="D142" s="26">
        <v>7</v>
      </c>
      <c r="E142" s="26">
        <f t="shared" si="39"/>
        <v>2</v>
      </c>
      <c r="F142" s="26" t="str">
        <f t="shared" si="40"/>
        <v>2'h0</v>
      </c>
      <c r="G142" s="26" t="s">
        <v>121</v>
      </c>
      <c r="H142" s="18" t="s">
        <v>106</v>
      </c>
      <c r="I142" s="34"/>
      <c r="J142" s="26">
        <v>0</v>
      </c>
      <c r="K142" s="26" t="str">
        <f t="shared" si="41"/>
        <v>0</v>
      </c>
      <c r="L142" s="26">
        <f t="shared" si="42"/>
        <v>0</v>
      </c>
      <c r="M142" s="19"/>
    </row>
    <row r="143" spans="1:13" ht="14.6">
      <c r="A143" s="55"/>
      <c r="B143" s="55"/>
      <c r="C143" s="26">
        <v>5</v>
      </c>
      <c r="D143" s="26">
        <v>5</v>
      </c>
      <c r="E143" s="26">
        <f t="shared" si="39"/>
        <v>1</v>
      </c>
      <c r="F143" s="26" t="str">
        <f t="shared" si="40"/>
        <v>1'h0</v>
      </c>
      <c r="G143" s="26" t="s">
        <v>2390</v>
      </c>
      <c r="H143" s="18" t="s">
        <v>2479</v>
      </c>
      <c r="I143" s="16"/>
      <c r="J143" s="26">
        <v>0</v>
      </c>
      <c r="K143" s="26" t="str">
        <f t="shared" si="41"/>
        <v>0</v>
      </c>
      <c r="L143" s="26">
        <f t="shared" si="42"/>
        <v>0</v>
      </c>
      <c r="M143" s="19"/>
    </row>
    <row r="144" spans="1:13" ht="14.6">
      <c r="A144" s="55"/>
      <c r="B144" s="55"/>
      <c r="C144" s="26">
        <v>4</v>
      </c>
      <c r="D144" s="26">
        <v>4</v>
      </c>
      <c r="E144" s="26">
        <f t="shared" si="39"/>
        <v>1</v>
      </c>
      <c r="F144" s="26" t="str">
        <f t="shared" si="40"/>
        <v>1'h0</v>
      </c>
      <c r="G144" s="26" t="s">
        <v>2390</v>
      </c>
      <c r="H144" s="18" t="s">
        <v>2480</v>
      </c>
      <c r="I144" s="34"/>
      <c r="J144" s="26">
        <v>0</v>
      </c>
      <c r="K144" s="26" t="str">
        <f t="shared" si="41"/>
        <v>0</v>
      </c>
      <c r="L144" s="26">
        <f t="shared" si="42"/>
        <v>0</v>
      </c>
      <c r="M144" s="19"/>
    </row>
    <row r="145" spans="1:13" ht="14.6">
      <c r="A145" s="55"/>
      <c r="B145" s="55"/>
      <c r="C145" s="26">
        <v>3</v>
      </c>
      <c r="D145" s="26">
        <v>3</v>
      </c>
      <c r="E145" s="26">
        <f t="shared" si="39"/>
        <v>1</v>
      </c>
      <c r="F145" s="26" t="str">
        <f t="shared" si="40"/>
        <v>1'h0</v>
      </c>
      <c r="G145" s="26" t="s">
        <v>2390</v>
      </c>
      <c r="H145" s="18" t="s">
        <v>2481</v>
      </c>
      <c r="I145" s="16"/>
      <c r="J145" s="26">
        <v>0</v>
      </c>
      <c r="K145" s="26" t="str">
        <f t="shared" si="41"/>
        <v>0</v>
      </c>
      <c r="L145" s="26">
        <f t="shared" si="42"/>
        <v>0</v>
      </c>
      <c r="M145" s="19"/>
    </row>
    <row r="146" spans="1:13" ht="14.6">
      <c r="A146" s="55"/>
      <c r="B146" s="55"/>
      <c r="C146" s="26">
        <v>2</v>
      </c>
      <c r="D146" s="26">
        <v>2</v>
      </c>
      <c r="E146" s="26">
        <f t="shared" si="39"/>
        <v>1</v>
      </c>
      <c r="F146" s="26" t="str">
        <f t="shared" si="40"/>
        <v>1'h0</v>
      </c>
      <c r="G146" s="26" t="s">
        <v>2390</v>
      </c>
      <c r="H146" s="18" t="s">
        <v>2482</v>
      </c>
      <c r="I146" s="34"/>
      <c r="J146" s="26">
        <v>0</v>
      </c>
      <c r="K146" s="26" t="str">
        <f t="shared" si="41"/>
        <v>0</v>
      </c>
      <c r="L146" s="26">
        <f t="shared" si="42"/>
        <v>0</v>
      </c>
      <c r="M146" s="19"/>
    </row>
    <row r="147" spans="1:13" ht="15.75" customHeight="1">
      <c r="A147" s="55"/>
      <c r="B147" s="55"/>
      <c r="C147" s="26">
        <v>1</v>
      </c>
      <c r="D147" s="26">
        <v>1</v>
      </c>
      <c r="E147" s="26">
        <f t="shared" si="39"/>
        <v>1</v>
      </c>
      <c r="F147" s="26" t="str">
        <f t="shared" si="40"/>
        <v>1'h0</v>
      </c>
      <c r="G147" s="26" t="s">
        <v>2390</v>
      </c>
      <c r="H147" s="18" t="s">
        <v>2483</v>
      </c>
      <c r="I147" s="16"/>
      <c r="J147" s="26">
        <v>0</v>
      </c>
      <c r="K147" s="26" t="str">
        <f t="shared" si="41"/>
        <v>0</v>
      </c>
      <c r="L147" s="26">
        <f t="shared" si="42"/>
        <v>0</v>
      </c>
      <c r="M147" s="19"/>
    </row>
    <row r="148" spans="1:13" ht="14.6">
      <c r="A148" s="55"/>
      <c r="B148" s="55"/>
      <c r="C148" s="26">
        <v>0</v>
      </c>
      <c r="D148" s="26">
        <v>0</v>
      </c>
      <c r="E148" s="26">
        <f t="shared" si="39"/>
        <v>1</v>
      </c>
      <c r="F148" s="26" t="str">
        <f t="shared" si="40"/>
        <v>1'h0</v>
      </c>
      <c r="G148" s="26" t="s">
        <v>2390</v>
      </c>
      <c r="H148" s="18" t="s">
        <v>2484</v>
      </c>
      <c r="I148" s="34"/>
      <c r="J148" s="26">
        <v>0</v>
      </c>
      <c r="K148" s="26" t="str">
        <f t="shared" si="41"/>
        <v>0</v>
      </c>
      <c r="L148" s="26">
        <f t="shared" si="42"/>
        <v>0</v>
      </c>
      <c r="M148" s="19"/>
    </row>
    <row r="149" spans="1:13" ht="14.6">
      <c r="A149" s="6"/>
      <c r="B149" s="5" t="s">
        <v>2485</v>
      </c>
      <c r="C149" s="6"/>
      <c r="D149" s="6"/>
      <c r="E149" s="6">
        <f>SUM(E150:E151)</f>
        <v>32</v>
      </c>
      <c r="F149" s="7" t="str">
        <f>CONCATENATE("32'h",K149)</f>
        <v>32'h000000a0</v>
      </c>
      <c r="G149" s="7"/>
      <c r="H149" s="8" t="s">
        <v>2486</v>
      </c>
      <c r="I149" s="8"/>
      <c r="J149" s="6"/>
      <c r="K149" s="6" t="str">
        <f>LOWER(DEC2HEX(L149,8))</f>
        <v>000000a0</v>
      </c>
      <c r="L149" s="6">
        <f>SUM(L150:L151)</f>
        <v>160</v>
      </c>
      <c r="M149" s="19"/>
    </row>
    <row r="150" spans="1:13" ht="14.6">
      <c r="A150" s="55"/>
      <c r="B150" s="55"/>
      <c r="C150" s="26">
        <v>8</v>
      </c>
      <c r="D150" s="26">
        <v>31</v>
      </c>
      <c r="E150" s="26">
        <f>D150+1-C150</f>
        <v>24</v>
      </c>
      <c r="F150" s="26" t="str">
        <f>CONCATENATE(E150,"'h",K150)</f>
        <v>24'h0</v>
      </c>
      <c r="G150" s="26" t="s">
        <v>121</v>
      </c>
      <c r="H150" s="18" t="s">
        <v>106</v>
      </c>
      <c r="I150" s="16"/>
      <c r="J150" s="26">
        <v>0</v>
      </c>
      <c r="K150" s="26" t="str">
        <f>LOWER(DEC2HEX((J150)))</f>
        <v>0</v>
      </c>
      <c r="L150" s="26">
        <f>J150*(2^C150)</f>
        <v>0</v>
      </c>
      <c r="M150" s="19"/>
    </row>
    <row r="151" spans="1:13" ht="14.6">
      <c r="A151" s="55"/>
      <c r="B151" s="55"/>
      <c r="C151" s="26">
        <v>0</v>
      </c>
      <c r="D151" s="26">
        <v>7</v>
      </c>
      <c r="E151" s="26">
        <f>D151+1-C151</f>
        <v>8</v>
      </c>
      <c r="F151" s="26" t="str">
        <f>CONCATENATE(E151,"'h",K151)</f>
        <v>8'ha0</v>
      </c>
      <c r="G151" s="26" t="s">
        <v>2390</v>
      </c>
      <c r="H151" s="18" t="s">
        <v>2487</v>
      </c>
      <c r="I151" s="34"/>
      <c r="J151" s="26">
        <v>160</v>
      </c>
      <c r="K151" s="26" t="str">
        <f>LOWER(DEC2HEX((J151)))</f>
        <v>a0</v>
      </c>
      <c r="L151" s="26">
        <f>J151*(2^C151)</f>
        <v>160</v>
      </c>
      <c r="M151" s="19"/>
    </row>
    <row r="152" spans="1:13" ht="14.6">
      <c r="A152" s="6"/>
      <c r="B152" s="5" t="s">
        <v>2488</v>
      </c>
      <c r="C152" s="6"/>
      <c r="D152" s="6"/>
      <c r="E152" s="6">
        <f>SUM(E153:E156)</f>
        <v>32</v>
      </c>
      <c r="F152" s="7" t="str">
        <f>CONCATENATE("32'h",K152)</f>
        <v>32'h00020003</v>
      </c>
      <c r="G152" s="7"/>
      <c r="H152" s="8" t="s">
        <v>2489</v>
      </c>
      <c r="I152" s="8"/>
      <c r="J152" s="6"/>
      <c r="K152" s="6" t="str">
        <f>LOWER(DEC2HEX(L152,8))</f>
        <v>00020003</v>
      </c>
      <c r="L152" s="6">
        <f>SUM(L153:L156)</f>
        <v>131075</v>
      </c>
      <c r="M152" s="19"/>
    </row>
    <row r="153" spans="1:13" ht="14.6">
      <c r="A153" s="55"/>
      <c r="B153" s="55"/>
      <c r="C153" s="26">
        <v>18</v>
      </c>
      <c r="D153" s="26">
        <v>31</v>
      </c>
      <c r="E153" s="26">
        <f>D153+1-C153</f>
        <v>14</v>
      </c>
      <c r="F153" s="26" t="str">
        <f>CONCATENATE(E153,"'h",K153)</f>
        <v>14'h0</v>
      </c>
      <c r="G153" s="26" t="s">
        <v>121</v>
      </c>
      <c r="H153" s="18" t="s">
        <v>106</v>
      </c>
      <c r="I153" s="16"/>
      <c r="J153" s="26">
        <v>0</v>
      </c>
      <c r="K153" s="26" t="str">
        <f>LOWER(DEC2HEX((J153)))</f>
        <v>0</v>
      </c>
      <c r="L153" s="26">
        <f>J153*(2^C153)</f>
        <v>0</v>
      </c>
      <c r="M153" s="19"/>
    </row>
    <row r="154" spans="1:13" ht="14.6">
      <c r="A154" s="55"/>
      <c r="B154" s="55"/>
      <c r="C154" s="26">
        <v>16</v>
      </c>
      <c r="D154" s="26">
        <v>17</v>
      </c>
      <c r="E154" s="26">
        <f>D154+1-C154</f>
        <v>2</v>
      </c>
      <c r="F154" s="26" t="str">
        <f>CONCATENATE(E154,"'h",K154)</f>
        <v>2'h2</v>
      </c>
      <c r="G154" s="26" t="s">
        <v>2390</v>
      </c>
      <c r="H154" s="18" t="s">
        <v>2490</v>
      </c>
      <c r="I154" s="16"/>
      <c r="J154" s="26">
        <v>2</v>
      </c>
      <c r="K154" s="26" t="str">
        <f>LOWER(DEC2HEX((J154)))</f>
        <v>2</v>
      </c>
      <c r="L154" s="26">
        <f>J154*(2^C154)</f>
        <v>131072</v>
      </c>
      <c r="M154" s="19"/>
    </row>
    <row r="155" spans="1:13" ht="14.6">
      <c r="A155" s="55"/>
      <c r="B155" s="55"/>
      <c r="C155" s="26">
        <v>8</v>
      </c>
      <c r="D155" s="26">
        <v>15</v>
      </c>
      <c r="E155" s="26">
        <f>D155+1-C155</f>
        <v>8</v>
      </c>
      <c r="F155" s="26" t="str">
        <f>CONCATENATE(E155,"'h",K155)</f>
        <v>8'h0</v>
      </c>
      <c r="G155" s="26" t="s">
        <v>121</v>
      </c>
      <c r="H155" s="18" t="s">
        <v>106</v>
      </c>
      <c r="I155" s="34"/>
      <c r="J155" s="26">
        <v>0</v>
      </c>
      <c r="K155" s="26" t="str">
        <f>LOWER(DEC2HEX((J155)))</f>
        <v>0</v>
      </c>
      <c r="L155" s="26">
        <f>J155*(2^C155)</f>
        <v>0</v>
      </c>
      <c r="M155" s="19"/>
    </row>
    <row r="156" spans="1:13" ht="14.6">
      <c r="A156" s="55"/>
      <c r="B156" s="55"/>
      <c r="C156" s="26">
        <v>0</v>
      </c>
      <c r="D156" s="26">
        <v>7</v>
      </c>
      <c r="E156" s="26">
        <f>D156+1-C156</f>
        <v>8</v>
      </c>
      <c r="F156" s="26" t="str">
        <f>CONCATENATE(E156,"'h",K156)</f>
        <v>8'h3</v>
      </c>
      <c r="G156" s="26" t="s">
        <v>2390</v>
      </c>
      <c r="H156" s="18" t="s">
        <v>2491</v>
      </c>
      <c r="I156" s="16"/>
      <c r="J156" s="26">
        <v>3</v>
      </c>
      <c r="K156" s="26" t="str">
        <f>LOWER(DEC2HEX((J156)))</f>
        <v>3</v>
      </c>
      <c r="L156" s="26">
        <f>J156*(2^C156)</f>
        <v>3</v>
      </c>
      <c r="M156" s="19"/>
    </row>
    <row r="157" spans="1:13" ht="14.6">
      <c r="A157" s="6"/>
      <c r="B157" s="5" t="s">
        <v>2492</v>
      </c>
      <c r="C157" s="6"/>
      <c r="D157" s="6"/>
      <c r="E157" s="6">
        <f>SUM(E158:E159)</f>
        <v>32</v>
      </c>
      <c r="F157" s="7" t="str">
        <f>CONCATENATE("32'h",K157)</f>
        <v>32'h62003003</v>
      </c>
      <c r="G157" s="7"/>
      <c r="H157" s="8" t="s">
        <v>2493</v>
      </c>
      <c r="I157" s="8"/>
      <c r="J157" s="6"/>
      <c r="K157" s="6" t="str">
        <f>LOWER(DEC2HEX(L157,8))</f>
        <v>62003003</v>
      </c>
      <c r="L157" s="6">
        <f>SUM(L158:L159)</f>
        <v>1644179459</v>
      </c>
      <c r="M157" s="19"/>
    </row>
    <row r="158" spans="1:13" ht="14.6">
      <c r="A158" s="55"/>
      <c r="B158" s="55"/>
      <c r="C158" s="26">
        <v>31</v>
      </c>
      <c r="D158" s="26">
        <v>31</v>
      </c>
      <c r="E158" s="26">
        <f>D158+1-C158</f>
        <v>1</v>
      </c>
      <c r="F158" s="26" t="str">
        <f>CONCATENATE(E158,"'h",K158)</f>
        <v>1'h0</v>
      </c>
      <c r="G158" s="26" t="s">
        <v>121</v>
      </c>
      <c r="H158" s="18" t="s">
        <v>106</v>
      </c>
      <c r="I158" s="16"/>
      <c r="J158" s="26">
        <v>0</v>
      </c>
      <c r="K158" s="26" t="str">
        <f>LOWER(DEC2HEX((J158)))</f>
        <v>0</v>
      </c>
      <c r="L158" s="26">
        <f>J158*(2^C158)</f>
        <v>0</v>
      </c>
      <c r="M158" s="19"/>
    </row>
    <row r="159" spans="1:13" ht="14.6">
      <c r="A159" s="55"/>
      <c r="B159" s="55"/>
      <c r="C159" s="26">
        <v>0</v>
      </c>
      <c r="D159" s="26">
        <v>30</v>
      </c>
      <c r="E159" s="26">
        <f>D159+1-C159</f>
        <v>31</v>
      </c>
      <c r="F159" s="26" t="str">
        <f>CONCATENATE(E159,"'h",K159)</f>
        <v>31'h62003003</v>
      </c>
      <c r="G159" s="26" t="s">
        <v>2390</v>
      </c>
      <c r="H159" s="18" t="s">
        <v>2494</v>
      </c>
      <c r="I159" s="34"/>
      <c r="J159" s="26">
        <v>1644179459</v>
      </c>
      <c r="K159" s="26" t="str">
        <f>LOWER(DEC2HEX((J159)))</f>
        <v>62003003</v>
      </c>
      <c r="L159" s="26">
        <f>J159*(2^C159)</f>
        <v>1644179459</v>
      </c>
      <c r="M159" s="19"/>
    </row>
    <row r="160" spans="1:13" ht="14.6">
      <c r="A160" s="6"/>
      <c r="B160" s="5" t="s">
        <v>2495</v>
      </c>
      <c r="C160" s="6"/>
      <c r="D160" s="6"/>
      <c r="E160" s="6">
        <f>SUM(E161:E164)</f>
        <v>32</v>
      </c>
      <c r="F160" s="7" t="str">
        <f>CONCATENATE("32'h",K160)</f>
        <v>32'h00000000</v>
      </c>
      <c r="G160" s="7"/>
      <c r="H160" s="8" t="s">
        <v>2496</v>
      </c>
      <c r="I160" s="8"/>
      <c r="J160" s="6"/>
      <c r="K160" s="6" t="str">
        <f>LOWER(DEC2HEX(L160,8))</f>
        <v>00000000</v>
      </c>
      <c r="L160" s="6">
        <f>SUM(L161,L164)</f>
        <v>0</v>
      </c>
      <c r="M160" s="19"/>
    </row>
    <row r="161" spans="1:13" ht="14.6">
      <c r="A161" s="55"/>
      <c r="B161" s="55"/>
      <c r="C161" s="26">
        <v>12</v>
      </c>
      <c r="D161" s="26">
        <v>31</v>
      </c>
      <c r="E161" s="26">
        <f>D161+1-C161</f>
        <v>20</v>
      </c>
      <c r="F161" s="26" t="str">
        <f>CONCATENATE(E161,"'h",K161)</f>
        <v>20'h0</v>
      </c>
      <c r="G161" s="26" t="s">
        <v>121</v>
      </c>
      <c r="H161" s="18" t="s">
        <v>106</v>
      </c>
      <c r="I161" s="16"/>
      <c r="J161" s="26">
        <v>0</v>
      </c>
      <c r="K161" s="26" t="str">
        <f>LOWER(DEC2HEX((J161)))</f>
        <v>0</v>
      </c>
      <c r="L161" s="26">
        <f>J161*(2^C161)</f>
        <v>0</v>
      </c>
      <c r="M161" s="19"/>
    </row>
    <row r="162" spans="1:13" ht="14.6">
      <c r="A162" s="55"/>
      <c r="B162" s="55"/>
      <c r="C162" s="26">
        <v>8</v>
      </c>
      <c r="D162" s="26">
        <v>11</v>
      </c>
      <c r="E162" s="26">
        <f>D162+1-C162</f>
        <v>4</v>
      </c>
      <c r="F162" s="26" t="str">
        <f>CONCATENATE(E162,"'h",K162)</f>
        <v>4'h0</v>
      </c>
      <c r="G162" s="26" t="s">
        <v>2390</v>
      </c>
      <c r="H162" s="18" t="s">
        <v>2497</v>
      </c>
      <c r="I162" s="16"/>
      <c r="J162" s="26">
        <v>0</v>
      </c>
      <c r="K162" s="26" t="str">
        <f>LOWER(DEC2HEX((J162)))</f>
        <v>0</v>
      </c>
      <c r="L162" s="26">
        <f>J162*(2^C162)</f>
        <v>0</v>
      </c>
      <c r="M162" s="19"/>
    </row>
    <row r="163" spans="1:13" ht="14.6">
      <c r="A163" s="55"/>
      <c r="B163" s="55"/>
      <c r="C163" s="26">
        <v>4</v>
      </c>
      <c r="D163" s="26">
        <v>7</v>
      </c>
      <c r="E163" s="26">
        <f>D163+1-C163</f>
        <v>4</v>
      </c>
      <c r="F163" s="26" t="str">
        <f>CONCATENATE(E163,"'h",K163)</f>
        <v>4'h0</v>
      </c>
      <c r="G163" s="26" t="s">
        <v>121</v>
      </c>
      <c r="H163" s="18" t="s">
        <v>106</v>
      </c>
      <c r="I163" s="34"/>
      <c r="J163" s="26">
        <v>0</v>
      </c>
      <c r="K163" s="26" t="str">
        <f>LOWER(DEC2HEX((J163)))</f>
        <v>0</v>
      </c>
      <c r="L163" s="26">
        <f>J163*(2^C163)</f>
        <v>0</v>
      </c>
      <c r="M163" s="19"/>
    </row>
    <row r="164" spans="1:13" ht="17.25" customHeight="1">
      <c r="A164" s="55"/>
      <c r="B164" s="55"/>
      <c r="C164" s="26">
        <v>0</v>
      </c>
      <c r="D164" s="26">
        <v>3</v>
      </c>
      <c r="E164" s="26">
        <f>D164+1-C164</f>
        <v>4</v>
      </c>
      <c r="F164" s="26" t="str">
        <f>CONCATENATE(E164,"'h",K164)</f>
        <v>4'h0</v>
      </c>
      <c r="G164" s="26" t="s">
        <v>2390</v>
      </c>
      <c r="H164" s="18" t="s">
        <v>2498</v>
      </c>
      <c r="I164" s="16"/>
      <c r="J164" s="26">
        <v>0</v>
      </c>
      <c r="K164" s="26" t="str">
        <f>LOWER(DEC2HEX((J164)))</f>
        <v>0</v>
      </c>
      <c r="L164" s="26">
        <f>J164*(2^C164)</f>
        <v>0</v>
      </c>
      <c r="M164" s="19"/>
    </row>
    <row r="165" spans="1:13" ht="29.15">
      <c r="A165" s="6"/>
      <c r="B165" s="5" t="s">
        <v>2499</v>
      </c>
      <c r="C165" s="6"/>
      <c r="D165" s="6"/>
      <c r="E165" s="6">
        <f>SUM(E166:E167)</f>
        <v>32</v>
      </c>
      <c r="F165" s="7" t="str">
        <f>CONCATENATE("32'h",K165)</f>
        <v>32'h00000000</v>
      </c>
      <c r="G165" s="7"/>
      <c r="H165" s="8" t="s">
        <v>2510</v>
      </c>
      <c r="I165" s="8"/>
      <c r="J165" s="6"/>
      <c r="K165" s="6" t="str">
        <f>LOWER(DEC2HEX(L165,8))</f>
        <v>00000000</v>
      </c>
      <c r="L165" s="6">
        <f>SUM(L166:L167)</f>
        <v>0</v>
      </c>
      <c r="M165" s="19"/>
    </row>
    <row r="166" spans="1:13" ht="14.6">
      <c r="A166" s="55"/>
      <c r="B166" s="55"/>
      <c r="C166" s="26">
        <v>16</v>
      </c>
      <c r="D166" s="26">
        <v>31</v>
      </c>
      <c r="E166" s="26">
        <f>D166+1-C166</f>
        <v>16</v>
      </c>
      <c r="F166" s="26" t="str">
        <f>CONCATENATE(E166,"'h",K166)</f>
        <v>16'h0</v>
      </c>
      <c r="G166" s="26" t="s">
        <v>121</v>
      </c>
      <c r="H166" s="18" t="s">
        <v>106</v>
      </c>
      <c r="I166" s="16"/>
      <c r="J166" s="26">
        <v>0</v>
      </c>
      <c r="K166" s="26" t="str">
        <f>LOWER(DEC2HEX((J166)))</f>
        <v>0</v>
      </c>
      <c r="L166" s="26">
        <f>J166*(2^C166)</f>
        <v>0</v>
      </c>
      <c r="M166" s="19"/>
    </row>
    <row r="167" spans="1:13" ht="14.6">
      <c r="A167" s="55"/>
      <c r="B167" s="55"/>
      <c r="C167" s="26">
        <v>0</v>
      </c>
      <c r="D167" s="26">
        <v>15</v>
      </c>
      <c r="E167" s="26">
        <f>D167+1-C167</f>
        <v>16</v>
      </c>
      <c r="F167" s="26" t="str">
        <f>CONCATENATE(E167,"'h",K167)</f>
        <v>16'h0</v>
      </c>
      <c r="G167" s="26" t="s">
        <v>2390</v>
      </c>
      <c r="H167" s="18" t="s">
        <v>2500</v>
      </c>
      <c r="I167" s="34"/>
      <c r="J167" s="26">
        <v>0</v>
      </c>
      <c r="K167" s="26" t="str">
        <f>LOWER(DEC2HEX((J167)))</f>
        <v>0</v>
      </c>
      <c r="L167" s="26">
        <f>J167*(2^C167)</f>
        <v>0</v>
      </c>
      <c r="M167" s="19"/>
    </row>
  </sheetData>
  <phoneticPr fontId="2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F40" sqref="F40"/>
    </sheetView>
  </sheetViews>
  <sheetFormatPr defaultRowHeight="14.15"/>
  <cols>
    <col min="1" max="1" width="16.3828125" customWidth="1"/>
    <col min="2" max="2" width="23.61328125" customWidth="1"/>
  </cols>
  <sheetData>
    <row r="1" spans="1:3">
      <c r="A1" s="102" t="s">
        <v>3957</v>
      </c>
      <c r="B1" s="102" t="s">
        <v>3958</v>
      </c>
      <c r="C1" s="19" t="s">
        <v>3959</v>
      </c>
    </row>
    <row r="2" spans="1:3">
      <c r="A2" s="19">
        <v>29</v>
      </c>
      <c r="B2" s="95"/>
      <c r="C2" s="19">
        <v>48</v>
      </c>
    </row>
    <row r="3" spans="1:3">
      <c r="A3" s="19">
        <v>28</v>
      </c>
      <c r="B3" s="95"/>
      <c r="C3" s="19">
        <v>47</v>
      </c>
    </row>
    <row r="4" spans="1:3">
      <c r="A4" s="19">
        <v>27</v>
      </c>
      <c r="B4" s="95"/>
      <c r="C4" s="19">
        <v>46</v>
      </c>
    </row>
    <row r="5" spans="1:3">
      <c r="A5" s="19">
        <v>26</v>
      </c>
      <c r="B5" s="95"/>
      <c r="C5" s="19">
        <v>45</v>
      </c>
    </row>
    <row r="6" spans="1:3">
      <c r="A6" s="19">
        <v>25</v>
      </c>
      <c r="B6" s="95"/>
      <c r="C6" s="19">
        <v>44</v>
      </c>
    </row>
    <row r="7" spans="1:3">
      <c r="A7" s="19">
        <v>24</v>
      </c>
      <c r="B7" s="19"/>
      <c r="C7" s="19">
        <v>43</v>
      </c>
    </row>
    <row r="8" spans="1:3">
      <c r="A8" s="19">
        <v>23</v>
      </c>
      <c r="B8" s="95"/>
      <c r="C8" s="19">
        <v>42</v>
      </c>
    </row>
    <row r="9" spans="1:3">
      <c r="A9" s="19">
        <v>22</v>
      </c>
      <c r="B9" s="95"/>
      <c r="C9" s="19">
        <v>41</v>
      </c>
    </row>
    <row r="10" spans="1:3">
      <c r="A10" s="19">
        <v>21</v>
      </c>
      <c r="B10" s="95"/>
      <c r="C10" s="19">
        <v>40</v>
      </c>
    </row>
    <row r="11" spans="1:3">
      <c r="A11" s="19">
        <v>20</v>
      </c>
      <c r="B11" s="95" t="s">
        <v>3960</v>
      </c>
      <c r="C11" s="19">
        <v>39</v>
      </c>
    </row>
    <row r="12" spans="1:3">
      <c r="A12" s="19">
        <v>19</v>
      </c>
      <c r="B12" s="19" t="s">
        <v>3961</v>
      </c>
      <c r="C12" s="19">
        <v>38</v>
      </c>
    </row>
    <row r="13" spans="1:3">
      <c r="A13" s="19">
        <v>18</v>
      </c>
      <c r="B13" s="95" t="s">
        <v>3962</v>
      </c>
      <c r="C13" s="19">
        <v>37</v>
      </c>
    </row>
    <row r="14" spans="1:3">
      <c r="A14" s="19">
        <v>17</v>
      </c>
      <c r="B14" s="95" t="s">
        <v>3963</v>
      </c>
      <c r="C14" s="19">
        <v>36</v>
      </c>
    </row>
    <row r="15" spans="1:3">
      <c r="A15" s="19">
        <v>16</v>
      </c>
      <c r="B15" s="95" t="s">
        <v>3964</v>
      </c>
      <c r="C15" s="19">
        <v>35</v>
      </c>
    </row>
    <row r="16" spans="1:3">
      <c r="A16" s="19">
        <v>15</v>
      </c>
      <c r="B16" s="95" t="s">
        <v>3965</v>
      </c>
      <c r="C16" s="19">
        <v>34</v>
      </c>
    </row>
    <row r="17" spans="1:3">
      <c r="A17" s="19">
        <v>14</v>
      </c>
      <c r="B17" s="95" t="s">
        <v>3966</v>
      </c>
      <c r="C17" s="19">
        <v>33</v>
      </c>
    </row>
    <row r="18" spans="1:3">
      <c r="A18" s="19">
        <v>13</v>
      </c>
      <c r="B18" s="95" t="s">
        <v>3967</v>
      </c>
      <c r="C18" s="19">
        <v>32</v>
      </c>
    </row>
    <row r="19" spans="1:3">
      <c r="A19" s="19">
        <v>12</v>
      </c>
      <c r="B19" s="95" t="s">
        <v>3968</v>
      </c>
      <c r="C19" s="19">
        <v>31</v>
      </c>
    </row>
    <row r="20" spans="1:3">
      <c r="A20" s="19">
        <v>11</v>
      </c>
      <c r="B20" s="95" t="s">
        <v>3969</v>
      </c>
      <c r="C20" s="19">
        <v>30</v>
      </c>
    </row>
    <row r="21" spans="1:3">
      <c r="A21" s="19">
        <v>10</v>
      </c>
      <c r="B21" s="95" t="s">
        <v>3970</v>
      </c>
      <c r="C21" s="19">
        <v>29</v>
      </c>
    </row>
    <row r="22" spans="1:3">
      <c r="A22" s="19">
        <v>9</v>
      </c>
      <c r="B22" s="95" t="s">
        <v>3971</v>
      </c>
      <c r="C22" s="19">
        <v>28</v>
      </c>
    </row>
    <row r="23" spans="1:3">
      <c r="A23" s="19">
        <v>8</v>
      </c>
      <c r="B23" s="95" t="s">
        <v>3972</v>
      </c>
      <c r="C23" s="19">
        <v>27</v>
      </c>
    </row>
    <row r="24" spans="1:3">
      <c r="A24" s="19">
        <v>7</v>
      </c>
      <c r="B24" s="95" t="s">
        <v>2462</v>
      </c>
      <c r="C24" s="19">
        <v>26</v>
      </c>
    </row>
    <row r="25" spans="1:3">
      <c r="A25" s="19">
        <v>6</v>
      </c>
      <c r="B25" s="95" t="s">
        <v>2463</v>
      </c>
      <c r="C25" s="19">
        <v>25</v>
      </c>
    </row>
    <row r="26" spans="1:3">
      <c r="A26" s="19">
        <v>5</v>
      </c>
      <c r="B26" s="95" t="s">
        <v>3973</v>
      </c>
      <c r="C26" s="19">
        <v>24</v>
      </c>
    </row>
    <row r="27" spans="1:3">
      <c r="A27" s="19">
        <v>4</v>
      </c>
      <c r="B27" s="95" t="s">
        <v>3974</v>
      </c>
      <c r="C27" s="19">
        <v>23</v>
      </c>
    </row>
    <row r="28" spans="1:3">
      <c r="A28" s="19">
        <v>3</v>
      </c>
      <c r="B28" s="95" t="s">
        <v>3975</v>
      </c>
      <c r="C28" s="19">
        <v>22</v>
      </c>
    </row>
    <row r="29" spans="1:3">
      <c r="A29" s="19">
        <v>2</v>
      </c>
      <c r="B29" s="95" t="s">
        <v>3976</v>
      </c>
      <c r="C29" s="19">
        <v>21</v>
      </c>
    </row>
    <row r="30" spans="1:3">
      <c r="A30" s="19">
        <v>1</v>
      </c>
      <c r="B30" s="95" t="s">
        <v>3977</v>
      </c>
      <c r="C30" s="19">
        <v>20</v>
      </c>
    </row>
    <row r="31" spans="1:3">
      <c r="A31" s="19">
        <v>0</v>
      </c>
      <c r="B31" s="19" t="s">
        <v>2461</v>
      </c>
      <c r="C31" s="19">
        <v>19</v>
      </c>
    </row>
  </sheetData>
  <phoneticPr fontId="2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opLeftCell="A16" workbookViewId="0">
      <selection activeCell="G39" sqref="G39:I41"/>
    </sheetView>
  </sheetViews>
  <sheetFormatPr defaultColWidth="9" defaultRowHeight="14.15"/>
  <cols>
    <col min="1" max="1" width="8.69140625" style="169" customWidth="1"/>
    <col min="2" max="5" width="9" style="169"/>
    <col min="6" max="6" width="11.61328125" style="169" customWidth="1"/>
    <col min="7" max="7" width="8.23046875" style="169" customWidth="1"/>
    <col min="8" max="8" width="32" style="169" customWidth="1"/>
    <col min="9" max="9" width="71.23046875" style="1" customWidth="1"/>
    <col min="10" max="10" width="10.4609375" style="169" customWidth="1"/>
    <col min="11" max="11" width="10.61328125" style="169" customWidth="1"/>
    <col min="12" max="12" width="11.23046875" style="169" customWidth="1"/>
    <col min="13" max="13" width="11.3828125" style="169" customWidth="1"/>
    <col min="14" max="14" width="10.61328125" style="169" customWidth="1"/>
    <col min="15" max="16384" width="9" style="169"/>
  </cols>
  <sheetData>
    <row r="1" spans="1:14" ht="29.15">
      <c r="A1" s="53" t="s">
        <v>106</v>
      </c>
      <c r="B1" s="54" t="s">
        <v>107</v>
      </c>
      <c r="C1" s="53" t="s">
        <v>108</v>
      </c>
      <c r="D1" s="53" t="s">
        <v>109</v>
      </c>
      <c r="E1" s="53" t="s">
        <v>110</v>
      </c>
      <c r="F1" s="53" t="s">
        <v>111</v>
      </c>
      <c r="G1" s="53" t="s">
        <v>112</v>
      </c>
      <c r="H1" s="53" t="s">
        <v>113</v>
      </c>
      <c r="I1" s="53" t="s">
        <v>114</v>
      </c>
      <c r="J1" s="53" t="s">
        <v>115</v>
      </c>
      <c r="K1" s="53" t="s">
        <v>116</v>
      </c>
      <c r="L1" s="53" t="s">
        <v>117</v>
      </c>
      <c r="M1" s="53" t="s">
        <v>118</v>
      </c>
      <c r="N1" s="53" t="s">
        <v>119</v>
      </c>
    </row>
    <row r="2" spans="1:14" ht="14.6">
      <c r="A2" s="6"/>
      <c r="B2" s="5" t="s">
        <v>120</v>
      </c>
      <c r="C2" s="6"/>
      <c r="D2" s="6"/>
      <c r="E2" s="6">
        <f>SUM(E3:E19)</f>
        <v>32</v>
      </c>
      <c r="F2" s="79" t="str">
        <f>CONCATENATE("32'h",K2)</f>
        <v>32'h06000000</v>
      </c>
      <c r="G2" s="79"/>
      <c r="H2" s="8" t="s">
        <v>3916</v>
      </c>
      <c r="I2" s="8"/>
      <c r="J2" s="6"/>
      <c r="K2" s="6" t="str">
        <f>LOWER(DEC2HEX(L2,8))</f>
        <v>06000000</v>
      </c>
      <c r="L2" s="6">
        <f>SUM(L3:L19)</f>
        <v>100663296</v>
      </c>
      <c r="M2" s="118"/>
    </row>
    <row r="3" spans="1:14" ht="14.6">
      <c r="A3" s="17"/>
      <c r="B3" s="17"/>
      <c r="C3" s="116">
        <v>29</v>
      </c>
      <c r="D3" s="116">
        <v>31</v>
      </c>
      <c r="E3" s="10">
        <f t="shared" ref="E3:E19" si="0">D3+1-C3</f>
        <v>3</v>
      </c>
      <c r="F3" s="10" t="str">
        <f t="shared" ref="F3:F19" si="1">CONCATENATE(E3,"'h",K3)</f>
        <v>3'h0</v>
      </c>
      <c r="G3" s="10" t="s">
        <v>121</v>
      </c>
      <c r="H3" s="117" t="s">
        <v>106</v>
      </c>
      <c r="I3" s="170" t="s">
        <v>122</v>
      </c>
      <c r="J3" s="116">
        <v>0</v>
      </c>
      <c r="K3" s="116" t="str">
        <f t="shared" ref="K3:K19" si="2">LOWER(DEC2HEX((J3)))</f>
        <v>0</v>
      </c>
      <c r="L3" s="116">
        <f t="shared" ref="L3:L19" si="3">J3*(2^C3)</f>
        <v>0</v>
      </c>
      <c r="M3" s="118"/>
    </row>
    <row r="4" spans="1:14" ht="14.6">
      <c r="A4" s="17"/>
      <c r="B4" s="17"/>
      <c r="C4" s="116">
        <v>28</v>
      </c>
      <c r="D4" s="116">
        <v>28</v>
      </c>
      <c r="E4" s="10">
        <f t="shared" si="0"/>
        <v>1</v>
      </c>
      <c r="F4" s="10" t="str">
        <f t="shared" si="1"/>
        <v>1'h0</v>
      </c>
      <c r="G4" s="10" t="s">
        <v>121</v>
      </c>
      <c r="H4" s="117" t="s">
        <v>106</v>
      </c>
      <c r="I4" s="170" t="s">
        <v>122</v>
      </c>
      <c r="J4" s="116">
        <v>0</v>
      </c>
      <c r="K4" s="116" t="str">
        <f t="shared" si="2"/>
        <v>0</v>
      </c>
      <c r="L4" s="116">
        <f t="shared" si="3"/>
        <v>0</v>
      </c>
      <c r="M4" s="118"/>
    </row>
    <row r="5" spans="1:14" ht="14.6">
      <c r="A5" s="17"/>
      <c r="B5" s="17"/>
      <c r="C5" s="116">
        <v>27</v>
      </c>
      <c r="D5" s="116">
        <v>27</v>
      </c>
      <c r="E5" s="10">
        <f t="shared" si="0"/>
        <v>1</v>
      </c>
      <c r="F5" s="10" t="str">
        <f t="shared" si="1"/>
        <v>1'h0</v>
      </c>
      <c r="G5" s="10" t="s">
        <v>121</v>
      </c>
      <c r="H5" s="117" t="s">
        <v>106</v>
      </c>
      <c r="I5" s="170" t="s">
        <v>122</v>
      </c>
      <c r="J5" s="116">
        <v>0</v>
      </c>
      <c r="K5" s="116" t="str">
        <f t="shared" si="2"/>
        <v>0</v>
      </c>
      <c r="L5" s="116">
        <f t="shared" si="3"/>
        <v>0</v>
      </c>
      <c r="M5" s="118"/>
    </row>
    <row r="6" spans="1:14" ht="14.6">
      <c r="A6" s="17"/>
      <c r="B6" s="17"/>
      <c r="C6" s="116">
        <v>25</v>
      </c>
      <c r="D6" s="116">
        <v>26</v>
      </c>
      <c r="E6" s="10">
        <f t="shared" si="0"/>
        <v>2</v>
      </c>
      <c r="F6" s="10" t="str">
        <f t="shared" si="1"/>
        <v>2'h3</v>
      </c>
      <c r="G6" s="10" t="s">
        <v>123</v>
      </c>
      <c r="H6" s="117" t="s">
        <v>124</v>
      </c>
      <c r="I6" s="170" t="s">
        <v>125</v>
      </c>
      <c r="J6" s="116">
        <v>3</v>
      </c>
      <c r="K6" s="116" t="str">
        <f t="shared" si="2"/>
        <v>3</v>
      </c>
      <c r="L6" s="116">
        <f t="shared" si="3"/>
        <v>100663296</v>
      </c>
      <c r="M6" s="118"/>
    </row>
    <row r="7" spans="1:14" ht="43.75">
      <c r="A7" s="17"/>
      <c r="B7" s="17"/>
      <c r="C7" s="116">
        <v>24</v>
      </c>
      <c r="D7" s="116">
        <v>24</v>
      </c>
      <c r="E7" s="10">
        <f t="shared" si="0"/>
        <v>1</v>
      </c>
      <c r="F7" s="10" t="str">
        <f t="shared" si="1"/>
        <v>1'h0</v>
      </c>
      <c r="G7" s="10" t="s">
        <v>123</v>
      </c>
      <c r="H7" s="117" t="s">
        <v>126</v>
      </c>
      <c r="I7" s="34" t="s">
        <v>127</v>
      </c>
      <c r="J7" s="116">
        <v>0</v>
      </c>
      <c r="K7" s="116" t="str">
        <f t="shared" si="2"/>
        <v>0</v>
      </c>
      <c r="L7" s="116">
        <f t="shared" si="3"/>
        <v>0</v>
      </c>
      <c r="M7" s="118"/>
    </row>
    <row r="8" spans="1:14" ht="14.6">
      <c r="A8" s="17"/>
      <c r="B8" s="17"/>
      <c r="C8" s="116">
        <v>23</v>
      </c>
      <c r="D8" s="116">
        <v>23</v>
      </c>
      <c r="E8" s="10">
        <f t="shared" si="0"/>
        <v>1</v>
      </c>
      <c r="F8" s="10" t="str">
        <f t="shared" si="1"/>
        <v>1'h0</v>
      </c>
      <c r="G8" s="10" t="s">
        <v>123</v>
      </c>
      <c r="H8" s="117" t="s">
        <v>128</v>
      </c>
      <c r="I8" s="170" t="s">
        <v>129</v>
      </c>
      <c r="J8" s="116">
        <v>0</v>
      </c>
      <c r="K8" s="116" t="str">
        <f t="shared" si="2"/>
        <v>0</v>
      </c>
      <c r="L8" s="116">
        <f t="shared" si="3"/>
        <v>0</v>
      </c>
      <c r="M8" s="118"/>
    </row>
    <row r="9" spans="1:14" ht="43.75">
      <c r="A9" s="17"/>
      <c r="B9" s="17"/>
      <c r="C9" s="116">
        <v>22</v>
      </c>
      <c r="D9" s="116">
        <v>22</v>
      </c>
      <c r="E9" s="10">
        <f t="shared" si="0"/>
        <v>1</v>
      </c>
      <c r="F9" s="10" t="str">
        <f t="shared" si="1"/>
        <v>1'h0</v>
      </c>
      <c r="G9" s="10" t="s">
        <v>123</v>
      </c>
      <c r="H9" s="117" t="s">
        <v>130</v>
      </c>
      <c r="I9" s="34" t="s">
        <v>131</v>
      </c>
      <c r="J9" s="116">
        <v>0</v>
      </c>
      <c r="K9" s="116" t="str">
        <f t="shared" si="2"/>
        <v>0</v>
      </c>
      <c r="L9" s="116">
        <f t="shared" si="3"/>
        <v>0</v>
      </c>
      <c r="M9" s="118"/>
    </row>
    <row r="10" spans="1:14" ht="14.6">
      <c r="A10" s="17"/>
      <c r="B10" s="17"/>
      <c r="C10" s="116">
        <v>21</v>
      </c>
      <c r="D10" s="116">
        <v>21</v>
      </c>
      <c r="E10" s="10">
        <f t="shared" si="0"/>
        <v>1</v>
      </c>
      <c r="F10" s="10" t="str">
        <f t="shared" si="1"/>
        <v>1'h0</v>
      </c>
      <c r="G10" s="10" t="s">
        <v>123</v>
      </c>
      <c r="H10" s="117" t="s">
        <v>132</v>
      </c>
      <c r="I10" s="170" t="s">
        <v>133</v>
      </c>
      <c r="J10" s="116">
        <v>0</v>
      </c>
      <c r="K10" s="116" t="str">
        <f t="shared" si="2"/>
        <v>0</v>
      </c>
      <c r="L10" s="116">
        <f t="shared" si="3"/>
        <v>0</v>
      </c>
      <c r="M10" s="118"/>
    </row>
    <row r="11" spans="1:14" ht="43.75">
      <c r="A11" s="17"/>
      <c r="B11" s="17"/>
      <c r="C11" s="116">
        <v>20</v>
      </c>
      <c r="D11" s="116">
        <v>20</v>
      </c>
      <c r="E11" s="10">
        <f t="shared" si="0"/>
        <v>1</v>
      </c>
      <c r="F11" s="10" t="str">
        <f t="shared" si="1"/>
        <v>1'h0</v>
      </c>
      <c r="G11" s="10" t="s">
        <v>123</v>
      </c>
      <c r="H11" s="117" t="s">
        <v>3917</v>
      </c>
      <c r="I11" s="34" t="s">
        <v>3918</v>
      </c>
      <c r="J11" s="116">
        <v>0</v>
      </c>
      <c r="K11" s="116" t="str">
        <f t="shared" si="2"/>
        <v>0</v>
      </c>
      <c r="L11" s="116">
        <f t="shared" si="3"/>
        <v>0</v>
      </c>
      <c r="M11" s="118"/>
    </row>
    <row r="12" spans="1:14" ht="14.6">
      <c r="A12" s="17"/>
      <c r="B12" s="17"/>
      <c r="C12" s="116">
        <v>19</v>
      </c>
      <c r="D12" s="116">
        <v>19</v>
      </c>
      <c r="E12" s="10">
        <f t="shared" si="0"/>
        <v>1</v>
      </c>
      <c r="F12" s="10" t="str">
        <f t="shared" si="1"/>
        <v>1'h0</v>
      </c>
      <c r="G12" s="10" t="s">
        <v>123</v>
      </c>
      <c r="H12" s="117" t="s">
        <v>3919</v>
      </c>
      <c r="I12" s="170" t="s">
        <v>3920</v>
      </c>
      <c r="J12" s="116">
        <v>0</v>
      </c>
      <c r="K12" s="116" t="str">
        <f t="shared" si="2"/>
        <v>0</v>
      </c>
      <c r="L12" s="116">
        <f t="shared" si="3"/>
        <v>0</v>
      </c>
      <c r="M12" s="118"/>
    </row>
    <row r="13" spans="1:14" ht="43.75">
      <c r="A13" s="17"/>
      <c r="B13" s="17"/>
      <c r="C13" s="116">
        <v>18</v>
      </c>
      <c r="D13" s="116">
        <v>18</v>
      </c>
      <c r="E13" s="10">
        <f t="shared" si="0"/>
        <v>1</v>
      </c>
      <c r="F13" s="10" t="str">
        <f t="shared" si="1"/>
        <v>1'h0</v>
      </c>
      <c r="G13" s="10" t="s">
        <v>123</v>
      </c>
      <c r="H13" s="117" t="s">
        <v>134</v>
      </c>
      <c r="I13" s="34" t="s">
        <v>135</v>
      </c>
      <c r="J13" s="116">
        <v>0</v>
      </c>
      <c r="K13" s="116" t="str">
        <f t="shared" si="2"/>
        <v>0</v>
      </c>
      <c r="L13" s="116">
        <f t="shared" si="3"/>
        <v>0</v>
      </c>
      <c r="M13" s="118"/>
    </row>
    <row r="14" spans="1:14" ht="43.75">
      <c r="A14" s="17"/>
      <c r="B14" s="17"/>
      <c r="C14" s="116">
        <v>17</v>
      </c>
      <c r="D14" s="116">
        <v>17</v>
      </c>
      <c r="E14" s="10">
        <f t="shared" si="0"/>
        <v>1</v>
      </c>
      <c r="F14" s="10" t="str">
        <f t="shared" si="1"/>
        <v>1'h0</v>
      </c>
      <c r="G14" s="10" t="s">
        <v>123</v>
      </c>
      <c r="H14" s="117" t="s">
        <v>136</v>
      </c>
      <c r="I14" s="34" t="s">
        <v>137</v>
      </c>
      <c r="J14" s="116">
        <v>0</v>
      </c>
      <c r="K14" s="116" t="str">
        <f t="shared" si="2"/>
        <v>0</v>
      </c>
      <c r="L14" s="116">
        <f t="shared" si="3"/>
        <v>0</v>
      </c>
      <c r="M14" s="118"/>
    </row>
    <row r="15" spans="1:14" ht="43.75">
      <c r="A15" s="17"/>
      <c r="B15" s="17"/>
      <c r="C15" s="116">
        <v>16</v>
      </c>
      <c r="D15" s="116">
        <v>16</v>
      </c>
      <c r="E15" s="10">
        <f t="shared" si="0"/>
        <v>1</v>
      </c>
      <c r="F15" s="10" t="str">
        <f t="shared" si="1"/>
        <v>1'h0</v>
      </c>
      <c r="G15" s="10" t="s">
        <v>123</v>
      </c>
      <c r="H15" s="117" t="s">
        <v>138</v>
      </c>
      <c r="I15" s="34" t="s">
        <v>139</v>
      </c>
      <c r="J15" s="116">
        <v>0</v>
      </c>
      <c r="K15" s="116" t="str">
        <f t="shared" si="2"/>
        <v>0</v>
      </c>
      <c r="L15" s="116">
        <f t="shared" si="3"/>
        <v>0</v>
      </c>
      <c r="M15" s="118"/>
    </row>
    <row r="16" spans="1:14" ht="14.6">
      <c r="A16" s="17"/>
      <c r="B16" s="17"/>
      <c r="C16" s="116">
        <v>10</v>
      </c>
      <c r="D16" s="116">
        <v>15</v>
      </c>
      <c r="E16" s="10">
        <f t="shared" si="0"/>
        <v>6</v>
      </c>
      <c r="F16" s="10" t="str">
        <f t="shared" si="1"/>
        <v>6'h0</v>
      </c>
      <c r="G16" s="10" t="s">
        <v>121</v>
      </c>
      <c r="H16" s="117" t="s">
        <v>106</v>
      </c>
      <c r="I16" s="170" t="s">
        <v>122</v>
      </c>
      <c r="J16" s="116">
        <v>0</v>
      </c>
      <c r="K16" s="116" t="str">
        <f t="shared" si="2"/>
        <v>0</v>
      </c>
      <c r="L16" s="116">
        <f t="shared" si="3"/>
        <v>0</v>
      </c>
      <c r="M16" s="118"/>
    </row>
    <row r="17" spans="1:13" ht="14.6">
      <c r="A17" s="17"/>
      <c r="B17" s="17"/>
      <c r="C17" s="116">
        <v>9</v>
      </c>
      <c r="D17" s="116">
        <v>9</v>
      </c>
      <c r="E17" s="10">
        <f t="shared" si="0"/>
        <v>1</v>
      </c>
      <c r="F17" s="10" t="str">
        <f t="shared" si="1"/>
        <v>1'h0</v>
      </c>
      <c r="G17" s="10" t="s">
        <v>123</v>
      </c>
      <c r="H17" s="117" t="s">
        <v>3921</v>
      </c>
      <c r="I17" s="170" t="s">
        <v>3922</v>
      </c>
      <c r="J17" s="116">
        <v>0</v>
      </c>
      <c r="K17" s="116" t="str">
        <f t="shared" si="2"/>
        <v>0</v>
      </c>
      <c r="L17" s="116">
        <f t="shared" si="3"/>
        <v>0</v>
      </c>
      <c r="M17" s="118"/>
    </row>
    <row r="18" spans="1:13" ht="14.6">
      <c r="A18" s="17"/>
      <c r="B18" s="17"/>
      <c r="C18" s="116">
        <v>5</v>
      </c>
      <c r="D18" s="116">
        <v>8</v>
      </c>
      <c r="E18" s="10">
        <f t="shared" si="0"/>
        <v>4</v>
      </c>
      <c r="F18" s="10" t="str">
        <f t="shared" si="1"/>
        <v>4'h0</v>
      </c>
      <c r="G18" s="10" t="s">
        <v>123</v>
      </c>
      <c r="H18" s="117" t="s">
        <v>140</v>
      </c>
      <c r="I18" s="170" t="s">
        <v>141</v>
      </c>
      <c r="J18" s="116">
        <v>0</v>
      </c>
      <c r="K18" s="116" t="str">
        <f t="shared" si="2"/>
        <v>0</v>
      </c>
      <c r="L18" s="116">
        <f t="shared" si="3"/>
        <v>0</v>
      </c>
      <c r="M18" s="118"/>
    </row>
    <row r="19" spans="1:13" ht="14.6">
      <c r="A19" s="17"/>
      <c r="B19" s="17"/>
      <c r="C19" s="116">
        <v>0</v>
      </c>
      <c r="D19" s="116">
        <v>4</v>
      </c>
      <c r="E19" s="10">
        <f t="shared" si="0"/>
        <v>5</v>
      </c>
      <c r="F19" s="10" t="str">
        <f t="shared" si="1"/>
        <v>5'h0</v>
      </c>
      <c r="G19" s="10" t="s">
        <v>123</v>
      </c>
      <c r="H19" s="117" t="s">
        <v>142</v>
      </c>
      <c r="I19" s="170" t="s">
        <v>143</v>
      </c>
      <c r="J19" s="116">
        <v>0</v>
      </c>
      <c r="K19" s="116" t="str">
        <f t="shared" si="2"/>
        <v>0</v>
      </c>
      <c r="L19" s="116">
        <f t="shared" si="3"/>
        <v>0</v>
      </c>
      <c r="M19" s="118"/>
    </row>
    <row r="20" spans="1:13" ht="14.6">
      <c r="A20" s="6"/>
      <c r="B20" s="5" t="s">
        <v>3923</v>
      </c>
      <c r="C20" s="6"/>
      <c r="D20" s="6"/>
      <c r="E20" s="6">
        <f>SUM(E21:E37)</f>
        <v>32</v>
      </c>
      <c r="F20" s="79" t="str">
        <f>CONCATENATE("32'h",K20)</f>
        <v>32'h06000000</v>
      </c>
      <c r="G20" s="79"/>
      <c r="H20" s="8" t="s">
        <v>3924</v>
      </c>
      <c r="I20" s="8"/>
      <c r="J20" s="6"/>
      <c r="K20" s="6" t="str">
        <f>LOWER(DEC2HEX(L20,8))</f>
        <v>06000000</v>
      </c>
      <c r="L20" s="6">
        <f>SUM(L21:L37)</f>
        <v>100663296</v>
      </c>
      <c r="M20" s="118"/>
    </row>
    <row r="21" spans="1:13" ht="14.6">
      <c r="A21" s="17"/>
      <c r="B21" s="17"/>
      <c r="C21" s="116">
        <v>29</v>
      </c>
      <c r="D21" s="116">
        <v>31</v>
      </c>
      <c r="E21" s="10">
        <f t="shared" ref="E21:E37" si="4">D21+1-C21</f>
        <v>3</v>
      </c>
      <c r="F21" s="10" t="str">
        <f t="shared" ref="F21:F37" si="5">CONCATENATE(E21,"'h",K21)</f>
        <v>3'h0</v>
      </c>
      <c r="G21" s="10" t="s">
        <v>121</v>
      </c>
      <c r="H21" s="117" t="s">
        <v>106</v>
      </c>
      <c r="I21" s="170" t="s">
        <v>122</v>
      </c>
      <c r="J21" s="116">
        <v>0</v>
      </c>
      <c r="K21" s="116" t="str">
        <f t="shared" ref="K21:K37" si="6">LOWER(DEC2HEX((J21)))</f>
        <v>0</v>
      </c>
      <c r="L21" s="116">
        <f t="shared" ref="L21:L37" si="7">J21*(2^C21)</f>
        <v>0</v>
      </c>
      <c r="M21" s="118"/>
    </row>
    <row r="22" spans="1:13" ht="14.6">
      <c r="A22" s="17"/>
      <c r="B22" s="17"/>
      <c r="C22" s="116">
        <v>28</v>
      </c>
      <c r="D22" s="116">
        <v>28</v>
      </c>
      <c r="E22" s="10">
        <f t="shared" si="4"/>
        <v>1</v>
      </c>
      <c r="F22" s="10" t="str">
        <f t="shared" si="5"/>
        <v>1'h0</v>
      </c>
      <c r="G22" s="10" t="s">
        <v>121</v>
      </c>
      <c r="H22" s="117" t="s">
        <v>106</v>
      </c>
      <c r="I22" s="170" t="s">
        <v>122</v>
      </c>
      <c r="J22" s="116">
        <v>0</v>
      </c>
      <c r="K22" s="116" t="str">
        <f t="shared" si="6"/>
        <v>0</v>
      </c>
      <c r="L22" s="116">
        <f t="shared" si="7"/>
        <v>0</v>
      </c>
      <c r="M22" s="118"/>
    </row>
    <row r="23" spans="1:13" ht="14.6">
      <c r="A23" s="17"/>
      <c r="B23" s="17"/>
      <c r="C23" s="116">
        <v>27</v>
      </c>
      <c r="D23" s="116">
        <v>27</v>
      </c>
      <c r="E23" s="10">
        <f t="shared" si="4"/>
        <v>1</v>
      </c>
      <c r="F23" s="10" t="str">
        <f t="shared" si="5"/>
        <v>1'h0</v>
      </c>
      <c r="G23" s="10" t="s">
        <v>121</v>
      </c>
      <c r="H23" s="117" t="s">
        <v>106</v>
      </c>
      <c r="I23" s="170" t="s">
        <v>122</v>
      </c>
      <c r="J23" s="116">
        <v>0</v>
      </c>
      <c r="K23" s="116" t="str">
        <f t="shared" si="6"/>
        <v>0</v>
      </c>
      <c r="L23" s="116">
        <f t="shared" si="7"/>
        <v>0</v>
      </c>
      <c r="M23" s="118"/>
    </row>
    <row r="24" spans="1:13" ht="14.6">
      <c r="A24" s="17"/>
      <c r="B24" s="17"/>
      <c r="C24" s="116">
        <v>25</v>
      </c>
      <c r="D24" s="116">
        <v>26</v>
      </c>
      <c r="E24" s="10">
        <f t="shared" si="4"/>
        <v>2</v>
      </c>
      <c r="F24" s="10" t="str">
        <f t="shared" si="5"/>
        <v>2'h3</v>
      </c>
      <c r="G24" s="10" t="s">
        <v>123</v>
      </c>
      <c r="H24" s="117" t="s">
        <v>145</v>
      </c>
      <c r="I24" s="170" t="s">
        <v>125</v>
      </c>
      <c r="J24" s="116">
        <v>3</v>
      </c>
      <c r="K24" s="116" t="str">
        <f t="shared" si="6"/>
        <v>3</v>
      </c>
      <c r="L24" s="116">
        <f t="shared" si="7"/>
        <v>100663296</v>
      </c>
      <c r="M24" s="118"/>
    </row>
    <row r="25" spans="1:13" ht="43.75">
      <c r="A25" s="17"/>
      <c r="B25" s="17"/>
      <c r="C25" s="116">
        <v>24</v>
      </c>
      <c r="D25" s="116">
        <v>24</v>
      </c>
      <c r="E25" s="10">
        <f t="shared" si="4"/>
        <v>1</v>
      </c>
      <c r="F25" s="10" t="str">
        <f t="shared" si="5"/>
        <v>1'h0</v>
      </c>
      <c r="G25" s="10" t="s">
        <v>123</v>
      </c>
      <c r="H25" s="117" t="s">
        <v>146</v>
      </c>
      <c r="I25" s="34" t="s">
        <v>127</v>
      </c>
      <c r="J25" s="116">
        <v>0</v>
      </c>
      <c r="K25" s="116" t="str">
        <f t="shared" si="6"/>
        <v>0</v>
      </c>
      <c r="L25" s="116">
        <f t="shared" si="7"/>
        <v>0</v>
      </c>
      <c r="M25" s="118"/>
    </row>
    <row r="26" spans="1:13" ht="14.6">
      <c r="A26" s="17"/>
      <c r="B26" s="17"/>
      <c r="C26" s="116">
        <v>23</v>
      </c>
      <c r="D26" s="116">
        <v>23</v>
      </c>
      <c r="E26" s="10">
        <f t="shared" si="4"/>
        <v>1</v>
      </c>
      <c r="F26" s="10" t="str">
        <f t="shared" si="5"/>
        <v>1'h0</v>
      </c>
      <c r="G26" s="10" t="s">
        <v>123</v>
      </c>
      <c r="H26" s="117" t="s">
        <v>147</v>
      </c>
      <c r="I26" s="170" t="s">
        <v>129</v>
      </c>
      <c r="J26" s="116">
        <v>0</v>
      </c>
      <c r="K26" s="116" t="str">
        <f t="shared" si="6"/>
        <v>0</v>
      </c>
      <c r="L26" s="116">
        <f t="shared" si="7"/>
        <v>0</v>
      </c>
      <c r="M26" s="118"/>
    </row>
    <row r="27" spans="1:13" ht="43.75">
      <c r="A27" s="17"/>
      <c r="B27" s="17"/>
      <c r="C27" s="116">
        <v>22</v>
      </c>
      <c r="D27" s="116">
        <v>22</v>
      </c>
      <c r="E27" s="10">
        <f t="shared" si="4"/>
        <v>1</v>
      </c>
      <c r="F27" s="10" t="str">
        <f t="shared" si="5"/>
        <v>1'h0</v>
      </c>
      <c r="G27" s="10" t="s">
        <v>123</v>
      </c>
      <c r="H27" s="117" t="s">
        <v>148</v>
      </c>
      <c r="I27" s="34" t="s">
        <v>131</v>
      </c>
      <c r="J27" s="116">
        <v>0</v>
      </c>
      <c r="K27" s="116" t="str">
        <f t="shared" si="6"/>
        <v>0</v>
      </c>
      <c r="L27" s="116">
        <f t="shared" si="7"/>
        <v>0</v>
      </c>
      <c r="M27" s="118"/>
    </row>
    <row r="28" spans="1:13" ht="14.6">
      <c r="A28" s="17"/>
      <c r="B28" s="17"/>
      <c r="C28" s="116">
        <v>21</v>
      </c>
      <c r="D28" s="116">
        <v>21</v>
      </c>
      <c r="E28" s="10">
        <f t="shared" si="4"/>
        <v>1</v>
      </c>
      <c r="F28" s="10" t="str">
        <f t="shared" si="5"/>
        <v>1'h0</v>
      </c>
      <c r="G28" s="10" t="s">
        <v>123</v>
      </c>
      <c r="H28" s="117" t="s">
        <v>149</v>
      </c>
      <c r="I28" s="170" t="s">
        <v>133</v>
      </c>
      <c r="J28" s="116">
        <v>0</v>
      </c>
      <c r="K28" s="116" t="str">
        <f t="shared" si="6"/>
        <v>0</v>
      </c>
      <c r="L28" s="116">
        <f t="shared" si="7"/>
        <v>0</v>
      </c>
      <c r="M28" s="118"/>
    </row>
    <row r="29" spans="1:13" ht="43.75">
      <c r="A29" s="17"/>
      <c r="B29" s="17"/>
      <c r="C29" s="116">
        <v>20</v>
      </c>
      <c r="D29" s="116">
        <v>20</v>
      </c>
      <c r="E29" s="10">
        <f t="shared" si="4"/>
        <v>1</v>
      </c>
      <c r="F29" s="10" t="str">
        <f t="shared" si="5"/>
        <v>1'h0</v>
      </c>
      <c r="G29" s="10" t="s">
        <v>123</v>
      </c>
      <c r="H29" s="117" t="s">
        <v>3925</v>
      </c>
      <c r="I29" s="34" t="s">
        <v>3918</v>
      </c>
      <c r="J29" s="116">
        <v>0</v>
      </c>
      <c r="K29" s="116" t="str">
        <f t="shared" si="6"/>
        <v>0</v>
      </c>
      <c r="L29" s="116">
        <f t="shared" si="7"/>
        <v>0</v>
      </c>
      <c r="M29" s="118"/>
    </row>
    <row r="30" spans="1:13" ht="14.6">
      <c r="A30" s="17"/>
      <c r="B30" s="17"/>
      <c r="C30" s="116">
        <v>19</v>
      </c>
      <c r="D30" s="116">
        <v>19</v>
      </c>
      <c r="E30" s="10">
        <f t="shared" si="4"/>
        <v>1</v>
      </c>
      <c r="F30" s="10" t="str">
        <f t="shared" si="5"/>
        <v>1'h0</v>
      </c>
      <c r="G30" s="10" t="s">
        <v>123</v>
      </c>
      <c r="H30" s="117" t="s">
        <v>3927</v>
      </c>
      <c r="I30" s="170" t="s">
        <v>3920</v>
      </c>
      <c r="J30" s="116">
        <v>0</v>
      </c>
      <c r="K30" s="116" t="str">
        <f t="shared" si="6"/>
        <v>0</v>
      </c>
      <c r="L30" s="116">
        <f t="shared" si="7"/>
        <v>0</v>
      </c>
      <c r="M30" s="118"/>
    </row>
    <row r="31" spans="1:13" ht="43.75">
      <c r="A31" s="17"/>
      <c r="B31" s="17"/>
      <c r="C31" s="116">
        <v>18</v>
      </c>
      <c r="D31" s="116">
        <v>18</v>
      </c>
      <c r="E31" s="10">
        <f t="shared" si="4"/>
        <v>1</v>
      </c>
      <c r="F31" s="10" t="str">
        <f t="shared" si="5"/>
        <v>1'h0</v>
      </c>
      <c r="G31" s="10" t="s">
        <v>123</v>
      </c>
      <c r="H31" s="117" t="s">
        <v>3928</v>
      </c>
      <c r="I31" s="34" t="s">
        <v>135</v>
      </c>
      <c r="J31" s="116">
        <v>0</v>
      </c>
      <c r="K31" s="116" t="str">
        <f t="shared" si="6"/>
        <v>0</v>
      </c>
      <c r="L31" s="116">
        <f t="shared" si="7"/>
        <v>0</v>
      </c>
      <c r="M31" s="118"/>
    </row>
    <row r="32" spans="1:13" ht="43.75">
      <c r="A32" s="17"/>
      <c r="B32" s="17"/>
      <c r="C32" s="116">
        <v>17</v>
      </c>
      <c r="D32" s="116">
        <v>17</v>
      </c>
      <c r="E32" s="10">
        <f t="shared" si="4"/>
        <v>1</v>
      </c>
      <c r="F32" s="10" t="str">
        <f t="shared" si="5"/>
        <v>1'h0</v>
      </c>
      <c r="G32" s="10" t="s">
        <v>123</v>
      </c>
      <c r="H32" s="117" t="s">
        <v>3929</v>
      </c>
      <c r="I32" s="34" t="s">
        <v>137</v>
      </c>
      <c r="J32" s="116">
        <v>0</v>
      </c>
      <c r="K32" s="116" t="str">
        <f t="shared" si="6"/>
        <v>0</v>
      </c>
      <c r="L32" s="116">
        <f t="shared" si="7"/>
        <v>0</v>
      </c>
      <c r="M32" s="118"/>
    </row>
    <row r="33" spans="1:13" ht="43.75">
      <c r="A33" s="17"/>
      <c r="B33" s="17"/>
      <c r="C33" s="116">
        <v>16</v>
      </c>
      <c r="D33" s="116">
        <v>16</v>
      </c>
      <c r="E33" s="10">
        <f t="shared" si="4"/>
        <v>1</v>
      </c>
      <c r="F33" s="10" t="str">
        <f t="shared" si="5"/>
        <v>1'h0</v>
      </c>
      <c r="G33" s="10" t="s">
        <v>123</v>
      </c>
      <c r="H33" s="117" t="s">
        <v>3930</v>
      </c>
      <c r="I33" s="34" t="s">
        <v>139</v>
      </c>
      <c r="J33" s="116">
        <v>0</v>
      </c>
      <c r="K33" s="116" t="str">
        <f t="shared" si="6"/>
        <v>0</v>
      </c>
      <c r="L33" s="116">
        <f t="shared" si="7"/>
        <v>0</v>
      </c>
      <c r="M33" s="118"/>
    </row>
    <row r="34" spans="1:13" ht="14.6">
      <c r="A34" s="17"/>
      <c r="B34" s="17"/>
      <c r="C34" s="116">
        <v>10</v>
      </c>
      <c r="D34" s="116">
        <v>15</v>
      </c>
      <c r="E34" s="10">
        <f t="shared" si="4"/>
        <v>6</v>
      </c>
      <c r="F34" s="10" t="str">
        <f t="shared" si="5"/>
        <v>6'h0</v>
      </c>
      <c r="G34" s="10" t="s">
        <v>121</v>
      </c>
      <c r="H34" s="117" t="s">
        <v>106</v>
      </c>
      <c r="I34" s="170" t="s">
        <v>122</v>
      </c>
      <c r="J34" s="116">
        <v>0</v>
      </c>
      <c r="K34" s="116" t="str">
        <f t="shared" si="6"/>
        <v>0</v>
      </c>
      <c r="L34" s="116">
        <f t="shared" si="7"/>
        <v>0</v>
      </c>
      <c r="M34" s="118"/>
    </row>
    <row r="35" spans="1:13" ht="14.6">
      <c r="A35" s="17"/>
      <c r="B35" s="17"/>
      <c r="C35" s="116">
        <v>9</v>
      </c>
      <c r="D35" s="116">
        <v>9</v>
      </c>
      <c r="E35" s="10">
        <f t="shared" si="4"/>
        <v>1</v>
      </c>
      <c r="F35" s="10" t="str">
        <f t="shared" si="5"/>
        <v>1'h0</v>
      </c>
      <c r="G35" s="10" t="s">
        <v>123</v>
      </c>
      <c r="H35" s="117" t="s">
        <v>3931</v>
      </c>
      <c r="I35" s="170" t="s">
        <v>3932</v>
      </c>
      <c r="J35" s="116">
        <v>0</v>
      </c>
      <c r="K35" s="116" t="str">
        <f t="shared" si="6"/>
        <v>0</v>
      </c>
      <c r="L35" s="116">
        <f t="shared" si="7"/>
        <v>0</v>
      </c>
      <c r="M35" s="118"/>
    </row>
    <row r="36" spans="1:13" ht="14.6">
      <c r="A36" s="17"/>
      <c r="B36" s="17"/>
      <c r="C36" s="116">
        <v>5</v>
      </c>
      <c r="D36" s="116">
        <v>8</v>
      </c>
      <c r="E36" s="10">
        <f t="shared" si="4"/>
        <v>4</v>
      </c>
      <c r="F36" s="10" t="str">
        <f t="shared" si="5"/>
        <v>4'h0</v>
      </c>
      <c r="G36" s="10" t="s">
        <v>123</v>
      </c>
      <c r="H36" s="117" t="s">
        <v>150</v>
      </c>
      <c r="I36" s="170" t="s">
        <v>141</v>
      </c>
      <c r="J36" s="116">
        <v>0</v>
      </c>
      <c r="K36" s="116" t="str">
        <f t="shared" si="6"/>
        <v>0</v>
      </c>
      <c r="L36" s="116">
        <f t="shared" si="7"/>
        <v>0</v>
      </c>
      <c r="M36" s="118"/>
    </row>
    <row r="37" spans="1:13" ht="14.6">
      <c r="A37" s="17"/>
      <c r="B37" s="17"/>
      <c r="C37" s="116">
        <v>0</v>
      </c>
      <c r="D37" s="116">
        <v>4</v>
      </c>
      <c r="E37" s="10">
        <f t="shared" si="4"/>
        <v>5</v>
      </c>
      <c r="F37" s="10" t="str">
        <f t="shared" si="5"/>
        <v>5'h0</v>
      </c>
      <c r="G37" s="10" t="s">
        <v>123</v>
      </c>
      <c r="H37" s="117" t="s">
        <v>151</v>
      </c>
      <c r="I37" s="170" t="s">
        <v>143</v>
      </c>
      <c r="J37" s="116">
        <v>0</v>
      </c>
      <c r="K37" s="116" t="str">
        <f t="shared" si="6"/>
        <v>0</v>
      </c>
      <c r="L37" s="116">
        <f t="shared" si="7"/>
        <v>0</v>
      </c>
      <c r="M37" s="118"/>
    </row>
    <row r="38" spans="1:13" ht="14.6">
      <c r="A38" s="6"/>
      <c r="B38" s="5" t="s">
        <v>4019</v>
      </c>
      <c r="C38" s="6"/>
      <c r="D38" s="6"/>
      <c r="E38" s="6">
        <f>SUM(E39:E55)</f>
        <v>32</v>
      </c>
      <c r="F38" s="79" t="str">
        <f>CONCATENATE("32'h",K38)</f>
        <v>32'h06000000</v>
      </c>
      <c r="G38" s="79"/>
      <c r="H38" s="8" t="s">
        <v>4020</v>
      </c>
      <c r="I38" s="8"/>
      <c r="J38" s="6"/>
      <c r="K38" s="6" t="str">
        <f>LOWER(DEC2HEX(L38,8))</f>
        <v>06000000</v>
      </c>
      <c r="L38" s="6">
        <f>SUM(L39:L55)</f>
        <v>100663296</v>
      </c>
      <c r="M38" s="118"/>
    </row>
    <row r="39" spans="1:13" ht="14.6">
      <c r="A39" s="17"/>
      <c r="B39" s="17"/>
      <c r="C39" s="116">
        <v>29</v>
      </c>
      <c r="D39" s="116">
        <v>31</v>
      </c>
      <c r="E39" s="10">
        <f t="shared" ref="E39:E55" si="8">D39+1-C39</f>
        <v>3</v>
      </c>
      <c r="F39" s="10" t="str">
        <f t="shared" ref="F39:F55" si="9">CONCATENATE(E39,"'h",K39)</f>
        <v>3'h0</v>
      </c>
      <c r="G39" s="10" t="s">
        <v>121</v>
      </c>
      <c r="H39" s="117" t="s">
        <v>106</v>
      </c>
      <c r="I39" s="170" t="s">
        <v>122</v>
      </c>
      <c r="J39" s="116">
        <v>0</v>
      </c>
      <c r="K39" s="116" t="str">
        <f t="shared" ref="K39:K55" si="10">LOWER(DEC2HEX((J39)))</f>
        <v>0</v>
      </c>
      <c r="L39" s="116">
        <f t="shared" ref="L39:L55" si="11">J39*(2^C39)</f>
        <v>0</v>
      </c>
      <c r="M39" s="118"/>
    </row>
    <row r="40" spans="1:13" ht="14.6">
      <c r="A40" s="17"/>
      <c r="B40" s="17"/>
      <c r="C40" s="116">
        <v>28</v>
      </c>
      <c r="D40" s="116">
        <v>28</v>
      </c>
      <c r="E40" s="10">
        <f t="shared" si="8"/>
        <v>1</v>
      </c>
      <c r="F40" s="10" t="str">
        <f t="shared" si="9"/>
        <v>1'h0</v>
      </c>
      <c r="G40" s="10" t="s">
        <v>121</v>
      </c>
      <c r="H40" s="117" t="s">
        <v>106</v>
      </c>
      <c r="I40" s="170" t="s">
        <v>122</v>
      </c>
      <c r="J40" s="116">
        <v>0</v>
      </c>
      <c r="K40" s="116" t="str">
        <f t="shared" si="10"/>
        <v>0</v>
      </c>
      <c r="L40" s="116">
        <f t="shared" si="11"/>
        <v>0</v>
      </c>
      <c r="M40" s="118"/>
    </row>
    <row r="41" spans="1:13" ht="14.6">
      <c r="A41" s="17"/>
      <c r="B41" s="17"/>
      <c r="C41" s="116">
        <v>27</v>
      </c>
      <c r="D41" s="116">
        <v>27</v>
      </c>
      <c r="E41" s="10">
        <f t="shared" si="8"/>
        <v>1</v>
      </c>
      <c r="F41" s="10" t="str">
        <f t="shared" si="9"/>
        <v>1'h0</v>
      </c>
      <c r="G41" s="10" t="s">
        <v>121</v>
      </c>
      <c r="H41" s="117" t="s">
        <v>106</v>
      </c>
      <c r="I41" s="170" t="s">
        <v>122</v>
      </c>
      <c r="J41" s="116">
        <v>0</v>
      </c>
      <c r="K41" s="116" t="str">
        <f t="shared" si="10"/>
        <v>0</v>
      </c>
      <c r="L41" s="116">
        <f t="shared" si="11"/>
        <v>0</v>
      </c>
      <c r="M41" s="118"/>
    </row>
    <row r="42" spans="1:13" ht="14.6">
      <c r="A42" s="17"/>
      <c r="B42" s="17"/>
      <c r="C42" s="116">
        <v>25</v>
      </c>
      <c r="D42" s="116">
        <v>26</v>
      </c>
      <c r="E42" s="10">
        <f t="shared" si="8"/>
        <v>2</v>
      </c>
      <c r="F42" s="10" t="str">
        <f t="shared" si="9"/>
        <v>2'h3</v>
      </c>
      <c r="G42" s="10" t="s">
        <v>123</v>
      </c>
      <c r="H42" s="117" t="s">
        <v>4005</v>
      </c>
      <c r="I42" s="170" t="s">
        <v>125</v>
      </c>
      <c r="J42" s="116">
        <v>3</v>
      </c>
      <c r="K42" s="116" t="str">
        <f t="shared" si="10"/>
        <v>3</v>
      </c>
      <c r="L42" s="116">
        <f t="shared" si="11"/>
        <v>100663296</v>
      </c>
      <c r="M42" s="118"/>
    </row>
    <row r="43" spans="1:13" ht="43.75">
      <c r="A43" s="17"/>
      <c r="B43" s="17"/>
      <c r="C43" s="116">
        <v>24</v>
      </c>
      <c r="D43" s="116">
        <v>24</v>
      </c>
      <c r="E43" s="10">
        <f t="shared" si="8"/>
        <v>1</v>
      </c>
      <c r="F43" s="10" t="str">
        <f t="shared" si="9"/>
        <v>1'h0</v>
      </c>
      <c r="G43" s="10" t="s">
        <v>123</v>
      </c>
      <c r="H43" s="117" t="s">
        <v>4006</v>
      </c>
      <c r="I43" s="34" t="s">
        <v>127</v>
      </c>
      <c r="J43" s="116">
        <v>0</v>
      </c>
      <c r="K43" s="116" t="str">
        <f t="shared" si="10"/>
        <v>0</v>
      </c>
      <c r="L43" s="116">
        <f t="shared" si="11"/>
        <v>0</v>
      </c>
      <c r="M43" s="118"/>
    </row>
    <row r="44" spans="1:13" ht="14.6">
      <c r="A44" s="17"/>
      <c r="B44" s="17"/>
      <c r="C44" s="116">
        <v>23</v>
      </c>
      <c r="D44" s="116">
        <v>23</v>
      </c>
      <c r="E44" s="10">
        <f t="shared" si="8"/>
        <v>1</v>
      </c>
      <c r="F44" s="10" t="str">
        <f t="shared" si="9"/>
        <v>1'h0</v>
      </c>
      <c r="G44" s="10" t="s">
        <v>123</v>
      </c>
      <c r="H44" s="117" t="s">
        <v>4007</v>
      </c>
      <c r="I44" s="170" t="s">
        <v>129</v>
      </c>
      <c r="J44" s="116">
        <v>0</v>
      </c>
      <c r="K44" s="116" t="str">
        <f t="shared" si="10"/>
        <v>0</v>
      </c>
      <c r="L44" s="116">
        <f t="shared" si="11"/>
        <v>0</v>
      </c>
      <c r="M44" s="118"/>
    </row>
    <row r="45" spans="1:13" ht="43.75">
      <c r="A45" s="17"/>
      <c r="B45" s="17"/>
      <c r="C45" s="116">
        <v>22</v>
      </c>
      <c r="D45" s="116">
        <v>22</v>
      </c>
      <c r="E45" s="10">
        <f t="shared" si="8"/>
        <v>1</v>
      </c>
      <c r="F45" s="10" t="str">
        <f t="shared" si="9"/>
        <v>1'h0</v>
      </c>
      <c r="G45" s="10" t="s">
        <v>123</v>
      </c>
      <c r="H45" s="117" t="s">
        <v>4008</v>
      </c>
      <c r="I45" s="34" t="s">
        <v>131</v>
      </c>
      <c r="J45" s="116">
        <v>0</v>
      </c>
      <c r="K45" s="116" t="str">
        <f t="shared" si="10"/>
        <v>0</v>
      </c>
      <c r="L45" s="116">
        <f t="shared" si="11"/>
        <v>0</v>
      </c>
      <c r="M45" s="118"/>
    </row>
    <row r="46" spans="1:13" ht="14.6">
      <c r="A46" s="17"/>
      <c r="B46" s="17"/>
      <c r="C46" s="116">
        <v>21</v>
      </c>
      <c r="D46" s="116">
        <v>21</v>
      </c>
      <c r="E46" s="10">
        <f t="shared" si="8"/>
        <v>1</v>
      </c>
      <c r="F46" s="10" t="str">
        <f t="shared" si="9"/>
        <v>1'h0</v>
      </c>
      <c r="G46" s="10" t="s">
        <v>123</v>
      </c>
      <c r="H46" s="117" t="s">
        <v>4009</v>
      </c>
      <c r="I46" s="170" t="s">
        <v>133</v>
      </c>
      <c r="J46" s="116">
        <v>0</v>
      </c>
      <c r="K46" s="116" t="str">
        <f t="shared" si="10"/>
        <v>0</v>
      </c>
      <c r="L46" s="116">
        <f t="shared" si="11"/>
        <v>0</v>
      </c>
      <c r="M46" s="118"/>
    </row>
    <row r="47" spans="1:13" ht="43.75">
      <c r="A47" s="17"/>
      <c r="B47" s="17"/>
      <c r="C47" s="116">
        <v>20</v>
      </c>
      <c r="D47" s="116">
        <v>20</v>
      </c>
      <c r="E47" s="10">
        <f t="shared" si="8"/>
        <v>1</v>
      </c>
      <c r="F47" s="10" t="str">
        <f t="shared" si="9"/>
        <v>1'h0</v>
      </c>
      <c r="G47" s="10" t="s">
        <v>123</v>
      </c>
      <c r="H47" s="117" t="s">
        <v>4010</v>
      </c>
      <c r="I47" s="34" t="s">
        <v>4011</v>
      </c>
      <c r="J47" s="116">
        <v>0</v>
      </c>
      <c r="K47" s="116" t="str">
        <f t="shared" si="10"/>
        <v>0</v>
      </c>
      <c r="L47" s="116">
        <f t="shared" si="11"/>
        <v>0</v>
      </c>
      <c r="M47" s="118"/>
    </row>
    <row r="48" spans="1:13" ht="14.6">
      <c r="A48" s="17"/>
      <c r="B48" s="17"/>
      <c r="C48" s="116">
        <v>19</v>
      </c>
      <c r="D48" s="116">
        <v>19</v>
      </c>
      <c r="E48" s="10">
        <f t="shared" si="8"/>
        <v>1</v>
      </c>
      <c r="F48" s="10" t="str">
        <f t="shared" si="9"/>
        <v>1'h0</v>
      </c>
      <c r="G48" s="10" t="s">
        <v>123</v>
      </c>
      <c r="H48" s="117" t="s">
        <v>4012</v>
      </c>
      <c r="I48" s="170" t="s">
        <v>3920</v>
      </c>
      <c r="J48" s="116">
        <v>0</v>
      </c>
      <c r="K48" s="116" t="str">
        <f t="shared" si="10"/>
        <v>0</v>
      </c>
      <c r="L48" s="116">
        <f t="shared" si="11"/>
        <v>0</v>
      </c>
      <c r="M48" s="118"/>
    </row>
    <row r="49" spans="1:13" ht="43.75">
      <c r="A49" s="17"/>
      <c r="B49" s="17"/>
      <c r="C49" s="116">
        <v>18</v>
      </c>
      <c r="D49" s="116">
        <v>18</v>
      </c>
      <c r="E49" s="10">
        <f t="shared" si="8"/>
        <v>1</v>
      </c>
      <c r="F49" s="10" t="str">
        <f t="shared" si="9"/>
        <v>1'h0</v>
      </c>
      <c r="G49" s="10" t="s">
        <v>123</v>
      </c>
      <c r="H49" s="117" t="s">
        <v>4013</v>
      </c>
      <c r="I49" s="34" t="s">
        <v>135</v>
      </c>
      <c r="J49" s="116">
        <v>0</v>
      </c>
      <c r="K49" s="116" t="str">
        <f t="shared" si="10"/>
        <v>0</v>
      </c>
      <c r="L49" s="116">
        <f t="shared" si="11"/>
        <v>0</v>
      </c>
      <c r="M49" s="118"/>
    </row>
    <row r="50" spans="1:13" ht="43.75">
      <c r="A50" s="17"/>
      <c r="B50" s="17"/>
      <c r="C50" s="116">
        <v>17</v>
      </c>
      <c r="D50" s="116">
        <v>17</v>
      </c>
      <c r="E50" s="10">
        <f t="shared" si="8"/>
        <v>1</v>
      </c>
      <c r="F50" s="10" t="str">
        <f t="shared" si="9"/>
        <v>1'h0</v>
      </c>
      <c r="G50" s="10" t="s">
        <v>123</v>
      </c>
      <c r="H50" s="117" t="s">
        <v>4014</v>
      </c>
      <c r="I50" s="34" t="s">
        <v>137</v>
      </c>
      <c r="J50" s="116">
        <v>0</v>
      </c>
      <c r="K50" s="116" t="str">
        <f t="shared" si="10"/>
        <v>0</v>
      </c>
      <c r="L50" s="116">
        <f t="shared" si="11"/>
        <v>0</v>
      </c>
      <c r="M50" s="118"/>
    </row>
    <row r="51" spans="1:13" ht="43.75">
      <c r="A51" s="17"/>
      <c r="B51" s="17"/>
      <c r="C51" s="116">
        <v>16</v>
      </c>
      <c r="D51" s="116">
        <v>16</v>
      </c>
      <c r="E51" s="10">
        <f t="shared" si="8"/>
        <v>1</v>
      </c>
      <c r="F51" s="10" t="str">
        <f t="shared" si="9"/>
        <v>1'h0</v>
      </c>
      <c r="G51" s="10" t="s">
        <v>123</v>
      </c>
      <c r="H51" s="117" t="s">
        <v>4015</v>
      </c>
      <c r="I51" s="34" t="s">
        <v>139</v>
      </c>
      <c r="J51" s="116">
        <v>0</v>
      </c>
      <c r="K51" s="116" t="str">
        <f t="shared" si="10"/>
        <v>0</v>
      </c>
      <c r="L51" s="116">
        <f t="shared" si="11"/>
        <v>0</v>
      </c>
      <c r="M51" s="118"/>
    </row>
    <row r="52" spans="1:13" ht="14.6">
      <c r="A52" s="17"/>
      <c r="B52" s="17"/>
      <c r="C52" s="116">
        <v>10</v>
      </c>
      <c r="D52" s="116">
        <v>15</v>
      </c>
      <c r="E52" s="10">
        <f t="shared" si="8"/>
        <v>6</v>
      </c>
      <c r="F52" s="10" t="str">
        <f t="shared" si="9"/>
        <v>6'h0</v>
      </c>
      <c r="G52" s="10" t="s">
        <v>121</v>
      </c>
      <c r="H52" s="117" t="s">
        <v>106</v>
      </c>
      <c r="I52" s="170" t="s">
        <v>122</v>
      </c>
      <c r="J52" s="116">
        <v>0</v>
      </c>
      <c r="K52" s="116" t="str">
        <f t="shared" si="10"/>
        <v>0</v>
      </c>
      <c r="L52" s="116">
        <f t="shared" si="11"/>
        <v>0</v>
      </c>
      <c r="M52" s="118"/>
    </row>
    <row r="53" spans="1:13" ht="14.6">
      <c r="A53" s="17"/>
      <c r="B53" s="17"/>
      <c r="C53" s="116">
        <v>9</v>
      </c>
      <c r="D53" s="116">
        <v>9</v>
      </c>
      <c r="E53" s="10">
        <f t="shared" si="8"/>
        <v>1</v>
      </c>
      <c r="F53" s="10" t="str">
        <f t="shared" si="9"/>
        <v>1'h0</v>
      </c>
      <c r="G53" s="10" t="s">
        <v>123</v>
      </c>
      <c r="H53" s="117" t="s">
        <v>4016</v>
      </c>
      <c r="I53" s="170" t="s">
        <v>3922</v>
      </c>
      <c r="J53" s="116">
        <v>0</v>
      </c>
      <c r="K53" s="116" t="str">
        <f t="shared" si="10"/>
        <v>0</v>
      </c>
      <c r="L53" s="116">
        <f t="shared" si="11"/>
        <v>0</v>
      </c>
      <c r="M53" s="118"/>
    </row>
    <row r="54" spans="1:13" ht="14.6">
      <c r="A54" s="17"/>
      <c r="B54" s="17"/>
      <c r="C54" s="116">
        <v>5</v>
      </c>
      <c r="D54" s="116">
        <v>8</v>
      </c>
      <c r="E54" s="10">
        <f t="shared" si="8"/>
        <v>4</v>
      </c>
      <c r="F54" s="10" t="str">
        <f t="shared" si="9"/>
        <v>4'h0</v>
      </c>
      <c r="G54" s="10" t="s">
        <v>123</v>
      </c>
      <c r="H54" s="117" t="s">
        <v>4017</v>
      </c>
      <c r="I54" s="170" t="s">
        <v>141</v>
      </c>
      <c r="J54" s="116">
        <v>0</v>
      </c>
      <c r="K54" s="116" t="str">
        <f t="shared" si="10"/>
        <v>0</v>
      </c>
      <c r="L54" s="116">
        <f t="shared" si="11"/>
        <v>0</v>
      </c>
      <c r="M54" s="118"/>
    </row>
    <row r="55" spans="1:13" ht="14.6">
      <c r="A55" s="17"/>
      <c r="B55" s="17"/>
      <c r="C55" s="116">
        <v>0</v>
      </c>
      <c r="D55" s="116">
        <v>4</v>
      </c>
      <c r="E55" s="10">
        <f t="shared" si="8"/>
        <v>5</v>
      </c>
      <c r="F55" s="10" t="str">
        <f t="shared" si="9"/>
        <v>5'h0</v>
      </c>
      <c r="G55" s="10" t="s">
        <v>123</v>
      </c>
      <c r="H55" s="117" t="s">
        <v>4018</v>
      </c>
      <c r="I55" s="170" t="s">
        <v>143</v>
      </c>
      <c r="J55" s="116">
        <v>0</v>
      </c>
      <c r="K55" s="116" t="str">
        <f t="shared" si="10"/>
        <v>0</v>
      </c>
      <c r="L55" s="116">
        <f t="shared" si="11"/>
        <v>0</v>
      </c>
      <c r="M55" s="118"/>
    </row>
    <row r="56" spans="1:13">
      <c r="I56" s="169"/>
    </row>
    <row r="57" spans="1:13">
      <c r="I57" s="169"/>
    </row>
    <row r="58" spans="1:13">
      <c r="I58" s="169"/>
    </row>
    <row r="59" spans="1:13">
      <c r="I59" s="169"/>
    </row>
    <row r="60" spans="1:13">
      <c r="I60" s="169"/>
    </row>
    <row r="61" spans="1:13">
      <c r="I61" s="169"/>
    </row>
    <row r="62" spans="1:13">
      <c r="I62" s="169"/>
    </row>
    <row r="63" spans="1:13">
      <c r="I63" s="169"/>
    </row>
    <row r="64" spans="1:13">
      <c r="I64" s="169"/>
    </row>
    <row r="65" spans="9:9">
      <c r="I65" s="169"/>
    </row>
    <row r="66" spans="9:9">
      <c r="I66" s="169"/>
    </row>
    <row r="67" spans="9:9">
      <c r="I67" s="169"/>
    </row>
    <row r="68" spans="9:9">
      <c r="I68" s="169"/>
    </row>
    <row r="69" spans="9:9">
      <c r="I69" s="169"/>
    </row>
    <row r="70" spans="9:9">
      <c r="I70" s="169"/>
    </row>
    <row r="71" spans="9:9">
      <c r="I71" s="169"/>
    </row>
    <row r="72" spans="9:9">
      <c r="I72" s="169"/>
    </row>
    <row r="73" spans="9:9">
      <c r="I73" s="169"/>
    </row>
    <row r="74" spans="9:9">
      <c r="I74" s="169"/>
    </row>
    <row r="75" spans="9:9">
      <c r="I75" s="169"/>
    </row>
    <row r="76" spans="9:9">
      <c r="I76" s="169"/>
    </row>
    <row r="77" spans="9:9">
      <c r="I77" s="169"/>
    </row>
    <row r="78" spans="9:9">
      <c r="I78" s="169"/>
    </row>
    <row r="79" spans="9:9">
      <c r="I79" s="169"/>
    </row>
    <row r="80" spans="9:9">
      <c r="I80" s="169"/>
    </row>
    <row r="81" spans="9:9">
      <c r="I81" s="169"/>
    </row>
    <row r="82" spans="9:9">
      <c r="I82" s="169"/>
    </row>
    <row r="83" spans="9:9">
      <c r="I83" s="169"/>
    </row>
    <row r="84" spans="9:9">
      <c r="I84" s="169"/>
    </row>
    <row r="85" spans="9:9">
      <c r="I85" s="169"/>
    </row>
    <row r="86" spans="9:9">
      <c r="I86" s="169"/>
    </row>
    <row r="87" spans="9:9">
      <c r="I87" s="169"/>
    </row>
    <row r="88" spans="9:9">
      <c r="I88" s="169"/>
    </row>
    <row r="89" spans="9:9">
      <c r="I89" s="169"/>
    </row>
    <row r="90" spans="9:9">
      <c r="I90" s="169"/>
    </row>
    <row r="91" spans="9:9">
      <c r="I91" s="169"/>
    </row>
    <row r="92" spans="9:9">
      <c r="I92" s="169"/>
    </row>
    <row r="93" spans="9:9">
      <c r="I93" s="169"/>
    </row>
    <row r="94" spans="9:9">
      <c r="I94" s="169"/>
    </row>
    <row r="95" spans="9:9">
      <c r="I95" s="169"/>
    </row>
    <row r="96" spans="9:9">
      <c r="I96" s="169"/>
    </row>
    <row r="97" spans="9:9">
      <c r="I97" s="169"/>
    </row>
    <row r="98" spans="9:9">
      <c r="I98" s="169"/>
    </row>
    <row r="99" spans="9:9">
      <c r="I99" s="169"/>
    </row>
    <row r="100" spans="9:9">
      <c r="I100" s="169"/>
    </row>
    <row r="101" spans="9:9">
      <c r="I101" s="169"/>
    </row>
  </sheetData>
  <phoneticPr fontId="29"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76" zoomScale="115" zoomScaleNormal="115" workbookViewId="0">
      <selection activeCell="I111" sqref="A1:N116"/>
    </sheetView>
  </sheetViews>
  <sheetFormatPr defaultRowHeight="14.15"/>
  <cols>
    <col min="1" max="1" width="8.921875" bestFit="1" customWidth="1"/>
    <col min="6" max="6" width="13.07421875" bestFit="1" customWidth="1"/>
    <col min="7" max="7" width="8.07421875" bestFit="1" customWidth="1"/>
    <col min="8" max="8" width="28" customWidth="1"/>
    <col min="9" max="9" width="71.07421875" style="1" customWidth="1"/>
    <col min="10" max="10" width="10.4609375" bestFit="1" customWidth="1"/>
    <col min="11" max="11" width="10.61328125" bestFit="1" customWidth="1"/>
    <col min="12" max="12" width="11.07421875" bestFit="1" customWidth="1"/>
    <col min="13" max="13" width="11.3828125" bestFit="1" customWidth="1"/>
    <col min="14" max="14" width="10.61328125" customWidth="1"/>
    <col min="257" max="257" width="8.921875" bestFit="1" customWidth="1"/>
    <col min="262" max="262" width="13.07421875" bestFit="1" customWidth="1"/>
    <col min="263" max="263" width="8.07421875" bestFit="1" customWidth="1"/>
    <col min="264" max="264" width="28" customWidth="1"/>
    <col min="265" max="265" width="71.07421875" customWidth="1"/>
    <col min="266" max="266" width="10.4609375" bestFit="1" customWidth="1"/>
    <col min="267" max="267" width="10.61328125" bestFit="1" customWidth="1"/>
    <col min="268" max="268" width="11.07421875" bestFit="1" customWidth="1"/>
    <col min="269" max="269" width="11.3828125" bestFit="1" customWidth="1"/>
    <col min="270" max="270" width="10.61328125" customWidth="1"/>
    <col min="513" max="513" width="8.921875" bestFit="1" customWidth="1"/>
    <col min="518" max="518" width="13.07421875" bestFit="1" customWidth="1"/>
    <col min="519" max="519" width="8.07421875" bestFit="1" customWidth="1"/>
    <col min="520" max="520" width="28" customWidth="1"/>
    <col min="521" max="521" width="71.07421875" customWidth="1"/>
    <col min="522" max="522" width="10.4609375" bestFit="1" customWidth="1"/>
    <col min="523" max="523" width="10.61328125" bestFit="1" customWidth="1"/>
    <col min="524" max="524" width="11.07421875" bestFit="1" customWidth="1"/>
    <col min="525" max="525" width="11.3828125" bestFit="1" customWidth="1"/>
    <col min="526" max="526" width="10.61328125" customWidth="1"/>
    <col min="769" max="769" width="8.921875" bestFit="1" customWidth="1"/>
    <col min="774" max="774" width="13.07421875" bestFit="1" customWidth="1"/>
    <col min="775" max="775" width="8.07421875" bestFit="1" customWidth="1"/>
    <col min="776" max="776" width="28" customWidth="1"/>
    <col min="777" max="777" width="71.07421875" customWidth="1"/>
    <col min="778" max="778" width="10.4609375" bestFit="1" customWidth="1"/>
    <col min="779" max="779" width="10.61328125" bestFit="1" customWidth="1"/>
    <col min="780" max="780" width="11.07421875" bestFit="1" customWidth="1"/>
    <col min="781" max="781" width="11.3828125" bestFit="1" customWidth="1"/>
    <col min="782" max="782" width="10.61328125" customWidth="1"/>
    <col min="1025" max="1025" width="8.921875" bestFit="1" customWidth="1"/>
    <col min="1030" max="1030" width="13.07421875" bestFit="1" customWidth="1"/>
    <col min="1031" max="1031" width="8.07421875" bestFit="1" customWidth="1"/>
    <col min="1032" max="1032" width="28" customWidth="1"/>
    <col min="1033" max="1033" width="71.07421875" customWidth="1"/>
    <col min="1034" max="1034" width="10.4609375" bestFit="1" customWidth="1"/>
    <col min="1035" max="1035" width="10.61328125" bestFit="1" customWidth="1"/>
    <col min="1036" max="1036" width="11.07421875" bestFit="1" customWidth="1"/>
    <col min="1037" max="1037" width="11.3828125" bestFit="1" customWidth="1"/>
    <col min="1038" max="1038" width="10.61328125" customWidth="1"/>
    <col min="1281" max="1281" width="8.921875" bestFit="1" customWidth="1"/>
    <col min="1286" max="1286" width="13.07421875" bestFit="1" customWidth="1"/>
    <col min="1287" max="1287" width="8.07421875" bestFit="1" customWidth="1"/>
    <col min="1288" max="1288" width="28" customWidth="1"/>
    <col min="1289" max="1289" width="71.07421875" customWidth="1"/>
    <col min="1290" max="1290" width="10.4609375" bestFit="1" customWidth="1"/>
    <col min="1291" max="1291" width="10.61328125" bestFit="1" customWidth="1"/>
    <col min="1292" max="1292" width="11.07421875" bestFit="1" customWidth="1"/>
    <col min="1293" max="1293" width="11.3828125" bestFit="1" customWidth="1"/>
    <col min="1294" max="1294" width="10.61328125" customWidth="1"/>
    <col min="1537" max="1537" width="8.921875" bestFit="1" customWidth="1"/>
    <col min="1542" max="1542" width="13.07421875" bestFit="1" customWidth="1"/>
    <col min="1543" max="1543" width="8.07421875" bestFit="1" customWidth="1"/>
    <col min="1544" max="1544" width="28" customWidth="1"/>
    <col min="1545" max="1545" width="71.07421875" customWidth="1"/>
    <col min="1546" max="1546" width="10.4609375" bestFit="1" customWidth="1"/>
    <col min="1547" max="1547" width="10.61328125" bestFit="1" customWidth="1"/>
    <col min="1548" max="1548" width="11.07421875" bestFit="1" customWidth="1"/>
    <col min="1549" max="1549" width="11.3828125" bestFit="1" customWidth="1"/>
    <col min="1550" max="1550" width="10.61328125" customWidth="1"/>
    <col min="1793" max="1793" width="8.921875" bestFit="1" customWidth="1"/>
    <col min="1798" max="1798" width="13.07421875" bestFit="1" customWidth="1"/>
    <col min="1799" max="1799" width="8.07421875" bestFit="1" customWidth="1"/>
    <col min="1800" max="1800" width="28" customWidth="1"/>
    <col min="1801" max="1801" width="71.07421875" customWidth="1"/>
    <col min="1802" max="1802" width="10.4609375" bestFit="1" customWidth="1"/>
    <col min="1803" max="1803" width="10.61328125" bestFit="1" customWidth="1"/>
    <col min="1804" max="1804" width="11.07421875" bestFit="1" customWidth="1"/>
    <col min="1805" max="1805" width="11.3828125" bestFit="1" customWidth="1"/>
    <col min="1806" max="1806" width="10.61328125" customWidth="1"/>
    <col min="2049" max="2049" width="8.921875" bestFit="1" customWidth="1"/>
    <col min="2054" max="2054" width="13.07421875" bestFit="1" customWidth="1"/>
    <col min="2055" max="2055" width="8.07421875" bestFit="1" customWidth="1"/>
    <col min="2056" max="2056" width="28" customWidth="1"/>
    <col min="2057" max="2057" width="71.07421875" customWidth="1"/>
    <col min="2058" max="2058" width="10.4609375" bestFit="1" customWidth="1"/>
    <col min="2059" max="2059" width="10.61328125" bestFit="1" customWidth="1"/>
    <col min="2060" max="2060" width="11.07421875" bestFit="1" customWidth="1"/>
    <col min="2061" max="2061" width="11.3828125" bestFit="1" customWidth="1"/>
    <col min="2062" max="2062" width="10.61328125" customWidth="1"/>
    <col min="2305" max="2305" width="8.921875" bestFit="1" customWidth="1"/>
    <col min="2310" max="2310" width="13.07421875" bestFit="1" customWidth="1"/>
    <col min="2311" max="2311" width="8.07421875" bestFit="1" customWidth="1"/>
    <col min="2312" max="2312" width="28" customWidth="1"/>
    <col min="2313" max="2313" width="71.07421875" customWidth="1"/>
    <col min="2314" max="2314" width="10.4609375" bestFit="1" customWidth="1"/>
    <col min="2315" max="2315" width="10.61328125" bestFit="1" customWidth="1"/>
    <col min="2316" max="2316" width="11.07421875" bestFit="1" customWidth="1"/>
    <col min="2317" max="2317" width="11.3828125" bestFit="1" customWidth="1"/>
    <col min="2318" max="2318" width="10.61328125" customWidth="1"/>
    <col min="2561" max="2561" width="8.921875" bestFit="1" customWidth="1"/>
    <col min="2566" max="2566" width="13.07421875" bestFit="1" customWidth="1"/>
    <col min="2567" max="2567" width="8.07421875" bestFit="1" customWidth="1"/>
    <col min="2568" max="2568" width="28" customWidth="1"/>
    <col min="2569" max="2569" width="71.07421875" customWidth="1"/>
    <col min="2570" max="2570" width="10.4609375" bestFit="1" customWidth="1"/>
    <col min="2571" max="2571" width="10.61328125" bestFit="1" customWidth="1"/>
    <col min="2572" max="2572" width="11.07421875" bestFit="1" customWidth="1"/>
    <col min="2573" max="2573" width="11.3828125" bestFit="1" customWidth="1"/>
    <col min="2574" max="2574" width="10.61328125" customWidth="1"/>
    <col min="2817" max="2817" width="8.921875" bestFit="1" customWidth="1"/>
    <col min="2822" max="2822" width="13.07421875" bestFit="1" customWidth="1"/>
    <col min="2823" max="2823" width="8.07421875" bestFit="1" customWidth="1"/>
    <col min="2824" max="2824" width="28" customWidth="1"/>
    <col min="2825" max="2825" width="71.07421875" customWidth="1"/>
    <col min="2826" max="2826" width="10.4609375" bestFit="1" customWidth="1"/>
    <col min="2827" max="2827" width="10.61328125" bestFit="1" customWidth="1"/>
    <col min="2828" max="2828" width="11.07421875" bestFit="1" customWidth="1"/>
    <col min="2829" max="2829" width="11.3828125" bestFit="1" customWidth="1"/>
    <col min="2830" max="2830" width="10.61328125" customWidth="1"/>
    <col min="3073" max="3073" width="8.921875" bestFit="1" customWidth="1"/>
    <col min="3078" max="3078" width="13.07421875" bestFit="1" customWidth="1"/>
    <col min="3079" max="3079" width="8.07421875" bestFit="1" customWidth="1"/>
    <col min="3080" max="3080" width="28" customWidth="1"/>
    <col min="3081" max="3081" width="71.07421875" customWidth="1"/>
    <col min="3082" max="3082" width="10.4609375" bestFit="1" customWidth="1"/>
    <col min="3083" max="3083" width="10.61328125" bestFit="1" customWidth="1"/>
    <col min="3084" max="3084" width="11.07421875" bestFit="1" customWidth="1"/>
    <col min="3085" max="3085" width="11.3828125" bestFit="1" customWidth="1"/>
    <col min="3086" max="3086" width="10.61328125" customWidth="1"/>
    <col min="3329" max="3329" width="8.921875" bestFit="1" customWidth="1"/>
    <col min="3334" max="3334" width="13.07421875" bestFit="1" customWidth="1"/>
    <col min="3335" max="3335" width="8.07421875" bestFit="1" customWidth="1"/>
    <col min="3336" max="3336" width="28" customWidth="1"/>
    <col min="3337" max="3337" width="71.07421875" customWidth="1"/>
    <col min="3338" max="3338" width="10.4609375" bestFit="1" customWidth="1"/>
    <col min="3339" max="3339" width="10.61328125" bestFit="1" customWidth="1"/>
    <col min="3340" max="3340" width="11.07421875" bestFit="1" customWidth="1"/>
    <col min="3341" max="3341" width="11.3828125" bestFit="1" customWidth="1"/>
    <col min="3342" max="3342" width="10.61328125" customWidth="1"/>
    <col min="3585" max="3585" width="8.921875" bestFit="1" customWidth="1"/>
    <col min="3590" max="3590" width="13.07421875" bestFit="1" customWidth="1"/>
    <col min="3591" max="3591" width="8.07421875" bestFit="1" customWidth="1"/>
    <col min="3592" max="3592" width="28" customWidth="1"/>
    <col min="3593" max="3593" width="71.07421875" customWidth="1"/>
    <col min="3594" max="3594" width="10.4609375" bestFit="1" customWidth="1"/>
    <col min="3595" max="3595" width="10.61328125" bestFit="1" customWidth="1"/>
    <col min="3596" max="3596" width="11.07421875" bestFit="1" customWidth="1"/>
    <col min="3597" max="3597" width="11.3828125" bestFit="1" customWidth="1"/>
    <col min="3598" max="3598" width="10.61328125" customWidth="1"/>
    <col min="3841" max="3841" width="8.921875" bestFit="1" customWidth="1"/>
    <col min="3846" max="3846" width="13.07421875" bestFit="1" customWidth="1"/>
    <col min="3847" max="3847" width="8.07421875" bestFit="1" customWidth="1"/>
    <col min="3848" max="3848" width="28" customWidth="1"/>
    <col min="3849" max="3849" width="71.07421875" customWidth="1"/>
    <col min="3850" max="3850" width="10.4609375" bestFit="1" customWidth="1"/>
    <col min="3851" max="3851" width="10.61328125" bestFit="1" customWidth="1"/>
    <col min="3852" max="3852" width="11.07421875" bestFit="1" customWidth="1"/>
    <col min="3853" max="3853" width="11.3828125" bestFit="1" customWidth="1"/>
    <col min="3854" max="3854" width="10.61328125" customWidth="1"/>
    <col min="4097" max="4097" width="8.921875" bestFit="1" customWidth="1"/>
    <col min="4102" max="4102" width="13.07421875" bestFit="1" customWidth="1"/>
    <col min="4103" max="4103" width="8.07421875" bestFit="1" customWidth="1"/>
    <col min="4104" max="4104" width="28" customWidth="1"/>
    <col min="4105" max="4105" width="71.07421875" customWidth="1"/>
    <col min="4106" max="4106" width="10.4609375" bestFit="1" customWidth="1"/>
    <col min="4107" max="4107" width="10.61328125" bestFit="1" customWidth="1"/>
    <col min="4108" max="4108" width="11.07421875" bestFit="1" customWidth="1"/>
    <col min="4109" max="4109" width="11.3828125" bestFit="1" customWidth="1"/>
    <col min="4110" max="4110" width="10.61328125" customWidth="1"/>
    <col min="4353" max="4353" width="8.921875" bestFit="1" customWidth="1"/>
    <col min="4358" max="4358" width="13.07421875" bestFit="1" customWidth="1"/>
    <col min="4359" max="4359" width="8.07421875" bestFit="1" customWidth="1"/>
    <col min="4360" max="4360" width="28" customWidth="1"/>
    <col min="4361" max="4361" width="71.07421875" customWidth="1"/>
    <col min="4362" max="4362" width="10.4609375" bestFit="1" customWidth="1"/>
    <col min="4363" max="4363" width="10.61328125" bestFit="1" customWidth="1"/>
    <col min="4364" max="4364" width="11.07421875" bestFit="1" customWidth="1"/>
    <col min="4365" max="4365" width="11.3828125" bestFit="1" customWidth="1"/>
    <col min="4366" max="4366" width="10.61328125" customWidth="1"/>
    <col min="4609" max="4609" width="8.921875" bestFit="1" customWidth="1"/>
    <col min="4614" max="4614" width="13.07421875" bestFit="1" customWidth="1"/>
    <col min="4615" max="4615" width="8.07421875" bestFit="1" customWidth="1"/>
    <col min="4616" max="4616" width="28" customWidth="1"/>
    <col min="4617" max="4617" width="71.07421875" customWidth="1"/>
    <col min="4618" max="4618" width="10.4609375" bestFit="1" customWidth="1"/>
    <col min="4619" max="4619" width="10.61328125" bestFit="1" customWidth="1"/>
    <col min="4620" max="4620" width="11.07421875" bestFit="1" customWidth="1"/>
    <col min="4621" max="4621" width="11.3828125" bestFit="1" customWidth="1"/>
    <col min="4622" max="4622" width="10.61328125" customWidth="1"/>
    <col min="4865" max="4865" width="8.921875" bestFit="1" customWidth="1"/>
    <col min="4870" max="4870" width="13.07421875" bestFit="1" customWidth="1"/>
    <col min="4871" max="4871" width="8.07421875" bestFit="1" customWidth="1"/>
    <col min="4872" max="4872" width="28" customWidth="1"/>
    <col min="4873" max="4873" width="71.07421875" customWidth="1"/>
    <col min="4874" max="4874" width="10.4609375" bestFit="1" customWidth="1"/>
    <col min="4875" max="4875" width="10.61328125" bestFit="1" customWidth="1"/>
    <col min="4876" max="4876" width="11.07421875" bestFit="1" customWidth="1"/>
    <col min="4877" max="4877" width="11.3828125" bestFit="1" customWidth="1"/>
    <col min="4878" max="4878" width="10.61328125" customWidth="1"/>
    <col min="5121" max="5121" width="8.921875" bestFit="1" customWidth="1"/>
    <col min="5126" max="5126" width="13.07421875" bestFit="1" customWidth="1"/>
    <col min="5127" max="5127" width="8.07421875" bestFit="1" customWidth="1"/>
    <col min="5128" max="5128" width="28" customWidth="1"/>
    <col min="5129" max="5129" width="71.07421875" customWidth="1"/>
    <col min="5130" max="5130" width="10.4609375" bestFit="1" customWidth="1"/>
    <col min="5131" max="5131" width="10.61328125" bestFit="1" customWidth="1"/>
    <col min="5132" max="5132" width="11.07421875" bestFit="1" customWidth="1"/>
    <col min="5133" max="5133" width="11.3828125" bestFit="1" customWidth="1"/>
    <col min="5134" max="5134" width="10.61328125" customWidth="1"/>
    <col min="5377" max="5377" width="8.921875" bestFit="1" customWidth="1"/>
    <col min="5382" max="5382" width="13.07421875" bestFit="1" customWidth="1"/>
    <col min="5383" max="5383" width="8.07421875" bestFit="1" customWidth="1"/>
    <col min="5384" max="5384" width="28" customWidth="1"/>
    <col min="5385" max="5385" width="71.07421875" customWidth="1"/>
    <col min="5386" max="5386" width="10.4609375" bestFit="1" customWidth="1"/>
    <col min="5387" max="5387" width="10.61328125" bestFit="1" customWidth="1"/>
    <col min="5388" max="5388" width="11.07421875" bestFit="1" customWidth="1"/>
    <col min="5389" max="5389" width="11.3828125" bestFit="1" customWidth="1"/>
    <col min="5390" max="5390" width="10.61328125" customWidth="1"/>
    <col min="5633" max="5633" width="8.921875" bestFit="1" customWidth="1"/>
    <col min="5638" max="5638" width="13.07421875" bestFit="1" customWidth="1"/>
    <col min="5639" max="5639" width="8.07421875" bestFit="1" customWidth="1"/>
    <col min="5640" max="5640" width="28" customWidth="1"/>
    <col min="5641" max="5641" width="71.07421875" customWidth="1"/>
    <col min="5642" max="5642" width="10.4609375" bestFit="1" customWidth="1"/>
    <col min="5643" max="5643" width="10.61328125" bestFit="1" customWidth="1"/>
    <col min="5644" max="5644" width="11.07421875" bestFit="1" customWidth="1"/>
    <col min="5645" max="5645" width="11.3828125" bestFit="1" customWidth="1"/>
    <col min="5646" max="5646" width="10.61328125" customWidth="1"/>
    <col min="5889" max="5889" width="8.921875" bestFit="1" customWidth="1"/>
    <col min="5894" max="5894" width="13.07421875" bestFit="1" customWidth="1"/>
    <col min="5895" max="5895" width="8.07421875" bestFit="1" customWidth="1"/>
    <col min="5896" max="5896" width="28" customWidth="1"/>
    <col min="5897" max="5897" width="71.07421875" customWidth="1"/>
    <col min="5898" max="5898" width="10.4609375" bestFit="1" customWidth="1"/>
    <col min="5899" max="5899" width="10.61328125" bestFit="1" customWidth="1"/>
    <col min="5900" max="5900" width="11.07421875" bestFit="1" customWidth="1"/>
    <col min="5901" max="5901" width="11.3828125" bestFit="1" customWidth="1"/>
    <col min="5902" max="5902" width="10.61328125" customWidth="1"/>
    <col min="6145" max="6145" width="8.921875" bestFit="1" customWidth="1"/>
    <col min="6150" max="6150" width="13.07421875" bestFit="1" customWidth="1"/>
    <col min="6151" max="6151" width="8.07421875" bestFit="1" customWidth="1"/>
    <col min="6152" max="6152" width="28" customWidth="1"/>
    <col min="6153" max="6153" width="71.07421875" customWidth="1"/>
    <col min="6154" max="6154" width="10.4609375" bestFit="1" customWidth="1"/>
    <col min="6155" max="6155" width="10.61328125" bestFit="1" customWidth="1"/>
    <col min="6156" max="6156" width="11.07421875" bestFit="1" customWidth="1"/>
    <col min="6157" max="6157" width="11.3828125" bestFit="1" customWidth="1"/>
    <col min="6158" max="6158" width="10.61328125" customWidth="1"/>
    <col min="6401" max="6401" width="8.921875" bestFit="1" customWidth="1"/>
    <col min="6406" max="6406" width="13.07421875" bestFit="1" customWidth="1"/>
    <col min="6407" max="6407" width="8.07421875" bestFit="1" customWidth="1"/>
    <col min="6408" max="6408" width="28" customWidth="1"/>
    <col min="6409" max="6409" width="71.07421875" customWidth="1"/>
    <col min="6410" max="6410" width="10.4609375" bestFit="1" customWidth="1"/>
    <col min="6411" max="6411" width="10.61328125" bestFit="1" customWidth="1"/>
    <col min="6412" max="6412" width="11.07421875" bestFit="1" customWidth="1"/>
    <col min="6413" max="6413" width="11.3828125" bestFit="1" customWidth="1"/>
    <col min="6414" max="6414" width="10.61328125" customWidth="1"/>
    <col min="6657" max="6657" width="8.921875" bestFit="1" customWidth="1"/>
    <col min="6662" max="6662" width="13.07421875" bestFit="1" customWidth="1"/>
    <col min="6663" max="6663" width="8.07421875" bestFit="1" customWidth="1"/>
    <col min="6664" max="6664" width="28" customWidth="1"/>
    <col min="6665" max="6665" width="71.07421875" customWidth="1"/>
    <col min="6666" max="6666" width="10.4609375" bestFit="1" customWidth="1"/>
    <col min="6667" max="6667" width="10.61328125" bestFit="1" customWidth="1"/>
    <col min="6668" max="6668" width="11.07421875" bestFit="1" customWidth="1"/>
    <col min="6669" max="6669" width="11.3828125" bestFit="1" customWidth="1"/>
    <col min="6670" max="6670" width="10.61328125" customWidth="1"/>
    <col min="6913" max="6913" width="8.921875" bestFit="1" customWidth="1"/>
    <col min="6918" max="6918" width="13.07421875" bestFit="1" customWidth="1"/>
    <col min="6919" max="6919" width="8.07421875" bestFit="1" customWidth="1"/>
    <col min="6920" max="6920" width="28" customWidth="1"/>
    <col min="6921" max="6921" width="71.07421875" customWidth="1"/>
    <col min="6922" max="6922" width="10.4609375" bestFit="1" customWidth="1"/>
    <col min="6923" max="6923" width="10.61328125" bestFit="1" customWidth="1"/>
    <col min="6924" max="6924" width="11.07421875" bestFit="1" customWidth="1"/>
    <col min="6925" max="6925" width="11.3828125" bestFit="1" customWidth="1"/>
    <col min="6926" max="6926" width="10.61328125" customWidth="1"/>
    <col min="7169" max="7169" width="8.921875" bestFit="1" customWidth="1"/>
    <col min="7174" max="7174" width="13.07421875" bestFit="1" customWidth="1"/>
    <col min="7175" max="7175" width="8.07421875" bestFit="1" customWidth="1"/>
    <col min="7176" max="7176" width="28" customWidth="1"/>
    <col min="7177" max="7177" width="71.07421875" customWidth="1"/>
    <col min="7178" max="7178" width="10.4609375" bestFit="1" customWidth="1"/>
    <col min="7179" max="7179" width="10.61328125" bestFit="1" customWidth="1"/>
    <col min="7180" max="7180" width="11.07421875" bestFit="1" customWidth="1"/>
    <col min="7181" max="7181" width="11.3828125" bestFit="1" customWidth="1"/>
    <col min="7182" max="7182" width="10.61328125" customWidth="1"/>
    <col min="7425" max="7425" width="8.921875" bestFit="1" customWidth="1"/>
    <col min="7430" max="7430" width="13.07421875" bestFit="1" customWidth="1"/>
    <col min="7431" max="7431" width="8.07421875" bestFit="1" customWidth="1"/>
    <col min="7432" max="7432" width="28" customWidth="1"/>
    <col min="7433" max="7433" width="71.07421875" customWidth="1"/>
    <col min="7434" max="7434" width="10.4609375" bestFit="1" customWidth="1"/>
    <col min="7435" max="7435" width="10.61328125" bestFit="1" customWidth="1"/>
    <col min="7436" max="7436" width="11.07421875" bestFit="1" customWidth="1"/>
    <col min="7437" max="7437" width="11.3828125" bestFit="1" customWidth="1"/>
    <col min="7438" max="7438" width="10.61328125" customWidth="1"/>
    <col min="7681" max="7681" width="8.921875" bestFit="1" customWidth="1"/>
    <col min="7686" max="7686" width="13.07421875" bestFit="1" customWidth="1"/>
    <col min="7687" max="7687" width="8.07421875" bestFit="1" customWidth="1"/>
    <col min="7688" max="7688" width="28" customWidth="1"/>
    <col min="7689" max="7689" width="71.07421875" customWidth="1"/>
    <col min="7690" max="7690" width="10.4609375" bestFit="1" customWidth="1"/>
    <col min="7691" max="7691" width="10.61328125" bestFit="1" customWidth="1"/>
    <col min="7692" max="7692" width="11.07421875" bestFit="1" customWidth="1"/>
    <col min="7693" max="7693" width="11.3828125" bestFit="1" customWidth="1"/>
    <col min="7694" max="7694" width="10.61328125" customWidth="1"/>
    <col min="7937" max="7937" width="8.921875" bestFit="1" customWidth="1"/>
    <col min="7942" max="7942" width="13.07421875" bestFit="1" customWidth="1"/>
    <col min="7943" max="7943" width="8.07421875" bestFit="1" customWidth="1"/>
    <col min="7944" max="7944" width="28" customWidth="1"/>
    <col min="7945" max="7945" width="71.07421875" customWidth="1"/>
    <col min="7946" max="7946" width="10.4609375" bestFit="1" customWidth="1"/>
    <col min="7947" max="7947" width="10.61328125" bestFit="1" customWidth="1"/>
    <col min="7948" max="7948" width="11.07421875" bestFit="1" customWidth="1"/>
    <col min="7949" max="7949" width="11.3828125" bestFit="1" customWidth="1"/>
    <col min="7950" max="7950" width="10.61328125" customWidth="1"/>
    <col min="8193" max="8193" width="8.921875" bestFit="1" customWidth="1"/>
    <col min="8198" max="8198" width="13.07421875" bestFit="1" customWidth="1"/>
    <col min="8199" max="8199" width="8.07421875" bestFit="1" customWidth="1"/>
    <col min="8200" max="8200" width="28" customWidth="1"/>
    <col min="8201" max="8201" width="71.07421875" customWidth="1"/>
    <col min="8202" max="8202" width="10.4609375" bestFit="1" customWidth="1"/>
    <col min="8203" max="8203" width="10.61328125" bestFit="1" customWidth="1"/>
    <col min="8204" max="8204" width="11.07421875" bestFit="1" customWidth="1"/>
    <col min="8205" max="8205" width="11.3828125" bestFit="1" customWidth="1"/>
    <col min="8206" max="8206" width="10.61328125" customWidth="1"/>
    <col min="8449" max="8449" width="8.921875" bestFit="1" customWidth="1"/>
    <col min="8454" max="8454" width="13.07421875" bestFit="1" customWidth="1"/>
    <col min="8455" max="8455" width="8.07421875" bestFit="1" customWidth="1"/>
    <col min="8456" max="8456" width="28" customWidth="1"/>
    <col min="8457" max="8457" width="71.07421875" customWidth="1"/>
    <col min="8458" max="8458" width="10.4609375" bestFit="1" customWidth="1"/>
    <col min="8459" max="8459" width="10.61328125" bestFit="1" customWidth="1"/>
    <col min="8460" max="8460" width="11.07421875" bestFit="1" customWidth="1"/>
    <col min="8461" max="8461" width="11.3828125" bestFit="1" customWidth="1"/>
    <col min="8462" max="8462" width="10.61328125" customWidth="1"/>
    <col min="8705" max="8705" width="8.921875" bestFit="1" customWidth="1"/>
    <col min="8710" max="8710" width="13.07421875" bestFit="1" customWidth="1"/>
    <col min="8711" max="8711" width="8.07421875" bestFit="1" customWidth="1"/>
    <col min="8712" max="8712" width="28" customWidth="1"/>
    <col min="8713" max="8713" width="71.07421875" customWidth="1"/>
    <col min="8714" max="8714" width="10.4609375" bestFit="1" customWidth="1"/>
    <col min="8715" max="8715" width="10.61328125" bestFit="1" customWidth="1"/>
    <col min="8716" max="8716" width="11.07421875" bestFit="1" customWidth="1"/>
    <col min="8717" max="8717" width="11.3828125" bestFit="1" customWidth="1"/>
    <col min="8718" max="8718" width="10.61328125" customWidth="1"/>
    <col min="8961" max="8961" width="8.921875" bestFit="1" customWidth="1"/>
    <col min="8966" max="8966" width="13.07421875" bestFit="1" customWidth="1"/>
    <col min="8967" max="8967" width="8.07421875" bestFit="1" customWidth="1"/>
    <col min="8968" max="8968" width="28" customWidth="1"/>
    <col min="8969" max="8969" width="71.07421875" customWidth="1"/>
    <col min="8970" max="8970" width="10.4609375" bestFit="1" customWidth="1"/>
    <col min="8971" max="8971" width="10.61328125" bestFit="1" customWidth="1"/>
    <col min="8972" max="8972" width="11.07421875" bestFit="1" customWidth="1"/>
    <col min="8973" max="8973" width="11.3828125" bestFit="1" customWidth="1"/>
    <col min="8974" max="8974" width="10.61328125" customWidth="1"/>
    <col min="9217" max="9217" width="8.921875" bestFit="1" customWidth="1"/>
    <col min="9222" max="9222" width="13.07421875" bestFit="1" customWidth="1"/>
    <col min="9223" max="9223" width="8.07421875" bestFit="1" customWidth="1"/>
    <col min="9224" max="9224" width="28" customWidth="1"/>
    <col min="9225" max="9225" width="71.07421875" customWidth="1"/>
    <col min="9226" max="9226" width="10.4609375" bestFit="1" customWidth="1"/>
    <col min="9227" max="9227" width="10.61328125" bestFit="1" customWidth="1"/>
    <col min="9228" max="9228" width="11.07421875" bestFit="1" customWidth="1"/>
    <col min="9229" max="9229" width="11.3828125" bestFit="1" customWidth="1"/>
    <col min="9230" max="9230" width="10.61328125" customWidth="1"/>
    <col min="9473" max="9473" width="8.921875" bestFit="1" customWidth="1"/>
    <col min="9478" max="9478" width="13.07421875" bestFit="1" customWidth="1"/>
    <col min="9479" max="9479" width="8.07421875" bestFit="1" customWidth="1"/>
    <col min="9480" max="9480" width="28" customWidth="1"/>
    <col min="9481" max="9481" width="71.07421875" customWidth="1"/>
    <col min="9482" max="9482" width="10.4609375" bestFit="1" customWidth="1"/>
    <col min="9483" max="9483" width="10.61328125" bestFit="1" customWidth="1"/>
    <col min="9484" max="9484" width="11.07421875" bestFit="1" customWidth="1"/>
    <col min="9485" max="9485" width="11.3828125" bestFit="1" customWidth="1"/>
    <col min="9486" max="9486" width="10.61328125" customWidth="1"/>
    <col min="9729" max="9729" width="8.921875" bestFit="1" customWidth="1"/>
    <col min="9734" max="9734" width="13.07421875" bestFit="1" customWidth="1"/>
    <col min="9735" max="9735" width="8.07421875" bestFit="1" customWidth="1"/>
    <col min="9736" max="9736" width="28" customWidth="1"/>
    <col min="9737" max="9737" width="71.07421875" customWidth="1"/>
    <col min="9738" max="9738" width="10.4609375" bestFit="1" customWidth="1"/>
    <col min="9739" max="9739" width="10.61328125" bestFit="1" customWidth="1"/>
    <col min="9740" max="9740" width="11.07421875" bestFit="1" customWidth="1"/>
    <col min="9741" max="9741" width="11.3828125" bestFit="1" customWidth="1"/>
    <col min="9742" max="9742" width="10.61328125" customWidth="1"/>
    <col min="9985" max="9985" width="8.921875" bestFit="1" customWidth="1"/>
    <col min="9990" max="9990" width="13.07421875" bestFit="1" customWidth="1"/>
    <col min="9991" max="9991" width="8.07421875" bestFit="1" customWidth="1"/>
    <col min="9992" max="9992" width="28" customWidth="1"/>
    <col min="9993" max="9993" width="71.07421875" customWidth="1"/>
    <col min="9994" max="9994" width="10.4609375" bestFit="1" customWidth="1"/>
    <col min="9995" max="9995" width="10.61328125" bestFit="1" customWidth="1"/>
    <col min="9996" max="9996" width="11.07421875" bestFit="1" customWidth="1"/>
    <col min="9997" max="9997" width="11.3828125" bestFit="1" customWidth="1"/>
    <col min="9998" max="9998" width="10.61328125" customWidth="1"/>
    <col min="10241" max="10241" width="8.921875" bestFit="1" customWidth="1"/>
    <col min="10246" max="10246" width="13.07421875" bestFit="1" customWidth="1"/>
    <col min="10247" max="10247" width="8.07421875" bestFit="1" customWidth="1"/>
    <col min="10248" max="10248" width="28" customWidth="1"/>
    <col min="10249" max="10249" width="71.07421875" customWidth="1"/>
    <col min="10250" max="10250" width="10.4609375" bestFit="1" customWidth="1"/>
    <col min="10251" max="10251" width="10.61328125" bestFit="1" customWidth="1"/>
    <col min="10252" max="10252" width="11.07421875" bestFit="1" customWidth="1"/>
    <col min="10253" max="10253" width="11.3828125" bestFit="1" customWidth="1"/>
    <col min="10254" max="10254" width="10.61328125" customWidth="1"/>
    <col min="10497" max="10497" width="8.921875" bestFit="1" customWidth="1"/>
    <col min="10502" max="10502" width="13.07421875" bestFit="1" customWidth="1"/>
    <col min="10503" max="10503" width="8.07421875" bestFit="1" customWidth="1"/>
    <col min="10504" max="10504" width="28" customWidth="1"/>
    <col min="10505" max="10505" width="71.07421875" customWidth="1"/>
    <col min="10506" max="10506" width="10.4609375" bestFit="1" customWidth="1"/>
    <col min="10507" max="10507" width="10.61328125" bestFit="1" customWidth="1"/>
    <col min="10508" max="10508" width="11.07421875" bestFit="1" customWidth="1"/>
    <col min="10509" max="10509" width="11.3828125" bestFit="1" customWidth="1"/>
    <col min="10510" max="10510" width="10.61328125" customWidth="1"/>
    <col min="10753" max="10753" width="8.921875" bestFit="1" customWidth="1"/>
    <col min="10758" max="10758" width="13.07421875" bestFit="1" customWidth="1"/>
    <col min="10759" max="10759" width="8.07421875" bestFit="1" customWidth="1"/>
    <col min="10760" max="10760" width="28" customWidth="1"/>
    <col min="10761" max="10761" width="71.07421875" customWidth="1"/>
    <col min="10762" max="10762" width="10.4609375" bestFit="1" customWidth="1"/>
    <col min="10763" max="10763" width="10.61328125" bestFit="1" customWidth="1"/>
    <col min="10764" max="10764" width="11.07421875" bestFit="1" customWidth="1"/>
    <col min="10765" max="10765" width="11.3828125" bestFit="1" customWidth="1"/>
    <col min="10766" max="10766" width="10.61328125" customWidth="1"/>
    <col min="11009" max="11009" width="8.921875" bestFit="1" customWidth="1"/>
    <col min="11014" max="11014" width="13.07421875" bestFit="1" customWidth="1"/>
    <col min="11015" max="11015" width="8.07421875" bestFit="1" customWidth="1"/>
    <col min="11016" max="11016" width="28" customWidth="1"/>
    <col min="11017" max="11017" width="71.07421875" customWidth="1"/>
    <col min="11018" max="11018" width="10.4609375" bestFit="1" customWidth="1"/>
    <col min="11019" max="11019" width="10.61328125" bestFit="1" customWidth="1"/>
    <col min="11020" max="11020" width="11.07421875" bestFit="1" customWidth="1"/>
    <col min="11021" max="11021" width="11.3828125" bestFit="1" customWidth="1"/>
    <col min="11022" max="11022" width="10.61328125" customWidth="1"/>
    <col min="11265" max="11265" width="8.921875" bestFit="1" customWidth="1"/>
    <col min="11270" max="11270" width="13.07421875" bestFit="1" customWidth="1"/>
    <col min="11271" max="11271" width="8.07421875" bestFit="1" customWidth="1"/>
    <col min="11272" max="11272" width="28" customWidth="1"/>
    <col min="11273" max="11273" width="71.07421875" customWidth="1"/>
    <col min="11274" max="11274" width="10.4609375" bestFit="1" customWidth="1"/>
    <col min="11275" max="11275" width="10.61328125" bestFit="1" customWidth="1"/>
    <col min="11276" max="11276" width="11.07421875" bestFit="1" customWidth="1"/>
    <col min="11277" max="11277" width="11.3828125" bestFit="1" customWidth="1"/>
    <col min="11278" max="11278" width="10.61328125" customWidth="1"/>
    <col min="11521" max="11521" width="8.921875" bestFit="1" customWidth="1"/>
    <col min="11526" max="11526" width="13.07421875" bestFit="1" customWidth="1"/>
    <col min="11527" max="11527" width="8.07421875" bestFit="1" customWidth="1"/>
    <col min="11528" max="11528" width="28" customWidth="1"/>
    <col min="11529" max="11529" width="71.07421875" customWidth="1"/>
    <col min="11530" max="11530" width="10.4609375" bestFit="1" customWidth="1"/>
    <col min="11531" max="11531" width="10.61328125" bestFit="1" customWidth="1"/>
    <col min="11532" max="11532" width="11.07421875" bestFit="1" customWidth="1"/>
    <col min="11533" max="11533" width="11.3828125" bestFit="1" customWidth="1"/>
    <col min="11534" max="11534" width="10.61328125" customWidth="1"/>
    <col min="11777" max="11777" width="8.921875" bestFit="1" customWidth="1"/>
    <col min="11782" max="11782" width="13.07421875" bestFit="1" customWidth="1"/>
    <col min="11783" max="11783" width="8.07421875" bestFit="1" customWidth="1"/>
    <col min="11784" max="11784" width="28" customWidth="1"/>
    <col min="11785" max="11785" width="71.07421875" customWidth="1"/>
    <col min="11786" max="11786" width="10.4609375" bestFit="1" customWidth="1"/>
    <col min="11787" max="11787" width="10.61328125" bestFit="1" customWidth="1"/>
    <col min="11788" max="11788" width="11.07421875" bestFit="1" customWidth="1"/>
    <col min="11789" max="11789" width="11.3828125" bestFit="1" customWidth="1"/>
    <col min="11790" max="11790" width="10.61328125" customWidth="1"/>
    <col min="12033" max="12033" width="8.921875" bestFit="1" customWidth="1"/>
    <col min="12038" max="12038" width="13.07421875" bestFit="1" customWidth="1"/>
    <col min="12039" max="12039" width="8.07421875" bestFit="1" customWidth="1"/>
    <col min="12040" max="12040" width="28" customWidth="1"/>
    <col min="12041" max="12041" width="71.07421875" customWidth="1"/>
    <col min="12042" max="12042" width="10.4609375" bestFit="1" customWidth="1"/>
    <col min="12043" max="12043" width="10.61328125" bestFit="1" customWidth="1"/>
    <col min="12044" max="12044" width="11.07421875" bestFit="1" customWidth="1"/>
    <col min="12045" max="12045" width="11.3828125" bestFit="1" customWidth="1"/>
    <col min="12046" max="12046" width="10.61328125" customWidth="1"/>
    <col min="12289" max="12289" width="8.921875" bestFit="1" customWidth="1"/>
    <col min="12294" max="12294" width="13.07421875" bestFit="1" customWidth="1"/>
    <col min="12295" max="12295" width="8.07421875" bestFit="1" customWidth="1"/>
    <col min="12296" max="12296" width="28" customWidth="1"/>
    <col min="12297" max="12297" width="71.07421875" customWidth="1"/>
    <col min="12298" max="12298" width="10.4609375" bestFit="1" customWidth="1"/>
    <col min="12299" max="12299" width="10.61328125" bestFit="1" customWidth="1"/>
    <col min="12300" max="12300" width="11.07421875" bestFit="1" customWidth="1"/>
    <col min="12301" max="12301" width="11.3828125" bestFit="1" customWidth="1"/>
    <col min="12302" max="12302" width="10.61328125" customWidth="1"/>
    <col min="12545" max="12545" width="8.921875" bestFit="1" customWidth="1"/>
    <col min="12550" max="12550" width="13.07421875" bestFit="1" customWidth="1"/>
    <col min="12551" max="12551" width="8.07421875" bestFit="1" customWidth="1"/>
    <col min="12552" max="12552" width="28" customWidth="1"/>
    <col min="12553" max="12553" width="71.07421875" customWidth="1"/>
    <col min="12554" max="12554" width="10.4609375" bestFit="1" customWidth="1"/>
    <col min="12555" max="12555" width="10.61328125" bestFit="1" customWidth="1"/>
    <col min="12556" max="12556" width="11.07421875" bestFit="1" customWidth="1"/>
    <col min="12557" max="12557" width="11.3828125" bestFit="1" customWidth="1"/>
    <col min="12558" max="12558" width="10.61328125" customWidth="1"/>
    <col min="12801" max="12801" width="8.921875" bestFit="1" customWidth="1"/>
    <col min="12806" max="12806" width="13.07421875" bestFit="1" customWidth="1"/>
    <col min="12807" max="12807" width="8.07421875" bestFit="1" customWidth="1"/>
    <col min="12808" max="12808" width="28" customWidth="1"/>
    <col min="12809" max="12809" width="71.07421875" customWidth="1"/>
    <col min="12810" max="12810" width="10.4609375" bestFit="1" customWidth="1"/>
    <col min="12811" max="12811" width="10.61328125" bestFit="1" customWidth="1"/>
    <col min="12812" max="12812" width="11.07421875" bestFit="1" customWidth="1"/>
    <col min="12813" max="12813" width="11.3828125" bestFit="1" customWidth="1"/>
    <col min="12814" max="12814" width="10.61328125" customWidth="1"/>
    <col min="13057" max="13057" width="8.921875" bestFit="1" customWidth="1"/>
    <col min="13062" max="13062" width="13.07421875" bestFit="1" customWidth="1"/>
    <col min="13063" max="13063" width="8.07421875" bestFit="1" customWidth="1"/>
    <col min="13064" max="13064" width="28" customWidth="1"/>
    <col min="13065" max="13065" width="71.07421875" customWidth="1"/>
    <col min="13066" max="13066" width="10.4609375" bestFit="1" customWidth="1"/>
    <col min="13067" max="13067" width="10.61328125" bestFit="1" customWidth="1"/>
    <col min="13068" max="13068" width="11.07421875" bestFit="1" customWidth="1"/>
    <col min="13069" max="13069" width="11.3828125" bestFit="1" customWidth="1"/>
    <col min="13070" max="13070" width="10.61328125" customWidth="1"/>
    <col min="13313" max="13313" width="8.921875" bestFit="1" customWidth="1"/>
    <col min="13318" max="13318" width="13.07421875" bestFit="1" customWidth="1"/>
    <col min="13319" max="13319" width="8.07421875" bestFit="1" customWidth="1"/>
    <col min="13320" max="13320" width="28" customWidth="1"/>
    <col min="13321" max="13321" width="71.07421875" customWidth="1"/>
    <col min="13322" max="13322" width="10.4609375" bestFit="1" customWidth="1"/>
    <col min="13323" max="13323" width="10.61328125" bestFit="1" customWidth="1"/>
    <col min="13324" max="13324" width="11.07421875" bestFit="1" customWidth="1"/>
    <col min="13325" max="13325" width="11.3828125" bestFit="1" customWidth="1"/>
    <col min="13326" max="13326" width="10.61328125" customWidth="1"/>
    <col min="13569" max="13569" width="8.921875" bestFit="1" customWidth="1"/>
    <col min="13574" max="13574" width="13.07421875" bestFit="1" customWidth="1"/>
    <col min="13575" max="13575" width="8.07421875" bestFit="1" customWidth="1"/>
    <col min="13576" max="13576" width="28" customWidth="1"/>
    <col min="13577" max="13577" width="71.07421875" customWidth="1"/>
    <col min="13578" max="13578" width="10.4609375" bestFit="1" customWidth="1"/>
    <col min="13579" max="13579" width="10.61328125" bestFit="1" customWidth="1"/>
    <col min="13580" max="13580" width="11.07421875" bestFit="1" customWidth="1"/>
    <col min="13581" max="13581" width="11.3828125" bestFit="1" customWidth="1"/>
    <col min="13582" max="13582" width="10.61328125" customWidth="1"/>
    <col min="13825" max="13825" width="8.921875" bestFit="1" customWidth="1"/>
    <col min="13830" max="13830" width="13.07421875" bestFit="1" customWidth="1"/>
    <col min="13831" max="13831" width="8.07421875" bestFit="1" customWidth="1"/>
    <col min="13832" max="13832" width="28" customWidth="1"/>
    <col min="13833" max="13833" width="71.07421875" customWidth="1"/>
    <col min="13834" max="13834" width="10.4609375" bestFit="1" customWidth="1"/>
    <col min="13835" max="13835" width="10.61328125" bestFit="1" customWidth="1"/>
    <col min="13836" max="13836" width="11.07421875" bestFit="1" customWidth="1"/>
    <col min="13837" max="13837" width="11.3828125" bestFit="1" customWidth="1"/>
    <col min="13838" max="13838" width="10.61328125" customWidth="1"/>
    <col min="14081" max="14081" width="8.921875" bestFit="1" customWidth="1"/>
    <col min="14086" max="14086" width="13.07421875" bestFit="1" customWidth="1"/>
    <col min="14087" max="14087" width="8.07421875" bestFit="1" customWidth="1"/>
    <col min="14088" max="14088" width="28" customWidth="1"/>
    <col min="14089" max="14089" width="71.07421875" customWidth="1"/>
    <col min="14090" max="14090" width="10.4609375" bestFit="1" customWidth="1"/>
    <col min="14091" max="14091" width="10.61328125" bestFit="1" customWidth="1"/>
    <col min="14092" max="14092" width="11.07421875" bestFit="1" customWidth="1"/>
    <col min="14093" max="14093" width="11.3828125" bestFit="1" customWidth="1"/>
    <col min="14094" max="14094" width="10.61328125" customWidth="1"/>
    <col min="14337" max="14337" width="8.921875" bestFit="1" customWidth="1"/>
    <col min="14342" max="14342" width="13.07421875" bestFit="1" customWidth="1"/>
    <col min="14343" max="14343" width="8.07421875" bestFit="1" customWidth="1"/>
    <col min="14344" max="14344" width="28" customWidth="1"/>
    <col min="14345" max="14345" width="71.07421875" customWidth="1"/>
    <col min="14346" max="14346" width="10.4609375" bestFit="1" customWidth="1"/>
    <col min="14347" max="14347" width="10.61328125" bestFit="1" customWidth="1"/>
    <col min="14348" max="14348" width="11.07421875" bestFit="1" customWidth="1"/>
    <col min="14349" max="14349" width="11.3828125" bestFit="1" customWidth="1"/>
    <col min="14350" max="14350" width="10.61328125" customWidth="1"/>
    <col min="14593" max="14593" width="8.921875" bestFit="1" customWidth="1"/>
    <col min="14598" max="14598" width="13.07421875" bestFit="1" customWidth="1"/>
    <col min="14599" max="14599" width="8.07421875" bestFit="1" customWidth="1"/>
    <col min="14600" max="14600" width="28" customWidth="1"/>
    <col min="14601" max="14601" width="71.07421875" customWidth="1"/>
    <col min="14602" max="14602" width="10.4609375" bestFit="1" customWidth="1"/>
    <col min="14603" max="14603" width="10.61328125" bestFit="1" customWidth="1"/>
    <col min="14604" max="14604" width="11.07421875" bestFit="1" customWidth="1"/>
    <col min="14605" max="14605" width="11.3828125" bestFit="1" customWidth="1"/>
    <col min="14606" max="14606" width="10.61328125" customWidth="1"/>
    <col min="14849" max="14849" width="8.921875" bestFit="1" customWidth="1"/>
    <col min="14854" max="14854" width="13.07421875" bestFit="1" customWidth="1"/>
    <col min="14855" max="14855" width="8.07421875" bestFit="1" customWidth="1"/>
    <col min="14856" max="14856" width="28" customWidth="1"/>
    <col min="14857" max="14857" width="71.07421875" customWidth="1"/>
    <col min="14858" max="14858" width="10.4609375" bestFit="1" customWidth="1"/>
    <col min="14859" max="14859" width="10.61328125" bestFit="1" customWidth="1"/>
    <col min="14860" max="14860" width="11.07421875" bestFit="1" customWidth="1"/>
    <col min="14861" max="14861" width="11.3828125" bestFit="1" customWidth="1"/>
    <col min="14862" max="14862" width="10.61328125" customWidth="1"/>
    <col min="15105" max="15105" width="8.921875" bestFit="1" customWidth="1"/>
    <col min="15110" max="15110" width="13.07421875" bestFit="1" customWidth="1"/>
    <col min="15111" max="15111" width="8.07421875" bestFit="1" customWidth="1"/>
    <col min="15112" max="15112" width="28" customWidth="1"/>
    <col min="15113" max="15113" width="71.07421875" customWidth="1"/>
    <col min="15114" max="15114" width="10.4609375" bestFit="1" customWidth="1"/>
    <col min="15115" max="15115" width="10.61328125" bestFit="1" customWidth="1"/>
    <col min="15116" max="15116" width="11.07421875" bestFit="1" customWidth="1"/>
    <col min="15117" max="15117" width="11.3828125" bestFit="1" customWidth="1"/>
    <col min="15118" max="15118" width="10.61328125" customWidth="1"/>
    <col min="15361" max="15361" width="8.921875" bestFit="1" customWidth="1"/>
    <col min="15366" max="15366" width="13.07421875" bestFit="1" customWidth="1"/>
    <col min="15367" max="15367" width="8.07421875" bestFit="1" customWidth="1"/>
    <col min="15368" max="15368" width="28" customWidth="1"/>
    <col min="15369" max="15369" width="71.07421875" customWidth="1"/>
    <col min="15370" max="15370" width="10.4609375" bestFit="1" customWidth="1"/>
    <col min="15371" max="15371" width="10.61328125" bestFit="1" customWidth="1"/>
    <col min="15372" max="15372" width="11.07421875" bestFit="1" customWidth="1"/>
    <col min="15373" max="15373" width="11.3828125" bestFit="1" customWidth="1"/>
    <col min="15374" max="15374" width="10.61328125" customWidth="1"/>
    <col min="15617" max="15617" width="8.921875" bestFit="1" customWidth="1"/>
    <col min="15622" max="15622" width="13.07421875" bestFit="1" customWidth="1"/>
    <col min="15623" max="15623" width="8.07421875" bestFit="1" customWidth="1"/>
    <col min="15624" max="15624" width="28" customWidth="1"/>
    <col min="15625" max="15625" width="71.07421875" customWidth="1"/>
    <col min="15626" max="15626" width="10.4609375" bestFit="1" customWidth="1"/>
    <col min="15627" max="15627" width="10.61328125" bestFit="1" customWidth="1"/>
    <col min="15628" max="15628" width="11.07421875" bestFit="1" customWidth="1"/>
    <col min="15629" max="15629" width="11.3828125" bestFit="1" customWidth="1"/>
    <col min="15630" max="15630" width="10.61328125" customWidth="1"/>
    <col min="15873" max="15873" width="8.921875" bestFit="1" customWidth="1"/>
    <col min="15878" max="15878" width="13.07421875" bestFit="1" customWidth="1"/>
    <col min="15879" max="15879" width="8.07421875" bestFit="1" customWidth="1"/>
    <col min="15880" max="15880" width="28" customWidth="1"/>
    <col min="15881" max="15881" width="71.07421875" customWidth="1"/>
    <col min="15882" max="15882" width="10.4609375" bestFit="1" customWidth="1"/>
    <col min="15883" max="15883" width="10.61328125" bestFit="1" customWidth="1"/>
    <col min="15884" max="15884" width="11.07421875" bestFit="1" customWidth="1"/>
    <col min="15885" max="15885" width="11.3828125" bestFit="1" customWidth="1"/>
    <col min="15886" max="15886" width="10.61328125" customWidth="1"/>
    <col min="16129" max="16129" width="8.921875" bestFit="1" customWidth="1"/>
    <col min="16134" max="16134" width="13.07421875" bestFit="1" customWidth="1"/>
    <col min="16135" max="16135" width="8.07421875" bestFit="1" customWidth="1"/>
    <col min="16136" max="16136" width="28" customWidth="1"/>
    <col min="16137" max="16137" width="71.07421875" customWidth="1"/>
    <col min="16138" max="16138" width="10.4609375" bestFit="1" customWidth="1"/>
    <col min="16139" max="16139" width="10.61328125" bestFit="1" customWidth="1"/>
    <col min="16140" max="16140" width="11.07421875" bestFit="1" customWidth="1"/>
    <col min="16141" max="16141" width="11.3828125" bestFit="1" customWidth="1"/>
    <col min="16142" max="16142" width="10.61328125" customWidth="1"/>
  </cols>
  <sheetData>
    <row r="1" spans="1:14" ht="29.15">
      <c r="A1" s="92" t="s">
        <v>106</v>
      </c>
      <c r="B1" s="93" t="s">
        <v>107</v>
      </c>
      <c r="C1" s="92" t="s">
        <v>108</v>
      </c>
      <c r="D1" s="92" t="s">
        <v>109</v>
      </c>
      <c r="E1" s="92" t="s">
        <v>110</v>
      </c>
      <c r="F1" s="92" t="s">
        <v>111</v>
      </c>
      <c r="G1" s="92" t="s">
        <v>112</v>
      </c>
      <c r="H1" s="92" t="s">
        <v>113</v>
      </c>
      <c r="I1" s="92" t="s">
        <v>114</v>
      </c>
      <c r="J1" s="92" t="s">
        <v>115</v>
      </c>
      <c r="K1" s="92" t="s">
        <v>116</v>
      </c>
      <c r="L1" s="92" t="s">
        <v>117</v>
      </c>
      <c r="M1" s="92" t="s">
        <v>118</v>
      </c>
      <c r="N1" s="92" t="s">
        <v>119</v>
      </c>
    </row>
    <row r="2" spans="1:14" ht="14.6">
      <c r="A2" s="6"/>
      <c r="B2" s="5" t="s">
        <v>2521</v>
      </c>
      <c r="C2" s="6"/>
      <c r="D2" s="6"/>
      <c r="E2" s="6">
        <f>SUM(E3:E10)</f>
        <v>32</v>
      </c>
      <c r="F2" s="7" t="str">
        <f>CONCATENATE("32'h",K2)</f>
        <v>32'h00000000</v>
      </c>
      <c r="G2" s="7"/>
      <c r="H2" s="8" t="s">
        <v>2522</v>
      </c>
      <c r="I2" s="8"/>
      <c r="J2" s="6"/>
      <c r="K2" s="6" t="str">
        <f>LOWER(DEC2HEX(L2,8))</f>
        <v>00000000</v>
      </c>
      <c r="L2" s="6">
        <f>SUM(L3:L10)</f>
        <v>0</v>
      </c>
      <c r="M2" s="6">
        <v>12</v>
      </c>
      <c r="N2" s="6" t="s">
        <v>152</v>
      </c>
    </row>
    <row r="3" spans="1:14" ht="14.6">
      <c r="A3" s="17"/>
      <c r="B3" s="17"/>
      <c r="C3" s="26">
        <v>18</v>
      </c>
      <c r="D3" s="26">
        <v>31</v>
      </c>
      <c r="E3" s="26">
        <f t="shared" ref="E3:E10" si="0">D3+1-C3</f>
        <v>14</v>
      </c>
      <c r="F3" s="26" t="str">
        <f t="shared" ref="F3:F10" si="1">CONCATENATE(E3,"'h",K3)</f>
        <v>14'h0</v>
      </c>
      <c r="G3" s="26" t="s">
        <v>2382</v>
      </c>
      <c r="H3" s="18" t="s">
        <v>106</v>
      </c>
      <c r="I3" s="16"/>
      <c r="J3" s="26">
        <v>0</v>
      </c>
      <c r="K3" s="26" t="str">
        <f t="shared" ref="K3:K10" si="2">LOWER(DEC2HEX((J3)))</f>
        <v>0</v>
      </c>
      <c r="L3" s="26">
        <f t="shared" ref="L3:L10" si="3">J3*(2^C3)</f>
        <v>0</v>
      </c>
      <c r="M3" s="19"/>
    </row>
    <row r="4" spans="1:14" ht="14.6">
      <c r="A4" s="55"/>
      <c r="B4" s="55"/>
      <c r="C4" s="26">
        <v>17</v>
      </c>
      <c r="D4" s="26">
        <v>17</v>
      </c>
      <c r="E4" s="26">
        <f t="shared" si="0"/>
        <v>1</v>
      </c>
      <c r="F4" s="26" t="str">
        <f t="shared" si="1"/>
        <v>1'h0</v>
      </c>
      <c r="G4" s="26" t="s">
        <v>123</v>
      </c>
      <c r="H4" s="10" t="s">
        <v>2586</v>
      </c>
      <c r="I4" s="32" t="s">
        <v>2587</v>
      </c>
      <c r="J4" s="26">
        <v>0</v>
      </c>
      <c r="K4" s="26" t="str">
        <f t="shared" si="2"/>
        <v>0</v>
      </c>
      <c r="L4" s="26">
        <f t="shared" si="3"/>
        <v>0</v>
      </c>
      <c r="M4" s="19"/>
    </row>
    <row r="5" spans="1:14" ht="14.6">
      <c r="A5" s="55"/>
      <c r="B5" s="55"/>
      <c r="C5" s="26">
        <v>15</v>
      </c>
      <c r="D5" s="26">
        <v>16</v>
      </c>
      <c r="E5" s="26">
        <f t="shared" si="0"/>
        <v>2</v>
      </c>
      <c r="F5" s="26" t="str">
        <f t="shared" si="1"/>
        <v>2'h0</v>
      </c>
      <c r="G5" s="26" t="s">
        <v>123</v>
      </c>
      <c r="H5" s="18" t="s">
        <v>3900</v>
      </c>
      <c r="I5" s="34" t="s">
        <v>2524</v>
      </c>
      <c r="J5" s="26">
        <v>0</v>
      </c>
      <c r="K5" s="26" t="str">
        <f t="shared" si="2"/>
        <v>0</v>
      </c>
      <c r="L5" s="26">
        <f t="shared" si="3"/>
        <v>0</v>
      </c>
      <c r="M5" s="19"/>
    </row>
    <row r="6" spans="1:14" ht="14.6">
      <c r="A6" s="55"/>
      <c r="B6" s="55"/>
      <c r="C6" s="26">
        <v>10</v>
      </c>
      <c r="D6" s="26">
        <v>14</v>
      </c>
      <c r="E6" s="26">
        <f t="shared" si="0"/>
        <v>5</v>
      </c>
      <c r="F6" s="26" t="str">
        <f t="shared" si="1"/>
        <v>5'h0</v>
      </c>
      <c r="G6" s="26" t="s">
        <v>123</v>
      </c>
      <c r="H6" s="18" t="s">
        <v>2523</v>
      </c>
      <c r="I6" s="34" t="s">
        <v>2524</v>
      </c>
      <c r="J6" s="26">
        <v>0</v>
      </c>
      <c r="K6" s="26" t="str">
        <f t="shared" si="2"/>
        <v>0</v>
      </c>
      <c r="L6" s="26">
        <f t="shared" si="3"/>
        <v>0</v>
      </c>
      <c r="M6" s="19"/>
    </row>
    <row r="7" spans="1:14" ht="14.6">
      <c r="A7" s="55"/>
      <c r="B7" s="55"/>
      <c r="C7" s="26">
        <v>9</v>
      </c>
      <c r="D7" s="26">
        <v>9</v>
      </c>
      <c r="E7" s="26">
        <f t="shared" si="0"/>
        <v>1</v>
      </c>
      <c r="F7" s="26" t="str">
        <f t="shared" si="1"/>
        <v>1'h0</v>
      </c>
      <c r="G7" s="26" t="s">
        <v>123</v>
      </c>
      <c r="H7" s="18" t="s">
        <v>2525</v>
      </c>
      <c r="I7" s="34" t="s">
        <v>2526</v>
      </c>
      <c r="J7" s="26">
        <v>0</v>
      </c>
      <c r="K7" s="26" t="str">
        <f t="shared" si="2"/>
        <v>0</v>
      </c>
      <c r="L7" s="26">
        <f t="shared" si="3"/>
        <v>0</v>
      </c>
      <c r="M7" s="19"/>
    </row>
    <row r="8" spans="1:14" ht="14.6">
      <c r="A8" s="55"/>
      <c r="B8" s="55"/>
      <c r="C8" s="26">
        <v>6</v>
      </c>
      <c r="D8" s="26">
        <v>8</v>
      </c>
      <c r="E8" s="26">
        <f t="shared" si="0"/>
        <v>3</v>
      </c>
      <c r="F8" s="26" t="str">
        <f t="shared" si="1"/>
        <v>3'h0</v>
      </c>
      <c r="G8" s="26" t="s">
        <v>123</v>
      </c>
      <c r="H8" s="18" t="s">
        <v>3901</v>
      </c>
      <c r="I8" s="34" t="s">
        <v>2528</v>
      </c>
      <c r="J8" s="26">
        <v>0</v>
      </c>
      <c r="K8" s="26" t="str">
        <f t="shared" si="2"/>
        <v>0</v>
      </c>
      <c r="L8" s="26">
        <f t="shared" si="3"/>
        <v>0</v>
      </c>
      <c r="M8" s="19"/>
    </row>
    <row r="9" spans="1:14" ht="14.6">
      <c r="A9" s="55"/>
      <c r="B9" s="55"/>
      <c r="C9" s="26">
        <v>1</v>
      </c>
      <c r="D9" s="26">
        <v>5</v>
      </c>
      <c r="E9" s="26">
        <f t="shared" si="0"/>
        <v>5</v>
      </c>
      <c r="F9" s="26" t="str">
        <f t="shared" si="1"/>
        <v>5'h0</v>
      </c>
      <c r="G9" s="26" t="s">
        <v>123</v>
      </c>
      <c r="H9" s="18" t="s">
        <v>2527</v>
      </c>
      <c r="I9" s="34" t="s">
        <v>2528</v>
      </c>
      <c r="J9" s="26">
        <v>0</v>
      </c>
      <c r="K9" s="26" t="str">
        <f t="shared" si="2"/>
        <v>0</v>
      </c>
      <c r="L9" s="26">
        <f t="shared" si="3"/>
        <v>0</v>
      </c>
      <c r="M9" s="19"/>
    </row>
    <row r="10" spans="1:14" ht="14.6">
      <c r="A10" s="55"/>
      <c r="B10" s="55"/>
      <c r="C10" s="26">
        <v>0</v>
      </c>
      <c r="D10" s="26">
        <v>0</v>
      </c>
      <c r="E10" s="26">
        <f t="shared" si="0"/>
        <v>1</v>
      </c>
      <c r="F10" s="26" t="str">
        <f t="shared" si="1"/>
        <v>1'h0</v>
      </c>
      <c r="G10" s="26" t="s">
        <v>123</v>
      </c>
      <c r="H10" s="18" t="s">
        <v>2529</v>
      </c>
      <c r="I10" s="34" t="s">
        <v>2530</v>
      </c>
      <c r="J10" s="26">
        <v>0</v>
      </c>
      <c r="K10" s="26" t="str">
        <f t="shared" si="2"/>
        <v>0</v>
      </c>
      <c r="L10" s="26">
        <f t="shared" si="3"/>
        <v>0</v>
      </c>
      <c r="M10" s="19"/>
    </row>
    <row r="11" spans="1:14" ht="14.6">
      <c r="A11" s="6"/>
      <c r="B11" s="5" t="s">
        <v>3331</v>
      </c>
      <c r="C11" s="6"/>
      <c r="D11" s="6"/>
      <c r="E11" s="6">
        <f>SUM(E12:E29)</f>
        <v>32</v>
      </c>
      <c r="F11" s="7" t="str">
        <f>CONCATENATE("32'h",K11)</f>
        <v>32'h00000000</v>
      </c>
      <c r="G11" s="7"/>
      <c r="H11" s="8" t="s">
        <v>2531</v>
      </c>
      <c r="I11" s="8"/>
      <c r="J11" s="6"/>
      <c r="K11" s="6" t="str">
        <f>LOWER(DEC2HEX(L11,8))</f>
        <v>00000000</v>
      </c>
      <c r="L11" s="6">
        <f>SUM(L12:L29)</f>
        <v>0</v>
      </c>
      <c r="M11" s="19"/>
    </row>
    <row r="12" spans="1:14" ht="14.6">
      <c r="A12" s="17"/>
      <c r="B12" s="17"/>
      <c r="C12" s="10">
        <v>17</v>
      </c>
      <c r="D12" s="10">
        <v>31</v>
      </c>
      <c r="E12" s="10">
        <f t="shared" ref="E12:E29" si="4">D12+1-C12</f>
        <v>15</v>
      </c>
      <c r="F12" s="10" t="str">
        <f t="shared" ref="F12:F29" si="5">CONCATENATE(E12,"'h",K12)</f>
        <v>15'h0</v>
      </c>
      <c r="G12" s="10" t="s">
        <v>121</v>
      </c>
      <c r="H12" s="18" t="s">
        <v>106</v>
      </c>
      <c r="I12" s="16"/>
      <c r="J12" s="10">
        <v>0</v>
      </c>
      <c r="K12" s="10" t="str">
        <f t="shared" ref="K12:K29" si="6">LOWER(DEC2HEX((J12)))</f>
        <v>0</v>
      </c>
      <c r="L12" s="10">
        <f t="shared" ref="L12:L29" si="7">J12*(2^C12)</f>
        <v>0</v>
      </c>
      <c r="M12" s="19"/>
    </row>
    <row r="13" spans="1:14" s="43" customFormat="1" ht="14.6">
      <c r="A13" s="17"/>
      <c r="B13" s="17"/>
      <c r="C13" s="116">
        <v>16</v>
      </c>
      <c r="D13" s="116">
        <v>16</v>
      </c>
      <c r="E13" s="10">
        <f t="shared" si="4"/>
        <v>1</v>
      </c>
      <c r="F13" s="10" t="str">
        <f t="shared" si="5"/>
        <v>1'h0</v>
      </c>
      <c r="G13" s="10" t="s">
        <v>2424</v>
      </c>
      <c r="H13" s="117" t="s">
        <v>2674</v>
      </c>
      <c r="I13" s="34" t="s">
        <v>2675</v>
      </c>
      <c r="J13" s="116">
        <v>0</v>
      </c>
      <c r="K13" s="116" t="str">
        <f t="shared" si="6"/>
        <v>0</v>
      </c>
      <c r="L13" s="116">
        <f t="shared" si="7"/>
        <v>0</v>
      </c>
      <c r="M13" s="118"/>
    </row>
    <row r="14" spans="1:14" ht="14.6">
      <c r="A14" s="17"/>
      <c r="B14" s="17"/>
      <c r="C14" s="10">
        <v>15</v>
      </c>
      <c r="D14" s="10">
        <v>15</v>
      </c>
      <c r="E14" s="10">
        <f t="shared" si="4"/>
        <v>1</v>
      </c>
      <c r="F14" s="10" t="str">
        <f t="shared" si="5"/>
        <v>1'h0</v>
      </c>
      <c r="G14" s="10" t="s">
        <v>121</v>
      </c>
      <c r="H14" s="18" t="s">
        <v>106</v>
      </c>
      <c r="I14" s="16"/>
      <c r="J14" s="10">
        <v>0</v>
      </c>
      <c r="K14" s="10" t="str">
        <f t="shared" si="6"/>
        <v>0</v>
      </c>
      <c r="L14" s="10">
        <f t="shared" si="7"/>
        <v>0</v>
      </c>
      <c r="M14" s="19"/>
    </row>
    <row r="15" spans="1:14" ht="14.6">
      <c r="A15" s="17"/>
      <c r="B15" s="17"/>
      <c r="C15" s="10">
        <v>14</v>
      </c>
      <c r="D15" s="10">
        <v>14</v>
      </c>
      <c r="E15" s="10">
        <f>D15+1-C15</f>
        <v>1</v>
      </c>
      <c r="F15" s="10" t="str">
        <f>CONCATENATE(E15,"'h",K15)</f>
        <v>1'h0</v>
      </c>
      <c r="G15" s="10" t="s">
        <v>2532</v>
      </c>
      <c r="H15" s="18" t="s">
        <v>2696</v>
      </c>
      <c r="I15" s="16"/>
      <c r="J15" s="10">
        <v>0</v>
      </c>
      <c r="K15" s="10" t="str">
        <f>LOWER(DEC2HEX((J15)))</f>
        <v>0</v>
      </c>
      <c r="L15" s="10">
        <f>J15*(2^C15)</f>
        <v>0</v>
      </c>
      <c r="M15" s="19"/>
    </row>
    <row r="16" spans="1:14" ht="14.6">
      <c r="A16" s="17"/>
      <c r="B16" s="17"/>
      <c r="C16" s="10">
        <v>13</v>
      </c>
      <c r="D16" s="10">
        <v>13</v>
      </c>
      <c r="E16" s="10">
        <f>D16+1-C16</f>
        <v>1</v>
      </c>
      <c r="F16" s="10" t="str">
        <f>CONCATENATE(E16,"'h",K16)</f>
        <v>1'h0</v>
      </c>
      <c r="G16" s="10" t="s">
        <v>2532</v>
      </c>
      <c r="H16" s="18" t="s">
        <v>2533</v>
      </c>
      <c r="I16" s="16"/>
      <c r="J16" s="10">
        <v>0</v>
      </c>
      <c r="K16" s="10" t="str">
        <f>LOWER(DEC2HEX((J16)))</f>
        <v>0</v>
      </c>
      <c r="L16" s="10">
        <f>J16*(2^C16)</f>
        <v>0</v>
      </c>
      <c r="M16" s="19"/>
    </row>
    <row r="17" spans="1:13" ht="14.6">
      <c r="A17" s="17"/>
      <c r="B17" s="17"/>
      <c r="C17" s="10">
        <v>12</v>
      </c>
      <c r="D17" s="10">
        <v>12</v>
      </c>
      <c r="E17" s="10">
        <f t="shared" si="4"/>
        <v>1</v>
      </c>
      <c r="F17" s="10" t="str">
        <f t="shared" si="5"/>
        <v>1'h0</v>
      </c>
      <c r="G17" s="10" t="s">
        <v>154</v>
      </c>
      <c r="H17" s="18" t="s">
        <v>2673</v>
      </c>
      <c r="I17" s="16"/>
      <c r="J17" s="10">
        <v>0</v>
      </c>
      <c r="K17" s="10" t="str">
        <f t="shared" si="6"/>
        <v>0</v>
      </c>
      <c r="L17" s="10">
        <f t="shared" si="7"/>
        <v>0</v>
      </c>
      <c r="M17" s="19"/>
    </row>
    <row r="18" spans="1:13" ht="29.15">
      <c r="A18" s="17"/>
      <c r="B18" s="17"/>
      <c r="C18" s="10">
        <v>11</v>
      </c>
      <c r="D18" s="10">
        <v>11</v>
      </c>
      <c r="E18" s="10">
        <f t="shared" si="4"/>
        <v>1</v>
      </c>
      <c r="F18" s="10" t="str">
        <f t="shared" si="5"/>
        <v>1'h0</v>
      </c>
      <c r="G18" s="10" t="s">
        <v>154</v>
      </c>
      <c r="H18" s="18" t="s">
        <v>2534</v>
      </c>
      <c r="I18" s="34" t="s">
        <v>2535</v>
      </c>
      <c r="J18" s="10">
        <v>0</v>
      </c>
      <c r="K18" s="10" t="str">
        <f t="shared" si="6"/>
        <v>0</v>
      </c>
      <c r="L18" s="10">
        <f t="shared" si="7"/>
        <v>0</v>
      </c>
      <c r="M18" s="19"/>
    </row>
    <row r="19" spans="1:13" ht="14.6">
      <c r="A19" s="17"/>
      <c r="B19" s="17"/>
      <c r="C19" s="10">
        <v>10</v>
      </c>
      <c r="D19" s="10">
        <v>10</v>
      </c>
      <c r="E19" s="10">
        <f t="shared" si="4"/>
        <v>1</v>
      </c>
      <c r="F19" s="10" t="str">
        <f t="shared" si="5"/>
        <v>1'h0</v>
      </c>
      <c r="G19" s="10" t="s">
        <v>154</v>
      </c>
      <c r="H19" s="18" t="s">
        <v>2693</v>
      </c>
      <c r="I19" s="16"/>
      <c r="J19" s="10">
        <v>0</v>
      </c>
      <c r="K19" s="10" t="str">
        <f t="shared" si="6"/>
        <v>0</v>
      </c>
      <c r="L19" s="10">
        <f t="shared" si="7"/>
        <v>0</v>
      </c>
      <c r="M19" s="19"/>
    </row>
    <row r="20" spans="1:13" ht="14.6">
      <c r="A20" s="17"/>
      <c r="B20" s="17"/>
      <c r="C20" s="10">
        <v>9</v>
      </c>
      <c r="D20" s="10">
        <v>9</v>
      </c>
      <c r="E20" s="10">
        <f t="shared" si="4"/>
        <v>1</v>
      </c>
      <c r="F20" s="10" t="str">
        <f t="shared" si="5"/>
        <v>1'h0</v>
      </c>
      <c r="G20" s="10" t="s">
        <v>154</v>
      </c>
      <c r="H20" s="18" t="s">
        <v>2536</v>
      </c>
      <c r="I20" s="16" t="s">
        <v>2537</v>
      </c>
      <c r="J20" s="10">
        <v>0</v>
      </c>
      <c r="K20" s="10" t="str">
        <f t="shared" si="6"/>
        <v>0</v>
      </c>
      <c r="L20" s="10">
        <f t="shared" si="7"/>
        <v>0</v>
      </c>
      <c r="M20" s="19"/>
    </row>
    <row r="21" spans="1:13" ht="14.6">
      <c r="A21" s="17"/>
      <c r="B21" s="17"/>
      <c r="C21" s="10">
        <v>8</v>
      </c>
      <c r="D21" s="10">
        <v>8</v>
      </c>
      <c r="E21" s="10">
        <f t="shared" si="4"/>
        <v>1</v>
      </c>
      <c r="F21" s="10" t="str">
        <f t="shared" si="5"/>
        <v>1'h0</v>
      </c>
      <c r="G21" s="10" t="s">
        <v>154</v>
      </c>
      <c r="H21" s="18" t="s">
        <v>2538</v>
      </c>
      <c r="I21" s="16"/>
      <c r="J21" s="10">
        <v>0</v>
      </c>
      <c r="K21" s="10" t="str">
        <f t="shared" si="6"/>
        <v>0</v>
      </c>
      <c r="L21" s="10">
        <f t="shared" si="7"/>
        <v>0</v>
      </c>
      <c r="M21" s="19"/>
    </row>
    <row r="22" spans="1:13" ht="14.6">
      <c r="A22" s="17"/>
      <c r="B22" s="17"/>
      <c r="C22" s="10">
        <v>7</v>
      </c>
      <c r="D22" s="10">
        <v>7</v>
      </c>
      <c r="E22" s="10">
        <f t="shared" si="4"/>
        <v>1</v>
      </c>
      <c r="F22" s="10" t="str">
        <f t="shared" si="5"/>
        <v>1'h0</v>
      </c>
      <c r="G22" s="10" t="s">
        <v>154</v>
      </c>
      <c r="H22" s="18" t="s">
        <v>2539</v>
      </c>
      <c r="I22" s="16" t="s">
        <v>2540</v>
      </c>
      <c r="J22" s="10">
        <v>0</v>
      </c>
      <c r="K22" s="10" t="str">
        <f t="shared" si="6"/>
        <v>0</v>
      </c>
      <c r="L22" s="10">
        <f t="shared" si="7"/>
        <v>0</v>
      </c>
      <c r="M22" s="19"/>
    </row>
    <row r="23" spans="1:13" ht="14.6">
      <c r="A23" s="17"/>
      <c r="B23" s="17"/>
      <c r="C23" s="10">
        <v>6</v>
      </c>
      <c r="D23" s="10">
        <v>6</v>
      </c>
      <c r="E23" s="10">
        <f t="shared" si="4"/>
        <v>1</v>
      </c>
      <c r="F23" s="10" t="str">
        <f t="shared" si="5"/>
        <v>1'h0</v>
      </c>
      <c r="G23" s="10" t="s">
        <v>154</v>
      </c>
      <c r="H23" s="18" t="s">
        <v>155</v>
      </c>
      <c r="I23" s="16" t="s">
        <v>156</v>
      </c>
      <c r="J23" s="10">
        <v>0</v>
      </c>
      <c r="K23" s="10" t="str">
        <f t="shared" si="6"/>
        <v>0</v>
      </c>
      <c r="L23" s="10">
        <f t="shared" si="7"/>
        <v>0</v>
      </c>
      <c r="M23" s="19"/>
    </row>
    <row r="24" spans="1:13" ht="14.6">
      <c r="A24" s="17"/>
      <c r="B24" s="17"/>
      <c r="C24" s="10">
        <v>5</v>
      </c>
      <c r="D24" s="10">
        <v>5</v>
      </c>
      <c r="E24" s="10">
        <f t="shared" si="4"/>
        <v>1</v>
      </c>
      <c r="F24" s="10" t="str">
        <f t="shared" si="5"/>
        <v>1'h0</v>
      </c>
      <c r="G24" s="10" t="s">
        <v>154</v>
      </c>
      <c r="H24" s="18" t="s">
        <v>157</v>
      </c>
      <c r="I24" s="16" t="s">
        <v>158</v>
      </c>
      <c r="J24" s="10">
        <v>0</v>
      </c>
      <c r="K24" s="10" t="str">
        <f t="shared" si="6"/>
        <v>0</v>
      </c>
      <c r="L24" s="10">
        <f t="shared" si="7"/>
        <v>0</v>
      </c>
      <c r="M24" s="19"/>
    </row>
    <row r="25" spans="1:13" ht="14.6">
      <c r="A25" s="17"/>
      <c r="B25" s="17"/>
      <c r="C25" s="10">
        <v>4</v>
      </c>
      <c r="D25" s="10">
        <v>4</v>
      </c>
      <c r="E25" s="10">
        <f t="shared" si="4"/>
        <v>1</v>
      </c>
      <c r="F25" s="10" t="str">
        <f t="shared" si="5"/>
        <v>1'h0</v>
      </c>
      <c r="G25" s="10" t="s">
        <v>154</v>
      </c>
      <c r="H25" s="18" t="s">
        <v>159</v>
      </c>
      <c r="I25" s="16" t="s">
        <v>160</v>
      </c>
      <c r="J25" s="10">
        <v>0</v>
      </c>
      <c r="K25" s="10" t="str">
        <f t="shared" si="6"/>
        <v>0</v>
      </c>
      <c r="L25" s="10">
        <f t="shared" si="7"/>
        <v>0</v>
      </c>
      <c r="M25" s="19"/>
    </row>
    <row r="26" spans="1:13" ht="14.6">
      <c r="A26" s="17"/>
      <c r="B26" s="17"/>
      <c r="C26" s="10">
        <v>3</v>
      </c>
      <c r="D26" s="10">
        <v>3</v>
      </c>
      <c r="E26" s="10">
        <f t="shared" si="4"/>
        <v>1</v>
      </c>
      <c r="F26" s="10" t="str">
        <f t="shared" si="5"/>
        <v>1'h0</v>
      </c>
      <c r="G26" s="10" t="s">
        <v>154</v>
      </c>
      <c r="H26" s="18" t="s">
        <v>161</v>
      </c>
      <c r="I26" s="16" t="s">
        <v>162</v>
      </c>
      <c r="J26" s="10">
        <v>0</v>
      </c>
      <c r="K26" s="10" t="str">
        <f t="shared" si="6"/>
        <v>0</v>
      </c>
      <c r="L26" s="10">
        <f t="shared" si="7"/>
        <v>0</v>
      </c>
      <c r="M26" s="19"/>
    </row>
    <row r="27" spans="1:13" ht="14.6">
      <c r="A27" s="17"/>
      <c r="B27" s="17"/>
      <c r="C27" s="10">
        <v>2</v>
      </c>
      <c r="D27" s="10">
        <v>2</v>
      </c>
      <c r="E27" s="10">
        <f t="shared" si="4"/>
        <v>1</v>
      </c>
      <c r="F27" s="10" t="str">
        <f t="shared" si="5"/>
        <v>1'h0</v>
      </c>
      <c r="G27" s="10" t="s">
        <v>154</v>
      </c>
      <c r="H27" s="18" t="s">
        <v>2541</v>
      </c>
      <c r="I27" s="16" t="s">
        <v>2542</v>
      </c>
      <c r="J27" s="10">
        <v>0</v>
      </c>
      <c r="K27" s="10" t="str">
        <f t="shared" si="6"/>
        <v>0</v>
      </c>
      <c r="L27" s="10">
        <f t="shared" si="7"/>
        <v>0</v>
      </c>
      <c r="M27" s="19"/>
    </row>
    <row r="28" spans="1:13" ht="14.6">
      <c r="A28" s="17"/>
      <c r="B28" s="17"/>
      <c r="C28" s="10">
        <v>1</v>
      </c>
      <c r="D28" s="10">
        <v>1</v>
      </c>
      <c r="E28" s="10">
        <f t="shared" si="4"/>
        <v>1</v>
      </c>
      <c r="F28" s="10" t="str">
        <f t="shared" si="5"/>
        <v>1'h0</v>
      </c>
      <c r="G28" s="10" t="s">
        <v>154</v>
      </c>
      <c r="H28" s="18" t="s">
        <v>163</v>
      </c>
      <c r="I28" s="16" t="s">
        <v>164</v>
      </c>
      <c r="J28" s="10">
        <v>0</v>
      </c>
      <c r="K28" s="10" t="str">
        <f t="shared" si="6"/>
        <v>0</v>
      </c>
      <c r="L28" s="10">
        <f t="shared" si="7"/>
        <v>0</v>
      </c>
      <c r="M28" s="19"/>
    </row>
    <row r="29" spans="1:13" ht="14.6">
      <c r="A29" s="17"/>
      <c r="B29" s="17"/>
      <c r="C29" s="10">
        <v>0</v>
      </c>
      <c r="D29" s="10">
        <v>0</v>
      </c>
      <c r="E29" s="10">
        <f t="shared" si="4"/>
        <v>1</v>
      </c>
      <c r="F29" s="10" t="str">
        <f t="shared" si="5"/>
        <v>1'h0</v>
      </c>
      <c r="G29" s="10" t="s">
        <v>154</v>
      </c>
      <c r="H29" s="18" t="s">
        <v>165</v>
      </c>
      <c r="I29" s="16" t="s">
        <v>166</v>
      </c>
      <c r="J29" s="10">
        <v>0</v>
      </c>
      <c r="K29" s="10" t="str">
        <f t="shared" si="6"/>
        <v>0</v>
      </c>
      <c r="L29" s="10">
        <f t="shared" si="7"/>
        <v>0</v>
      </c>
      <c r="M29" s="19"/>
    </row>
    <row r="30" spans="1:13" ht="14.6">
      <c r="A30" s="6"/>
      <c r="B30" s="5" t="s">
        <v>3951</v>
      </c>
      <c r="C30" s="6"/>
      <c r="D30" s="6"/>
      <c r="E30" s="6">
        <f>SUM(E31:E45)</f>
        <v>32</v>
      </c>
      <c r="F30" s="7" t="str">
        <f>CONCATENATE("32'h",K30)</f>
        <v>32'h00003000</v>
      </c>
      <c r="G30" s="7"/>
      <c r="H30" s="8" t="s">
        <v>2543</v>
      </c>
      <c r="I30" s="8"/>
      <c r="J30" s="6"/>
      <c r="K30" s="6" t="str">
        <f>LOWER(DEC2HEX(L30,8))</f>
        <v>00003000</v>
      </c>
      <c r="L30" s="6">
        <f>SUM(L31:L45)</f>
        <v>12288</v>
      </c>
      <c r="M30" s="19"/>
    </row>
    <row r="31" spans="1:13" ht="14.6">
      <c r="A31" s="55"/>
      <c r="B31" s="55"/>
      <c r="C31" s="26">
        <v>14</v>
      </c>
      <c r="D31" s="26">
        <v>31</v>
      </c>
      <c r="E31" s="26">
        <f t="shared" ref="E31:E45" si="8">D31+1-C31</f>
        <v>18</v>
      </c>
      <c r="F31" s="26" t="str">
        <f t="shared" ref="F31:F45" si="9">CONCATENATE(E31,"'h",K31)</f>
        <v>18'h0</v>
      </c>
      <c r="G31" s="10" t="s">
        <v>121</v>
      </c>
      <c r="H31" s="18" t="s">
        <v>106</v>
      </c>
      <c r="I31" s="16"/>
      <c r="J31" s="26">
        <v>0</v>
      </c>
      <c r="K31" s="26" t="str">
        <f t="shared" ref="K31:K45" si="10">LOWER(DEC2HEX((J31)))</f>
        <v>0</v>
      </c>
      <c r="L31" s="26">
        <f t="shared" ref="L31:L45" si="11">J31*(2^C31)</f>
        <v>0</v>
      </c>
      <c r="M31" s="19"/>
    </row>
    <row r="32" spans="1:13" ht="14.6">
      <c r="A32" s="55"/>
      <c r="B32" s="55"/>
      <c r="C32" s="26">
        <v>13</v>
      </c>
      <c r="D32" s="26">
        <v>13</v>
      </c>
      <c r="E32" s="26">
        <f t="shared" si="8"/>
        <v>1</v>
      </c>
      <c r="F32" s="26" t="str">
        <f t="shared" si="9"/>
        <v>1'h1</v>
      </c>
      <c r="G32" s="26" t="s">
        <v>123</v>
      </c>
      <c r="H32" s="10" t="s">
        <v>2705</v>
      </c>
      <c r="I32" s="32"/>
      <c r="J32" s="26">
        <v>1</v>
      </c>
      <c r="K32" s="26" t="str">
        <f t="shared" si="10"/>
        <v>1</v>
      </c>
      <c r="L32" s="26">
        <f t="shared" si="11"/>
        <v>8192</v>
      </c>
      <c r="M32" s="19"/>
    </row>
    <row r="33" spans="1:13" ht="14.6">
      <c r="A33" s="55"/>
      <c r="B33" s="55"/>
      <c r="C33" s="26">
        <v>12</v>
      </c>
      <c r="D33" s="26">
        <v>12</v>
      </c>
      <c r="E33" s="26">
        <f t="shared" si="8"/>
        <v>1</v>
      </c>
      <c r="F33" s="26" t="str">
        <f t="shared" si="9"/>
        <v>1'h1</v>
      </c>
      <c r="G33" s="26" t="s">
        <v>123</v>
      </c>
      <c r="H33" s="10" t="s">
        <v>2680</v>
      </c>
      <c r="I33" s="32"/>
      <c r="J33" s="26">
        <v>1</v>
      </c>
      <c r="K33" s="26" t="str">
        <f t="shared" si="10"/>
        <v>1</v>
      </c>
      <c r="L33" s="26">
        <f t="shared" si="11"/>
        <v>4096</v>
      </c>
      <c r="M33" s="19"/>
    </row>
    <row r="34" spans="1:13" ht="14.6">
      <c r="A34" s="55"/>
      <c r="B34" s="55"/>
      <c r="C34" s="26">
        <v>11</v>
      </c>
      <c r="D34" s="26">
        <v>11</v>
      </c>
      <c r="E34" s="26">
        <f t="shared" si="8"/>
        <v>1</v>
      </c>
      <c r="F34" s="26" t="str">
        <f t="shared" si="9"/>
        <v>1'h0</v>
      </c>
      <c r="G34" s="26" t="s">
        <v>123</v>
      </c>
      <c r="H34" s="10" t="s">
        <v>2694</v>
      </c>
      <c r="I34" s="32"/>
      <c r="J34" s="26">
        <v>0</v>
      </c>
      <c r="K34" s="26" t="str">
        <f t="shared" si="10"/>
        <v>0</v>
      </c>
      <c r="L34" s="26">
        <f t="shared" si="11"/>
        <v>0</v>
      </c>
      <c r="M34" s="19"/>
    </row>
    <row r="35" spans="1:13" ht="29.15">
      <c r="A35" s="55"/>
      <c r="B35" s="55"/>
      <c r="C35" s="26">
        <v>10</v>
      </c>
      <c r="D35" s="26">
        <v>10</v>
      </c>
      <c r="E35" s="26">
        <f t="shared" si="8"/>
        <v>1</v>
      </c>
      <c r="F35" s="26" t="str">
        <f t="shared" si="9"/>
        <v>1'h0</v>
      </c>
      <c r="G35" s="26" t="s">
        <v>123</v>
      </c>
      <c r="H35" s="10" t="s">
        <v>2677</v>
      </c>
      <c r="I35" s="32" t="s">
        <v>171</v>
      </c>
      <c r="J35" s="26">
        <v>0</v>
      </c>
      <c r="K35" s="26" t="str">
        <f t="shared" si="10"/>
        <v>0</v>
      </c>
      <c r="L35" s="26">
        <f t="shared" si="11"/>
        <v>0</v>
      </c>
      <c r="M35" s="19"/>
    </row>
    <row r="36" spans="1:13" ht="29.15">
      <c r="A36" s="55"/>
      <c r="B36" s="55"/>
      <c r="C36" s="26">
        <v>9</v>
      </c>
      <c r="D36" s="26">
        <v>9</v>
      </c>
      <c r="E36" s="26">
        <f>D36+1-C36</f>
        <v>1</v>
      </c>
      <c r="F36" s="26" t="str">
        <f>CONCATENATE(E36,"'h",K36)</f>
        <v>1'h0</v>
      </c>
      <c r="G36" s="26" t="s">
        <v>123</v>
      </c>
      <c r="H36" s="10" t="s">
        <v>2692</v>
      </c>
      <c r="I36" s="32" t="s">
        <v>172</v>
      </c>
      <c r="J36" s="26">
        <v>0</v>
      </c>
      <c r="K36" s="26" t="str">
        <f>LOWER(DEC2HEX((J36)))</f>
        <v>0</v>
      </c>
      <c r="L36" s="26">
        <f>J36*(2^C36)</f>
        <v>0</v>
      </c>
      <c r="M36" s="19"/>
    </row>
    <row r="37" spans="1:13" ht="29.15">
      <c r="A37" s="55"/>
      <c r="B37" s="55"/>
      <c r="C37" s="26">
        <v>8</v>
      </c>
      <c r="D37" s="26">
        <v>8</v>
      </c>
      <c r="E37" s="26">
        <f t="shared" si="8"/>
        <v>1</v>
      </c>
      <c r="F37" s="26" t="str">
        <f t="shared" si="9"/>
        <v>1'h0</v>
      </c>
      <c r="G37" s="26" t="s">
        <v>123</v>
      </c>
      <c r="H37" s="10" t="s">
        <v>2544</v>
      </c>
      <c r="I37" s="32" t="s">
        <v>172</v>
      </c>
      <c r="J37" s="26">
        <v>0</v>
      </c>
      <c r="K37" s="26" t="str">
        <f t="shared" si="10"/>
        <v>0</v>
      </c>
      <c r="L37" s="26">
        <f t="shared" si="11"/>
        <v>0</v>
      </c>
      <c r="M37" s="19"/>
    </row>
    <row r="38" spans="1:13" ht="29.15">
      <c r="A38" s="55"/>
      <c r="B38" s="55"/>
      <c r="C38" s="26">
        <v>7</v>
      </c>
      <c r="D38" s="26">
        <v>7</v>
      </c>
      <c r="E38" s="26">
        <f t="shared" si="8"/>
        <v>1</v>
      </c>
      <c r="F38" s="26" t="str">
        <f t="shared" si="9"/>
        <v>1'h0</v>
      </c>
      <c r="G38" s="26" t="s">
        <v>123</v>
      </c>
      <c r="H38" s="10" t="s">
        <v>2678</v>
      </c>
      <c r="I38" s="32" t="s">
        <v>172</v>
      </c>
      <c r="J38" s="26">
        <v>0</v>
      </c>
      <c r="K38" s="26" t="str">
        <f t="shared" si="10"/>
        <v>0</v>
      </c>
      <c r="L38" s="26">
        <f t="shared" si="11"/>
        <v>0</v>
      </c>
      <c r="M38" s="19"/>
    </row>
    <row r="39" spans="1:13" ht="29.15">
      <c r="A39" s="55"/>
      <c r="B39" s="55"/>
      <c r="C39" s="26">
        <v>6</v>
      </c>
      <c r="D39" s="26">
        <v>6</v>
      </c>
      <c r="E39" s="26">
        <f t="shared" si="8"/>
        <v>1</v>
      </c>
      <c r="F39" s="26" t="str">
        <f t="shared" si="9"/>
        <v>1'h0</v>
      </c>
      <c r="G39" s="26" t="s">
        <v>123</v>
      </c>
      <c r="H39" s="10" t="s">
        <v>2545</v>
      </c>
      <c r="I39" s="32" t="s">
        <v>172</v>
      </c>
      <c r="J39" s="26">
        <v>0</v>
      </c>
      <c r="K39" s="26" t="str">
        <f t="shared" si="10"/>
        <v>0</v>
      </c>
      <c r="L39" s="26">
        <f t="shared" si="11"/>
        <v>0</v>
      </c>
      <c r="M39" s="19"/>
    </row>
    <row r="40" spans="1:13" ht="29.15">
      <c r="A40" s="55"/>
      <c r="B40" s="55"/>
      <c r="C40" s="26">
        <v>5</v>
      </c>
      <c r="D40" s="26">
        <v>5</v>
      </c>
      <c r="E40" s="26">
        <f t="shared" si="8"/>
        <v>1</v>
      </c>
      <c r="F40" s="26" t="str">
        <f t="shared" si="9"/>
        <v>1'h0</v>
      </c>
      <c r="G40" s="26" t="s">
        <v>123</v>
      </c>
      <c r="H40" s="10" t="s">
        <v>2546</v>
      </c>
      <c r="I40" s="32" t="s">
        <v>172</v>
      </c>
      <c r="J40" s="26">
        <v>0</v>
      </c>
      <c r="K40" s="26" t="str">
        <f t="shared" si="10"/>
        <v>0</v>
      </c>
      <c r="L40" s="26">
        <f t="shared" si="11"/>
        <v>0</v>
      </c>
      <c r="M40" s="19"/>
    </row>
    <row r="41" spans="1:13" ht="29.15">
      <c r="A41" s="55"/>
      <c r="B41" s="55"/>
      <c r="C41" s="26">
        <v>4</v>
      </c>
      <c r="D41" s="26">
        <v>4</v>
      </c>
      <c r="E41" s="26">
        <f t="shared" si="8"/>
        <v>1</v>
      </c>
      <c r="F41" s="26" t="str">
        <f t="shared" si="9"/>
        <v>1'h0</v>
      </c>
      <c r="G41" s="26" t="s">
        <v>123</v>
      </c>
      <c r="H41" s="10" t="s">
        <v>2685</v>
      </c>
      <c r="I41" s="32" t="s">
        <v>172</v>
      </c>
      <c r="J41" s="26">
        <v>0</v>
      </c>
      <c r="K41" s="26" t="str">
        <f t="shared" si="10"/>
        <v>0</v>
      </c>
      <c r="L41" s="26">
        <f t="shared" si="11"/>
        <v>0</v>
      </c>
      <c r="M41" s="19"/>
    </row>
    <row r="42" spans="1:13" ht="29.15">
      <c r="A42" s="55"/>
      <c r="B42" s="55"/>
      <c r="C42" s="26">
        <v>3</v>
      </c>
      <c r="D42" s="26">
        <v>3</v>
      </c>
      <c r="E42" s="26">
        <f t="shared" si="8"/>
        <v>1</v>
      </c>
      <c r="F42" s="26" t="str">
        <f t="shared" si="9"/>
        <v>1'h0</v>
      </c>
      <c r="G42" s="26" t="s">
        <v>123</v>
      </c>
      <c r="H42" s="10" t="s">
        <v>2547</v>
      </c>
      <c r="I42" s="32" t="s">
        <v>171</v>
      </c>
      <c r="J42" s="26">
        <v>0</v>
      </c>
      <c r="K42" s="26" t="str">
        <f t="shared" si="10"/>
        <v>0</v>
      </c>
      <c r="L42" s="26">
        <f t="shared" si="11"/>
        <v>0</v>
      </c>
      <c r="M42" s="19"/>
    </row>
    <row r="43" spans="1:13" ht="29.15">
      <c r="A43" s="55"/>
      <c r="B43" s="55"/>
      <c r="C43" s="26">
        <v>2</v>
      </c>
      <c r="D43" s="26">
        <v>2</v>
      </c>
      <c r="E43" s="26">
        <f t="shared" si="8"/>
        <v>1</v>
      </c>
      <c r="F43" s="26" t="str">
        <f t="shared" si="9"/>
        <v>1'h0</v>
      </c>
      <c r="G43" s="26" t="s">
        <v>123</v>
      </c>
      <c r="H43" s="10" t="s">
        <v>2548</v>
      </c>
      <c r="I43" s="32" t="s">
        <v>172</v>
      </c>
      <c r="J43" s="26">
        <v>0</v>
      </c>
      <c r="K43" s="26" t="str">
        <f t="shared" si="10"/>
        <v>0</v>
      </c>
      <c r="L43" s="26">
        <f t="shared" si="11"/>
        <v>0</v>
      </c>
      <c r="M43" s="19"/>
    </row>
    <row r="44" spans="1:13" ht="29.15">
      <c r="A44" s="55"/>
      <c r="B44" s="55"/>
      <c r="C44" s="26">
        <v>1</v>
      </c>
      <c r="D44" s="26">
        <v>1</v>
      </c>
      <c r="E44" s="26">
        <f t="shared" si="8"/>
        <v>1</v>
      </c>
      <c r="F44" s="26" t="str">
        <f t="shared" si="9"/>
        <v>1'h0</v>
      </c>
      <c r="G44" s="26" t="s">
        <v>123</v>
      </c>
      <c r="H44" s="10" t="s">
        <v>2549</v>
      </c>
      <c r="I44" s="32" t="s">
        <v>172</v>
      </c>
      <c r="J44" s="26">
        <v>0</v>
      </c>
      <c r="K44" s="26" t="str">
        <f t="shared" si="10"/>
        <v>0</v>
      </c>
      <c r="L44" s="26">
        <f t="shared" si="11"/>
        <v>0</v>
      </c>
      <c r="M44" s="19"/>
    </row>
    <row r="45" spans="1:13" ht="29.15">
      <c r="A45" s="55"/>
      <c r="B45" s="55"/>
      <c r="C45" s="26">
        <v>0</v>
      </c>
      <c r="D45" s="26">
        <v>0</v>
      </c>
      <c r="E45" s="26">
        <f t="shared" si="8"/>
        <v>1</v>
      </c>
      <c r="F45" s="26" t="str">
        <f t="shared" si="9"/>
        <v>1'h0</v>
      </c>
      <c r="G45" s="26" t="s">
        <v>123</v>
      </c>
      <c r="H45" s="10" t="s">
        <v>2550</v>
      </c>
      <c r="I45" s="32" t="s">
        <v>2551</v>
      </c>
      <c r="J45" s="26">
        <v>0</v>
      </c>
      <c r="K45" s="26" t="str">
        <f t="shared" si="10"/>
        <v>0</v>
      </c>
      <c r="L45" s="26">
        <f t="shared" si="11"/>
        <v>0</v>
      </c>
      <c r="M45" s="19"/>
    </row>
    <row r="46" spans="1:13" ht="14.6">
      <c r="A46" s="6"/>
      <c r="B46" s="5" t="s">
        <v>3952</v>
      </c>
      <c r="C46" s="6"/>
      <c r="D46" s="6"/>
      <c r="E46" s="6">
        <f>SUM(E47:E55)</f>
        <v>32</v>
      </c>
      <c r="F46" s="7" t="str">
        <f>CONCATENATE("32'h",K46)</f>
        <v>32'h05000804</v>
      </c>
      <c r="G46" s="7"/>
      <c r="H46" s="8" t="s">
        <v>2568</v>
      </c>
      <c r="I46" s="8"/>
      <c r="J46" s="6"/>
      <c r="K46" s="6" t="str">
        <f>LOWER(DEC2HEX(L46,8))</f>
        <v>05000804</v>
      </c>
      <c r="L46" s="6">
        <f>SUM(L47:L55)</f>
        <v>83888132</v>
      </c>
      <c r="M46" s="19"/>
    </row>
    <row r="47" spans="1:13" ht="14.6">
      <c r="A47" s="55"/>
      <c r="B47" s="55"/>
      <c r="C47" s="26">
        <v>30</v>
      </c>
      <c r="D47" s="26">
        <v>31</v>
      </c>
      <c r="E47" s="26">
        <f t="shared" ref="E47:E55" si="12">D47+1-C47</f>
        <v>2</v>
      </c>
      <c r="F47" s="26" t="str">
        <f>CONCATENATE(E47,"'h",K47)</f>
        <v>2'h0</v>
      </c>
      <c r="G47" s="10" t="s">
        <v>121</v>
      </c>
      <c r="H47" s="10" t="s">
        <v>106</v>
      </c>
      <c r="I47" s="16"/>
      <c r="J47" s="26">
        <v>0</v>
      </c>
      <c r="K47" s="26" t="str">
        <f t="shared" ref="K47:K55" si="13">LOWER(DEC2HEX((J47)))</f>
        <v>0</v>
      </c>
      <c r="L47" s="26">
        <f t="shared" ref="L47:L55" si="14">J47*(2^C47)</f>
        <v>0</v>
      </c>
      <c r="M47" s="19"/>
    </row>
    <row r="48" spans="1:13" ht="14.6">
      <c r="A48" s="55"/>
      <c r="B48" s="55"/>
      <c r="C48" s="26">
        <v>29</v>
      </c>
      <c r="D48" s="26">
        <v>29</v>
      </c>
      <c r="E48" s="26">
        <f t="shared" si="12"/>
        <v>1</v>
      </c>
      <c r="F48" s="26" t="str">
        <f>CONCATENATE(E48,"'h",K48)</f>
        <v>1'h0</v>
      </c>
      <c r="G48" s="10" t="s">
        <v>2532</v>
      </c>
      <c r="H48" s="10" t="s">
        <v>2569</v>
      </c>
      <c r="I48" s="32" t="s">
        <v>2570</v>
      </c>
      <c r="J48" s="26">
        <v>0</v>
      </c>
      <c r="K48" s="26" t="str">
        <f t="shared" si="13"/>
        <v>0</v>
      </c>
      <c r="L48" s="26">
        <f t="shared" si="14"/>
        <v>0</v>
      </c>
      <c r="M48" s="19"/>
    </row>
    <row r="49" spans="1:13" ht="14.25" customHeight="1">
      <c r="A49" s="55"/>
      <c r="B49" s="55"/>
      <c r="C49" s="26">
        <v>26</v>
      </c>
      <c r="D49" s="26">
        <v>28</v>
      </c>
      <c r="E49" s="26">
        <f t="shared" si="12"/>
        <v>3</v>
      </c>
      <c r="F49" s="26" t="str">
        <f>CONCATENATE(E49,"'h",K49)</f>
        <v>3'h1</v>
      </c>
      <c r="G49" s="26" t="s">
        <v>123</v>
      </c>
      <c r="H49" s="10" t="s">
        <v>2571</v>
      </c>
      <c r="I49" s="32" t="s">
        <v>180</v>
      </c>
      <c r="J49" s="26">
        <v>1</v>
      </c>
      <c r="K49" s="26" t="str">
        <f t="shared" si="13"/>
        <v>1</v>
      </c>
      <c r="L49" s="26">
        <f t="shared" si="14"/>
        <v>67108864</v>
      </c>
      <c r="M49" s="19"/>
    </row>
    <row r="50" spans="1:13" ht="14.6">
      <c r="A50" s="55"/>
      <c r="B50" s="55"/>
      <c r="C50" s="26">
        <v>23</v>
      </c>
      <c r="D50" s="26">
        <v>25</v>
      </c>
      <c r="E50" s="26">
        <f t="shared" si="12"/>
        <v>3</v>
      </c>
      <c r="F50" s="26" t="str">
        <f>CONCATENATE(E50,"'h",K50)</f>
        <v>3'h2</v>
      </c>
      <c r="G50" s="26" t="s">
        <v>123</v>
      </c>
      <c r="H50" s="10" t="s">
        <v>2572</v>
      </c>
      <c r="I50" s="32" t="s">
        <v>3993</v>
      </c>
      <c r="J50" s="26">
        <v>2</v>
      </c>
      <c r="K50" s="26" t="str">
        <f t="shared" si="13"/>
        <v>2</v>
      </c>
      <c r="L50" s="26">
        <f t="shared" si="14"/>
        <v>16777216</v>
      </c>
      <c r="M50" s="19"/>
    </row>
    <row r="51" spans="1:13" ht="58.3">
      <c r="A51" s="55"/>
      <c r="B51" s="55"/>
      <c r="C51" s="26">
        <v>22</v>
      </c>
      <c r="D51" s="26">
        <v>22</v>
      </c>
      <c r="E51" s="26">
        <f t="shared" si="12"/>
        <v>1</v>
      </c>
      <c r="F51" s="26" t="s">
        <v>2573</v>
      </c>
      <c r="G51" s="26" t="s">
        <v>123</v>
      </c>
      <c r="H51" s="10" t="s">
        <v>2574</v>
      </c>
      <c r="I51" s="32" t="s">
        <v>2575</v>
      </c>
      <c r="J51" s="26">
        <v>0</v>
      </c>
      <c r="K51" s="26" t="str">
        <f t="shared" si="13"/>
        <v>0</v>
      </c>
      <c r="L51" s="26">
        <f t="shared" si="14"/>
        <v>0</v>
      </c>
      <c r="M51" s="19"/>
    </row>
    <row r="52" spans="1:13" ht="14.6">
      <c r="A52" s="55"/>
      <c r="B52" s="55"/>
      <c r="C52" s="26">
        <v>21</v>
      </c>
      <c r="D52" s="26">
        <v>21</v>
      </c>
      <c r="E52" s="26">
        <f t="shared" si="12"/>
        <v>1</v>
      </c>
      <c r="F52" s="26" t="str">
        <f>CONCATENATE(E52,"'h",K52)</f>
        <v>1'h0</v>
      </c>
      <c r="G52" s="10" t="s">
        <v>2532</v>
      </c>
      <c r="H52" s="10" t="s">
        <v>182</v>
      </c>
      <c r="I52" s="32" t="s">
        <v>2570</v>
      </c>
      <c r="J52" s="26">
        <v>0</v>
      </c>
      <c r="K52" s="26" t="str">
        <f t="shared" si="13"/>
        <v>0</v>
      </c>
      <c r="L52" s="26">
        <f t="shared" si="14"/>
        <v>0</v>
      </c>
      <c r="M52" s="19"/>
    </row>
    <row r="53" spans="1:13" ht="14.25" customHeight="1">
      <c r="A53" s="55"/>
      <c r="B53" s="55"/>
      <c r="C53" s="26">
        <v>11</v>
      </c>
      <c r="D53" s="26">
        <v>20</v>
      </c>
      <c r="E53" s="26">
        <f t="shared" si="12"/>
        <v>10</v>
      </c>
      <c r="F53" s="26" t="str">
        <f>CONCATENATE(E53,"'h",K53)</f>
        <v>10'h1</v>
      </c>
      <c r="G53" s="26" t="s">
        <v>123</v>
      </c>
      <c r="H53" s="10" t="s">
        <v>183</v>
      </c>
      <c r="I53" s="32" t="s">
        <v>180</v>
      </c>
      <c r="J53" s="26">
        <v>1</v>
      </c>
      <c r="K53" s="26" t="str">
        <f t="shared" si="13"/>
        <v>1</v>
      </c>
      <c r="L53" s="26">
        <f t="shared" si="14"/>
        <v>2048</v>
      </c>
      <c r="M53" s="19"/>
    </row>
    <row r="54" spans="1:13" ht="14.6">
      <c r="A54" s="55"/>
      <c r="B54" s="55"/>
      <c r="C54" s="26">
        <v>1</v>
      </c>
      <c r="D54" s="26">
        <v>10</v>
      </c>
      <c r="E54" s="26">
        <f t="shared" si="12"/>
        <v>10</v>
      </c>
      <c r="F54" s="26" t="str">
        <f>CONCATENATE(E54,"'h",K54)</f>
        <v>10'h2</v>
      </c>
      <c r="G54" s="26" t="s">
        <v>123</v>
      </c>
      <c r="H54" s="10" t="s">
        <v>2576</v>
      </c>
      <c r="I54" s="32" t="s">
        <v>3992</v>
      </c>
      <c r="J54" s="26">
        <v>2</v>
      </c>
      <c r="K54" s="26" t="str">
        <f t="shared" si="13"/>
        <v>2</v>
      </c>
      <c r="L54" s="26">
        <f t="shared" si="14"/>
        <v>4</v>
      </c>
      <c r="M54" s="19"/>
    </row>
    <row r="55" spans="1:13" ht="58.3">
      <c r="A55" s="55"/>
      <c r="B55" s="55"/>
      <c r="C55" s="26">
        <v>0</v>
      </c>
      <c r="D55" s="26">
        <v>0</v>
      </c>
      <c r="E55" s="26">
        <f t="shared" si="12"/>
        <v>1</v>
      </c>
      <c r="F55" s="26" t="str">
        <f>CONCATENATE(E55,"'h",K55)</f>
        <v>1'h0</v>
      </c>
      <c r="G55" s="26" t="s">
        <v>123</v>
      </c>
      <c r="H55" s="10" t="s">
        <v>184</v>
      </c>
      <c r="I55" s="32" t="s">
        <v>2577</v>
      </c>
      <c r="J55" s="26">
        <v>0</v>
      </c>
      <c r="K55" s="26" t="str">
        <f t="shared" si="13"/>
        <v>0</v>
      </c>
      <c r="L55" s="26">
        <f t="shared" si="14"/>
        <v>0</v>
      </c>
      <c r="M55" s="19"/>
    </row>
    <row r="56" spans="1:13" ht="14.6">
      <c r="A56" s="6"/>
      <c r="B56" s="5" t="s">
        <v>3500</v>
      </c>
      <c r="C56" s="6"/>
      <c r="D56" s="6"/>
      <c r="E56" s="6">
        <f>SUM(E57:E61)</f>
        <v>32</v>
      </c>
      <c r="F56" s="7" t="str">
        <f>CONCATENATE("32'h",K56)</f>
        <v>32'h00000804</v>
      </c>
      <c r="G56" s="7"/>
      <c r="H56" s="8" t="s">
        <v>2578</v>
      </c>
      <c r="I56" s="8"/>
      <c r="J56" s="6"/>
      <c r="K56" s="6" t="str">
        <f>LOWER(DEC2HEX(L56,8))</f>
        <v>00000804</v>
      </c>
      <c r="L56" s="6">
        <f>SUM(L57:L61)</f>
        <v>2052</v>
      </c>
      <c r="M56" s="19"/>
    </row>
    <row r="57" spans="1:13" ht="14.25" customHeight="1">
      <c r="A57" s="55"/>
      <c r="B57" s="55"/>
      <c r="C57" s="26">
        <v>22</v>
      </c>
      <c r="D57" s="26">
        <v>31</v>
      </c>
      <c r="E57" s="26">
        <f t="shared" ref="E57:E61" si="15">D57+1-C57</f>
        <v>10</v>
      </c>
      <c r="F57" s="26" t="str">
        <f t="shared" ref="F57:F61" si="16">CONCATENATE(E57,"'h",K57)</f>
        <v>10'h0</v>
      </c>
      <c r="G57" s="10" t="s">
        <v>121</v>
      </c>
      <c r="H57" s="10" t="s">
        <v>106</v>
      </c>
      <c r="I57" s="16"/>
      <c r="J57" s="26">
        <v>0</v>
      </c>
      <c r="K57" s="26" t="str">
        <f t="shared" ref="K57:K61" si="17">LOWER(DEC2HEX((J57)))</f>
        <v>0</v>
      </c>
      <c r="L57" s="26">
        <f t="shared" ref="L57:L61" si="18">J57*(2^C57)</f>
        <v>0</v>
      </c>
      <c r="M57" s="19"/>
    </row>
    <row r="58" spans="1:13" ht="14.6">
      <c r="A58" s="55"/>
      <c r="B58" s="55"/>
      <c r="C58" s="26">
        <v>21</v>
      </c>
      <c r="D58" s="26">
        <v>21</v>
      </c>
      <c r="E58" s="26">
        <f t="shared" si="15"/>
        <v>1</v>
      </c>
      <c r="F58" s="26" t="str">
        <f t="shared" si="16"/>
        <v>1'h0</v>
      </c>
      <c r="G58" s="10" t="s">
        <v>2532</v>
      </c>
      <c r="H58" s="10" t="s">
        <v>2579</v>
      </c>
      <c r="I58" s="32" t="s">
        <v>2570</v>
      </c>
      <c r="J58" s="26">
        <v>0</v>
      </c>
      <c r="K58" s="26" t="str">
        <f t="shared" si="17"/>
        <v>0</v>
      </c>
      <c r="L58" s="26">
        <f t="shared" si="18"/>
        <v>0</v>
      </c>
      <c r="M58" s="19"/>
    </row>
    <row r="59" spans="1:13" ht="14.6">
      <c r="A59" s="55"/>
      <c r="B59" s="55"/>
      <c r="C59" s="26">
        <v>11</v>
      </c>
      <c r="D59" s="26">
        <v>20</v>
      </c>
      <c r="E59" s="26">
        <f t="shared" si="15"/>
        <v>10</v>
      </c>
      <c r="F59" s="26" t="str">
        <f t="shared" si="16"/>
        <v>10'h1</v>
      </c>
      <c r="G59" s="26" t="s">
        <v>123</v>
      </c>
      <c r="H59" s="10" t="s">
        <v>2580</v>
      </c>
      <c r="I59" s="32" t="s">
        <v>180</v>
      </c>
      <c r="J59" s="26">
        <v>1</v>
      </c>
      <c r="K59" s="26" t="str">
        <f t="shared" si="17"/>
        <v>1</v>
      </c>
      <c r="L59" s="26">
        <f t="shared" si="18"/>
        <v>2048</v>
      </c>
      <c r="M59" s="19"/>
    </row>
    <row r="60" spans="1:13" ht="14.6">
      <c r="A60" s="55"/>
      <c r="B60" s="55"/>
      <c r="C60" s="26">
        <v>1</v>
      </c>
      <c r="D60" s="26">
        <v>10</v>
      </c>
      <c r="E60" s="26">
        <f t="shared" si="15"/>
        <v>10</v>
      </c>
      <c r="F60" s="26" t="str">
        <f t="shared" si="16"/>
        <v>10'h2</v>
      </c>
      <c r="G60" s="26" t="s">
        <v>123</v>
      </c>
      <c r="H60" s="10" t="s">
        <v>2581</v>
      </c>
      <c r="I60" s="32" t="s">
        <v>3991</v>
      </c>
      <c r="J60" s="26">
        <v>2</v>
      </c>
      <c r="K60" s="26" t="str">
        <f t="shared" si="17"/>
        <v>2</v>
      </c>
      <c r="L60" s="26">
        <f t="shared" si="18"/>
        <v>4</v>
      </c>
      <c r="M60" s="19"/>
    </row>
    <row r="61" spans="1:13" ht="58.3">
      <c r="A61" s="55"/>
      <c r="B61" s="55"/>
      <c r="C61" s="26">
        <v>0</v>
      </c>
      <c r="D61" s="26">
        <v>0</v>
      </c>
      <c r="E61" s="26">
        <f t="shared" si="15"/>
        <v>1</v>
      </c>
      <c r="F61" s="26" t="str">
        <f t="shared" si="16"/>
        <v>1'h0</v>
      </c>
      <c r="G61" s="26" t="s">
        <v>123</v>
      </c>
      <c r="H61" s="10" t="s">
        <v>2582</v>
      </c>
      <c r="I61" s="32" t="s">
        <v>2583</v>
      </c>
      <c r="J61" s="26">
        <v>0</v>
      </c>
      <c r="K61" s="26" t="str">
        <f t="shared" si="17"/>
        <v>0</v>
      </c>
      <c r="L61" s="26">
        <f t="shared" si="18"/>
        <v>0</v>
      </c>
      <c r="M61" s="19"/>
    </row>
    <row r="62" spans="1:13" ht="14.6">
      <c r="A62" s="6"/>
      <c r="B62" s="5" t="s">
        <v>2613</v>
      </c>
      <c r="C62" s="6"/>
      <c r="D62" s="6"/>
      <c r="E62" s="6">
        <f>SUM(E63:E72)</f>
        <v>32</v>
      </c>
      <c r="F62" s="7" t="str">
        <f>CONCATENATE("32'h",K62)</f>
        <v>32'h00300846</v>
      </c>
      <c r="G62" s="7"/>
      <c r="H62" s="8" t="s">
        <v>186</v>
      </c>
      <c r="I62" s="8"/>
      <c r="J62" s="6"/>
      <c r="K62" s="6" t="str">
        <f>LOWER(DEC2HEX(L62,8))</f>
        <v>00300846</v>
      </c>
      <c r="L62" s="6">
        <f>SUM(L63:L72)</f>
        <v>3147846</v>
      </c>
      <c r="M62" s="19"/>
    </row>
    <row r="63" spans="1:13" ht="14.6">
      <c r="A63" s="55"/>
      <c r="B63" s="55"/>
      <c r="C63" s="26">
        <v>23</v>
      </c>
      <c r="D63" s="26">
        <v>31</v>
      </c>
      <c r="E63" s="26">
        <f t="shared" ref="E63:E72" si="19">D63+1-C63</f>
        <v>9</v>
      </c>
      <c r="F63" s="26" t="str">
        <f t="shared" ref="F63:F72" si="20">CONCATENATE(E63,"'h",K63)</f>
        <v>9'h0</v>
      </c>
      <c r="G63" s="10" t="s">
        <v>121</v>
      </c>
      <c r="H63" s="10" t="s">
        <v>106</v>
      </c>
      <c r="I63" s="16"/>
      <c r="J63" s="26">
        <v>0</v>
      </c>
      <c r="K63" s="26" t="str">
        <f t="shared" ref="K63:K72" si="21">LOWER(DEC2HEX((J63)))</f>
        <v>0</v>
      </c>
      <c r="L63" s="26">
        <f t="shared" ref="L63:L72" si="22">J63*(2^C63)</f>
        <v>0</v>
      </c>
      <c r="M63" s="19"/>
    </row>
    <row r="64" spans="1:13" ht="14.6">
      <c r="A64" s="55"/>
      <c r="B64" s="55"/>
      <c r="C64" s="26">
        <v>22</v>
      </c>
      <c r="D64" s="26">
        <v>22</v>
      </c>
      <c r="E64" s="26">
        <f t="shared" si="19"/>
        <v>1</v>
      </c>
      <c r="F64" s="26" t="str">
        <f t="shared" si="20"/>
        <v>1'h0</v>
      </c>
      <c r="G64" s="10" t="s">
        <v>2532</v>
      </c>
      <c r="H64" s="10" t="s">
        <v>2707</v>
      </c>
      <c r="I64" s="32" t="s">
        <v>2706</v>
      </c>
      <c r="J64" s="26">
        <v>0</v>
      </c>
      <c r="K64" s="26" t="str">
        <f t="shared" si="21"/>
        <v>0</v>
      </c>
      <c r="L64" s="26">
        <f t="shared" si="22"/>
        <v>0</v>
      </c>
      <c r="M64" s="19"/>
    </row>
    <row r="65" spans="1:13" ht="14.6">
      <c r="A65" s="55"/>
      <c r="B65" s="55"/>
      <c r="C65" s="26">
        <v>16</v>
      </c>
      <c r="D65" s="26">
        <v>21</v>
      </c>
      <c r="E65" s="26">
        <f t="shared" si="19"/>
        <v>6</v>
      </c>
      <c r="F65" s="26" t="str">
        <f t="shared" si="20"/>
        <v>6'h30</v>
      </c>
      <c r="G65" s="10" t="s">
        <v>2390</v>
      </c>
      <c r="H65" s="10" t="s">
        <v>2708</v>
      </c>
      <c r="I65" s="32" t="s">
        <v>2706</v>
      </c>
      <c r="J65" s="26">
        <v>48</v>
      </c>
      <c r="K65" s="26" t="str">
        <f t="shared" si="21"/>
        <v>30</v>
      </c>
      <c r="L65" s="26">
        <f t="shared" si="22"/>
        <v>3145728</v>
      </c>
      <c r="M65" s="19"/>
    </row>
    <row r="66" spans="1:13" ht="14.6">
      <c r="A66" s="55"/>
      <c r="B66" s="55"/>
      <c r="C66" s="26">
        <v>15</v>
      </c>
      <c r="D66" s="26">
        <v>15</v>
      </c>
      <c r="E66" s="26">
        <f t="shared" si="19"/>
        <v>1</v>
      </c>
      <c r="F66" s="26" t="str">
        <f t="shared" si="20"/>
        <v>1'h0</v>
      </c>
      <c r="G66" s="10" t="s">
        <v>2532</v>
      </c>
      <c r="H66" s="10" t="s">
        <v>2681</v>
      </c>
      <c r="I66" s="32" t="s">
        <v>2584</v>
      </c>
      <c r="J66" s="26">
        <v>0</v>
      </c>
      <c r="K66" s="26" t="str">
        <f t="shared" si="21"/>
        <v>0</v>
      </c>
      <c r="L66" s="26">
        <f t="shared" si="22"/>
        <v>0</v>
      </c>
      <c r="M66" s="19"/>
    </row>
    <row r="67" spans="1:13" ht="14.6">
      <c r="A67" s="55"/>
      <c r="B67" s="55"/>
      <c r="C67" s="26">
        <v>9</v>
      </c>
      <c r="D67" s="26">
        <v>14</v>
      </c>
      <c r="E67" s="26">
        <f t="shared" si="19"/>
        <v>6</v>
      </c>
      <c r="F67" s="26" t="str">
        <f t="shared" si="20"/>
        <v>6'h4</v>
      </c>
      <c r="G67" s="10" t="s">
        <v>2390</v>
      </c>
      <c r="H67" s="10" t="s">
        <v>2679</v>
      </c>
      <c r="I67" s="32" t="s">
        <v>3990</v>
      </c>
      <c r="J67" s="26">
        <v>4</v>
      </c>
      <c r="K67" s="26" t="str">
        <f t="shared" si="21"/>
        <v>4</v>
      </c>
      <c r="L67" s="26">
        <f t="shared" si="22"/>
        <v>2048</v>
      </c>
      <c r="M67" s="19"/>
    </row>
    <row r="68" spans="1:13" ht="14.6">
      <c r="A68" s="55"/>
      <c r="B68" s="55"/>
      <c r="C68" s="26">
        <v>8</v>
      </c>
      <c r="D68" s="26">
        <v>8</v>
      </c>
      <c r="E68" s="26">
        <f t="shared" si="19"/>
        <v>1</v>
      </c>
      <c r="F68" s="26" t="str">
        <f t="shared" si="20"/>
        <v>1'h0</v>
      </c>
      <c r="G68" s="10" t="s">
        <v>2532</v>
      </c>
      <c r="H68" s="10" t="s">
        <v>2684</v>
      </c>
      <c r="I68" s="32" t="s">
        <v>2585</v>
      </c>
      <c r="J68" s="26">
        <v>0</v>
      </c>
      <c r="K68" s="26" t="str">
        <f t="shared" si="21"/>
        <v>0</v>
      </c>
      <c r="L68" s="26">
        <f t="shared" si="22"/>
        <v>0</v>
      </c>
      <c r="M68" s="19"/>
    </row>
    <row r="69" spans="1:13" ht="87.45">
      <c r="A69" s="55"/>
      <c r="B69" s="55"/>
      <c r="C69" s="26">
        <v>6</v>
      </c>
      <c r="D69" s="26">
        <v>7</v>
      </c>
      <c r="E69" s="26">
        <f t="shared" si="19"/>
        <v>2</v>
      </c>
      <c r="F69" s="26" t="str">
        <f t="shared" si="20"/>
        <v>2'h1</v>
      </c>
      <c r="G69" s="26" t="s">
        <v>123</v>
      </c>
      <c r="H69" s="10" t="s">
        <v>2690</v>
      </c>
      <c r="I69" s="32" t="s">
        <v>187</v>
      </c>
      <c r="J69" s="26">
        <v>1</v>
      </c>
      <c r="K69" s="26" t="str">
        <f t="shared" si="21"/>
        <v>1</v>
      </c>
      <c r="L69" s="26">
        <f t="shared" si="22"/>
        <v>64</v>
      </c>
      <c r="M69" s="19"/>
    </row>
    <row r="70" spans="1:13" ht="43.75">
      <c r="A70" s="55"/>
      <c r="B70" s="55"/>
      <c r="C70" s="26">
        <v>5</v>
      </c>
      <c r="D70" s="26">
        <v>5</v>
      </c>
      <c r="E70" s="26">
        <f t="shared" si="19"/>
        <v>1</v>
      </c>
      <c r="F70" s="26" t="str">
        <f t="shared" si="20"/>
        <v>1'h0</v>
      </c>
      <c r="G70" s="26" t="s">
        <v>123</v>
      </c>
      <c r="H70" s="10" t="s">
        <v>2683</v>
      </c>
      <c r="I70" s="32" t="s">
        <v>2676</v>
      </c>
      <c r="J70" s="26">
        <v>0</v>
      </c>
      <c r="K70" s="26" t="str">
        <f t="shared" si="21"/>
        <v>0</v>
      </c>
      <c r="L70" s="26">
        <f t="shared" si="22"/>
        <v>0</v>
      </c>
      <c r="M70" s="19"/>
    </row>
    <row r="71" spans="1:13" ht="14.6">
      <c r="A71" s="55"/>
      <c r="B71" s="55"/>
      <c r="C71" s="26">
        <v>4</v>
      </c>
      <c r="D71" s="26">
        <v>4</v>
      </c>
      <c r="E71" s="26">
        <f t="shared" si="19"/>
        <v>1</v>
      </c>
      <c r="F71" s="26" t="str">
        <f t="shared" si="20"/>
        <v>1'h0</v>
      </c>
      <c r="G71" s="10" t="s">
        <v>2532</v>
      </c>
      <c r="H71" s="10" t="s">
        <v>2682</v>
      </c>
      <c r="I71" s="32" t="s">
        <v>2570</v>
      </c>
      <c r="J71" s="26">
        <v>0</v>
      </c>
      <c r="K71" s="26" t="str">
        <f t="shared" si="21"/>
        <v>0</v>
      </c>
      <c r="L71" s="26">
        <f t="shared" si="22"/>
        <v>0</v>
      </c>
      <c r="M71" s="19"/>
    </row>
    <row r="72" spans="1:13" ht="58.3">
      <c r="A72" s="55"/>
      <c r="B72" s="55"/>
      <c r="C72" s="26">
        <v>0</v>
      </c>
      <c r="D72" s="26">
        <v>3</v>
      </c>
      <c r="E72" s="26">
        <f t="shared" si="19"/>
        <v>4</v>
      </c>
      <c r="F72" s="26" t="str">
        <f t="shared" si="20"/>
        <v>4'h6</v>
      </c>
      <c r="G72" s="26" t="s">
        <v>123</v>
      </c>
      <c r="H72" s="10" t="s">
        <v>2691</v>
      </c>
      <c r="I72" s="32" t="s">
        <v>3994</v>
      </c>
      <c r="J72" s="26">
        <v>6</v>
      </c>
      <c r="K72" s="26" t="str">
        <f t="shared" si="21"/>
        <v>6</v>
      </c>
      <c r="L72" s="26">
        <f t="shared" si="22"/>
        <v>6</v>
      </c>
      <c r="M72" s="19"/>
    </row>
    <row r="73" spans="1:13" ht="14.6">
      <c r="A73" s="6"/>
      <c r="B73" s="5" t="s">
        <v>3532</v>
      </c>
      <c r="C73" s="6"/>
      <c r="D73" s="6"/>
      <c r="E73" s="6">
        <f>SUM(E74:E79)</f>
        <v>32</v>
      </c>
      <c r="F73" s="7" t="str">
        <f>CONCATENATE("32'h",K73)</f>
        <v>32'h002ee001</v>
      </c>
      <c r="G73" s="7"/>
      <c r="H73" s="8" t="s">
        <v>4004</v>
      </c>
      <c r="I73" s="8"/>
      <c r="J73" s="6"/>
      <c r="K73" s="6" t="str">
        <f>LOWER(DEC2HEX(L73,8))</f>
        <v>002ee001</v>
      </c>
      <c r="L73" s="6">
        <f>SUM(L74:L79)</f>
        <v>3072001</v>
      </c>
      <c r="M73" s="19"/>
    </row>
    <row r="74" spans="1:13" ht="14.6">
      <c r="A74" s="55"/>
      <c r="B74" s="55"/>
      <c r="C74" s="10">
        <v>23</v>
      </c>
      <c r="D74" s="10">
        <v>31</v>
      </c>
      <c r="E74" s="10">
        <f t="shared" ref="E74:E79" si="23">D74+1-C74</f>
        <v>9</v>
      </c>
      <c r="F74" s="10" t="str">
        <f t="shared" ref="F74:F79" si="24">CONCATENATE(E74,"'h",K74)</f>
        <v>9'h0</v>
      </c>
      <c r="G74" s="10" t="s">
        <v>121</v>
      </c>
      <c r="H74" s="10" t="s">
        <v>106</v>
      </c>
      <c r="I74" s="16"/>
      <c r="J74" s="10">
        <v>0</v>
      </c>
      <c r="K74" s="10" t="str">
        <f t="shared" ref="K74:K79" si="25">LOWER(DEC2HEX((J74)))</f>
        <v>0</v>
      </c>
      <c r="L74" s="10">
        <f t="shared" ref="L74:L79" si="26">J74*(2^C74)</f>
        <v>0</v>
      </c>
      <c r="M74" s="19"/>
    </row>
    <row r="75" spans="1:13" ht="14.6">
      <c r="A75" s="55"/>
      <c r="B75" s="55"/>
      <c r="C75" s="10">
        <v>22</v>
      </c>
      <c r="D75" s="10">
        <v>22</v>
      </c>
      <c r="E75" s="10">
        <f t="shared" si="23"/>
        <v>1</v>
      </c>
      <c r="F75" s="10" t="str">
        <f t="shared" si="24"/>
        <v>1'h0</v>
      </c>
      <c r="G75" s="10" t="s">
        <v>2532</v>
      </c>
      <c r="H75" s="18" t="s">
        <v>2686</v>
      </c>
      <c r="I75" s="16" t="s">
        <v>3996</v>
      </c>
      <c r="J75" s="10">
        <v>0</v>
      </c>
      <c r="K75" s="10" t="str">
        <f t="shared" si="25"/>
        <v>0</v>
      </c>
      <c r="L75" s="10">
        <f t="shared" si="26"/>
        <v>0</v>
      </c>
      <c r="M75" s="19"/>
    </row>
    <row r="76" spans="1:13" ht="14.6">
      <c r="A76" s="55"/>
      <c r="B76" s="55"/>
      <c r="C76" s="10">
        <v>12</v>
      </c>
      <c r="D76" s="10">
        <v>21</v>
      </c>
      <c r="E76" s="10">
        <f t="shared" si="23"/>
        <v>10</v>
      </c>
      <c r="F76" s="10" t="str">
        <f t="shared" si="24"/>
        <v>10'h2ee</v>
      </c>
      <c r="G76" s="10" t="s">
        <v>2390</v>
      </c>
      <c r="H76" s="18" t="s">
        <v>2687</v>
      </c>
      <c r="I76" s="32" t="s">
        <v>3988</v>
      </c>
      <c r="J76" s="10">
        <v>750</v>
      </c>
      <c r="K76" s="10" t="str">
        <f t="shared" si="25"/>
        <v>2ee</v>
      </c>
      <c r="L76" s="10">
        <f t="shared" si="26"/>
        <v>3072000</v>
      </c>
      <c r="M76" s="19"/>
    </row>
    <row r="77" spans="1:13" ht="29.15">
      <c r="A77" s="55"/>
      <c r="B77" s="55"/>
      <c r="C77" s="10">
        <v>11</v>
      </c>
      <c r="D77" s="10">
        <v>11</v>
      </c>
      <c r="E77" s="10">
        <f t="shared" si="23"/>
        <v>1</v>
      </c>
      <c r="F77" s="10" t="str">
        <f t="shared" si="24"/>
        <v>1'h0</v>
      </c>
      <c r="G77" s="10" t="s">
        <v>2390</v>
      </c>
      <c r="H77" s="18" t="s">
        <v>3956</v>
      </c>
      <c r="I77" s="34" t="s">
        <v>4003</v>
      </c>
      <c r="J77" s="10">
        <v>0</v>
      </c>
      <c r="K77" s="10" t="str">
        <f t="shared" si="25"/>
        <v>0</v>
      </c>
      <c r="L77" s="10">
        <f t="shared" si="26"/>
        <v>0</v>
      </c>
      <c r="M77" s="19"/>
    </row>
    <row r="78" spans="1:13" ht="14.6">
      <c r="A78" s="55"/>
      <c r="B78" s="55"/>
      <c r="C78" s="10">
        <v>10</v>
      </c>
      <c r="D78" s="10">
        <v>10</v>
      </c>
      <c r="E78" s="10">
        <f t="shared" si="23"/>
        <v>1</v>
      </c>
      <c r="F78" s="10" t="str">
        <f t="shared" si="24"/>
        <v>1'h0</v>
      </c>
      <c r="G78" s="10" t="s">
        <v>2532</v>
      </c>
      <c r="H78" s="18" t="s">
        <v>2688</v>
      </c>
      <c r="I78" s="16" t="s">
        <v>3995</v>
      </c>
      <c r="J78" s="10">
        <v>0</v>
      </c>
      <c r="K78" s="10" t="str">
        <f t="shared" si="25"/>
        <v>0</v>
      </c>
      <c r="L78" s="10">
        <f t="shared" si="26"/>
        <v>0</v>
      </c>
      <c r="M78" s="19"/>
    </row>
    <row r="79" spans="1:13" ht="14.6">
      <c r="A79" s="55"/>
      <c r="B79" s="55"/>
      <c r="C79" s="10">
        <v>0</v>
      </c>
      <c r="D79" s="10">
        <v>9</v>
      </c>
      <c r="E79" s="10">
        <f t="shared" si="23"/>
        <v>10</v>
      </c>
      <c r="F79" s="10" t="str">
        <f t="shared" si="24"/>
        <v>10'h1</v>
      </c>
      <c r="G79" s="10" t="s">
        <v>2390</v>
      </c>
      <c r="H79" s="18" t="s">
        <v>2689</v>
      </c>
      <c r="I79" s="32" t="s">
        <v>3989</v>
      </c>
      <c r="J79" s="10">
        <v>1</v>
      </c>
      <c r="K79" s="10" t="str">
        <f t="shared" si="25"/>
        <v>1</v>
      </c>
      <c r="L79" s="10">
        <f t="shared" si="26"/>
        <v>1</v>
      </c>
      <c r="M79" s="19"/>
    </row>
    <row r="80" spans="1:13" ht="14.6">
      <c r="A80" s="6"/>
      <c r="B80" s="5" t="s">
        <v>3950</v>
      </c>
      <c r="C80" s="6"/>
      <c r="D80" s="6"/>
      <c r="E80" s="6">
        <f>SUM(E81:E82)</f>
        <v>32</v>
      </c>
      <c r="F80" s="7" t="str">
        <f>CONCATENATE("32'h",K80)</f>
        <v>32'h00000000</v>
      </c>
      <c r="G80" s="7"/>
      <c r="H80" s="8" t="s">
        <v>189</v>
      </c>
      <c r="I80" s="8"/>
      <c r="J80" s="6"/>
      <c r="K80" s="6" t="str">
        <f>LOWER(DEC2HEX(L80,8))</f>
        <v>00000000</v>
      </c>
      <c r="L80" s="6">
        <f>SUM(L81:L82)</f>
        <v>0</v>
      </c>
      <c r="M80" s="19"/>
    </row>
    <row r="81" spans="1:13" ht="14.6">
      <c r="A81" s="55"/>
      <c r="B81" s="55"/>
      <c r="C81" s="10">
        <v>1</v>
      </c>
      <c r="D81" s="10">
        <v>31</v>
      </c>
      <c r="E81" s="10">
        <f>D81+1-C81</f>
        <v>31</v>
      </c>
      <c r="F81" s="10" t="str">
        <f>CONCATENATE(E81,"'h",K81)</f>
        <v>31'h0</v>
      </c>
      <c r="G81" s="10" t="s">
        <v>121</v>
      </c>
      <c r="H81" s="10" t="s">
        <v>106</v>
      </c>
      <c r="I81" s="16"/>
      <c r="J81" s="10">
        <v>0</v>
      </c>
      <c r="K81" s="10" t="str">
        <f>LOWER(DEC2HEX((J81)))</f>
        <v>0</v>
      </c>
      <c r="L81" s="10">
        <f>J81*(2^C81)</f>
        <v>0</v>
      </c>
      <c r="M81" s="19"/>
    </row>
    <row r="82" spans="1:13" ht="29.15">
      <c r="A82" s="55"/>
      <c r="B82" s="55"/>
      <c r="C82" s="10">
        <v>0</v>
      </c>
      <c r="D82" s="10">
        <v>0</v>
      </c>
      <c r="E82" s="10">
        <f>D82+1-C82</f>
        <v>1</v>
      </c>
      <c r="F82" s="10" t="str">
        <f>CONCATENATE(E82,"'h",K82)</f>
        <v>1'h0</v>
      </c>
      <c r="G82" s="10" t="s">
        <v>154</v>
      </c>
      <c r="H82" s="18" t="s">
        <v>2697</v>
      </c>
      <c r="I82" s="34" t="s">
        <v>3328</v>
      </c>
      <c r="J82" s="10">
        <v>0</v>
      </c>
      <c r="K82" s="10" t="str">
        <f>LOWER(DEC2HEX((J82)))</f>
        <v>0</v>
      </c>
      <c r="L82" s="10">
        <f>J82*(2^C82)</f>
        <v>0</v>
      </c>
      <c r="M82" s="19"/>
    </row>
    <row r="83" spans="1:13" ht="14.6">
      <c r="A83" s="6"/>
      <c r="B83" s="5" t="s">
        <v>3953</v>
      </c>
      <c r="C83" s="6"/>
      <c r="D83" s="6"/>
      <c r="E83" s="6">
        <f>SUM(E84:E85)</f>
        <v>32</v>
      </c>
      <c r="F83" s="7" t="str">
        <f>CONCATENATE("32'h",K83)</f>
        <v>32'h00000000</v>
      </c>
      <c r="G83" s="7"/>
      <c r="H83" s="8" t="s">
        <v>2588</v>
      </c>
      <c r="I83" s="8"/>
      <c r="J83" s="6"/>
      <c r="K83" s="6" t="str">
        <f>LOWER(DEC2HEX(L83,8))</f>
        <v>00000000</v>
      </c>
      <c r="L83" s="6">
        <f>SUM(L84:L85)</f>
        <v>0</v>
      </c>
      <c r="M83" s="19"/>
    </row>
    <row r="84" spans="1:13" ht="14.6">
      <c r="A84" s="55"/>
      <c r="B84" s="55"/>
      <c r="C84" s="10">
        <v>1</v>
      </c>
      <c r="D84" s="10">
        <v>31</v>
      </c>
      <c r="E84" s="10">
        <f>D84+1-C84</f>
        <v>31</v>
      </c>
      <c r="F84" s="10" t="str">
        <f>CONCATENATE(E84,"'h",K84)</f>
        <v>31'h0</v>
      </c>
      <c r="G84" s="10" t="s">
        <v>121</v>
      </c>
      <c r="H84" s="10" t="s">
        <v>106</v>
      </c>
      <c r="I84" s="16"/>
      <c r="J84" s="10">
        <v>0</v>
      </c>
      <c r="K84" s="10" t="str">
        <f>LOWER(DEC2HEX((J84)))</f>
        <v>0</v>
      </c>
      <c r="L84" s="10">
        <f>J84*(2^C84)</f>
        <v>0</v>
      </c>
      <c r="M84" s="19"/>
    </row>
    <row r="85" spans="1:13" ht="29.15">
      <c r="A85" s="55"/>
      <c r="B85" s="55"/>
      <c r="C85" s="10">
        <v>0</v>
      </c>
      <c r="D85" s="10">
        <v>0</v>
      </c>
      <c r="E85" s="10">
        <f>D85+1-C85</f>
        <v>1</v>
      </c>
      <c r="F85" s="10" t="str">
        <f>CONCATENATE(E85,"'h",K85)</f>
        <v>1'h0</v>
      </c>
      <c r="G85" s="10" t="s">
        <v>2390</v>
      </c>
      <c r="H85" s="18" t="s">
        <v>2589</v>
      </c>
      <c r="I85" s="34" t="s">
        <v>2590</v>
      </c>
      <c r="J85" s="10">
        <v>0</v>
      </c>
      <c r="K85" s="10" t="str">
        <f>LOWER(DEC2HEX((J85)))</f>
        <v>0</v>
      </c>
      <c r="L85" s="10">
        <f>J85*(2^C85)</f>
        <v>0</v>
      </c>
      <c r="M85" s="19"/>
    </row>
    <row r="86" spans="1:13" ht="14.6">
      <c r="A86" s="6"/>
      <c r="B86" s="5" t="s">
        <v>3543</v>
      </c>
      <c r="C86" s="6"/>
      <c r="D86" s="6"/>
      <c r="E86" s="6">
        <f>SUM(E87:E89)</f>
        <v>32</v>
      </c>
      <c r="F86" s="7" t="str">
        <f>CONCATENATE("32'h",K86)</f>
        <v>32'h00000000</v>
      </c>
      <c r="G86" s="7"/>
      <c r="H86" s="8" t="s">
        <v>2591</v>
      </c>
      <c r="I86" s="8"/>
      <c r="J86" s="6"/>
      <c r="K86" s="6" t="str">
        <f>LOWER(DEC2HEX(L86,8))</f>
        <v>00000000</v>
      </c>
      <c r="L86" s="6">
        <f>SUM(L87:L89)</f>
        <v>0</v>
      </c>
      <c r="M86" s="19"/>
    </row>
    <row r="87" spans="1:13" ht="14.6">
      <c r="A87" s="55"/>
      <c r="B87" s="55"/>
      <c r="C87" s="10">
        <v>24</v>
      </c>
      <c r="D87" s="10">
        <v>31</v>
      </c>
      <c r="E87" s="10">
        <f>D87+1-C87</f>
        <v>8</v>
      </c>
      <c r="F87" s="10" t="str">
        <f>CONCATENATE(E87,"'h",K87)</f>
        <v>8'h0</v>
      </c>
      <c r="G87" s="10" t="s">
        <v>121</v>
      </c>
      <c r="H87" s="10" t="s">
        <v>106</v>
      </c>
      <c r="I87" s="16"/>
      <c r="J87" s="10">
        <v>0</v>
      </c>
      <c r="K87" s="10" t="str">
        <f>LOWER(DEC2HEX((J87)))</f>
        <v>0</v>
      </c>
      <c r="L87" s="10">
        <f>J87*(2^C87)</f>
        <v>0</v>
      </c>
      <c r="M87" s="19"/>
    </row>
    <row r="88" spans="1:13" ht="14.6">
      <c r="A88" s="55"/>
      <c r="B88" s="55"/>
      <c r="C88" s="10">
        <v>16</v>
      </c>
      <c r="D88" s="10">
        <v>23</v>
      </c>
      <c r="E88" s="10">
        <f>D88+1-C88</f>
        <v>8</v>
      </c>
      <c r="F88" s="10" t="str">
        <f>CONCATENATE(E88,"'h",K88)</f>
        <v>8'h0</v>
      </c>
      <c r="G88" s="10" t="s">
        <v>2382</v>
      </c>
      <c r="H88" s="18" t="s">
        <v>2592</v>
      </c>
      <c r="I88" s="16"/>
      <c r="J88" s="10">
        <v>0</v>
      </c>
      <c r="K88" s="10" t="str">
        <f>LOWER(DEC2HEX((J88)))</f>
        <v>0</v>
      </c>
      <c r="L88" s="10">
        <f>J88*(2^C88)</f>
        <v>0</v>
      </c>
      <c r="M88" s="19"/>
    </row>
    <row r="89" spans="1:13" ht="14.6">
      <c r="A89" s="55"/>
      <c r="B89" s="55"/>
      <c r="C89" s="10">
        <v>0</v>
      </c>
      <c r="D89" s="10">
        <v>15</v>
      </c>
      <c r="E89" s="10">
        <f>D89+1-C89</f>
        <v>16</v>
      </c>
      <c r="F89" s="10" t="str">
        <f>CONCATENATE(E89,"'h",K89)</f>
        <v>16'h0</v>
      </c>
      <c r="G89" s="10" t="s">
        <v>2390</v>
      </c>
      <c r="H89" s="18" t="s">
        <v>2593</v>
      </c>
      <c r="I89" s="32"/>
      <c r="J89" s="10">
        <v>0</v>
      </c>
      <c r="K89" s="10" t="str">
        <f>LOWER(DEC2HEX((J89)))</f>
        <v>0</v>
      </c>
      <c r="L89" s="10">
        <f>J89*(2^C89)</f>
        <v>0</v>
      </c>
      <c r="M89" s="19"/>
    </row>
    <row r="90" spans="1:13" s="121" customFormat="1" ht="14.6">
      <c r="A90" s="5"/>
      <c r="B90" s="5" t="s">
        <v>3546</v>
      </c>
      <c r="C90" s="122"/>
      <c r="D90" s="122"/>
      <c r="E90" s="122">
        <f>SUM(E91:E98)</f>
        <v>32</v>
      </c>
      <c r="F90" s="97" t="str">
        <f>CONCATENATE("32'h",K90)</f>
        <v>32'h00000000</v>
      </c>
      <c r="G90" s="97"/>
      <c r="H90" s="123" t="s">
        <v>2702</v>
      </c>
      <c r="I90" s="123"/>
      <c r="J90" s="122"/>
      <c r="K90" s="122" t="str">
        <f>LOWER(DEC2HEX(L90,8))</f>
        <v>00000000</v>
      </c>
      <c r="L90" s="122">
        <f>SUM(L91:L98)</f>
        <v>0</v>
      </c>
      <c r="M90" s="19"/>
    </row>
    <row r="91" spans="1:13" s="121" customFormat="1" ht="14.6">
      <c r="A91" s="55"/>
      <c r="B91" s="124"/>
      <c r="C91" s="125">
        <v>7</v>
      </c>
      <c r="D91" s="125">
        <v>31</v>
      </c>
      <c r="E91" s="125">
        <f t="shared" ref="E91:E98" si="27">D91+1-C91</f>
        <v>25</v>
      </c>
      <c r="F91" s="125" t="str">
        <f t="shared" ref="F91:F98" si="28">CONCATENATE(E91,"'h",K91)</f>
        <v>25'h0</v>
      </c>
      <c r="G91" s="125" t="s">
        <v>2387</v>
      </c>
      <c r="H91" s="126" t="s">
        <v>2192</v>
      </c>
      <c r="I91" s="127"/>
      <c r="J91" s="125">
        <v>0</v>
      </c>
      <c r="K91" s="125" t="str">
        <f t="shared" ref="K91:K98" si="29">LOWER(DEC2HEX((J91)))</f>
        <v>0</v>
      </c>
      <c r="L91" s="125">
        <f t="shared" ref="L91:L98" si="30">J91*(2^C91)</f>
        <v>0</v>
      </c>
      <c r="M91" s="19"/>
    </row>
    <row r="92" spans="1:13" s="121" customFormat="1" ht="14.6">
      <c r="A92" s="55"/>
      <c r="B92" s="124"/>
      <c r="C92" s="125">
        <v>6</v>
      </c>
      <c r="D92" s="125">
        <v>6</v>
      </c>
      <c r="E92" s="125">
        <f t="shared" si="27"/>
        <v>1</v>
      </c>
      <c r="F92" s="125" t="str">
        <f t="shared" si="28"/>
        <v>1'h0</v>
      </c>
      <c r="G92" s="10" t="s">
        <v>121</v>
      </c>
      <c r="H92" s="10" t="s">
        <v>3653</v>
      </c>
      <c r="I92" s="127"/>
      <c r="J92" s="125">
        <v>0</v>
      </c>
      <c r="K92" s="125" t="str">
        <f t="shared" si="29"/>
        <v>0</v>
      </c>
      <c r="L92" s="125">
        <f t="shared" si="30"/>
        <v>0</v>
      </c>
      <c r="M92" s="19"/>
    </row>
    <row r="93" spans="1:13" s="121" customFormat="1" ht="14.6">
      <c r="A93" s="55"/>
      <c r="B93" s="124"/>
      <c r="C93" s="125">
        <v>5</v>
      </c>
      <c r="D93" s="125">
        <v>5</v>
      </c>
      <c r="E93" s="125">
        <f t="shared" si="27"/>
        <v>1</v>
      </c>
      <c r="F93" s="125" t="str">
        <f t="shared" si="28"/>
        <v>1'h0</v>
      </c>
      <c r="G93" s="125" t="s">
        <v>123</v>
      </c>
      <c r="H93" s="126" t="s">
        <v>2710</v>
      </c>
      <c r="I93" s="127"/>
      <c r="J93" s="125">
        <v>0</v>
      </c>
      <c r="K93" s="125" t="str">
        <f t="shared" si="29"/>
        <v>0</v>
      </c>
      <c r="L93" s="125">
        <f t="shared" si="30"/>
        <v>0</v>
      </c>
      <c r="M93" s="19"/>
    </row>
    <row r="94" spans="1:13" s="121" customFormat="1" ht="14.6">
      <c r="A94" s="55"/>
      <c r="B94" s="124"/>
      <c r="C94" s="125">
        <v>4</v>
      </c>
      <c r="D94" s="125">
        <v>4</v>
      </c>
      <c r="E94" s="125">
        <f t="shared" si="27"/>
        <v>1</v>
      </c>
      <c r="F94" s="125" t="str">
        <f t="shared" si="28"/>
        <v>1'h0</v>
      </c>
      <c r="G94" s="125" t="s">
        <v>123</v>
      </c>
      <c r="H94" s="126" t="s">
        <v>2709</v>
      </c>
      <c r="I94" s="127"/>
      <c r="J94" s="125">
        <v>0</v>
      </c>
      <c r="K94" s="125" t="str">
        <f t="shared" si="29"/>
        <v>0</v>
      </c>
      <c r="L94" s="125">
        <f t="shared" si="30"/>
        <v>0</v>
      </c>
      <c r="M94" s="19"/>
    </row>
    <row r="95" spans="1:13" s="121" customFormat="1" ht="14.6">
      <c r="A95" s="55"/>
      <c r="B95" s="124"/>
      <c r="C95" s="125">
        <v>3</v>
      </c>
      <c r="D95" s="125">
        <v>3</v>
      </c>
      <c r="E95" s="125">
        <f t="shared" si="27"/>
        <v>1</v>
      </c>
      <c r="F95" s="125" t="str">
        <f t="shared" si="28"/>
        <v>1'h0</v>
      </c>
      <c r="G95" s="125" t="s">
        <v>123</v>
      </c>
      <c r="H95" s="126" t="s">
        <v>2698</v>
      </c>
      <c r="I95" s="127"/>
      <c r="J95" s="125">
        <v>0</v>
      </c>
      <c r="K95" s="125" t="str">
        <f t="shared" si="29"/>
        <v>0</v>
      </c>
      <c r="L95" s="125">
        <f t="shared" si="30"/>
        <v>0</v>
      </c>
      <c r="M95" s="19"/>
    </row>
    <row r="96" spans="1:13" s="121" customFormat="1" ht="14.6">
      <c r="A96" s="55"/>
      <c r="B96" s="124"/>
      <c r="C96" s="125">
        <v>2</v>
      </c>
      <c r="D96" s="125">
        <v>2</v>
      </c>
      <c r="E96" s="125">
        <f t="shared" si="27"/>
        <v>1</v>
      </c>
      <c r="F96" s="125" t="str">
        <f t="shared" si="28"/>
        <v>1'h0</v>
      </c>
      <c r="G96" s="125" t="s">
        <v>123</v>
      </c>
      <c r="H96" s="126" t="s">
        <v>2699</v>
      </c>
      <c r="I96" s="127"/>
      <c r="J96" s="125">
        <v>0</v>
      </c>
      <c r="K96" s="125" t="str">
        <f t="shared" si="29"/>
        <v>0</v>
      </c>
      <c r="L96" s="125">
        <f t="shared" si="30"/>
        <v>0</v>
      </c>
      <c r="M96" s="19"/>
    </row>
    <row r="97" spans="1:13" s="121" customFormat="1" ht="14.6">
      <c r="A97" s="55"/>
      <c r="B97" s="124"/>
      <c r="C97" s="125">
        <v>1</v>
      </c>
      <c r="D97" s="125">
        <v>1</v>
      </c>
      <c r="E97" s="125">
        <f t="shared" si="27"/>
        <v>1</v>
      </c>
      <c r="F97" s="125" t="str">
        <f t="shared" si="28"/>
        <v>1'h0</v>
      </c>
      <c r="G97" s="125" t="s">
        <v>123</v>
      </c>
      <c r="H97" s="126" t="s">
        <v>2700</v>
      </c>
      <c r="I97" s="127"/>
      <c r="J97" s="125">
        <v>0</v>
      </c>
      <c r="K97" s="125" t="str">
        <f t="shared" si="29"/>
        <v>0</v>
      </c>
      <c r="L97" s="125">
        <f t="shared" si="30"/>
        <v>0</v>
      </c>
      <c r="M97" s="19"/>
    </row>
    <row r="98" spans="1:13" s="121" customFormat="1" ht="14.6">
      <c r="A98" s="55"/>
      <c r="B98" s="124"/>
      <c r="C98" s="125">
        <v>0</v>
      </c>
      <c r="D98" s="125">
        <v>0</v>
      </c>
      <c r="E98" s="125">
        <f t="shared" si="27"/>
        <v>1</v>
      </c>
      <c r="F98" s="125" t="str">
        <f t="shared" si="28"/>
        <v>1'h0</v>
      </c>
      <c r="G98" s="125" t="s">
        <v>123</v>
      </c>
      <c r="H98" s="126" t="s">
        <v>2701</v>
      </c>
      <c r="I98" s="127"/>
      <c r="J98" s="125">
        <v>0</v>
      </c>
      <c r="K98" s="125" t="str">
        <f t="shared" si="29"/>
        <v>0</v>
      </c>
      <c r="L98" s="125">
        <f t="shared" si="30"/>
        <v>0</v>
      </c>
      <c r="M98" s="19"/>
    </row>
    <row r="99" spans="1:13" s="43" customFormat="1" ht="14.6">
      <c r="A99" s="6"/>
      <c r="B99" s="5" t="s">
        <v>3954</v>
      </c>
      <c r="C99" s="128"/>
      <c r="D99" s="128"/>
      <c r="E99" s="128">
        <f>SUM(E100:E100)</f>
        <v>32</v>
      </c>
      <c r="F99" s="79" t="str">
        <f>CONCATENATE("32'h",K99)</f>
        <v>32'h00000000</v>
      </c>
      <c r="G99" s="79"/>
      <c r="H99" s="129" t="s">
        <v>2703</v>
      </c>
      <c r="I99" s="129"/>
      <c r="J99" s="128"/>
      <c r="K99" s="128" t="str">
        <f>LOWER(DEC2HEX(L99,8))</f>
        <v>00000000</v>
      </c>
      <c r="L99" s="128">
        <f>SUM(L100:L100)</f>
        <v>0</v>
      </c>
      <c r="M99" s="19"/>
    </row>
    <row r="100" spans="1:13" s="43" customFormat="1" ht="14.6">
      <c r="A100" s="55"/>
      <c r="B100" s="120"/>
      <c r="C100" s="130">
        <v>0</v>
      </c>
      <c r="D100" s="130">
        <v>31</v>
      </c>
      <c r="E100" s="119">
        <f>D100+1-C100</f>
        <v>32</v>
      </c>
      <c r="F100" s="119" t="str">
        <f>CONCATENATE(E100,"'h",K100)</f>
        <v>32'h0</v>
      </c>
      <c r="G100" s="119" t="s">
        <v>2390</v>
      </c>
      <c r="H100" s="10" t="s">
        <v>2704</v>
      </c>
      <c r="I100" s="131"/>
      <c r="J100" s="130">
        <v>0</v>
      </c>
      <c r="K100" s="130" t="str">
        <f>LOWER(DEC2HEX((J100)))</f>
        <v>0</v>
      </c>
      <c r="L100" s="130">
        <f>J100*(2^C100)</f>
        <v>0</v>
      </c>
      <c r="M100" s="19"/>
    </row>
    <row r="101" spans="1:13" s="121" customFormat="1" ht="14.6">
      <c r="A101" s="5"/>
      <c r="B101" s="5" t="s">
        <v>3997</v>
      </c>
      <c r="C101" s="122"/>
      <c r="D101" s="122"/>
      <c r="E101" s="122">
        <f>SUM(E102:E103)</f>
        <v>32</v>
      </c>
      <c r="F101" s="97" t="str">
        <f>CONCATENATE("32'h",K101)</f>
        <v>32'h00000000</v>
      </c>
      <c r="G101" s="97"/>
      <c r="H101" s="123" t="s">
        <v>3999</v>
      </c>
      <c r="I101" s="123"/>
      <c r="J101" s="122"/>
      <c r="K101" s="122" t="str">
        <f>LOWER(DEC2HEX(L101,8))</f>
        <v>00000000</v>
      </c>
      <c r="L101" s="122">
        <f>SUM(L102:L103)</f>
        <v>0</v>
      </c>
      <c r="M101" s="19"/>
    </row>
    <row r="102" spans="1:13" s="121" customFormat="1" ht="14.6">
      <c r="A102" s="55"/>
      <c r="B102" s="124"/>
      <c r="C102" s="125">
        <v>28</v>
      </c>
      <c r="D102" s="125">
        <v>31</v>
      </c>
      <c r="E102" s="125">
        <f t="shared" ref="E102:E103" si="31">D102+1-C102</f>
        <v>4</v>
      </c>
      <c r="F102" s="125" t="str">
        <f t="shared" ref="F102:F103" si="32">CONCATENATE(E102,"'h",K102)</f>
        <v>4'h0</v>
      </c>
      <c r="G102" s="125" t="s">
        <v>2387</v>
      </c>
      <c r="H102" s="126" t="s">
        <v>2192</v>
      </c>
      <c r="I102" s="127"/>
      <c r="J102" s="125">
        <v>0</v>
      </c>
      <c r="K102" s="125" t="str">
        <f t="shared" ref="K102:K103" si="33">LOWER(DEC2HEX((J102)))</f>
        <v>0</v>
      </c>
      <c r="L102" s="125">
        <f t="shared" ref="L102:L103" si="34">J102*(2^C102)</f>
        <v>0</v>
      </c>
      <c r="M102" s="19"/>
    </row>
    <row r="103" spans="1:13" s="121" customFormat="1" ht="14.6">
      <c r="A103" s="55"/>
      <c r="B103" s="124"/>
      <c r="C103" s="125">
        <v>0</v>
      </c>
      <c r="D103" s="125">
        <v>27</v>
      </c>
      <c r="E103" s="125">
        <f t="shared" si="31"/>
        <v>28</v>
      </c>
      <c r="F103" s="125" t="str">
        <f t="shared" si="32"/>
        <v>28'h0</v>
      </c>
      <c r="G103" s="125" t="s">
        <v>123</v>
      </c>
      <c r="H103" s="126" t="s">
        <v>3998</v>
      </c>
      <c r="I103" s="127"/>
      <c r="J103" s="125">
        <v>0</v>
      </c>
      <c r="K103" s="125" t="str">
        <f t="shared" si="33"/>
        <v>0</v>
      </c>
      <c r="L103" s="125">
        <f t="shared" si="34"/>
        <v>0</v>
      </c>
      <c r="M103" s="19"/>
    </row>
    <row r="104" spans="1:13" s="121" customFormat="1" ht="14.6">
      <c r="A104" s="5"/>
      <c r="B104" s="5" t="s">
        <v>4000</v>
      </c>
      <c r="C104" s="122"/>
      <c r="D104" s="122"/>
      <c r="E104" s="122">
        <f>SUM(E105:E106)</f>
        <v>32</v>
      </c>
      <c r="F104" s="97" t="str">
        <f>CONCATENATE("32'h",K104)</f>
        <v>32'h00000000</v>
      </c>
      <c r="G104" s="97"/>
      <c r="H104" s="123" t="s">
        <v>4001</v>
      </c>
      <c r="I104" s="123"/>
      <c r="J104" s="122"/>
      <c r="K104" s="122" t="str">
        <f>LOWER(DEC2HEX(L104,8))</f>
        <v>00000000</v>
      </c>
      <c r="L104" s="122">
        <f>SUM(L105:L106)</f>
        <v>0</v>
      </c>
      <c r="M104" s="19"/>
    </row>
    <row r="105" spans="1:13" s="121" customFormat="1" ht="14.6">
      <c r="A105" s="55"/>
      <c r="B105" s="124"/>
      <c r="C105" s="125">
        <v>28</v>
      </c>
      <c r="D105" s="125">
        <v>31</v>
      </c>
      <c r="E105" s="125">
        <f t="shared" ref="E105:E106" si="35">D105+1-C105</f>
        <v>4</v>
      </c>
      <c r="F105" s="125" t="str">
        <f t="shared" ref="F105:F106" si="36">CONCATENATE(E105,"'h",K105)</f>
        <v>4'h0</v>
      </c>
      <c r="G105" s="125" t="s">
        <v>2387</v>
      </c>
      <c r="H105" s="126" t="s">
        <v>2192</v>
      </c>
      <c r="I105" s="127"/>
      <c r="J105" s="125">
        <v>0</v>
      </c>
      <c r="K105" s="125" t="str">
        <f t="shared" ref="K105" si="37">LOWER(DEC2HEX((J105)))</f>
        <v>0</v>
      </c>
      <c r="L105" s="125">
        <f t="shared" ref="L105:L106" si="38">J105*(2^C105)</f>
        <v>0</v>
      </c>
      <c r="M105" s="19"/>
    </row>
    <row r="106" spans="1:13" s="121" customFormat="1" ht="14.6">
      <c r="A106" s="55"/>
      <c r="B106" s="124"/>
      <c r="C106" s="125">
        <v>0</v>
      </c>
      <c r="D106" s="125">
        <v>27</v>
      </c>
      <c r="E106" s="125">
        <f t="shared" si="35"/>
        <v>28</v>
      </c>
      <c r="F106" s="125" t="str">
        <f t="shared" si="36"/>
        <v>28'h0</v>
      </c>
      <c r="G106" s="125" t="s">
        <v>123</v>
      </c>
      <c r="H106" s="126" t="s">
        <v>4002</v>
      </c>
      <c r="I106" s="127"/>
      <c r="J106" s="125">
        <v>0</v>
      </c>
      <c r="K106" s="125" t="str">
        <f>LOWER(DEC2HEX((J106)))</f>
        <v>0</v>
      </c>
      <c r="L106" s="125">
        <f t="shared" si="38"/>
        <v>0</v>
      </c>
      <c r="M106" s="19"/>
    </row>
    <row r="107" spans="1:13" ht="14.6">
      <c r="A107" s="6"/>
      <c r="B107" s="5" t="s">
        <v>4407</v>
      </c>
      <c r="C107" s="6"/>
      <c r="D107" s="6"/>
      <c r="E107" s="6">
        <f>SUM(E112)</f>
        <v>1</v>
      </c>
      <c r="F107" s="7" t="str">
        <f>CONCATENATE("32'h",K107)</f>
        <v>32'h00000000</v>
      </c>
      <c r="G107" s="7"/>
      <c r="H107" s="8" t="s">
        <v>4414</v>
      </c>
      <c r="I107" s="8"/>
      <c r="J107" s="6"/>
      <c r="K107" s="6" t="str">
        <f>LOWER(DEC2HEX(L107,8))</f>
        <v>00000000</v>
      </c>
      <c r="L107" s="6">
        <f>SUM(L112:L114)</f>
        <v>0</v>
      </c>
      <c r="M107" s="19"/>
    </row>
    <row r="108" spans="1:13" ht="14.6">
      <c r="A108" s="55"/>
      <c r="B108" s="55"/>
      <c r="C108" s="10">
        <v>4</v>
      </c>
      <c r="D108" s="10">
        <v>31</v>
      </c>
      <c r="E108" s="10">
        <f>D108+1-C108</f>
        <v>28</v>
      </c>
      <c r="F108" s="10" t="str">
        <f>CONCATENATE(E108,"'h",K108)</f>
        <v>28'h0</v>
      </c>
      <c r="G108" s="125" t="s">
        <v>123</v>
      </c>
      <c r="H108" s="10" t="s">
        <v>4417</v>
      </c>
      <c r="I108" s="16"/>
      <c r="J108" s="10">
        <v>0</v>
      </c>
      <c r="K108" s="10" t="str">
        <f>LOWER(DEC2HEX((J108)))</f>
        <v>0</v>
      </c>
      <c r="L108" s="10">
        <f>J108*(2^C108)</f>
        <v>0</v>
      </c>
      <c r="M108" s="19"/>
    </row>
    <row r="109" spans="1:13" ht="14.6">
      <c r="A109" s="55"/>
      <c r="B109" s="55"/>
      <c r="C109" s="10">
        <v>3</v>
      </c>
      <c r="D109" s="10">
        <v>3</v>
      </c>
      <c r="E109" s="10">
        <f>D109+1-C109</f>
        <v>1</v>
      </c>
      <c r="F109" s="10" t="str">
        <f>CONCATENATE(E109,"'h",K109)</f>
        <v>1'h0</v>
      </c>
      <c r="G109" s="125" t="s">
        <v>2532</v>
      </c>
      <c r="H109" s="10" t="s">
        <v>4416</v>
      </c>
      <c r="I109" s="16"/>
      <c r="J109" s="10">
        <v>0</v>
      </c>
      <c r="K109" s="10" t="str">
        <f>LOWER(DEC2HEX((J109)))</f>
        <v>0</v>
      </c>
      <c r="L109" s="10">
        <f>J109*(2^C109)</f>
        <v>0</v>
      </c>
      <c r="M109" s="19"/>
    </row>
    <row r="110" spans="1:13" ht="14.6">
      <c r="A110" s="55"/>
      <c r="B110" s="55"/>
      <c r="C110" s="10">
        <v>2</v>
      </c>
      <c r="D110" s="10">
        <v>2</v>
      </c>
      <c r="E110" s="10">
        <f>D110+1-C110</f>
        <v>1</v>
      </c>
      <c r="F110" s="10" t="str">
        <f>CONCATENATE(E110,"'h",K110)</f>
        <v>1'h0</v>
      </c>
      <c r="G110" s="125" t="s">
        <v>123</v>
      </c>
      <c r="H110" s="10" t="s">
        <v>4419</v>
      </c>
      <c r="I110" s="16"/>
      <c r="J110" s="10">
        <v>0</v>
      </c>
      <c r="K110" s="10" t="str">
        <f>LOWER(DEC2HEX((J110)))</f>
        <v>0</v>
      </c>
      <c r="L110" s="10">
        <f>J110*(2^C110)</f>
        <v>0</v>
      </c>
      <c r="M110" s="19"/>
    </row>
    <row r="111" spans="1:13" ht="14.6">
      <c r="A111" s="55"/>
      <c r="B111" s="55"/>
      <c r="C111" s="10">
        <v>1</v>
      </c>
      <c r="D111" s="10">
        <v>1</v>
      </c>
      <c r="E111" s="10">
        <f>D111+1-C111</f>
        <v>1</v>
      </c>
      <c r="F111" s="10" t="str">
        <f>CONCATENATE(E111,"'h",K111)</f>
        <v>1'h1</v>
      </c>
      <c r="G111" s="125" t="s">
        <v>123</v>
      </c>
      <c r="H111" s="10" t="s">
        <v>4420</v>
      </c>
      <c r="I111" s="16"/>
      <c r="J111" s="10">
        <v>1</v>
      </c>
      <c r="K111" s="10" t="str">
        <f>LOWER(DEC2HEX((J111)))</f>
        <v>1</v>
      </c>
      <c r="L111" s="10">
        <f>J111*(2^C111)</f>
        <v>2</v>
      </c>
      <c r="M111" s="19"/>
    </row>
    <row r="112" spans="1:13" ht="14.6">
      <c r="A112" s="55"/>
      <c r="B112" s="55"/>
      <c r="C112" s="10">
        <v>0</v>
      </c>
      <c r="D112" s="10">
        <v>0</v>
      </c>
      <c r="E112" s="10">
        <f>D112+1-C112</f>
        <v>1</v>
      </c>
      <c r="F112" s="10" t="str">
        <f>CONCATENATE(E112,"'h",K112)</f>
        <v>1'h0</v>
      </c>
      <c r="G112" s="125" t="s">
        <v>123</v>
      </c>
      <c r="H112" s="10" t="s">
        <v>4415</v>
      </c>
      <c r="I112" s="16"/>
      <c r="J112" s="10">
        <v>0</v>
      </c>
      <c r="K112" s="10" t="str">
        <f>LOWER(DEC2HEX((J112)))</f>
        <v>0</v>
      </c>
      <c r="L112" s="10">
        <f>J112*(2^C112)</f>
        <v>0</v>
      </c>
      <c r="M112" s="19"/>
    </row>
    <row r="113" spans="1:13" ht="14.6">
      <c r="A113" s="6"/>
      <c r="B113" s="5" t="s">
        <v>4411</v>
      </c>
      <c r="C113" s="6"/>
      <c r="D113" s="6"/>
      <c r="E113" s="6">
        <f>SUM(E114)</f>
        <v>32</v>
      </c>
      <c r="F113" s="7" t="str">
        <f>CONCATENATE("32'h",K113)</f>
        <v>32'h00000000</v>
      </c>
      <c r="G113" s="7"/>
      <c r="H113" s="8" t="s">
        <v>4413</v>
      </c>
      <c r="I113" s="8"/>
      <c r="J113" s="6"/>
      <c r="K113" s="6" t="str">
        <f>LOWER(DEC2HEX(L113,8))</f>
        <v>00000000</v>
      </c>
      <c r="L113" s="6">
        <f>SUM(L114:L118)</f>
        <v>0</v>
      </c>
      <c r="M113" s="19"/>
    </row>
    <row r="114" spans="1:13" ht="14.6">
      <c r="A114" s="55"/>
      <c r="B114" s="55"/>
      <c r="C114" s="10">
        <v>0</v>
      </c>
      <c r="D114" s="10">
        <v>31</v>
      </c>
      <c r="E114" s="10">
        <f>D114+1-C114</f>
        <v>32</v>
      </c>
      <c r="F114" s="10" t="str">
        <f>CONCATENATE(E114,"'h",K114)</f>
        <v>32'h0</v>
      </c>
      <c r="G114" s="125" t="s">
        <v>4410</v>
      </c>
      <c r="H114" s="10" t="s">
        <v>4418</v>
      </c>
      <c r="I114" s="16"/>
      <c r="J114" s="10">
        <v>0</v>
      </c>
      <c r="K114" s="10" t="str">
        <f>LOWER(DEC2HEX((J114)))</f>
        <v>0</v>
      </c>
      <c r="L114" s="10">
        <f>J114*(2^C114)</f>
        <v>0</v>
      </c>
      <c r="M114" s="19"/>
    </row>
    <row r="115" spans="1:13" ht="14.6">
      <c r="A115" s="6"/>
      <c r="B115" s="5" t="s">
        <v>4412</v>
      </c>
      <c r="C115" s="6"/>
      <c r="D115" s="6"/>
      <c r="E115" s="6">
        <f>SUM(E116)</f>
        <v>32</v>
      </c>
      <c r="F115" s="7" t="str">
        <f>CONCATENATE("32'h",K115)</f>
        <v>32'h00000000</v>
      </c>
      <c r="G115" s="7"/>
      <c r="H115" s="8" t="s">
        <v>4408</v>
      </c>
      <c r="I115" s="8"/>
      <c r="J115" s="6"/>
      <c r="K115" s="6" t="str">
        <f>LOWER(DEC2HEX(L115,8))</f>
        <v>00000000</v>
      </c>
      <c r="L115" s="6">
        <f>SUM(L116:L120)</f>
        <v>0</v>
      </c>
      <c r="M115" s="19"/>
    </row>
    <row r="116" spans="1:13" ht="14.6">
      <c r="A116" s="55"/>
      <c r="B116" s="55"/>
      <c r="C116" s="10">
        <v>0</v>
      </c>
      <c r="D116" s="10">
        <v>31</v>
      </c>
      <c r="E116" s="10">
        <f>D116+1-C116</f>
        <v>32</v>
      </c>
      <c r="F116" s="10" t="str">
        <f>CONCATENATE(E116,"'h",K116)</f>
        <v>32'h0</v>
      </c>
      <c r="G116" s="125" t="s">
        <v>123</v>
      </c>
      <c r="H116" s="10" t="s">
        <v>4409</v>
      </c>
      <c r="I116" s="16"/>
      <c r="J116" s="10">
        <v>0</v>
      </c>
      <c r="K116" s="10" t="str">
        <f>LOWER(DEC2HEX((J116)))</f>
        <v>0</v>
      </c>
      <c r="L116" s="10">
        <f>J116*(2^C116)</f>
        <v>0</v>
      </c>
      <c r="M116" s="19"/>
    </row>
  </sheetData>
  <phoneticPr fontId="2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opLeftCell="A7" zoomScale="115" zoomScaleNormal="115" workbookViewId="0">
      <selection activeCell="I25" sqref="I25"/>
    </sheetView>
  </sheetViews>
  <sheetFormatPr defaultRowHeight="14.15"/>
  <cols>
    <col min="1" max="1" width="8.921875" bestFit="1" customWidth="1"/>
    <col min="6" max="6" width="13.07421875" bestFit="1" customWidth="1"/>
    <col min="7" max="7" width="8.07421875" bestFit="1" customWidth="1"/>
    <col min="8" max="8" width="28" customWidth="1"/>
    <col min="9" max="9" width="71.07421875" style="1" customWidth="1"/>
    <col min="10" max="10" width="10.4609375" bestFit="1" customWidth="1"/>
    <col min="11" max="11" width="10.61328125" bestFit="1" customWidth="1"/>
    <col min="12" max="12" width="11.07421875" bestFit="1" customWidth="1"/>
    <col min="13" max="13" width="11.3828125" bestFit="1" customWidth="1"/>
    <col min="14" max="14" width="10.61328125" customWidth="1"/>
    <col min="257" max="257" width="8.921875" bestFit="1" customWidth="1"/>
    <col min="262" max="262" width="13.07421875" bestFit="1" customWidth="1"/>
    <col min="263" max="263" width="8.07421875" bestFit="1" customWidth="1"/>
    <col min="264" max="264" width="28" customWidth="1"/>
    <col min="265" max="265" width="71.07421875" customWidth="1"/>
    <col min="266" max="266" width="10.4609375" bestFit="1" customWidth="1"/>
    <col min="267" max="267" width="10.61328125" bestFit="1" customWidth="1"/>
    <col min="268" max="268" width="11.07421875" bestFit="1" customWidth="1"/>
    <col min="269" max="269" width="11.3828125" bestFit="1" customWidth="1"/>
    <col min="270" max="270" width="10.61328125" customWidth="1"/>
    <col min="513" max="513" width="8.921875" bestFit="1" customWidth="1"/>
    <col min="518" max="518" width="13.07421875" bestFit="1" customWidth="1"/>
    <col min="519" max="519" width="8.07421875" bestFit="1" customWidth="1"/>
    <col min="520" max="520" width="28" customWidth="1"/>
    <col min="521" max="521" width="71.07421875" customWidth="1"/>
    <col min="522" max="522" width="10.4609375" bestFit="1" customWidth="1"/>
    <col min="523" max="523" width="10.61328125" bestFit="1" customWidth="1"/>
    <col min="524" max="524" width="11.07421875" bestFit="1" customWidth="1"/>
    <col min="525" max="525" width="11.3828125" bestFit="1" customWidth="1"/>
    <col min="526" max="526" width="10.61328125" customWidth="1"/>
    <col min="769" max="769" width="8.921875" bestFit="1" customWidth="1"/>
    <col min="774" max="774" width="13.07421875" bestFit="1" customWidth="1"/>
    <col min="775" max="775" width="8.07421875" bestFit="1" customWidth="1"/>
    <col min="776" max="776" width="28" customWidth="1"/>
    <col min="777" max="777" width="71.07421875" customWidth="1"/>
    <col min="778" max="778" width="10.4609375" bestFit="1" customWidth="1"/>
    <col min="779" max="779" width="10.61328125" bestFit="1" customWidth="1"/>
    <col min="780" max="780" width="11.07421875" bestFit="1" customWidth="1"/>
    <col min="781" max="781" width="11.3828125" bestFit="1" customWidth="1"/>
    <col min="782" max="782" width="10.61328125" customWidth="1"/>
    <col min="1025" max="1025" width="8.921875" bestFit="1" customWidth="1"/>
    <col min="1030" max="1030" width="13.07421875" bestFit="1" customWidth="1"/>
    <col min="1031" max="1031" width="8.07421875" bestFit="1" customWidth="1"/>
    <col min="1032" max="1032" width="28" customWidth="1"/>
    <col min="1033" max="1033" width="71.07421875" customWidth="1"/>
    <col min="1034" max="1034" width="10.4609375" bestFit="1" customWidth="1"/>
    <col min="1035" max="1035" width="10.61328125" bestFit="1" customWidth="1"/>
    <col min="1036" max="1036" width="11.07421875" bestFit="1" customWidth="1"/>
    <col min="1037" max="1037" width="11.3828125" bestFit="1" customWidth="1"/>
    <col min="1038" max="1038" width="10.61328125" customWidth="1"/>
    <col min="1281" max="1281" width="8.921875" bestFit="1" customWidth="1"/>
    <col min="1286" max="1286" width="13.07421875" bestFit="1" customWidth="1"/>
    <col min="1287" max="1287" width="8.07421875" bestFit="1" customWidth="1"/>
    <col min="1288" max="1288" width="28" customWidth="1"/>
    <col min="1289" max="1289" width="71.07421875" customWidth="1"/>
    <col min="1290" max="1290" width="10.4609375" bestFit="1" customWidth="1"/>
    <col min="1291" max="1291" width="10.61328125" bestFit="1" customWidth="1"/>
    <col min="1292" max="1292" width="11.07421875" bestFit="1" customWidth="1"/>
    <col min="1293" max="1293" width="11.3828125" bestFit="1" customWidth="1"/>
    <col min="1294" max="1294" width="10.61328125" customWidth="1"/>
    <col min="1537" max="1537" width="8.921875" bestFit="1" customWidth="1"/>
    <col min="1542" max="1542" width="13.07421875" bestFit="1" customWidth="1"/>
    <col min="1543" max="1543" width="8.07421875" bestFit="1" customWidth="1"/>
    <col min="1544" max="1544" width="28" customWidth="1"/>
    <col min="1545" max="1545" width="71.07421875" customWidth="1"/>
    <col min="1546" max="1546" width="10.4609375" bestFit="1" customWidth="1"/>
    <col min="1547" max="1547" width="10.61328125" bestFit="1" customWidth="1"/>
    <col min="1548" max="1548" width="11.07421875" bestFit="1" customWidth="1"/>
    <col min="1549" max="1549" width="11.3828125" bestFit="1" customWidth="1"/>
    <col min="1550" max="1550" width="10.61328125" customWidth="1"/>
    <col min="1793" max="1793" width="8.921875" bestFit="1" customWidth="1"/>
    <col min="1798" max="1798" width="13.07421875" bestFit="1" customWidth="1"/>
    <col min="1799" max="1799" width="8.07421875" bestFit="1" customWidth="1"/>
    <col min="1800" max="1800" width="28" customWidth="1"/>
    <col min="1801" max="1801" width="71.07421875" customWidth="1"/>
    <col min="1802" max="1802" width="10.4609375" bestFit="1" customWidth="1"/>
    <col min="1803" max="1803" width="10.61328125" bestFit="1" customWidth="1"/>
    <col min="1804" max="1804" width="11.07421875" bestFit="1" customWidth="1"/>
    <col min="1805" max="1805" width="11.3828125" bestFit="1" customWidth="1"/>
    <col min="1806" max="1806" width="10.61328125" customWidth="1"/>
    <col min="2049" max="2049" width="8.921875" bestFit="1" customWidth="1"/>
    <col min="2054" max="2054" width="13.07421875" bestFit="1" customWidth="1"/>
    <col min="2055" max="2055" width="8.07421875" bestFit="1" customWidth="1"/>
    <col min="2056" max="2056" width="28" customWidth="1"/>
    <col min="2057" max="2057" width="71.07421875" customWidth="1"/>
    <col min="2058" max="2058" width="10.4609375" bestFit="1" customWidth="1"/>
    <col min="2059" max="2059" width="10.61328125" bestFit="1" customWidth="1"/>
    <col min="2060" max="2060" width="11.07421875" bestFit="1" customWidth="1"/>
    <col min="2061" max="2061" width="11.3828125" bestFit="1" customWidth="1"/>
    <col min="2062" max="2062" width="10.61328125" customWidth="1"/>
    <col min="2305" max="2305" width="8.921875" bestFit="1" customWidth="1"/>
    <col min="2310" max="2310" width="13.07421875" bestFit="1" customWidth="1"/>
    <col min="2311" max="2311" width="8.07421875" bestFit="1" customWidth="1"/>
    <col min="2312" max="2312" width="28" customWidth="1"/>
    <col min="2313" max="2313" width="71.07421875" customWidth="1"/>
    <col min="2314" max="2314" width="10.4609375" bestFit="1" customWidth="1"/>
    <col min="2315" max="2315" width="10.61328125" bestFit="1" customWidth="1"/>
    <col min="2316" max="2316" width="11.07421875" bestFit="1" customWidth="1"/>
    <col min="2317" max="2317" width="11.3828125" bestFit="1" customWidth="1"/>
    <col min="2318" max="2318" width="10.61328125" customWidth="1"/>
    <col min="2561" max="2561" width="8.921875" bestFit="1" customWidth="1"/>
    <col min="2566" max="2566" width="13.07421875" bestFit="1" customWidth="1"/>
    <col min="2567" max="2567" width="8.07421875" bestFit="1" customWidth="1"/>
    <col min="2568" max="2568" width="28" customWidth="1"/>
    <col min="2569" max="2569" width="71.07421875" customWidth="1"/>
    <col min="2570" max="2570" width="10.4609375" bestFit="1" customWidth="1"/>
    <col min="2571" max="2571" width="10.61328125" bestFit="1" customWidth="1"/>
    <col min="2572" max="2572" width="11.07421875" bestFit="1" customWidth="1"/>
    <col min="2573" max="2573" width="11.3828125" bestFit="1" customWidth="1"/>
    <col min="2574" max="2574" width="10.61328125" customWidth="1"/>
    <col min="2817" max="2817" width="8.921875" bestFit="1" customWidth="1"/>
    <col min="2822" max="2822" width="13.07421875" bestFit="1" customWidth="1"/>
    <col min="2823" max="2823" width="8.07421875" bestFit="1" customWidth="1"/>
    <col min="2824" max="2824" width="28" customWidth="1"/>
    <col min="2825" max="2825" width="71.07421875" customWidth="1"/>
    <col min="2826" max="2826" width="10.4609375" bestFit="1" customWidth="1"/>
    <col min="2827" max="2827" width="10.61328125" bestFit="1" customWidth="1"/>
    <col min="2828" max="2828" width="11.07421875" bestFit="1" customWidth="1"/>
    <col min="2829" max="2829" width="11.3828125" bestFit="1" customWidth="1"/>
    <col min="2830" max="2830" width="10.61328125" customWidth="1"/>
    <col min="3073" max="3073" width="8.921875" bestFit="1" customWidth="1"/>
    <col min="3078" max="3078" width="13.07421875" bestFit="1" customWidth="1"/>
    <col min="3079" max="3079" width="8.07421875" bestFit="1" customWidth="1"/>
    <col min="3080" max="3080" width="28" customWidth="1"/>
    <col min="3081" max="3081" width="71.07421875" customWidth="1"/>
    <col min="3082" max="3082" width="10.4609375" bestFit="1" customWidth="1"/>
    <col min="3083" max="3083" width="10.61328125" bestFit="1" customWidth="1"/>
    <col min="3084" max="3084" width="11.07421875" bestFit="1" customWidth="1"/>
    <col min="3085" max="3085" width="11.3828125" bestFit="1" customWidth="1"/>
    <col min="3086" max="3086" width="10.61328125" customWidth="1"/>
    <col min="3329" max="3329" width="8.921875" bestFit="1" customWidth="1"/>
    <col min="3334" max="3334" width="13.07421875" bestFit="1" customWidth="1"/>
    <col min="3335" max="3335" width="8.07421875" bestFit="1" customWidth="1"/>
    <col min="3336" max="3336" width="28" customWidth="1"/>
    <col min="3337" max="3337" width="71.07421875" customWidth="1"/>
    <col min="3338" max="3338" width="10.4609375" bestFit="1" customWidth="1"/>
    <col min="3339" max="3339" width="10.61328125" bestFit="1" customWidth="1"/>
    <col min="3340" max="3340" width="11.07421875" bestFit="1" customWidth="1"/>
    <col min="3341" max="3341" width="11.3828125" bestFit="1" customWidth="1"/>
    <col min="3342" max="3342" width="10.61328125" customWidth="1"/>
    <col min="3585" max="3585" width="8.921875" bestFit="1" customWidth="1"/>
    <col min="3590" max="3590" width="13.07421875" bestFit="1" customWidth="1"/>
    <col min="3591" max="3591" width="8.07421875" bestFit="1" customWidth="1"/>
    <col min="3592" max="3592" width="28" customWidth="1"/>
    <col min="3593" max="3593" width="71.07421875" customWidth="1"/>
    <col min="3594" max="3594" width="10.4609375" bestFit="1" customWidth="1"/>
    <col min="3595" max="3595" width="10.61328125" bestFit="1" customWidth="1"/>
    <col min="3596" max="3596" width="11.07421875" bestFit="1" customWidth="1"/>
    <col min="3597" max="3597" width="11.3828125" bestFit="1" customWidth="1"/>
    <col min="3598" max="3598" width="10.61328125" customWidth="1"/>
    <col min="3841" max="3841" width="8.921875" bestFit="1" customWidth="1"/>
    <col min="3846" max="3846" width="13.07421875" bestFit="1" customWidth="1"/>
    <col min="3847" max="3847" width="8.07421875" bestFit="1" customWidth="1"/>
    <col min="3848" max="3848" width="28" customWidth="1"/>
    <col min="3849" max="3849" width="71.07421875" customWidth="1"/>
    <col min="3850" max="3850" width="10.4609375" bestFit="1" customWidth="1"/>
    <col min="3851" max="3851" width="10.61328125" bestFit="1" customWidth="1"/>
    <col min="3852" max="3852" width="11.07421875" bestFit="1" customWidth="1"/>
    <col min="3853" max="3853" width="11.3828125" bestFit="1" customWidth="1"/>
    <col min="3854" max="3854" width="10.61328125" customWidth="1"/>
    <col min="4097" max="4097" width="8.921875" bestFit="1" customWidth="1"/>
    <col min="4102" max="4102" width="13.07421875" bestFit="1" customWidth="1"/>
    <col min="4103" max="4103" width="8.07421875" bestFit="1" customWidth="1"/>
    <col min="4104" max="4104" width="28" customWidth="1"/>
    <col min="4105" max="4105" width="71.07421875" customWidth="1"/>
    <col min="4106" max="4106" width="10.4609375" bestFit="1" customWidth="1"/>
    <col min="4107" max="4107" width="10.61328125" bestFit="1" customWidth="1"/>
    <col min="4108" max="4108" width="11.07421875" bestFit="1" customWidth="1"/>
    <col min="4109" max="4109" width="11.3828125" bestFit="1" customWidth="1"/>
    <col min="4110" max="4110" width="10.61328125" customWidth="1"/>
    <col min="4353" max="4353" width="8.921875" bestFit="1" customWidth="1"/>
    <col min="4358" max="4358" width="13.07421875" bestFit="1" customWidth="1"/>
    <col min="4359" max="4359" width="8.07421875" bestFit="1" customWidth="1"/>
    <col min="4360" max="4360" width="28" customWidth="1"/>
    <col min="4361" max="4361" width="71.07421875" customWidth="1"/>
    <col min="4362" max="4362" width="10.4609375" bestFit="1" customWidth="1"/>
    <col min="4363" max="4363" width="10.61328125" bestFit="1" customWidth="1"/>
    <col min="4364" max="4364" width="11.07421875" bestFit="1" customWidth="1"/>
    <col min="4365" max="4365" width="11.3828125" bestFit="1" customWidth="1"/>
    <col min="4366" max="4366" width="10.61328125" customWidth="1"/>
    <col min="4609" max="4609" width="8.921875" bestFit="1" customWidth="1"/>
    <col min="4614" max="4614" width="13.07421875" bestFit="1" customWidth="1"/>
    <col min="4615" max="4615" width="8.07421875" bestFit="1" customWidth="1"/>
    <col min="4616" max="4616" width="28" customWidth="1"/>
    <col min="4617" max="4617" width="71.07421875" customWidth="1"/>
    <col min="4618" max="4618" width="10.4609375" bestFit="1" customWidth="1"/>
    <col min="4619" max="4619" width="10.61328125" bestFit="1" customWidth="1"/>
    <col min="4620" max="4620" width="11.07421875" bestFit="1" customWidth="1"/>
    <col min="4621" max="4621" width="11.3828125" bestFit="1" customWidth="1"/>
    <col min="4622" max="4622" width="10.61328125" customWidth="1"/>
    <col min="4865" max="4865" width="8.921875" bestFit="1" customWidth="1"/>
    <col min="4870" max="4870" width="13.07421875" bestFit="1" customWidth="1"/>
    <col min="4871" max="4871" width="8.07421875" bestFit="1" customWidth="1"/>
    <col min="4872" max="4872" width="28" customWidth="1"/>
    <col min="4873" max="4873" width="71.07421875" customWidth="1"/>
    <col min="4874" max="4874" width="10.4609375" bestFit="1" customWidth="1"/>
    <col min="4875" max="4875" width="10.61328125" bestFit="1" customWidth="1"/>
    <col min="4876" max="4876" width="11.07421875" bestFit="1" customWidth="1"/>
    <col min="4877" max="4877" width="11.3828125" bestFit="1" customWidth="1"/>
    <col min="4878" max="4878" width="10.61328125" customWidth="1"/>
    <col min="5121" max="5121" width="8.921875" bestFit="1" customWidth="1"/>
    <col min="5126" max="5126" width="13.07421875" bestFit="1" customWidth="1"/>
    <col min="5127" max="5127" width="8.07421875" bestFit="1" customWidth="1"/>
    <col min="5128" max="5128" width="28" customWidth="1"/>
    <col min="5129" max="5129" width="71.07421875" customWidth="1"/>
    <col min="5130" max="5130" width="10.4609375" bestFit="1" customWidth="1"/>
    <col min="5131" max="5131" width="10.61328125" bestFit="1" customWidth="1"/>
    <col min="5132" max="5132" width="11.07421875" bestFit="1" customWidth="1"/>
    <col min="5133" max="5133" width="11.3828125" bestFit="1" customWidth="1"/>
    <col min="5134" max="5134" width="10.61328125" customWidth="1"/>
    <col min="5377" max="5377" width="8.921875" bestFit="1" customWidth="1"/>
    <col min="5382" max="5382" width="13.07421875" bestFit="1" customWidth="1"/>
    <col min="5383" max="5383" width="8.07421875" bestFit="1" customWidth="1"/>
    <col min="5384" max="5384" width="28" customWidth="1"/>
    <col min="5385" max="5385" width="71.07421875" customWidth="1"/>
    <col min="5386" max="5386" width="10.4609375" bestFit="1" customWidth="1"/>
    <col min="5387" max="5387" width="10.61328125" bestFit="1" customWidth="1"/>
    <col min="5388" max="5388" width="11.07421875" bestFit="1" customWidth="1"/>
    <col min="5389" max="5389" width="11.3828125" bestFit="1" customWidth="1"/>
    <col min="5390" max="5390" width="10.61328125" customWidth="1"/>
    <col min="5633" max="5633" width="8.921875" bestFit="1" customWidth="1"/>
    <col min="5638" max="5638" width="13.07421875" bestFit="1" customWidth="1"/>
    <col min="5639" max="5639" width="8.07421875" bestFit="1" customWidth="1"/>
    <col min="5640" max="5640" width="28" customWidth="1"/>
    <col min="5641" max="5641" width="71.07421875" customWidth="1"/>
    <col min="5642" max="5642" width="10.4609375" bestFit="1" customWidth="1"/>
    <col min="5643" max="5643" width="10.61328125" bestFit="1" customWidth="1"/>
    <col min="5644" max="5644" width="11.07421875" bestFit="1" customWidth="1"/>
    <col min="5645" max="5645" width="11.3828125" bestFit="1" customWidth="1"/>
    <col min="5646" max="5646" width="10.61328125" customWidth="1"/>
    <col min="5889" max="5889" width="8.921875" bestFit="1" customWidth="1"/>
    <col min="5894" max="5894" width="13.07421875" bestFit="1" customWidth="1"/>
    <col min="5895" max="5895" width="8.07421875" bestFit="1" customWidth="1"/>
    <col min="5896" max="5896" width="28" customWidth="1"/>
    <col min="5897" max="5897" width="71.07421875" customWidth="1"/>
    <col min="5898" max="5898" width="10.4609375" bestFit="1" customWidth="1"/>
    <col min="5899" max="5899" width="10.61328125" bestFit="1" customWidth="1"/>
    <col min="5900" max="5900" width="11.07421875" bestFit="1" customWidth="1"/>
    <col min="5901" max="5901" width="11.3828125" bestFit="1" customWidth="1"/>
    <col min="5902" max="5902" width="10.61328125" customWidth="1"/>
    <col min="6145" max="6145" width="8.921875" bestFit="1" customWidth="1"/>
    <col min="6150" max="6150" width="13.07421875" bestFit="1" customWidth="1"/>
    <col min="6151" max="6151" width="8.07421875" bestFit="1" customWidth="1"/>
    <col min="6152" max="6152" width="28" customWidth="1"/>
    <col min="6153" max="6153" width="71.07421875" customWidth="1"/>
    <col min="6154" max="6154" width="10.4609375" bestFit="1" customWidth="1"/>
    <col min="6155" max="6155" width="10.61328125" bestFit="1" customWidth="1"/>
    <col min="6156" max="6156" width="11.07421875" bestFit="1" customWidth="1"/>
    <col min="6157" max="6157" width="11.3828125" bestFit="1" customWidth="1"/>
    <col min="6158" max="6158" width="10.61328125" customWidth="1"/>
    <col min="6401" max="6401" width="8.921875" bestFit="1" customWidth="1"/>
    <col min="6406" max="6406" width="13.07421875" bestFit="1" customWidth="1"/>
    <col min="6407" max="6407" width="8.07421875" bestFit="1" customWidth="1"/>
    <col min="6408" max="6408" width="28" customWidth="1"/>
    <col min="6409" max="6409" width="71.07421875" customWidth="1"/>
    <col min="6410" max="6410" width="10.4609375" bestFit="1" customWidth="1"/>
    <col min="6411" max="6411" width="10.61328125" bestFit="1" customWidth="1"/>
    <col min="6412" max="6412" width="11.07421875" bestFit="1" customWidth="1"/>
    <col min="6413" max="6413" width="11.3828125" bestFit="1" customWidth="1"/>
    <col min="6414" max="6414" width="10.61328125" customWidth="1"/>
    <col min="6657" max="6657" width="8.921875" bestFit="1" customWidth="1"/>
    <col min="6662" max="6662" width="13.07421875" bestFit="1" customWidth="1"/>
    <col min="6663" max="6663" width="8.07421875" bestFit="1" customWidth="1"/>
    <col min="6664" max="6664" width="28" customWidth="1"/>
    <col min="6665" max="6665" width="71.07421875" customWidth="1"/>
    <col min="6666" max="6666" width="10.4609375" bestFit="1" customWidth="1"/>
    <col min="6667" max="6667" width="10.61328125" bestFit="1" customWidth="1"/>
    <col min="6668" max="6668" width="11.07421875" bestFit="1" customWidth="1"/>
    <col min="6669" max="6669" width="11.3828125" bestFit="1" customWidth="1"/>
    <col min="6670" max="6670" width="10.61328125" customWidth="1"/>
    <col min="6913" max="6913" width="8.921875" bestFit="1" customWidth="1"/>
    <col min="6918" max="6918" width="13.07421875" bestFit="1" customWidth="1"/>
    <col min="6919" max="6919" width="8.07421875" bestFit="1" customWidth="1"/>
    <col min="6920" max="6920" width="28" customWidth="1"/>
    <col min="6921" max="6921" width="71.07421875" customWidth="1"/>
    <col min="6922" max="6922" width="10.4609375" bestFit="1" customWidth="1"/>
    <col min="6923" max="6923" width="10.61328125" bestFit="1" customWidth="1"/>
    <col min="6924" max="6924" width="11.07421875" bestFit="1" customWidth="1"/>
    <col min="6925" max="6925" width="11.3828125" bestFit="1" customWidth="1"/>
    <col min="6926" max="6926" width="10.61328125" customWidth="1"/>
    <col min="7169" max="7169" width="8.921875" bestFit="1" customWidth="1"/>
    <col min="7174" max="7174" width="13.07421875" bestFit="1" customWidth="1"/>
    <col min="7175" max="7175" width="8.07421875" bestFit="1" customWidth="1"/>
    <col min="7176" max="7176" width="28" customWidth="1"/>
    <col min="7177" max="7177" width="71.07421875" customWidth="1"/>
    <col min="7178" max="7178" width="10.4609375" bestFit="1" customWidth="1"/>
    <col min="7179" max="7179" width="10.61328125" bestFit="1" customWidth="1"/>
    <col min="7180" max="7180" width="11.07421875" bestFit="1" customWidth="1"/>
    <col min="7181" max="7181" width="11.3828125" bestFit="1" customWidth="1"/>
    <col min="7182" max="7182" width="10.61328125" customWidth="1"/>
    <col min="7425" max="7425" width="8.921875" bestFit="1" customWidth="1"/>
    <col min="7430" max="7430" width="13.07421875" bestFit="1" customWidth="1"/>
    <col min="7431" max="7431" width="8.07421875" bestFit="1" customWidth="1"/>
    <col min="7432" max="7432" width="28" customWidth="1"/>
    <col min="7433" max="7433" width="71.07421875" customWidth="1"/>
    <col min="7434" max="7434" width="10.4609375" bestFit="1" customWidth="1"/>
    <col min="7435" max="7435" width="10.61328125" bestFit="1" customWidth="1"/>
    <col min="7436" max="7436" width="11.07421875" bestFit="1" customWidth="1"/>
    <col min="7437" max="7437" width="11.3828125" bestFit="1" customWidth="1"/>
    <col min="7438" max="7438" width="10.61328125" customWidth="1"/>
    <col min="7681" max="7681" width="8.921875" bestFit="1" customWidth="1"/>
    <col min="7686" max="7686" width="13.07421875" bestFit="1" customWidth="1"/>
    <col min="7687" max="7687" width="8.07421875" bestFit="1" customWidth="1"/>
    <col min="7688" max="7688" width="28" customWidth="1"/>
    <col min="7689" max="7689" width="71.07421875" customWidth="1"/>
    <col min="7690" max="7690" width="10.4609375" bestFit="1" customWidth="1"/>
    <col min="7691" max="7691" width="10.61328125" bestFit="1" customWidth="1"/>
    <col min="7692" max="7692" width="11.07421875" bestFit="1" customWidth="1"/>
    <col min="7693" max="7693" width="11.3828125" bestFit="1" customWidth="1"/>
    <col min="7694" max="7694" width="10.61328125" customWidth="1"/>
    <col min="7937" max="7937" width="8.921875" bestFit="1" customWidth="1"/>
    <col min="7942" max="7942" width="13.07421875" bestFit="1" customWidth="1"/>
    <col min="7943" max="7943" width="8.07421875" bestFit="1" customWidth="1"/>
    <col min="7944" max="7944" width="28" customWidth="1"/>
    <col min="7945" max="7945" width="71.07421875" customWidth="1"/>
    <col min="7946" max="7946" width="10.4609375" bestFit="1" customWidth="1"/>
    <col min="7947" max="7947" width="10.61328125" bestFit="1" customWidth="1"/>
    <col min="7948" max="7948" width="11.07421875" bestFit="1" customWidth="1"/>
    <col min="7949" max="7949" width="11.3828125" bestFit="1" customWidth="1"/>
    <col min="7950" max="7950" width="10.61328125" customWidth="1"/>
    <col min="8193" max="8193" width="8.921875" bestFit="1" customWidth="1"/>
    <col min="8198" max="8198" width="13.07421875" bestFit="1" customWidth="1"/>
    <col min="8199" max="8199" width="8.07421875" bestFit="1" customWidth="1"/>
    <col min="8200" max="8200" width="28" customWidth="1"/>
    <col min="8201" max="8201" width="71.07421875" customWidth="1"/>
    <col min="8202" max="8202" width="10.4609375" bestFit="1" customWidth="1"/>
    <col min="8203" max="8203" width="10.61328125" bestFit="1" customWidth="1"/>
    <col min="8204" max="8204" width="11.07421875" bestFit="1" customWidth="1"/>
    <col min="8205" max="8205" width="11.3828125" bestFit="1" customWidth="1"/>
    <col min="8206" max="8206" width="10.61328125" customWidth="1"/>
    <col min="8449" max="8449" width="8.921875" bestFit="1" customWidth="1"/>
    <col min="8454" max="8454" width="13.07421875" bestFit="1" customWidth="1"/>
    <col min="8455" max="8455" width="8.07421875" bestFit="1" customWidth="1"/>
    <col min="8456" max="8456" width="28" customWidth="1"/>
    <col min="8457" max="8457" width="71.07421875" customWidth="1"/>
    <col min="8458" max="8458" width="10.4609375" bestFit="1" customWidth="1"/>
    <col min="8459" max="8459" width="10.61328125" bestFit="1" customWidth="1"/>
    <col min="8460" max="8460" width="11.07421875" bestFit="1" customWidth="1"/>
    <col min="8461" max="8461" width="11.3828125" bestFit="1" customWidth="1"/>
    <col min="8462" max="8462" width="10.61328125" customWidth="1"/>
    <col min="8705" max="8705" width="8.921875" bestFit="1" customWidth="1"/>
    <col min="8710" max="8710" width="13.07421875" bestFit="1" customWidth="1"/>
    <col min="8711" max="8711" width="8.07421875" bestFit="1" customWidth="1"/>
    <col min="8712" max="8712" width="28" customWidth="1"/>
    <col min="8713" max="8713" width="71.07421875" customWidth="1"/>
    <col min="8714" max="8714" width="10.4609375" bestFit="1" customWidth="1"/>
    <col min="8715" max="8715" width="10.61328125" bestFit="1" customWidth="1"/>
    <col min="8716" max="8716" width="11.07421875" bestFit="1" customWidth="1"/>
    <col min="8717" max="8717" width="11.3828125" bestFit="1" customWidth="1"/>
    <col min="8718" max="8718" width="10.61328125" customWidth="1"/>
    <col min="8961" max="8961" width="8.921875" bestFit="1" customWidth="1"/>
    <col min="8966" max="8966" width="13.07421875" bestFit="1" customWidth="1"/>
    <col min="8967" max="8967" width="8.07421875" bestFit="1" customWidth="1"/>
    <col min="8968" max="8968" width="28" customWidth="1"/>
    <col min="8969" max="8969" width="71.07421875" customWidth="1"/>
    <col min="8970" max="8970" width="10.4609375" bestFit="1" customWidth="1"/>
    <col min="8971" max="8971" width="10.61328125" bestFit="1" customWidth="1"/>
    <col min="8972" max="8972" width="11.07421875" bestFit="1" customWidth="1"/>
    <col min="8973" max="8973" width="11.3828125" bestFit="1" customWidth="1"/>
    <col min="8974" max="8974" width="10.61328125" customWidth="1"/>
    <col min="9217" max="9217" width="8.921875" bestFit="1" customWidth="1"/>
    <col min="9222" max="9222" width="13.07421875" bestFit="1" customWidth="1"/>
    <col min="9223" max="9223" width="8.07421875" bestFit="1" customWidth="1"/>
    <col min="9224" max="9224" width="28" customWidth="1"/>
    <col min="9225" max="9225" width="71.07421875" customWidth="1"/>
    <col min="9226" max="9226" width="10.4609375" bestFit="1" customWidth="1"/>
    <col min="9227" max="9227" width="10.61328125" bestFit="1" customWidth="1"/>
    <col min="9228" max="9228" width="11.07421875" bestFit="1" customWidth="1"/>
    <col min="9229" max="9229" width="11.3828125" bestFit="1" customWidth="1"/>
    <col min="9230" max="9230" width="10.61328125" customWidth="1"/>
    <col min="9473" max="9473" width="8.921875" bestFit="1" customWidth="1"/>
    <col min="9478" max="9478" width="13.07421875" bestFit="1" customWidth="1"/>
    <col min="9479" max="9479" width="8.07421875" bestFit="1" customWidth="1"/>
    <col min="9480" max="9480" width="28" customWidth="1"/>
    <col min="9481" max="9481" width="71.07421875" customWidth="1"/>
    <col min="9482" max="9482" width="10.4609375" bestFit="1" customWidth="1"/>
    <col min="9483" max="9483" width="10.61328125" bestFit="1" customWidth="1"/>
    <col min="9484" max="9484" width="11.07421875" bestFit="1" customWidth="1"/>
    <col min="9485" max="9485" width="11.3828125" bestFit="1" customWidth="1"/>
    <col min="9486" max="9486" width="10.61328125" customWidth="1"/>
    <col min="9729" max="9729" width="8.921875" bestFit="1" customWidth="1"/>
    <col min="9734" max="9734" width="13.07421875" bestFit="1" customWidth="1"/>
    <col min="9735" max="9735" width="8.07421875" bestFit="1" customWidth="1"/>
    <col min="9736" max="9736" width="28" customWidth="1"/>
    <col min="9737" max="9737" width="71.07421875" customWidth="1"/>
    <col min="9738" max="9738" width="10.4609375" bestFit="1" customWidth="1"/>
    <col min="9739" max="9739" width="10.61328125" bestFit="1" customWidth="1"/>
    <col min="9740" max="9740" width="11.07421875" bestFit="1" customWidth="1"/>
    <col min="9741" max="9741" width="11.3828125" bestFit="1" customWidth="1"/>
    <col min="9742" max="9742" width="10.61328125" customWidth="1"/>
    <col min="9985" max="9985" width="8.921875" bestFit="1" customWidth="1"/>
    <col min="9990" max="9990" width="13.07421875" bestFit="1" customWidth="1"/>
    <col min="9991" max="9991" width="8.07421875" bestFit="1" customWidth="1"/>
    <col min="9992" max="9992" width="28" customWidth="1"/>
    <col min="9993" max="9993" width="71.07421875" customWidth="1"/>
    <col min="9994" max="9994" width="10.4609375" bestFit="1" customWidth="1"/>
    <col min="9995" max="9995" width="10.61328125" bestFit="1" customWidth="1"/>
    <col min="9996" max="9996" width="11.07421875" bestFit="1" customWidth="1"/>
    <col min="9997" max="9997" width="11.3828125" bestFit="1" customWidth="1"/>
    <col min="9998" max="9998" width="10.61328125" customWidth="1"/>
    <col min="10241" max="10241" width="8.921875" bestFit="1" customWidth="1"/>
    <col min="10246" max="10246" width="13.07421875" bestFit="1" customWidth="1"/>
    <col min="10247" max="10247" width="8.07421875" bestFit="1" customWidth="1"/>
    <col min="10248" max="10248" width="28" customWidth="1"/>
    <col min="10249" max="10249" width="71.07421875" customWidth="1"/>
    <col min="10250" max="10250" width="10.4609375" bestFit="1" customWidth="1"/>
    <col min="10251" max="10251" width="10.61328125" bestFit="1" customWidth="1"/>
    <col min="10252" max="10252" width="11.07421875" bestFit="1" customWidth="1"/>
    <col min="10253" max="10253" width="11.3828125" bestFit="1" customWidth="1"/>
    <col min="10254" max="10254" width="10.61328125" customWidth="1"/>
    <col min="10497" max="10497" width="8.921875" bestFit="1" customWidth="1"/>
    <col min="10502" max="10502" width="13.07421875" bestFit="1" customWidth="1"/>
    <col min="10503" max="10503" width="8.07421875" bestFit="1" customWidth="1"/>
    <col min="10504" max="10504" width="28" customWidth="1"/>
    <col min="10505" max="10505" width="71.07421875" customWidth="1"/>
    <col min="10506" max="10506" width="10.4609375" bestFit="1" customWidth="1"/>
    <col min="10507" max="10507" width="10.61328125" bestFit="1" customWidth="1"/>
    <col min="10508" max="10508" width="11.07421875" bestFit="1" customWidth="1"/>
    <col min="10509" max="10509" width="11.3828125" bestFit="1" customWidth="1"/>
    <col min="10510" max="10510" width="10.61328125" customWidth="1"/>
    <col min="10753" max="10753" width="8.921875" bestFit="1" customWidth="1"/>
    <col min="10758" max="10758" width="13.07421875" bestFit="1" customWidth="1"/>
    <col min="10759" max="10759" width="8.07421875" bestFit="1" customWidth="1"/>
    <col min="10760" max="10760" width="28" customWidth="1"/>
    <col min="10761" max="10761" width="71.07421875" customWidth="1"/>
    <col min="10762" max="10762" width="10.4609375" bestFit="1" customWidth="1"/>
    <col min="10763" max="10763" width="10.61328125" bestFit="1" customWidth="1"/>
    <col min="10764" max="10764" width="11.07421875" bestFit="1" customWidth="1"/>
    <col min="10765" max="10765" width="11.3828125" bestFit="1" customWidth="1"/>
    <col min="10766" max="10766" width="10.61328125" customWidth="1"/>
    <col min="11009" max="11009" width="8.921875" bestFit="1" customWidth="1"/>
    <col min="11014" max="11014" width="13.07421875" bestFit="1" customWidth="1"/>
    <col min="11015" max="11015" width="8.07421875" bestFit="1" customWidth="1"/>
    <col min="11016" max="11016" width="28" customWidth="1"/>
    <col min="11017" max="11017" width="71.07421875" customWidth="1"/>
    <col min="11018" max="11018" width="10.4609375" bestFit="1" customWidth="1"/>
    <col min="11019" max="11019" width="10.61328125" bestFit="1" customWidth="1"/>
    <col min="11020" max="11020" width="11.07421875" bestFit="1" customWidth="1"/>
    <col min="11021" max="11021" width="11.3828125" bestFit="1" customWidth="1"/>
    <col min="11022" max="11022" width="10.61328125" customWidth="1"/>
    <col min="11265" max="11265" width="8.921875" bestFit="1" customWidth="1"/>
    <col min="11270" max="11270" width="13.07421875" bestFit="1" customWidth="1"/>
    <col min="11271" max="11271" width="8.07421875" bestFit="1" customWidth="1"/>
    <col min="11272" max="11272" width="28" customWidth="1"/>
    <col min="11273" max="11273" width="71.07421875" customWidth="1"/>
    <col min="11274" max="11274" width="10.4609375" bestFit="1" customWidth="1"/>
    <col min="11275" max="11275" width="10.61328125" bestFit="1" customWidth="1"/>
    <col min="11276" max="11276" width="11.07421875" bestFit="1" customWidth="1"/>
    <col min="11277" max="11277" width="11.3828125" bestFit="1" customWidth="1"/>
    <col min="11278" max="11278" width="10.61328125" customWidth="1"/>
    <col min="11521" max="11521" width="8.921875" bestFit="1" customWidth="1"/>
    <col min="11526" max="11526" width="13.07421875" bestFit="1" customWidth="1"/>
    <col min="11527" max="11527" width="8.07421875" bestFit="1" customWidth="1"/>
    <col min="11528" max="11528" width="28" customWidth="1"/>
    <col min="11529" max="11529" width="71.07421875" customWidth="1"/>
    <col min="11530" max="11530" width="10.4609375" bestFit="1" customWidth="1"/>
    <col min="11531" max="11531" width="10.61328125" bestFit="1" customWidth="1"/>
    <col min="11532" max="11532" width="11.07421875" bestFit="1" customWidth="1"/>
    <col min="11533" max="11533" width="11.3828125" bestFit="1" customWidth="1"/>
    <col min="11534" max="11534" width="10.61328125" customWidth="1"/>
    <col min="11777" max="11777" width="8.921875" bestFit="1" customWidth="1"/>
    <col min="11782" max="11782" width="13.07421875" bestFit="1" customWidth="1"/>
    <col min="11783" max="11783" width="8.07421875" bestFit="1" customWidth="1"/>
    <col min="11784" max="11784" width="28" customWidth="1"/>
    <col min="11785" max="11785" width="71.07421875" customWidth="1"/>
    <col min="11786" max="11786" width="10.4609375" bestFit="1" customWidth="1"/>
    <col min="11787" max="11787" width="10.61328125" bestFit="1" customWidth="1"/>
    <col min="11788" max="11788" width="11.07421875" bestFit="1" customWidth="1"/>
    <col min="11789" max="11789" width="11.3828125" bestFit="1" customWidth="1"/>
    <col min="11790" max="11790" width="10.61328125" customWidth="1"/>
    <col min="12033" max="12033" width="8.921875" bestFit="1" customWidth="1"/>
    <col min="12038" max="12038" width="13.07421875" bestFit="1" customWidth="1"/>
    <col min="12039" max="12039" width="8.07421875" bestFit="1" customWidth="1"/>
    <col min="12040" max="12040" width="28" customWidth="1"/>
    <col min="12041" max="12041" width="71.07421875" customWidth="1"/>
    <col min="12042" max="12042" width="10.4609375" bestFit="1" customWidth="1"/>
    <col min="12043" max="12043" width="10.61328125" bestFit="1" customWidth="1"/>
    <col min="12044" max="12044" width="11.07421875" bestFit="1" customWidth="1"/>
    <col min="12045" max="12045" width="11.3828125" bestFit="1" customWidth="1"/>
    <col min="12046" max="12046" width="10.61328125" customWidth="1"/>
    <col min="12289" max="12289" width="8.921875" bestFit="1" customWidth="1"/>
    <col min="12294" max="12294" width="13.07421875" bestFit="1" customWidth="1"/>
    <col min="12295" max="12295" width="8.07421875" bestFit="1" customWidth="1"/>
    <col min="12296" max="12296" width="28" customWidth="1"/>
    <col min="12297" max="12297" width="71.07421875" customWidth="1"/>
    <col min="12298" max="12298" width="10.4609375" bestFit="1" customWidth="1"/>
    <col min="12299" max="12299" width="10.61328125" bestFit="1" customWidth="1"/>
    <col min="12300" max="12300" width="11.07421875" bestFit="1" customWidth="1"/>
    <col min="12301" max="12301" width="11.3828125" bestFit="1" customWidth="1"/>
    <col min="12302" max="12302" width="10.61328125" customWidth="1"/>
    <col min="12545" max="12545" width="8.921875" bestFit="1" customWidth="1"/>
    <col min="12550" max="12550" width="13.07421875" bestFit="1" customWidth="1"/>
    <col min="12551" max="12551" width="8.07421875" bestFit="1" customWidth="1"/>
    <col min="12552" max="12552" width="28" customWidth="1"/>
    <col min="12553" max="12553" width="71.07421875" customWidth="1"/>
    <col min="12554" max="12554" width="10.4609375" bestFit="1" customWidth="1"/>
    <col min="12555" max="12555" width="10.61328125" bestFit="1" customWidth="1"/>
    <col min="12556" max="12556" width="11.07421875" bestFit="1" customWidth="1"/>
    <col min="12557" max="12557" width="11.3828125" bestFit="1" customWidth="1"/>
    <col min="12558" max="12558" width="10.61328125" customWidth="1"/>
    <col min="12801" max="12801" width="8.921875" bestFit="1" customWidth="1"/>
    <col min="12806" max="12806" width="13.07421875" bestFit="1" customWidth="1"/>
    <col min="12807" max="12807" width="8.07421875" bestFit="1" customWidth="1"/>
    <col min="12808" max="12808" width="28" customWidth="1"/>
    <col min="12809" max="12809" width="71.07421875" customWidth="1"/>
    <col min="12810" max="12810" width="10.4609375" bestFit="1" customWidth="1"/>
    <col min="12811" max="12811" width="10.61328125" bestFit="1" customWidth="1"/>
    <col min="12812" max="12812" width="11.07421875" bestFit="1" customWidth="1"/>
    <col min="12813" max="12813" width="11.3828125" bestFit="1" customWidth="1"/>
    <col min="12814" max="12814" width="10.61328125" customWidth="1"/>
    <col min="13057" max="13057" width="8.921875" bestFit="1" customWidth="1"/>
    <col min="13062" max="13062" width="13.07421875" bestFit="1" customWidth="1"/>
    <col min="13063" max="13063" width="8.07421875" bestFit="1" customWidth="1"/>
    <col min="13064" max="13064" width="28" customWidth="1"/>
    <col min="13065" max="13065" width="71.07421875" customWidth="1"/>
    <col min="13066" max="13066" width="10.4609375" bestFit="1" customWidth="1"/>
    <col min="13067" max="13067" width="10.61328125" bestFit="1" customWidth="1"/>
    <col min="13068" max="13068" width="11.07421875" bestFit="1" customWidth="1"/>
    <col min="13069" max="13069" width="11.3828125" bestFit="1" customWidth="1"/>
    <col min="13070" max="13070" width="10.61328125" customWidth="1"/>
    <col min="13313" max="13313" width="8.921875" bestFit="1" customWidth="1"/>
    <col min="13318" max="13318" width="13.07421875" bestFit="1" customWidth="1"/>
    <col min="13319" max="13319" width="8.07421875" bestFit="1" customWidth="1"/>
    <col min="13320" max="13320" width="28" customWidth="1"/>
    <col min="13321" max="13321" width="71.07421875" customWidth="1"/>
    <col min="13322" max="13322" width="10.4609375" bestFit="1" customWidth="1"/>
    <col min="13323" max="13323" width="10.61328125" bestFit="1" customWidth="1"/>
    <col min="13324" max="13324" width="11.07421875" bestFit="1" customWidth="1"/>
    <col min="13325" max="13325" width="11.3828125" bestFit="1" customWidth="1"/>
    <col min="13326" max="13326" width="10.61328125" customWidth="1"/>
    <col min="13569" max="13569" width="8.921875" bestFit="1" customWidth="1"/>
    <col min="13574" max="13574" width="13.07421875" bestFit="1" customWidth="1"/>
    <col min="13575" max="13575" width="8.07421875" bestFit="1" customWidth="1"/>
    <col min="13576" max="13576" width="28" customWidth="1"/>
    <col min="13577" max="13577" width="71.07421875" customWidth="1"/>
    <col min="13578" max="13578" width="10.4609375" bestFit="1" customWidth="1"/>
    <col min="13579" max="13579" width="10.61328125" bestFit="1" customWidth="1"/>
    <col min="13580" max="13580" width="11.07421875" bestFit="1" customWidth="1"/>
    <col min="13581" max="13581" width="11.3828125" bestFit="1" customWidth="1"/>
    <col min="13582" max="13582" width="10.61328125" customWidth="1"/>
    <col min="13825" max="13825" width="8.921875" bestFit="1" customWidth="1"/>
    <col min="13830" max="13830" width="13.07421875" bestFit="1" customWidth="1"/>
    <col min="13831" max="13831" width="8.07421875" bestFit="1" customWidth="1"/>
    <col min="13832" max="13832" width="28" customWidth="1"/>
    <col min="13833" max="13833" width="71.07421875" customWidth="1"/>
    <col min="13834" max="13834" width="10.4609375" bestFit="1" customWidth="1"/>
    <col min="13835" max="13835" width="10.61328125" bestFit="1" customWidth="1"/>
    <col min="13836" max="13836" width="11.07421875" bestFit="1" customWidth="1"/>
    <col min="13837" max="13837" width="11.3828125" bestFit="1" customWidth="1"/>
    <col min="13838" max="13838" width="10.61328125" customWidth="1"/>
    <col min="14081" max="14081" width="8.921875" bestFit="1" customWidth="1"/>
    <col min="14086" max="14086" width="13.07421875" bestFit="1" customWidth="1"/>
    <col min="14087" max="14087" width="8.07421875" bestFit="1" customWidth="1"/>
    <col min="14088" max="14088" width="28" customWidth="1"/>
    <col min="14089" max="14089" width="71.07421875" customWidth="1"/>
    <col min="14090" max="14090" width="10.4609375" bestFit="1" customWidth="1"/>
    <col min="14091" max="14091" width="10.61328125" bestFit="1" customWidth="1"/>
    <col min="14092" max="14092" width="11.07421875" bestFit="1" customWidth="1"/>
    <col min="14093" max="14093" width="11.3828125" bestFit="1" customWidth="1"/>
    <col min="14094" max="14094" width="10.61328125" customWidth="1"/>
    <col min="14337" max="14337" width="8.921875" bestFit="1" customWidth="1"/>
    <col min="14342" max="14342" width="13.07421875" bestFit="1" customWidth="1"/>
    <col min="14343" max="14343" width="8.07421875" bestFit="1" customWidth="1"/>
    <col min="14344" max="14344" width="28" customWidth="1"/>
    <col min="14345" max="14345" width="71.07421875" customWidth="1"/>
    <col min="14346" max="14346" width="10.4609375" bestFit="1" customWidth="1"/>
    <col min="14347" max="14347" width="10.61328125" bestFit="1" customWidth="1"/>
    <col min="14348" max="14348" width="11.07421875" bestFit="1" customWidth="1"/>
    <col min="14349" max="14349" width="11.3828125" bestFit="1" customWidth="1"/>
    <col min="14350" max="14350" width="10.61328125" customWidth="1"/>
    <col min="14593" max="14593" width="8.921875" bestFit="1" customWidth="1"/>
    <col min="14598" max="14598" width="13.07421875" bestFit="1" customWidth="1"/>
    <col min="14599" max="14599" width="8.07421875" bestFit="1" customWidth="1"/>
    <col min="14600" max="14600" width="28" customWidth="1"/>
    <col min="14601" max="14601" width="71.07421875" customWidth="1"/>
    <col min="14602" max="14602" width="10.4609375" bestFit="1" customWidth="1"/>
    <col min="14603" max="14603" width="10.61328125" bestFit="1" customWidth="1"/>
    <col min="14604" max="14604" width="11.07421875" bestFit="1" customWidth="1"/>
    <col min="14605" max="14605" width="11.3828125" bestFit="1" customWidth="1"/>
    <col min="14606" max="14606" width="10.61328125" customWidth="1"/>
    <col min="14849" max="14849" width="8.921875" bestFit="1" customWidth="1"/>
    <col min="14854" max="14854" width="13.07421875" bestFit="1" customWidth="1"/>
    <col min="14855" max="14855" width="8.07421875" bestFit="1" customWidth="1"/>
    <col min="14856" max="14856" width="28" customWidth="1"/>
    <col min="14857" max="14857" width="71.07421875" customWidth="1"/>
    <col min="14858" max="14858" width="10.4609375" bestFit="1" customWidth="1"/>
    <col min="14859" max="14859" width="10.61328125" bestFit="1" customWidth="1"/>
    <col min="14860" max="14860" width="11.07421875" bestFit="1" customWidth="1"/>
    <col min="14861" max="14861" width="11.3828125" bestFit="1" customWidth="1"/>
    <col min="14862" max="14862" width="10.61328125" customWidth="1"/>
    <col min="15105" max="15105" width="8.921875" bestFit="1" customWidth="1"/>
    <col min="15110" max="15110" width="13.07421875" bestFit="1" customWidth="1"/>
    <col min="15111" max="15111" width="8.07421875" bestFit="1" customWidth="1"/>
    <col min="15112" max="15112" width="28" customWidth="1"/>
    <col min="15113" max="15113" width="71.07421875" customWidth="1"/>
    <col min="15114" max="15114" width="10.4609375" bestFit="1" customWidth="1"/>
    <col min="15115" max="15115" width="10.61328125" bestFit="1" customWidth="1"/>
    <col min="15116" max="15116" width="11.07421875" bestFit="1" customWidth="1"/>
    <col min="15117" max="15117" width="11.3828125" bestFit="1" customWidth="1"/>
    <col min="15118" max="15118" width="10.61328125" customWidth="1"/>
    <col min="15361" max="15361" width="8.921875" bestFit="1" customWidth="1"/>
    <col min="15366" max="15366" width="13.07421875" bestFit="1" customWidth="1"/>
    <col min="15367" max="15367" width="8.07421875" bestFit="1" customWidth="1"/>
    <col min="15368" max="15368" width="28" customWidth="1"/>
    <col min="15369" max="15369" width="71.07421875" customWidth="1"/>
    <col min="15370" max="15370" width="10.4609375" bestFit="1" customWidth="1"/>
    <col min="15371" max="15371" width="10.61328125" bestFit="1" customWidth="1"/>
    <col min="15372" max="15372" width="11.07421875" bestFit="1" customWidth="1"/>
    <col min="15373" max="15373" width="11.3828125" bestFit="1" customWidth="1"/>
    <col min="15374" max="15374" width="10.61328125" customWidth="1"/>
    <col min="15617" max="15617" width="8.921875" bestFit="1" customWidth="1"/>
    <col min="15622" max="15622" width="13.07421875" bestFit="1" customWidth="1"/>
    <col min="15623" max="15623" width="8.07421875" bestFit="1" customWidth="1"/>
    <col min="15624" max="15624" width="28" customWidth="1"/>
    <col min="15625" max="15625" width="71.07421875" customWidth="1"/>
    <col min="15626" max="15626" width="10.4609375" bestFit="1" customWidth="1"/>
    <col min="15627" max="15627" width="10.61328125" bestFit="1" customWidth="1"/>
    <col min="15628" max="15628" width="11.07421875" bestFit="1" customWidth="1"/>
    <col min="15629" max="15629" width="11.3828125" bestFit="1" customWidth="1"/>
    <col min="15630" max="15630" width="10.61328125" customWidth="1"/>
    <col min="15873" max="15873" width="8.921875" bestFit="1" customWidth="1"/>
    <col min="15878" max="15878" width="13.07421875" bestFit="1" customWidth="1"/>
    <col min="15879" max="15879" width="8.07421875" bestFit="1" customWidth="1"/>
    <col min="15880" max="15880" width="28" customWidth="1"/>
    <col min="15881" max="15881" width="71.07421875" customWidth="1"/>
    <col min="15882" max="15882" width="10.4609375" bestFit="1" customWidth="1"/>
    <col min="15883" max="15883" width="10.61328125" bestFit="1" customWidth="1"/>
    <col min="15884" max="15884" width="11.07421875" bestFit="1" customWidth="1"/>
    <col min="15885" max="15885" width="11.3828125" bestFit="1" customWidth="1"/>
    <col min="15886" max="15886" width="10.61328125" customWidth="1"/>
    <col min="16129" max="16129" width="8.921875" bestFit="1" customWidth="1"/>
    <col min="16134" max="16134" width="13.07421875" bestFit="1" customWidth="1"/>
    <col min="16135" max="16135" width="8.07421875" bestFit="1" customWidth="1"/>
    <col min="16136" max="16136" width="28" customWidth="1"/>
    <col min="16137" max="16137" width="71.07421875" customWidth="1"/>
    <col min="16138" max="16138" width="10.4609375" bestFit="1" customWidth="1"/>
    <col min="16139" max="16139" width="10.61328125" bestFit="1" customWidth="1"/>
    <col min="16140" max="16140" width="11.07421875" bestFit="1" customWidth="1"/>
    <col min="16141" max="16141" width="11.3828125" bestFit="1" customWidth="1"/>
    <col min="16142" max="16142" width="10.61328125" customWidth="1"/>
  </cols>
  <sheetData>
    <row r="1" spans="1:14" ht="29.15">
      <c r="A1" s="92" t="s">
        <v>106</v>
      </c>
      <c r="B1" s="93" t="s">
        <v>107</v>
      </c>
      <c r="C1" s="92" t="s">
        <v>108</v>
      </c>
      <c r="D1" s="92" t="s">
        <v>109</v>
      </c>
      <c r="E1" s="92" t="s">
        <v>110</v>
      </c>
      <c r="F1" s="92" t="s">
        <v>111</v>
      </c>
      <c r="G1" s="92" t="s">
        <v>112</v>
      </c>
      <c r="H1" s="92" t="s">
        <v>113</v>
      </c>
      <c r="I1" s="92" t="s">
        <v>114</v>
      </c>
      <c r="J1" s="92" t="s">
        <v>115</v>
      </c>
      <c r="K1" s="92" t="s">
        <v>116</v>
      </c>
      <c r="L1" s="92" t="s">
        <v>117</v>
      </c>
      <c r="M1" s="92" t="s">
        <v>118</v>
      </c>
      <c r="N1" s="92" t="s">
        <v>119</v>
      </c>
    </row>
    <row r="2" spans="1:14" ht="14.6">
      <c r="A2" s="6"/>
      <c r="B2" s="5" t="s">
        <v>3349</v>
      </c>
      <c r="C2" s="6"/>
      <c r="D2" s="6"/>
      <c r="E2" s="6">
        <f>SUM(E3:E13)</f>
        <v>32</v>
      </c>
      <c r="F2" s="7" t="str">
        <f>CONCATENATE("32'h",K2)</f>
        <v>32'h00422422</v>
      </c>
      <c r="G2" s="7"/>
      <c r="H2" s="8" t="s">
        <v>174</v>
      </c>
      <c r="I2" s="8"/>
      <c r="J2" s="6"/>
      <c r="K2" s="6" t="str">
        <f>LOWER(DEC2HEX(L2,8))</f>
        <v>00422422</v>
      </c>
      <c r="L2" s="6">
        <f>SUM(L3:L13)</f>
        <v>4334626</v>
      </c>
      <c r="M2" s="19"/>
    </row>
    <row r="3" spans="1:14" ht="14.6">
      <c r="A3" s="55"/>
      <c r="B3" s="55"/>
      <c r="C3" s="26">
        <v>28</v>
      </c>
      <c r="D3" s="26">
        <v>31</v>
      </c>
      <c r="E3" s="26">
        <f t="shared" ref="E3:E11" si="0">D3+1-C3</f>
        <v>4</v>
      </c>
      <c r="F3" s="26" t="str">
        <f t="shared" ref="F3:F11" si="1">CONCATENATE(E3,"'h",K3)</f>
        <v>4'h0</v>
      </c>
      <c r="G3" s="26" t="s">
        <v>2520</v>
      </c>
      <c r="H3" s="18" t="s">
        <v>106</v>
      </c>
      <c r="I3" s="16"/>
      <c r="J3" s="26">
        <v>0</v>
      </c>
      <c r="K3" s="26" t="str">
        <f t="shared" ref="K3:K11" si="2">LOWER(DEC2HEX((J3)))</f>
        <v>0</v>
      </c>
      <c r="L3" s="26">
        <f t="shared" ref="L3:L11" si="3">J3*(2^C3)</f>
        <v>0</v>
      </c>
      <c r="M3" s="19"/>
    </row>
    <row r="4" spans="1:14" ht="14.6">
      <c r="A4" s="55"/>
      <c r="B4" s="55"/>
      <c r="C4" s="26">
        <v>27</v>
      </c>
      <c r="D4" s="26">
        <v>27</v>
      </c>
      <c r="E4" s="26">
        <f t="shared" si="0"/>
        <v>1</v>
      </c>
      <c r="F4" s="26" t="str">
        <f t="shared" si="1"/>
        <v>1'h0</v>
      </c>
      <c r="G4" s="10" t="s">
        <v>2552</v>
      </c>
      <c r="H4" s="10" t="s">
        <v>2553</v>
      </c>
      <c r="I4" s="32" t="s">
        <v>2554</v>
      </c>
      <c r="J4" s="26">
        <v>0</v>
      </c>
      <c r="K4" s="26" t="str">
        <f t="shared" si="2"/>
        <v>0</v>
      </c>
      <c r="L4" s="26">
        <f t="shared" si="3"/>
        <v>0</v>
      </c>
      <c r="M4" s="19"/>
    </row>
    <row r="5" spans="1:14" ht="14.6">
      <c r="A5" s="55"/>
      <c r="B5" s="55"/>
      <c r="C5" s="26">
        <v>22</v>
      </c>
      <c r="D5" s="26">
        <v>26</v>
      </c>
      <c r="E5" s="26">
        <f t="shared" si="0"/>
        <v>5</v>
      </c>
      <c r="F5" s="26" t="str">
        <f t="shared" si="1"/>
        <v>5'h1</v>
      </c>
      <c r="G5" s="26" t="s">
        <v>123</v>
      </c>
      <c r="H5" s="10" t="s">
        <v>2555</v>
      </c>
      <c r="I5" s="32" t="s">
        <v>2556</v>
      </c>
      <c r="J5" s="26">
        <v>1</v>
      </c>
      <c r="K5" s="26" t="str">
        <f t="shared" si="2"/>
        <v>1</v>
      </c>
      <c r="L5" s="26">
        <f t="shared" si="3"/>
        <v>4194304</v>
      </c>
      <c r="M5" s="19"/>
    </row>
    <row r="6" spans="1:14" ht="14.6">
      <c r="A6" s="55"/>
      <c r="B6" s="55"/>
      <c r="C6" s="26">
        <v>17</v>
      </c>
      <c r="D6" s="26">
        <v>21</v>
      </c>
      <c r="E6" s="26">
        <f t="shared" si="0"/>
        <v>5</v>
      </c>
      <c r="F6" s="26" t="str">
        <f t="shared" si="1"/>
        <v>5'h1</v>
      </c>
      <c r="G6" s="26" t="s">
        <v>123</v>
      </c>
      <c r="H6" s="10" t="s">
        <v>2557</v>
      </c>
      <c r="I6" s="32" t="s">
        <v>2558</v>
      </c>
      <c r="J6" s="26">
        <v>1</v>
      </c>
      <c r="K6" s="26" t="str">
        <f t="shared" si="2"/>
        <v>1</v>
      </c>
      <c r="L6" s="26">
        <f t="shared" si="3"/>
        <v>131072</v>
      </c>
      <c r="M6" s="19"/>
    </row>
    <row r="7" spans="1:14" ht="14.6">
      <c r="A7" s="55"/>
      <c r="B7" s="55"/>
      <c r="C7" s="26">
        <v>16</v>
      </c>
      <c r="D7" s="26">
        <v>16</v>
      </c>
      <c r="E7" s="26">
        <f t="shared" si="0"/>
        <v>1</v>
      </c>
      <c r="F7" s="26" t="str">
        <f t="shared" si="1"/>
        <v>1'h0</v>
      </c>
      <c r="G7" s="10" t="s">
        <v>2559</v>
      </c>
      <c r="H7" s="10" t="s">
        <v>175</v>
      </c>
      <c r="I7" s="32" t="s">
        <v>2560</v>
      </c>
      <c r="J7" s="26">
        <v>0</v>
      </c>
      <c r="K7" s="26" t="str">
        <f t="shared" si="2"/>
        <v>0</v>
      </c>
      <c r="L7" s="26">
        <f t="shared" si="3"/>
        <v>0</v>
      </c>
      <c r="M7" s="19"/>
    </row>
    <row r="8" spans="1:14" ht="14.6">
      <c r="A8" s="55"/>
      <c r="B8" s="55"/>
      <c r="C8" s="26">
        <v>13</v>
      </c>
      <c r="D8" s="26">
        <v>15</v>
      </c>
      <c r="E8" s="26">
        <f t="shared" si="0"/>
        <v>3</v>
      </c>
      <c r="F8" s="26" t="str">
        <f t="shared" si="1"/>
        <v>3'h1</v>
      </c>
      <c r="G8" s="26" t="s">
        <v>123</v>
      </c>
      <c r="H8" s="10" t="s">
        <v>176</v>
      </c>
      <c r="I8" s="32" t="s">
        <v>177</v>
      </c>
      <c r="J8" s="26">
        <v>1</v>
      </c>
      <c r="K8" s="26" t="str">
        <f t="shared" si="2"/>
        <v>1</v>
      </c>
      <c r="L8" s="26">
        <f t="shared" si="3"/>
        <v>8192</v>
      </c>
      <c r="M8" s="19"/>
    </row>
    <row r="9" spans="1:14" ht="14.6">
      <c r="A9" s="55"/>
      <c r="B9" s="55"/>
      <c r="C9" s="26">
        <v>10</v>
      </c>
      <c r="D9" s="26">
        <v>12</v>
      </c>
      <c r="E9" s="26">
        <f t="shared" si="0"/>
        <v>3</v>
      </c>
      <c r="F9" s="26" t="str">
        <f t="shared" si="1"/>
        <v>3'h1</v>
      </c>
      <c r="G9" s="26" t="s">
        <v>123</v>
      </c>
      <c r="H9" s="10" t="s">
        <v>178</v>
      </c>
      <c r="I9" s="32" t="s">
        <v>2561</v>
      </c>
      <c r="J9" s="26">
        <v>1</v>
      </c>
      <c r="K9" s="26" t="str">
        <f t="shared" si="2"/>
        <v>1</v>
      </c>
      <c r="L9" s="26">
        <f t="shared" si="3"/>
        <v>1024</v>
      </c>
      <c r="M9" s="19"/>
    </row>
    <row r="10" spans="1:14" ht="14.6">
      <c r="A10" s="55"/>
      <c r="B10" s="55"/>
      <c r="C10" s="26">
        <v>9</v>
      </c>
      <c r="D10" s="26">
        <v>9</v>
      </c>
      <c r="E10" s="26">
        <f t="shared" si="0"/>
        <v>1</v>
      </c>
      <c r="F10" s="26" t="str">
        <f t="shared" si="1"/>
        <v>1'h0</v>
      </c>
      <c r="G10" s="10" t="s">
        <v>2559</v>
      </c>
      <c r="H10" s="10" t="s">
        <v>2562</v>
      </c>
      <c r="I10" s="32" t="s">
        <v>2563</v>
      </c>
      <c r="J10" s="26">
        <v>0</v>
      </c>
      <c r="K10" s="26" t="str">
        <f t="shared" si="2"/>
        <v>0</v>
      </c>
      <c r="L10" s="26">
        <f t="shared" si="3"/>
        <v>0</v>
      </c>
      <c r="M10" s="19"/>
    </row>
    <row r="11" spans="1:14" ht="14.6">
      <c r="A11" s="55"/>
      <c r="B11" s="55"/>
      <c r="C11" s="26">
        <v>5</v>
      </c>
      <c r="D11" s="26">
        <v>8</v>
      </c>
      <c r="E11" s="26">
        <f t="shared" si="0"/>
        <v>4</v>
      </c>
      <c r="F11" s="26" t="str">
        <f t="shared" si="1"/>
        <v>4'h1</v>
      </c>
      <c r="G11" s="26" t="s">
        <v>123</v>
      </c>
      <c r="H11" s="10" t="s">
        <v>2564</v>
      </c>
      <c r="I11" s="32" t="s">
        <v>2565</v>
      </c>
      <c r="J11" s="26">
        <v>1</v>
      </c>
      <c r="K11" s="26" t="str">
        <f t="shared" si="2"/>
        <v>1</v>
      </c>
      <c r="L11" s="26">
        <f t="shared" si="3"/>
        <v>32</v>
      </c>
      <c r="M11" s="19"/>
    </row>
    <row r="12" spans="1:14" ht="14.6">
      <c r="A12" s="55"/>
      <c r="B12" s="55"/>
      <c r="C12" s="26">
        <v>1</v>
      </c>
      <c r="D12" s="26">
        <v>4</v>
      </c>
      <c r="E12" s="26">
        <f t="shared" ref="E12" si="4">D12+1-C12</f>
        <v>4</v>
      </c>
      <c r="F12" s="26" t="str">
        <f t="shared" ref="F12:F13" si="5">CONCATENATE(E12,"'h",K12)</f>
        <v>4'h1</v>
      </c>
      <c r="G12" s="26" t="s">
        <v>123</v>
      </c>
      <c r="H12" s="10" t="s">
        <v>2566</v>
      </c>
      <c r="I12" s="32" t="s">
        <v>2567</v>
      </c>
      <c r="J12" s="26">
        <v>1</v>
      </c>
      <c r="K12" s="26" t="str">
        <f t="shared" ref="K12:K13" si="6">LOWER(DEC2HEX((J12)))</f>
        <v>1</v>
      </c>
      <c r="L12" s="26">
        <f t="shared" ref="L12:L13" si="7">J12*(2^C12)</f>
        <v>2</v>
      </c>
      <c r="M12" s="19"/>
    </row>
    <row r="13" spans="1:14" ht="58.3">
      <c r="A13" s="55"/>
      <c r="B13" s="55"/>
      <c r="C13" s="26">
        <v>0</v>
      </c>
      <c r="D13" s="26">
        <v>0</v>
      </c>
      <c r="E13" s="26">
        <v>1</v>
      </c>
      <c r="F13" s="26" t="str">
        <f t="shared" si="5"/>
        <v>1'h0</v>
      </c>
      <c r="G13" s="26" t="s">
        <v>123</v>
      </c>
      <c r="H13" s="10" t="s">
        <v>2695</v>
      </c>
      <c r="I13" s="32" t="s">
        <v>3915</v>
      </c>
      <c r="J13" s="26">
        <v>0</v>
      </c>
      <c r="K13" s="26" t="str">
        <f t="shared" si="6"/>
        <v>0</v>
      </c>
      <c r="L13" s="26">
        <f t="shared" si="7"/>
        <v>0</v>
      </c>
      <c r="M13" s="19"/>
    </row>
  </sheetData>
  <phoneticPr fontId="3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4"/>
  <sheetViews>
    <sheetView topLeftCell="A84" zoomScale="115" zoomScaleNormal="115" workbookViewId="0">
      <selection activeCell="K105" sqref="K105"/>
    </sheetView>
  </sheetViews>
  <sheetFormatPr defaultRowHeight="14.15"/>
  <cols>
    <col min="1" max="1" width="7.921875" bestFit="1" customWidth="1"/>
    <col min="2" max="2" width="8.921875" bestFit="1" customWidth="1"/>
    <col min="3" max="3" width="5.07421875" bestFit="1" customWidth="1"/>
    <col min="4" max="4" width="4.3828125" bestFit="1" customWidth="1"/>
    <col min="5" max="5" width="6.07421875" bestFit="1" customWidth="1"/>
    <col min="6" max="6" width="13.61328125" bestFit="1" customWidth="1"/>
    <col min="7" max="7" width="8.3828125" bestFit="1" customWidth="1"/>
    <col min="8" max="8" width="38.07421875" bestFit="1" customWidth="1"/>
    <col min="9" max="9" width="94.61328125" style="1" bestFit="1" customWidth="1"/>
    <col min="10" max="10" width="7.921875" bestFit="1" customWidth="1"/>
    <col min="11" max="11" width="9.921875" bestFit="1" customWidth="1"/>
    <col min="12" max="12" width="11.07421875" bestFit="1" customWidth="1"/>
    <col min="13" max="13" width="11.921875" bestFit="1" customWidth="1"/>
    <col min="257" max="257" width="7.921875" bestFit="1" customWidth="1"/>
    <col min="258" max="258" width="8.921875" bestFit="1" customWidth="1"/>
    <col min="259" max="259" width="5.07421875" bestFit="1" customWidth="1"/>
    <col min="260" max="260" width="4.3828125" bestFit="1" customWidth="1"/>
    <col min="261" max="261" width="6.07421875" bestFit="1" customWidth="1"/>
    <col min="262" max="262" width="13.61328125" bestFit="1" customWidth="1"/>
    <col min="263" max="263" width="8.3828125" bestFit="1" customWidth="1"/>
    <col min="264" max="264" width="38.07421875" bestFit="1" customWidth="1"/>
    <col min="265" max="265" width="94.61328125" bestFit="1" customWidth="1"/>
    <col min="266" max="266" width="7.921875" bestFit="1" customWidth="1"/>
    <col min="267" max="267" width="9.921875" bestFit="1" customWidth="1"/>
    <col min="268" max="268" width="11.07421875" bestFit="1" customWidth="1"/>
    <col min="269" max="269" width="11.921875" bestFit="1" customWidth="1"/>
    <col min="513" max="513" width="7.921875" bestFit="1" customWidth="1"/>
    <col min="514" max="514" width="8.921875" bestFit="1" customWidth="1"/>
    <col min="515" max="515" width="5.07421875" bestFit="1" customWidth="1"/>
    <col min="516" max="516" width="4.3828125" bestFit="1" customWidth="1"/>
    <col min="517" max="517" width="6.07421875" bestFit="1" customWidth="1"/>
    <col min="518" max="518" width="13.61328125" bestFit="1" customWidth="1"/>
    <col min="519" max="519" width="8.3828125" bestFit="1" customWidth="1"/>
    <col min="520" max="520" width="38.07421875" bestFit="1" customWidth="1"/>
    <col min="521" max="521" width="94.61328125" bestFit="1" customWidth="1"/>
    <col min="522" max="522" width="7.921875" bestFit="1" customWidth="1"/>
    <col min="523" max="523" width="9.921875" bestFit="1" customWidth="1"/>
    <col min="524" max="524" width="11.07421875" bestFit="1" customWidth="1"/>
    <col min="525" max="525" width="11.921875" bestFit="1" customWidth="1"/>
    <col min="769" max="769" width="7.921875" bestFit="1" customWidth="1"/>
    <col min="770" max="770" width="8.921875" bestFit="1" customWidth="1"/>
    <col min="771" max="771" width="5.07421875" bestFit="1" customWidth="1"/>
    <col min="772" max="772" width="4.3828125" bestFit="1" customWidth="1"/>
    <col min="773" max="773" width="6.07421875" bestFit="1" customWidth="1"/>
    <col min="774" max="774" width="13.61328125" bestFit="1" customWidth="1"/>
    <col min="775" max="775" width="8.3828125" bestFit="1" customWidth="1"/>
    <col min="776" max="776" width="38.07421875" bestFit="1" customWidth="1"/>
    <col min="777" max="777" width="94.61328125" bestFit="1" customWidth="1"/>
    <col min="778" max="778" width="7.921875" bestFit="1" customWidth="1"/>
    <col min="779" max="779" width="9.921875" bestFit="1" customWidth="1"/>
    <col min="780" max="780" width="11.07421875" bestFit="1" customWidth="1"/>
    <col min="781" max="781" width="11.921875" bestFit="1" customWidth="1"/>
    <col min="1025" max="1025" width="7.921875" bestFit="1" customWidth="1"/>
    <col min="1026" max="1026" width="8.921875" bestFit="1" customWidth="1"/>
    <col min="1027" max="1027" width="5.07421875" bestFit="1" customWidth="1"/>
    <col min="1028" max="1028" width="4.3828125" bestFit="1" customWidth="1"/>
    <col min="1029" max="1029" width="6.07421875" bestFit="1" customWidth="1"/>
    <col min="1030" max="1030" width="13.61328125" bestFit="1" customWidth="1"/>
    <col min="1031" max="1031" width="8.3828125" bestFit="1" customWidth="1"/>
    <col min="1032" max="1032" width="38.07421875" bestFit="1" customWidth="1"/>
    <col min="1033" max="1033" width="94.61328125" bestFit="1" customWidth="1"/>
    <col min="1034" max="1034" width="7.921875" bestFit="1" customWidth="1"/>
    <col min="1035" max="1035" width="9.921875" bestFit="1" customWidth="1"/>
    <col min="1036" max="1036" width="11.07421875" bestFit="1" customWidth="1"/>
    <col min="1037" max="1037" width="11.921875" bestFit="1" customWidth="1"/>
    <col min="1281" max="1281" width="7.921875" bestFit="1" customWidth="1"/>
    <col min="1282" max="1282" width="8.921875" bestFit="1" customWidth="1"/>
    <col min="1283" max="1283" width="5.07421875" bestFit="1" customWidth="1"/>
    <col min="1284" max="1284" width="4.3828125" bestFit="1" customWidth="1"/>
    <col min="1285" max="1285" width="6.07421875" bestFit="1" customWidth="1"/>
    <col min="1286" max="1286" width="13.61328125" bestFit="1" customWidth="1"/>
    <col min="1287" max="1287" width="8.3828125" bestFit="1" customWidth="1"/>
    <col min="1288" max="1288" width="38.07421875" bestFit="1" customWidth="1"/>
    <col min="1289" max="1289" width="94.61328125" bestFit="1" customWidth="1"/>
    <col min="1290" max="1290" width="7.921875" bestFit="1" customWidth="1"/>
    <col min="1291" max="1291" width="9.921875" bestFit="1" customWidth="1"/>
    <col min="1292" max="1292" width="11.07421875" bestFit="1" customWidth="1"/>
    <col min="1293" max="1293" width="11.921875" bestFit="1" customWidth="1"/>
    <col min="1537" max="1537" width="7.921875" bestFit="1" customWidth="1"/>
    <col min="1538" max="1538" width="8.921875" bestFit="1" customWidth="1"/>
    <col min="1539" max="1539" width="5.07421875" bestFit="1" customWidth="1"/>
    <col min="1540" max="1540" width="4.3828125" bestFit="1" customWidth="1"/>
    <col min="1541" max="1541" width="6.07421875" bestFit="1" customWidth="1"/>
    <col min="1542" max="1542" width="13.61328125" bestFit="1" customWidth="1"/>
    <col min="1543" max="1543" width="8.3828125" bestFit="1" customWidth="1"/>
    <col min="1544" max="1544" width="38.07421875" bestFit="1" customWidth="1"/>
    <col min="1545" max="1545" width="94.61328125" bestFit="1" customWidth="1"/>
    <col min="1546" max="1546" width="7.921875" bestFit="1" customWidth="1"/>
    <col min="1547" max="1547" width="9.921875" bestFit="1" customWidth="1"/>
    <col min="1548" max="1548" width="11.07421875" bestFit="1" customWidth="1"/>
    <col min="1549" max="1549" width="11.921875" bestFit="1" customWidth="1"/>
    <col min="1793" max="1793" width="7.921875" bestFit="1" customWidth="1"/>
    <col min="1794" max="1794" width="8.921875" bestFit="1" customWidth="1"/>
    <col min="1795" max="1795" width="5.07421875" bestFit="1" customWidth="1"/>
    <col min="1796" max="1796" width="4.3828125" bestFit="1" customWidth="1"/>
    <col min="1797" max="1797" width="6.07421875" bestFit="1" customWidth="1"/>
    <col min="1798" max="1798" width="13.61328125" bestFit="1" customWidth="1"/>
    <col min="1799" max="1799" width="8.3828125" bestFit="1" customWidth="1"/>
    <col min="1800" max="1800" width="38.07421875" bestFit="1" customWidth="1"/>
    <col min="1801" max="1801" width="94.61328125" bestFit="1" customWidth="1"/>
    <col min="1802" max="1802" width="7.921875" bestFit="1" customWidth="1"/>
    <col min="1803" max="1803" width="9.921875" bestFit="1" customWidth="1"/>
    <col min="1804" max="1804" width="11.07421875" bestFit="1" customWidth="1"/>
    <col min="1805" max="1805" width="11.921875" bestFit="1" customWidth="1"/>
    <col min="2049" max="2049" width="7.921875" bestFit="1" customWidth="1"/>
    <col min="2050" max="2050" width="8.921875" bestFit="1" customWidth="1"/>
    <col min="2051" max="2051" width="5.07421875" bestFit="1" customWidth="1"/>
    <col min="2052" max="2052" width="4.3828125" bestFit="1" customWidth="1"/>
    <col min="2053" max="2053" width="6.07421875" bestFit="1" customWidth="1"/>
    <col min="2054" max="2054" width="13.61328125" bestFit="1" customWidth="1"/>
    <col min="2055" max="2055" width="8.3828125" bestFit="1" customWidth="1"/>
    <col min="2056" max="2056" width="38.07421875" bestFit="1" customWidth="1"/>
    <col min="2057" max="2057" width="94.61328125" bestFit="1" customWidth="1"/>
    <col min="2058" max="2058" width="7.921875" bestFit="1" customWidth="1"/>
    <col min="2059" max="2059" width="9.921875" bestFit="1" customWidth="1"/>
    <col min="2060" max="2060" width="11.07421875" bestFit="1" customWidth="1"/>
    <col min="2061" max="2061" width="11.921875" bestFit="1" customWidth="1"/>
    <col min="2305" max="2305" width="7.921875" bestFit="1" customWidth="1"/>
    <col min="2306" max="2306" width="8.921875" bestFit="1" customWidth="1"/>
    <col min="2307" max="2307" width="5.07421875" bestFit="1" customWidth="1"/>
    <col min="2308" max="2308" width="4.3828125" bestFit="1" customWidth="1"/>
    <col min="2309" max="2309" width="6.07421875" bestFit="1" customWidth="1"/>
    <col min="2310" max="2310" width="13.61328125" bestFit="1" customWidth="1"/>
    <col min="2311" max="2311" width="8.3828125" bestFit="1" customWidth="1"/>
    <col min="2312" max="2312" width="38.07421875" bestFit="1" customWidth="1"/>
    <col min="2313" max="2313" width="94.61328125" bestFit="1" customWidth="1"/>
    <col min="2314" max="2314" width="7.921875" bestFit="1" customWidth="1"/>
    <col min="2315" max="2315" width="9.921875" bestFit="1" customWidth="1"/>
    <col min="2316" max="2316" width="11.07421875" bestFit="1" customWidth="1"/>
    <col min="2317" max="2317" width="11.921875" bestFit="1" customWidth="1"/>
    <col min="2561" max="2561" width="7.921875" bestFit="1" customWidth="1"/>
    <col min="2562" max="2562" width="8.921875" bestFit="1" customWidth="1"/>
    <col min="2563" max="2563" width="5.07421875" bestFit="1" customWidth="1"/>
    <col min="2564" max="2564" width="4.3828125" bestFit="1" customWidth="1"/>
    <col min="2565" max="2565" width="6.07421875" bestFit="1" customWidth="1"/>
    <col min="2566" max="2566" width="13.61328125" bestFit="1" customWidth="1"/>
    <col min="2567" max="2567" width="8.3828125" bestFit="1" customWidth="1"/>
    <col min="2568" max="2568" width="38.07421875" bestFit="1" customWidth="1"/>
    <col min="2569" max="2569" width="94.61328125" bestFit="1" customWidth="1"/>
    <col min="2570" max="2570" width="7.921875" bestFit="1" customWidth="1"/>
    <col min="2571" max="2571" width="9.921875" bestFit="1" customWidth="1"/>
    <col min="2572" max="2572" width="11.07421875" bestFit="1" customWidth="1"/>
    <col min="2573" max="2573" width="11.921875" bestFit="1" customWidth="1"/>
    <col min="2817" max="2817" width="7.921875" bestFit="1" customWidth="1"/>
    <col min="2818" max="2818" width="8.921875" bestFit="1" customWidth="1"/>
    <col min="2819" max="2819" width="5.07421875" bestFit="1" customWidth="1"/>
    <col min="2820" max="2820" width="4.3828125" bestFit="1" customWidth="1"/>
    <col min="2821" max="2821" width="6.07421875" bestFit="1" customWidth="1"/>
    <col min="2822" max="2822" width="13.61328125" bestFit="1" customWidth="1"/>
    <col min="2823" max="2823" width="8.3828125" bestFit="1" customWidth="1"/>
    <col min="2824" max="2824" width="38.07421875" bestFit="1" customWidth="1"/>
    <col min="2825" max="2825" width="94.61328125" bestFit="1" customWidth="1"/>
    <col min="2826" max="2826" width="7.921875" bestFit="1" customWidth="1"/>
    <col min="2827" max="2827" width="9.921875" bestFit="1" customWidth="1"/>
    <col min="2828" max="2828" width="11.07421875" bestFit="1" customWidth="1"/>
    <col min="2829" max="2829" width="11.921875" bestFit="1" customWidth="1"/>
    <col min="3073" max="3073" width="7.921875" bestFit="1" customWidth="1"/>
    <col min="3074" max="3074" width="8.921875" bestFit="1" customWidth="1"/>
    <col min="3075" max="3075" width="5.07421875" bestFit="1" customWidth="1"/>
    <col min="3076" max="3076" width="4.3828125" bestFit="1" customWidth="1"/>
    <col min="3077" max="3077" width="6.07421875" bestFit="1" customWidth="1"/>
    <col min="3078" max="3078" width="13.61328125" bestFit="1" customWidth="1"/>
    <col min="3079" max="3079" width="8.3828125" bestFit="1" customWidth="1"/>
    <col min="3080" max="3080" width="38.07421875" bestFit="1" customWidth="1"/>
    <col min="3081" max="3081" width="94.61328125" bestFit="1" customWidth="1"/>
    <col min="3082" max="3082" width="7.921875" bestFit="1" customWidth="1"/>
    <col min="3083" max="3083" width="9.921875" bestFit="1" customWidth="1"/>
    <col min="3084" max="3084" width="11.07421875" bestFit="1" customWidth="1"/>
    <col min="3085" max="3085" width="11.921875" bestFit="1" customWidth="1"/>
    <col min="3329" max="3329" width="7.921875" bestFit="1" customWidth="1"/>
    <col min="3330" max="3330" width="8.921875" bestFit="1" customWidth="1"/>
    <col min="3331" max="3331" width="5.07421875" bestFit="1" customWidth="1"/>
    <col min="3332" max="3332" width="4.3828125" bestFit="1" customWidth="1"/>
    <col min="3333" max="3333" width="6.07421875" bestFit="1" customWidth="1"/>
    <col min="3334" max="3334" width="13.61328125" bestFit="1" customWidth="1"/>
    <col min="3335" max="3335" width="8.3828125" bestFit="1" customWidth="1"/>
    <col min="3336" max="3336" width="38.07421875" bestFit="1" customWidth="1"/>
    <col min="3337" max="3337" width="94.61328125" bestFit="1" customWidth="1"/>
    <col min="3338" max="3338" width="7.921875" bestFit="1" customWidth="1"/>
    <col min="3339" max="3339" width="9.921875" bestFit="1" customWidth="1"/>
    <col min="3340" max="3340" width="11.07421875" bestFit="1" customWidth="1"/>
    <col min="3341" max="3341" width="11.921875" bestFit="1" customWidth="1"/>
    <col min="3585" max="3585" width="7.921875" bestFit="1" customWidth="1"/>
    <col min="3586" max="3586" width="8.921875" bestFit="1" customWidth="1"/>
    <col min="3587" max="3587" width="5.07421875" bestFit="1" customWidth="1"/>
    <col min="3588" max="3588" width="4.3828125" bestFit="1" customWidth="1"/>
    <col min="3589" max="3589" width="6.07421875" bestFit="1" customWidth="1"/>
    <col min="3590" max="3590" width="13.61328125" bestFit="1" customWidth="1"/>
    <col min="3591" max="3591" width="8.3828125" bestFit="1" customWidth="1"/>
    <col min="3592" max="3592" width="38.07421875" bestFit="1" customWidth="1"/>
    <col min="3593" max="3593" width="94.61328125" bestFit="1" customWidth="1"/>
    <col min="3594" max="3594" width="7.921875" bestFit="1" customWidth="1"/>
    <col min="3595" max="3595" width="9.921875" bestFit="1" customWidth="1"/>
    <col min="3596" max="3596" width="11.07421875" bestFit="1" customWidth="1"/>
    <col min="3597" max="3597" width="11.921875" bestFit="1" customWidth="1"/>
    <col min="3841" max="3841" width="7.921875" bestFit="1" customWidth="1"/>
    <col min="3842" max="3842" width="8.921875" bestFit="1" customWidth="1"/>
    <col min="3843" max="3843" width="5.07421875" bestFit="1" customWidth="1"/>
    <col min="3844" max="3844" width="4.3828125" bestFit="1" customWidth="1"/>
    <col min="3845" max="3845" width="6.07421875" bestFit="1" customWidth="1"/>
    <col min="3846" max="3846" width="13.61328125" bestFit="1" customWidth="1"/>
    <col min="3847" max="3847" width="8.3828125" bestFit="1" customWidth="1"/>
    <col min="3848" max="3848" width="38.07421875" bestFit="1" customWidth="1"/>
    <col min="3849" max="3849" width="94.61328125" bestFit="1" customWidth="1"/>
    <col min="3850" max="3850" width="7.921875" bestFit="1" customWidth="1"/>
    <col min="3851" max="3851" width="9.921875" bestFit="1" customWidth="1"/>
    <col min="3852" max="3852" width="11.07421875" bestFit="1" customWidth="1"/>
    <col min="3853" max="3853" width="11.921875" bestFit="1" customWidth="1"/>
    <col min="4097" max="4097" width="7.921875" bestFit="1" customWidth="1"/>
    <col min="4098" max="4098" width="8.921875" bestFit="1" customWidth="1"/>
    <col min="4099" max="4099" width="5.07421875" bestFit="1" customWidth="1"/>
    <col min="4100" max="4100" width="4.3828125" bestFit="1" customWidth="1"/>
    <col min="4101" max="4101" width="6.07421875" bestFit="1" customWidth="1"/>
    <col min="4102" max="4102" width="13.61328125" bestFit="1" customWidth="1"/>
    <col min="4103" max="4103" width="8.3828125" bestFit="1" customWidth="1"/>
    <col min="4104" max="4104" width="38.07421875" bestFit="1" customWidth="1"/>
    <col min="4105" max="4105" width="94.61328125" bestFit="1" customWidth="1"/>
    <col min="4106" max="4106" width="7.921875" bestFit="1" customWidth="1"/>
    <col min="4107" max="4107" width="9.921875" bestFit="1" customWidth="1"/>
    <col min="4108" max="4108" width="11.07421875" bestFit="1" customWidth="1"/>
    <col min="4109" max="4109" width="11.921875" bestFit="1" customWidth="1"/>
    <col min="4353" max="4353" width="7.921875" bestFit="1" customWidth="1"/>
    <col min="4354" max="4354" width="8.921875" bestFit="1" customWidth="1"/>
    <col min="4355" max="4355" width="5.07421875" bestFit="1" customWidth="1"/>
    <col min="4356" max="4356" width="4.3828125" bestFit="1" customWidth="1"/>
    <col min="4357" max="4357" width="6.07421875" bestFit="1" customWidth="1"/>
    <col min="4358" max="4358" width="13.61328125" bestFit="1" customWidth="1"/>
    <col min="4359" max="4359" width="8.3828125" bestFit="1" customWidth="1"/>
    <col min="4360" max="4360" width="38.07421875" bestFit="1" customWidth="1"/>
    <col min="4361" max="4361" width="94.61328125" bestFit="1" customWidth="1"/>
    <col min="4362" max="4362" width="7.921875" bestFit="1" customWidth="1"/>
    <col min="4363" max="4363" width="9.921875" bestFit="1" customWidth="1"/>
    <col min="4364" max="4364" width="11.07421875" bestFit="1" customWidth="1"/>
    <col min="4365" max="4365" width="11.921875" bestFit="1" customWidth="1"/>
    <col min="4609" max="4609" width="7.921875" bestFit="1" customWidth="1"/>
    <col min="4610" max="4610" width="8.921875" bestFit="1" customWidth="1"/>
    <col min="4611" max="4611" width="5.07421875" bestFit="1" customWidth="1"/>
    <col min="4612" max="4612" width="4.3828125" bestFit="1" customWidth="1"/>
    <col min="4613" max="4613" width="6.07421875" bestFit="1" customWidth="1"/>
    <col min="4614" max="4614" width="13.61328125" bestFit="1" customWidth="1"/>
    <col min="4615" max="4615" width="8.3828125" bestFit="1" customWidth="1"/>
    <col min="4616" max="4616" width="38.07421875" bestFit="1" customWidth="1"/>
    <col min="4617" max="4617" width="94.61328125" bestFit="1" customWidth="1"/>
    <col min="4618" max="4618" width="7.921875" bestFit="1" customWidth="1"/>
    <col min="4619" max="4619" width="9.921875" bestFit="1" customWidth="1"/>
    <col min="4620" max="4620" width="11.07421875" bestFit="1" customWidth="1"/>
    <col min="4621" max="4621" width="11.921875" bestFit="1" customWidth="1"/>
    <col min="4865" max="4865" width="7.921875" bestFit="1" customWidth="1"/>
    <col min="4866" max="4866" width="8.921875" bestFit="1" customWidth="1"/>
    <col min="4867" max="4867" width="5.07421875" bestFit="1" customWidth="1"/>
    <col min="4868" max="4868" width="4.3828125" bestFit="1" customWidth="1"/>
    <col min="4869" max="4869" width="6.07421875" bestFit="1" customWidth="1"/>
    <col min="4870" max="4870" width="13.61328125" bestFit="1" customWidth="1"/>
    <col min="4871" max="4871" width="8.3828125" bestFit="1" customWidth="1"/>
    <col min="4872" max="4872" width="38.07421875" bestFit="1" customWidth="1"/>
    <col min="4873" max="4873" width="94.61328125" bestFit="1" customWidth="1"/>
    <col min="4874" max="4874" width="7.921875" bestFit="1" customWidth="1"/>
    <col min="4875" max="4875" width="9.921875" bestFit="1" customWidth="1"/>
    <col min="4876" max="4876" width="11.07421875" bestFit="1" customWidth="1"/>
    <col min="4877" max="4877" width="11.921875" bestFit="1" customWidth="1"/>
    <col min="5121" max="5121" width="7.921875" bestFit="1" customWidth="1"/>
    <col min="5122" max="5122" width="8.921875" bestFit="1" customWidth="1"/>
    <col min="5123" max="5123" width="5.07421875" bestFit="1" customWidth="1"/>
    <col min="5124" max="5124" width="4.3828125" bestFit="1" customWidth="1"/>
    <col min="5125" max="5125" width="6.07421875" bestFit="1" customWidth="1"/>
    <col min="5126" max="5126" width="13.61328125" bestFit="1" customWidth="1"/>
    <col min="5127" max="5127" width="8.3828125" bestFit="1" customWidth="1"/>
    <col min="5128" max="5128" width="38.07421875" bestFit="1" customWidth="1"/>
    <col min="5129" max="5129" width="94.61328125" bestFit="1" customWidth="1"/>
    <col min="5130" max="5130" width="7.921875" bestFit="1" customWidth="1"/>
    <col min="5131" max="5131" width="9.921875" bestFit="1" customWidth="1"/>
    <col min="5132" max="5132" width="11.07421875" bestFit="1" customWidth="1"/>
    <col min="5133" max="5133" width="11.921875" bestFit="1" customWidth="1"/>
    <col min="5377" max="5377" width="7.921875" bestFit="1" customWidth="1"/>
    <col min="5378" max="5378" width="8.921875" bestFit="1" customWidth="1"/>
    <col min="5379" max="5379" width="5.07421875" bestFit="1" customWidth="1"/>
    <col min="5380" max="5380" width="4.3828125" bestFit="1" customWidth="1"/>
    <col min="5381" max="5381" width="6.07421875" bestFit="1" customWidth="1"/>
    <col min="5382" max="5382" width="13.61328125" bestFit="1" customWidth="1"/>
    <col min="5383" max="5383" width="8.3828125" bestFit="1" customWidth="1"/>
    <col min="5384" max="5384" width="38.07421875" bestFit="1" customWidth="1"/>
    <col min="5385" max="5385" width="94.61328125" bestFit="1" customWidth="1"/>
    <col min="5386" max="5386" width="7.921875" bestFit="1" customWidth="1"/>
    <col min="5387" max="5387" width="9.921875" bestFit="1" customWidth="1"/>
    <col min="5388" max="5388" width="11.07421875" bestFit="1" customWidth="1"/>
    <col min="5389" max="5389" width="11.921875" bestFit="1" customWidth="1"/>
    <col min="5633" max="5633" width="7.921875" bestFit="1" customWidth="1"/>
    <col min="5634" max="5634" width="8.921875" bestFit="1" customWidth="1"/>
    <col min="5635" max="5635" width="5.07421875" bestFit="1" customWidth="1"/>
    <col min="5636" max="5636" width="4.3828125" bestFit="1" customWidth="1"/>
    <col min="5637" max="5637" width="6.07421875" bestFit="1" customWidth="1"/>
    <col min="5638" max="5638" width="13.61328125" bestFit="1" customWidth="1"/>
    <col min="5639" max="5639" width="8.3828125" bestFit="1" customWidth="1"/>
    <col min="5640" max="5640" width="38.07421875" bestFit="1" customWidth="1"/>
    <col min="5641" max="5641" width="94.61328125" bestFit="1" customWidth="1"/>
    <col min="5642" max="5642" width="7.921875" bestFit="1" customWidth="1"/>
    <col min="5643" max="5643" width="9.921875" bestFit="1" customWidth="1"/>
    <col min="5644" max="5644" width="11.07421875" bestFit="1" customWidth="1"/>
    <col min="5645" max="5645" width="11.921875" bestFit="1" customWidth="1"/>
    <col min="5889" max="5889" width="7.921875" bestFit="1" customWidth="1"/>
    <col min="5890" max="5890" width="8.921875" bestFit="1" customWidth="1"/>
    <col min="5891" max="5891" width="5.07421875" bestFit="1" customWidth="1"/>
    <col min="5892" max="5892" width="4.3828125" bestFit="1" customWidth="1"/>
    <col min="5893" max="5893" width="6.07421875" bestFit="1" customWidth="1"/>
    <col min="5894" max="5894" width="13.61328125" bestFit="1" customWidth="1"/>
    <col min="5895" max="5895" width="8.3828125" bestFit="1" customWidth="1"/>
    <col min="5896" max="5896" width="38.07421875" bestFit="1" customWidth="1"/>
    <col min="5897" max="5897" width="94.61328125" bestFit="1" customWidth="1"/>
    <col min="5898" max="5898" width="7.921875" bestFit="1" customWidth="1"/>
    <col min="5899" max="5899" width="9.921875" bestFit="1" customWidth="1"/>
    <col min="5900" max="5900" width="11.07421875" bestFit="1" customWidth="1"/>
    <col min="5901" max="5901" width="11.921875" bestFit="1" customWidth="1"/>
    <col min="6145" max="6145" width="7.921875" bestFit="1" customWidth="1"/>
    <col min="6146" max="6146" width="8.921875" bestFit="1" customWidth="1"/>
    <col min="6147" max="6147" width="5.07421875" bestFit="1" customWidth="1"/>
    <col min="6148" max="6148" width="4.3828125" bestFit="1" customWidth="1"/>
    <col min="6149" max="6149" width="6.07421875" bestFit="1" customWidth="1"/>
    <col min="6150" max="6150" width="13.61328125" bestFit="1" customWidth="1"/>
    <col min="6151" max="6151" width="8.3828125" bestFit="1" customWidth="1"/>
    <col min="6152" max="6152" width="38.07421875" bestFit="1" customWidth="1"/>
    <col min="6153" max="6153" width="94.61328125" bestFit="1" customWidth="1"/>
    <col min="6154" max="6154" width="7.921875" bestFit="1" customWidth="1"/>
    <col min="6155" max="6155" width="9.921875" bestFit="1" customWidth="1"/>
    <col min="6156" max="6156" width="11.07421875" bestFit="1" customWidth="1"/>
    <col min="6157" max="6157" width="11.921875" bestFit="1" customWidth="1"/>
    <col min="6401" max="6401" width="7.921875" bestFit="1" customWidth="1"/>
    <col min="6402" max="6402" width="8.921875" bestFit="1" customWidth="1"/>
    <col min="6403" max="6403" width="5.07421875" bestFit="1" customWidth="1"/>
    <col min="6404" max="6404" width="4.3828125" bestFit="1" customWidth="1"/>
    <col min="6405" max="6405" width="6.07421875" bestFit="1" customWidth="1"/>
    <col min="6406" max="6406" width="13.61328125" bestFit="1" customWidth="1"/>
    <col min="6407" max="6407" width="8.3828125" bestFit="1" customWidth="1"/>
    <col min="6408" max="6408" width="38.07421875" bestFit="1" customWidth="1"/>
    <col min="6409" max="6409" width="94.61328125" bestFit="1" customWidth="1"/>
    <col min="6410" max="6410" width="7.921875" bestFit="1" customWidth="1"/>
    <col min="6411" max="6411" width="9.921875" bestFit="1" customWidth="1"/>
    <col min="6412" max="6412" width="11.07421875" bestFit="1" customWidth="1"/>
    <col min="6413" max="6413" width="11.921875" bestFit="1" customWidth="1"/>
    <col min="6657" max="6657" width="7.921875" bestFit="1" customWidth="1"/>
    <col min="6658" max="6658" width="8.921875" bestFit="1" customWidth="1"/>
    <col min="6659" max="6659" width="5.07421875" bestFit="1" customWidth="1"/>
    <col min="6660" max="6660" width="4.3828125" bestFit="1" customWidth="1"/>
    <col min="6661" max="6661" width="6.07421875" bestFit="1" customWidth="1"/>
    <col min="6662" max="6662" width="13.61328125" bestFit="1" customWidth="1"/>
    <col min="6663" max="6663" width="8.3828125" bestFit="1" customWidth="1"/>
    <col min="6664" max="6664" width="38.07421875" bestFit="1" customWidth="1"/>
    <col min="6665" max="6665" width="94.61328125" bestFit="1" customWidth="1"/>
    <col min="6666" max="6666" width="7.921875" bestFit="1" customWidth="1"/>
    <col min="6667" max="6667" width="9.921875" bestFit="1" customWidth="1"/>
    <col min="6668" max="6668" width="11.07421875" bestFit="1" customWidth="1"/>
    <col min="6669" max="6669" width="11.921875" bestFit="1" customWidth="1"/>
    <col min="6913" max="6913" width="7.921875" bestFit="1" customWidth="1"/>
    <col min="6914" max="6914" width="8.921875" bestFit="1" customWidth="1"/>
    <col min="6915" max="6915" width="5.07421875" bestFit="1" customWidth="1"/>
    <col min="6916" max="6916" width="4.3828125" bestFit="1" customWidth="1"/>
    <col min="6917" max="6917" width="6.07421875" bestFit="1" customWidth="1"/>
    <col min="6918" max="6918" width="13.61328125" bestFit="1" customWidth="1"/>
    <col min="6919" max="6919" width="8.3828125" bestFit="1" customWidth="1"/>
    <col min="6920" max="6920" width="38.07421875" bestFit="1" customWidth="1"/>
    <col min="6921" max="6921" width="94.61328125" bestFit="1" customWidth="1"/>
    <col min="6922" max="6922" width="7.921875" bestFit="1" customWidth="1"/>
    <col min="6923" max="6923" width="9.921875" bestFit="1" customWidth="1"/>
    <col min="6924" max="6924" width="11.07421875" bestFit="1" customWidth="1"/>
    <col min="6925" max="6925" width="11.921875" bestFit="1" customWidth="1"/>
    <col min="7169" max="7169" width="7.921875" bestFit="1" customWidth="1"/>
    <col min="7170" max="7170" width="8.921875" bestFit="1" customWidth="1"/>
    <col min="7171" max="7171" width="5.07421875" bestFit="1" customWidth="1"/>
    <col min="7172" max="7172" width="4.3828125" bestFit="1" customWidth="1"/>
    <col min="7173" max="7173" width="6.07421875" bestFit="1" customWidth="1"/>
    <col min="7174" max="7174" width="13.61328125" bestFit="1" customWidth="1"/>
    <col min="7175" max="7175" width="8.3828125" bestFit="1" customWidth="1"/>
    <col min="7176" max="7176" width="38.07421875" bestFit="1" customWidth="1"/>
    <col min="7177" max="7177" width="94.61328125" bestFit="1" customWidth="1"/>
    <col min="7178" max="7178" width="7.921875" bestFit="1" customWidth="1"/>
    <col min="7179" max="7179" width="9.921875" bestFit="1" customWidth="1"/>
    <col min="7180" max="7180" width="11.07421875" bestFit="1" customWidth="1"/>
    <col min="7181" max="7181" width="11.921875" bestFit="1" customWidth="1"/>
    <col min="7425" max="7425" width="7.921875" bestFit="1" customWidth="1"/>
    <col min="7426" max="7426" width="8.921875" bestFit="1" customWidth="1"/>
    <col min="7427" max="7427" width="5.07421875" bestFit="1" customWidth="1"/>
    <col min="7428" max="7428" width="4.3828125" bestFit="1" customWidth="1"/>
    <col min="7429" max="7429" width="6.07421875" bestFit="1" customWidth="1"/>
    <col min="7430" max="7430" width="13.61328125" bestFit="1" customWidth="1"/>
    <col min="7431" max="7431" width="8.3828125" bestFit="1" customWidth="1"/>
    <col min="7432" max="7432" width="38.07421875" bestFit="1" customWidth="1"/>
    <col min="7433" max="7433" width="94.61328125" bestFit="1" customWidth="1"/>
    <col min="7434" max="7434" width="7.921875" bestFit="1" customWidth="1"/>
    <col min="7435" max="7435" width="9.921875" bestFit="1" customWidth="1"/>
    <col min="7436" max="7436" width="11.07421875" bestFit="1" customWidth="1"/>
    <col min="7437" max="7437" width="11.921875" bestFit="1" customWidth="1"/>
    <col min="7681" max="7681" width="7.921875" bestFit="1" customWidth="1"/>
    <col min="7682" max="7682" width="8.921875" bestFit="1" customWidth="1"/>
    <col min="7683" max="7683" width="5.07421875" bestFit="1" customWidth="1"/>
    <col min="7684" max="7684" width="4.3828125" bestFit="1" customWidth="1"/>
    <col min="7685" max="7685" width="6.07421875" bestFit="1" customWidth="1"/>
    <col min="7686" max="7686" width="13.61328125" bestFit="1" customWidth="1"/>
    <col min="7687" max="7687" width="8.3828125" bestFit="1" customWidth="1"/>
    <col min="7688" max="7688" width="38.07421875" bestFit="1" customWidth="1"/>
    <col min="7689" max="7689" width="94.61328125" bestFit="1" customWidth="1"/>
    <col min="7690" max="7690" width="7.921875" bestFit="1" customWidth="1"/>
    <col min="7691" max="7691" width="9.921875" bestFit="1" customWidth="1"/>
    <col min="7692" max="7692" width="11.07421875" bestFit="1" customWidth="1"/>
    <col min="7693" max="7693" width="11.921875" bestFit="1" customWidth="1"/>
    <col min="7937" max="7937" width="7.921875" bestFit="1" customWidth="1"/>
    <col min="7938" max="7938" width="8.921875" bestFit="1" customWidth="1"/>
    <col min="7939" max="7939" width="5.07421875" bestFit="1" customWidth="1"/>
    <col min="7940" max="7940" width="4.3828125" bestFit="1" customWidth="1"/>
    <col min="7941" max="7941" width="6.07421875" bestFit="1" customWidth="1"/>
    <col min="7942" max="7942" width="13.61328125" bestFit="1" customWidth="1"/>
    <col min="7943" max="7943" width="8.3828125" bestFit="1" customWidth="1"/>
    <col min="7944" max="7944" width="38.07421875" bestFit="1" customWidth="1"/>
    <col min="7945" max="7945" width="94.61328125" bestFit="1" customWidth="1"/>
    <col min="7946" max="7946" width="7.921875" bestFit="1" customWidth="1"/>
    <col min="7947" max="7947" width="9.921875" bestFit="1" customWidth="1"/>
    <col min="7948" max="7948" width="11.07421875" bestFit="1" customWidth="1"/>
    <col min="7949" max="7949" width="11.921875" bestFit="1" customWidth="1"/>
    <col min="8193" max="8193" width="7.921875" bestFit="1" customWidth="1"/>
    <col min="8194" max="8194" width="8.921875" bestFit="1" customWidth="1"/>
    <col min="8195" max="8195" width="5.07421875" bestFit="1" customWidth="1"/>
    <col min="8196" max="8196" width="4.3828125" bestFit="1" customWidth="1"/>
    <col min="8197" max="8197" width="6.07421875" bestFit="1" customWidth="1"/>
    <col min="8198" max="8198" width="13.61328125" bestFit="1" customWidth="1"/>
    <col min="8199" max="8199" width="8.3828125" bestFit="1" customWidth="1"/>
    <col min="8200" max="8200" width="38.07421875" bestFit="1" customWidth="1"/>
    <col min="8201" max="8201" width="94.61328125" bestFit="1" customWidth="1"/>
    <col min="8202" max="8202" width="7.921875" bestFit="1" customWidth="1"/>
    <col min="8203" max="8203" width="9.921875" bestFit="1" customWidth="1"/>
    <col min="8204" max="8204" width="11.07421875" bestFit="1" customWidth="1"/>
    <col min="8205" max="8205" width="11.921875" bestFit="1" customWidth="1"/>
    <col min="8449" max="8449" width="7.921875" bestFit="1" customWidth="1"/>
    <col min="8450" max="8450" width="8.921875" bestFit="1" customWidth="1"/>
    <col min="8451" max="8451" width="5.07421875" bestFit="1" customWidth="1"/>
    <col min="8452" max="8452" width="4.3828125" bestFit="1" customWidth="1"/>
    <col min="8453" max="8453" width="6.07421875" bestFit="1" customWidth="1"/>
    <col min="8454" max="8454" width="13.61328125" bestFit="1" customWidth="1"/>
    <col min="8455" max="8455" width="8.3828125" bestFit="1" customWidth="1"/>
    <col min="8456" max="8456" width="38.07421875" bestFit="1" customWidth="1"/>
    <col min="8457" max="8457" width="94.61328125" bestFit="1" customWidth="1"/>
    <col min="8458" max="8458" width="7.921875" bestFit="1" customWidth="1"/>
    <col min="8459" max="8459" width="9.921875" bestFit="1" customWidth="1"/>
    <col min="8460" max="8460" width="11.07421875" bestFit="1" customWidth="1"/>
    <col min="8461" max="8461" width="11.921875" bestFit="1" customWidth="1"/>
    <col min="8705" max="8705" width="7.921875" bestFit="1" customWidth="1"/>
    <col min="8706" max="8706" width="8.921875" bestFit="1" customWidth="1"/>
    <col min="8707" max="8707" width="5.07421875" bestFit="1" customWidth="1"/>
    <col min="8708" max="8708" width="4.3828125" bestFit="1" customWidth="1"/>
    <col min="8709" max="8709" width="6.07421875" bestFit="1" customWidth="1"/>
    <col min="8710" max="8710" width="13.61328125" bestFit="1" customWidth="1"/>
    <col min="8711" max="8711" width="8.3828125" bestFit="1" customWidth="1"/>
    <col min="8712" max="8712" width="38.07421875" bestFit="1" customWidth="1"/>
    <col min="8713" max="8713" width="94.61328125" bestFit="1" customWidth="1"/>
    <col min="8714" max="8714" width="7.921875" bestFit="1" customWidth="1"/>
    <col min="8715" max="8715" width="9.921875" bestFit="1" customWidth="1"/>
    <col min="8716" max="8716" width="11.07421875" bestFit="1" customWidth="1"/>
    <col min="8717" max="8717" width="11.921875" bestFit="1" customWidth="1"/>
    <col min="8961" max="8961" width="7.921875" bestFit="1" customWidth="1"/>
    <col min="8962" max="8962" width="8.921875" bestFit="1" customWidth="1"/>
    <col min="8963" max="8963" width="5.07421875" bestFit="1" customWidth="1"/>
    <col min="8964" max="8964" width="4.3828125" bestFit="1" customWidth="1"/>
    <col min="8965" max="8965" width="6.07421875" bestFit="1" customWidth="1"/>
    <col min="8966" max="8966" width="13.61328125" bestFit="1" customWidth="1"/>
    <col min="8967" max="8967" width="8.3828125" bestFit="1" customWidth="1"/>
    <col min="8968" max="8968" width="38.07421875" bestFit="1" customWidth="1"/>
    <col min="8969" max="8969" width="94.61328125" bestFit="1" customWidth="1"/>
    <col min="8970" max="8970" width="7.921875" bestFit="1" customWidth="1"/>
    <col min="8971" max="8971" width="9.921875" bestFit="1" customWidth="1"/>
    <col min="8972" max="8972" width="11.07421875" bestFit="1" customWidth="1"/>
    <col min="8973" max="8973" width="11.921875" bestFit="1" customWidth="1"/>
    <col min="9217" max="9217" width="7.921875" bestFit="1" customWidth="1"/>
    <col min="9218" max="9218" width="8.921875" bestFit="1" customWidth="1"/>
    <col min="9219" max="9219" width="5.07421875" bestFit="1" customWidth="1"/>
    <col min="9220" max="9220" width="4.3828125" bestFit="1" customWidth="1"/>
    <col min="9221" max="9221" width="6.07421875" bestFit="1" customWidth="1"/>
    <col min="9222" max="9222" width="13.61328125" bestFit="1" customWidth="1"/>
    <col min="9223" max="9223" width="8.3828125" bestFit="1" customWidth="1"/>
    <col min="9224" max="9224" width="38.07421875" bestFit="1" customWidth="1"/>
    <col min="9225" max="9225" width="94.61328125" bestFit="1" customWidth="1"/>
    <col min="9226" max="9226" width="7.921875" bestFit="1" customWidth="1"/>
    <col min="9227" max="9227" width="9.921875" bestFit="1" customWidth="1"/>
    <col min="9228" max="9228" width="11.07421875" bestFit="1" customWidth="1"/>
    <col min="9229" max="9229" width="11.921875" bestFit="1" customWidth="1"/>
    <col min="9473" max="9473" width="7.921875" bestFit="1" customWidth="1"/>
    <col min="9474" max="9474" width="8.921875" bestFit="1" customWidth="1"/>
    <col min="9475" max="9475" width="5.07421875" bestFit="1" customWidth="1"/>
    <col min="9476" max="9476" width="4.3828125" bestFit="1" customWidth="1"/>
    <col min="9477" max="9477" width="6.07421875" bestFit="1" customWidth="1"/>
    <col min="9478" max="9478" width="13.61328125" bestFit="1" customWidth="1"/>
    <col min="9479" max="9479" width="8.3828125" bestFit="1" customWidth="1"/>
    <col min="9480" max="9480" width="38.07421875" bestFit="1" customWidth="1"/>
    <col min="9481" max="9481" width="94.61328125" bestFit="1" customWidth="1"/>
    <col min="9482" max="9482" width="7.921875" bestFit="1" customWidth="1"/>
    <col min="9483" max="9483" width="9.921875" bestFit="1" customWidth="1"/>
    <col min="9484" max="9484" width="11.07421875" bestFit="1" customWidth="1"/>
    <col min="9485" max="9485" width="11.921875" bestFit="1" customWidth="1"/>
    <col min="9729" max="9729" width="7.921875" bestFit="1" customWidth="1"/>
    <col min="9730" max="9730" width="8.921875" bestFit="1" customWidth="1"/>
    <col min="9731" max="9731" width="5.07421875" bestFit="1" customWidth="1"/>
    <col min="9732" max="9732" width="4.3828125" bestFit="1" customWidth="1"/>
    <col min="9733" max="9733" width="6.07421875" bestFit="1" customWidth="1"/>
    <col min="9734" max="9734" width="13.61328125" bestFit="1" customWidth="1"/>
    <col min="9735" max="9735" width="8.3828125" bestFit="1" customWidth="1"/>
    <col min="9736" max="9736" width="38.07421875" bestFit="1" customWidth="1"/>
    <col min="9737" max="9737" width="94.61328125" bestFit="1" customWidth="1"/>
    <col min="9738" max="9738" width="7.921875" bestFit="1" customWidth="1"/>
    <col min="9739" max="9739" width="9.921875" bestFit="1" customWidth="1"/>
    <col min="9740" max="9740" width="11.07421875" bestFit="1" customWidth="1"/>
    <col min="9741" max="9741" width="11.921875" bestFit="1" customWidth="1"/>
    <col min="9985" max="9985" width="7.921875" bestFit="1" customWidth="1"/>
    <col min="9986" max="9986" width="8.921875" bestFit="1" customWidth="1"/>
    <col min="9987" max="9987" width="5.07421875" bestFit="1" customWidth="1"/>
    <col min="9988" max="9988" width="4.3828125" bestFit="1" customWidth="1"/>
    <col min="9989" max="9989" width="6.07421875" bestFit="1" customWidth="1"/>
    <col min="9990" max="9990" width="13.61328125" bestFit="1" customWidth="1"/>
    <col min="9991" max="9991" width="8.3828125" bestFit="1" customWidth="1"/>
    <col min="9992" max="9992" width="38.07421875" bestFit="1" customWidth="1"/>
    <col min="9993" max="9993" width="94.61328125" bestFit="1" customWidth="1"/>
    <col min="9994" max="9994" width="7.921875" bestFit="1" customWidth="1"/>
    <col min="9995" max="9995" width="9.921875" bestFit="1" customWidth="1"/>
    <col min="9996" max="9996" width="11.07421875" bestFit="1" customWidth="1"/>
    <col min="9997" max="9997" width="11.921875" bestFit="1" customWidth="1"/>
    <col min="10241" max="10241" width="7.921875" bestFit="1" customWidth="1"/>
    <col min="10242" max="10242" width="8.921875" bestFit="1" customWidth="1"/>
    <col min="10243" max="10243" width="5.07421875" bestFit="1" customWidth="1"/>
    <col min="10244" max="10244" width="4.3828125" bestFit="1" customWidth="1"/>
    <col min="10245" max="10245" width="6.07421875" bestFit="1" customWidth="1"/>
    <col min="10246" max="10246" width="13.61328125" bestFit="1" customWidth="1"/>
    <col min="10247" max="10247" width="8.3828125" bestFit="1" customWidth="1"/>
    <col min="10248" max="10248" width="38.07421875" bestFit="1" customWidth="1"/>
    <col min="10249" max="10249" width="94.61328125" bestFit="1" customWidth="1"/>
    <col min="10250" max="10250" width="7.921875" bestFit="1" customWidth="1"/>
    <col min="10251" max="10251" width="9.921875" bestFit="1" customWidth="1"/>
    <col min="10252" max="10252" width="11.07421875" bestFit="1" customWidth="1"/>
    <col min="10253" max="10253" width="11.921875" bestFit="1" customWidth="1"/>
    <col min="10497" max="10497" width="7.921875" bestFit="1" customWidth="1"/>
    <col min="10498" max="10498" width="8.921875" bestFit="1" customWidth="1"/>
    <col min="10499" max="10499" width="5.07421875" bestFit="1" customWidth="1"/>
    <col min="10500" max="10500" width="4.3828125" bestFit="1" customWidth="1"/>
    <col min="10501" max="10501" width="6.07421875" bestFit="1" customWidth="1"/>
    <col min="10502" max="10502" width="13.61328125" bestFit="1" customWidth="1"/>
    <col min="10503" max="10503" width="8.3828125" bestFit="1" customWidth="1"/>
    <col min="10504" max="10504" width="38.07421875" bestFit="1" customWidth="1"/>
    <col min="10505" max="10505" width="94.61328125" bestFit="1" customWidth="1"/>
    <col min="10506" max="10506" width="7.921875" bestFit="1" customWidth="1"/>
    <col min="10507" max="10507" width="9.921875" bestFit="1" customWidth="1"/>
    <col min="10508" max="10508" width="11.07421875" bestFit="1" customWidth="1"/>
    <col min="10509" max="10509" width="11.921875" bestFit="1" customWidth="1"/>
    <col min="10753" max="10753" width="7.921875" bestFit="1" customWidth="1"/>
    <col min="10754" max="10754" width="8.921875" bestFit="1" customWidth="1"/>
    <col min="10755" max="10755" width="5.07421875" bestFit="1" customWidth="1"/>
    <col min="10756" max="10756" width="4.3828125" bestFit="1" customWidth="1"/>
    <col min="10757" max="10757" width="6.07421875" bestFit="1" customWidth="1"/>
    <col min="10758" max="10758" width="13.61328125" bestFit="1" customWidth="1"/>
    <col min="10759" max="10759" width="8.3828125" bestFit="1" customWidth="1"/>
    <col min="10760" max="10760" width="38.07421875" bestFit="1" customWidth="1"/>
    <col min="10761" max="10761" width="94.61328125" bestFit="1" customWidth="1"/>
    <col min="10762" max="10762" width="7.921875" bestFit="1" customWidth="1"/>
    <col min="10763" max="10763" width="9.921875" bestFit="1" customWidth="1"/>
    <col min="10764" max="10764" width="11.07421875" bestFit="1" customWidth="1"/>
    <col min="10765" max="10765" width="11.921875" bestFit="1" customWidth="1"/>
    <col min="11009" max="11009" width="7.921875" bestFit="1" customWidth="1"/>
    <col min="11010" max="11010" width="8.921875" bestFit="1" customWidth="1"/>
    <col min="11011" max="11011" width="5.07421875" bestFit="1" customWidth="1"/>
    <col min="11012" max="11012" width="4.3828125" bestFit="1" customWidth="1"/>
    <col min="11013" max="11013" width="6.07421875" bestFit="1" customWidth="1"/>
    <col min="11014" max="11014" width="13.61328125" bestFit="1" customWidth="1"/>
    <col min="11015" max="11015" width="8.3828125" bestFit="1" customWidth="1"/>
    <col min="11016" max="11016" width="38.07421875" bestFit="1" customWidth="1"/>
    <col min="11017" max="11017" width="94.61328125" bestFit="1" customWidth="1"/>
    <col min="11018" max="11018" width="7.921875" bestFit="1" customWidth="1"/>
    <col min="11019" max="11019" width="9.921875" bestFit="1" customWidth="1"/>
    <col min="11020" max="11020" width="11.07421875" bestFit="1" customWidth="1"/>
    <col min="11021" max="11021" width="11.921875" bestFit="1" customWidth="1"/>
    <col min="11265" max="11265" width="7.921875" bestFit="1" customWidth="1"/>
    <col min="11266" max="11266" width="8.921875" bestFit="1" customWidth="1"/>
    <col min="11267" max="11267" width="5.07421875" bestFit="1" customWidth="1"/>
    <col min="11268" max="11268" width="4.3828125" bestFit="1" customWidth="1"/>
    <col min="11269" max="11269" width="6.07421875" bestFit="1" customWidth="1"/>
    <col min="11270" max="11270" width="13.61328125" bestFit="1" customWidth="1"/>
    <col min="11271" max="11271" width="8.3828125" bestFit="1" customWidth="1"/>
    <col min="11272" max="11272" width="38.07421875" bestFit="1" customWidth="1"/>
    <col min="11273" max="11273" width="94.61328125" bestFit="1" customWidth="1"/>
    <col min="11274" max="11274" width="7.921875" bestFit="1" customWidth="1"/>
    <col min="11275" max="11275" width="9.921875" bestFit="1" customWidth="1"/>
    <col min="11276" max="11276" width="11.07421875" bestFit="1" customWidth="1"/>
    <col min="11277" max="11277" width="11.921875" bestFit="1" customWidth="1"/>
    <col min="11521" max="11521" width="7.921875" bestFit="1" customWidth="1"/>
    <col min="11522" max="11522" width="8.921875" bestFit="1" customWidth="1"/>
    <col min="11523" max="11523" width="5.07421875" bestFit="1" customWidth="1"/>
    <col min="11524" max="11524" width="4.3828125" bestFit="1" customWidth="1"/>
    <col min="11525" max="11525" width="6.07421875" bestFit="1" customWidth="1"/>
    <col min="11526" max="11526" width="13.61328125" bestFit="1" customWidth="1"/>
    <col min="11527" max="11527" width="8.3828125" bestFit="1" customWidth="1"/>
    <col min="11528" max="11528" width="38.07421875" bestFit="1" customWidth="1"/>
    <col min="11529" max="11529" width="94.61328125" bestFit="1" customWidth="1"/>
    <col min="11530" max="11530" width="7.921875" bestFit="1" customWidth="1"/>
    <col min="11531" max="11531" width="9.921875" bestFit="1" customWidth="1"/>
    <col min="11532" max="11532" width="11.07421875" bestFit="1" customWidth="1"/>
    <col min="11533" max="11533" width="11.921875" bestFit="1" customWidth="1"/>
    <col min="11777" max="11777" width="7.921875" bestFit="1" customWidth="1"/>
    <col min="11778" max="11778" width="8.921875" bestFit="1" customWidth="1"/>
    <col min="11779" max="11779" width="5.07421875" bestFit="1" customWidth="1"/>
    <col min="11780" max="11780" width="4.3828125" bestFit="1" customWidth="1"/>
    <col min="11781" max="11781" width="6.07421875" bestFit="1" customWidth="1"/>
    <col min="11782" max="11782" width="13.61328125" bestFit="1" customWidth="1"/>
    <col min="11783" max="11783" width="8.3828125" bestFit="1" customWidth="1"/>
    <col min="11784" max="11784" width="38.07421875" bestFit="1" customWidth="1"/>
    <col min="11785" max="11785" width="94.61328125" bestFit="1" customWidth="1"/>
    <col min="11786" max="11786" width="7.921875" bestFit="1" customWidth="1"/>
    <col min="11787" max="11787" width="9.921875" bestFit="1" customWidth="1"/>
    <col min="11788" max="11788" width="11.07421875" bestFit="1" customWidth="1"/>
    <col min="11789" max="11789" width="11.921875" bestFit="1" customWidth="1"/>
    <col min="12033" max="12033" width="7.921875" bestFit="1" customWidth="1"/>
    <col min="12034" max="12034" width="8.921875" bestFit="1" customWidth="1"/>
    <col min="12035" max="12035" width="5.07421875" bestFit="1" customWidth="1"/>
    <col min="12036" max="12036" width="4.3828125" bestFit="1" customWidth="1"/>
    <col min="12037" max="12037" width="6.07421875" bestFit="1" customWidth="1"/>
    <col min="12038" max="12038" width="13.61328125" bestFit="1" customWidth="1"/>
    <col min="12039" max="12039" width="8.3828125" bestFit="1" customWidth="1"/>
    <col min="12040" max="12040" width="38.07421875" bestFit="1" customWidth="1"/>
    <col min="12041" max="12041" width="94.61328125" bestFit="1" customWidth="1"/>
    <col min="12042" max="12042" width="7.921875" bestFit="1" customWidth="1"/>
    <col min="12043" max="12043" width="9.921875" bestFit="1" customWidth="1"/>
    <col min="12044" max="12044" width="11.07421875" bestFit="1" customWidth="1"/>
    <col min="12045" max="12045" width="11.921875" bestFit="1" customWidth="1"/>
    <col min="12289" max="12289" width="7.921875" bestFit="1" customWidth="1"/>
    <col min="12290" max="12290" width="8.921875" bestFit="1" customWidth="1"/>
    <col min="12291" max="12291" width="5.07421875" bestFit="1" customWidth="1"/>
    <col min="12292" max="12292" width="4.3828125" bestFit="1" customWidth="1"/>
    <col min="12293" max="12293" width="6.07421875" bestFit="1" customWidth="1"/>
    <col min="12294" max="12294" width="13.61328125" bestFit="1" customWidth="1"/>
    <col min="12295" max="12295" width="8.3828125" bestFit="1" customWidth="1"/>
    <col min="12296" max="12296" width="38.07421875" bestFit="1" customWidth="1"/>
    <col min="12297" max="12297" width="94.61328125" bestFit="1" customWidth="1"/>
    <col min="12298" max="12298" width="7.921875" bestFit="1" customWidth="1"/>
    <col min="12299" max="12299" width="9.921875" bestFit="1" customWidth="1"/>
    <col min="12300" max="12300" width="11.07421875" bestFit="1" customWidth="1"/>
    <col min="12301" max="12301" width="11.921875" bestFit="1" customWidth="1"/>
    <col min="12545" max="12545" width="7.921875" bestFit="1" customWidth="1"/>
    <col min="12546" max="12546" width="8.921875" bestFit="1" customWidth="1"/>
    <col min="12547" max="12547" width="5.07421875" bestFit="1" customWidth="1"/>
    <col min="12548" max="12548" width="4.3828125" bestFit="1" customWidth="1"/>
    <col min="12549" max="12549" width="6.07421875" bestFit="1" customWidth="1"/>
    <col min="12550" max="12550" width="13.61328125" bestFit="1" customWidth="1"/>
    <col min="12551" max="12551" width="8.3828125" bestFit="1" customWidth="1"/>
    <col min="12552" max="12552" width="38.07421875" bestFit="1" customWidth="1"/>
    <col min="12553" max="12553" width="94.61328125" bestFit="1" customWidth="1"/>
    <col min="12554" max="12554" width="7.921875" bestFit="1" customWidth="1"/>
    <col min="12555" max="12555" width="9.921875" bestFit="1" customWidth="1"/>
    <col min="12556" max="12556" width="11.07421875" bestFit="1" customWidth="1"/>
    <col min="12557" max="12557" width="11.921875" bestFit="1" customWidth="1"/>
    <col min="12801" max="12801" width="7.921875" bestFit="1" customWidth="1"/>
    <col min="12802" max="12802" width="8.921875" bestFit="1" customWidth="1"/>
    <col min="12803" max="12803" width="5.07421875" bestFit="1" customWidth="1"/>
    <col min="12804" max="12804" width="4.3828125" bestFit="1" customWidth="1"/>
    <col min="12805" max="12805" width="6.07421875" bestFit="1" customWidth="1"/>
    <col min="12806" max="12806" width="13.61328125" bestFit="1" customWidth="1"/>
    <col min="12807" max="12807" width="8.3828125" bestFit="1" customWidth="1"/>
    <col min="12808" max="12808" width="38.07421875" bestFit="1" customWidth="1"/>
    <col min="12809" max="12809" width="94.61328125" bestFit="1" customWidth="1"/>
    <col min="12810" max="12810" width="7.921875" bestFit="1" customWidth="1"/>
    <col min="12811" max="12811" width="9.921875" bestFit="1" customWidth="1"/>
    <col min="12812" max="12812" width="11.07421875" bestFit="1" customWidth="1"/>
    <col min="12813" max="12813" width="11.921875" bestFit="1" customWidth="1"/>
    <col min="13057" max="13057" width="7.921875" bestFit="1" customWidth="1"/>
    <col min="13058" max="13058" width="8.921875" bestFit="1" customWidth="1"/>
    <col min="13059" max="13059" width="5.07421875" bestFit="1" customWidth="1"/>
    <col min="13060" max="13060" width="4.3828125" bestFit="1" customWidth="1"/>
    <col min="13061" max="13061" width="6.07421875" bestFit="1" customWidth="1"/>
    <col min="13062" max="13062" width="13.61328125" bestFit="1" customWidth="1"/>
    <col min="13063" max="13063" width="8.3828125" bestFit="1" customWidth="1"/>
    <col min="13064" max="13064" width="38.07421875" bestFit="1" customWidth="1"/>
    <col min="13065" max="13065" width="94.61328125" bestFit="1" customWidth="1"/>
    <col min="13066" max="13066" width="7.921875" bestFit="1" customWidth="1"/>
    <col min="13067" max="13067" width="9.921875" bestFit="1" customWidth="1"/>
    <col min="13068" max="13068" width="11.07421875" bestFit="1" customWidth="1"/>
    <col min="13069" max="13069" width="11.921875" bestFit="1" customWidth="1"/>
    <col min="13313" max="13313" width="7.921875" bestFit="1" customWidth="1"/>
    <col min="13314" max="13314" width="8.921875" bestFit="1" customWidth="1"/>
    <col min="13315" max="13315" width="5.07421875" bestFit="1" customWidth="1"/>
    <col min="13316" max="13316" width="4.3828125" bestFit="1" customWidth="1"/>
    <col min="13317" max="13317" width="6.07421875" bestFit="1" customWidth="1"/>
    <col min="13318" max="13318" width="13.61328125" bestFit="1" customWidth="1"/>
    <col min="13319" max="13319" width="8.3828125" bestFit="1" customWidth="1"/>
    <col min="13320" max="13320" width="38.07421875" bestFit="1" customWidth="1"/>
    <col min="13321" max="13321" width="94.61328125" bestFit="1" customWidth="1"/>
    <col min="13322" max="13322" width="7.921875" bestFit="1" customWidth="1"/>
    <col min="13323" max="13323" width="9.921875" bestFit="1" customWidth="1"/>
    <col min="13324" max="13324" width="11.07421875" bestFit="1" customWidth="1"/>
    <col min="13325" max="13325" width="11.921875" bestFit="1" customWidth="1"/>
    <col min="13569" max="13569" width="7.921875" bestFit="1" customWidth="1"/>
    <col min="13570" max="13570" width="8.921875" bestFit="1" customWidth="1"/>
    <col min="13571" max="13571" width="5.07421875" bestFit="1" customWidth="1"/>
    <col min="13572" max="13572" width="4.3828125" bestFit="1" customWidth="1"/>
    <col min="13573" max="13573" width="6.07421875" bestFit="1" customWidth="1"/>
    <col min="13574" max="13574" width="13.61328125" bestFit="1" customWidth="1"/>
    <col min="13575" max="13575" width="8.3828125" bestFit="1" customWidth="1"/>
    <col min="13576" max="13576" width="38.07421875" bestFit="1" customWidth="1"/>
    <col min="13577" max="13577" width="94.61328125" bestFit="1" customWidth="1"/>
    <col min="13578" max="13578" width="7.921875" bestFit="1" customWidth="1"/>
    <col min="13579" max="13579" width="9.921875" bestFit="1" customWidth="1"/>
    <col min="13580" max="13580" width="11.07421875" bestFit="1" customWidth="1"/>
    <col min="13581" max="13581" width="11.921875" bestFit="1" customWidth="1"/>
    <col min="13825" max="13825" width="7.921875" bestFit="1" customWidth="1"/>
    <col min="13826" max="13826" width="8.921875" bestFit="1" customWidth="1"/>
    <col min="13827" max="13827" width="5.07421875" bestFit="1" customWidth="1"/>
    <col min="13828" max="13828" width="4.3828125" bestFit="1" customWidth="1"/>
    <col min="13829" max="13829" width="6.07421875" bestFit="1" customWidth="1"/>
    <col min="13830" max="13830" width="13.61328125" bestFit="1" customWidth="1"/>
    <col min="13831" max="13831" width="8.3828125" bestFit="1" customWidth="1"/>
    <col min="13832" max="13832" width="38.07421875" bestFit="1" customWidth="1"/>
    <col min="13833" max="13833" width="94.61328125" bestFit="1" customWidth="1"/>
    <col min="13834" max="13834" width="7.921875" bestFit="1" customWidth="1"/>
    <col min="13835" max="13835" width="9.921875" bestFit="1" customWidth="1"/>
    <col min="13836" max="13836" width="11.07421875" bestFit="1" customWidth="1"/>
    <col min="13837" max="13837" width="11.921875" bestFit="1" customWidth="1"/>
    <col min="14081" max="14081" width="7.921875" bestFit="1" customWidth="1"/>
    <col min="14082" max="14082" width="8.921875" bestFit="1" customWidth="1"/>
    <col min="14083" max="14083" width="5.07421875" bestFit="1" customWidth="1"/>
    <col min="14084" max="14084" width="4.3828125" bestFit="1" customWidth="1"/>
    <col min="14085" max="14085" width="6.07421875" bestFit="1" customWidth="1"/>
    <col min="14086" max="14086" width="13.61328125" bestFit="1" customWidth="1"/>
    <col min="14087" max="14087" width="8.3828125" bestFit="1" customWidth="1"/>
    <col min="14088" max="14088" width="38.07421875" bestFit="1" customWidth="1"/>
    <col min="14089" max="14089" width="94.61328125" bestFit="1" customWidth="1"/>
    <col min="14090" max="14090" width="7.921875" bestFit="1" customWidth="1"/>
    <col min="14091" max="14091" width="9.921875" bestFit="1" customWidth="1"/>
    <col min="14092" max="14092" width="11.07421875" bestFit="1" customWidth="1"/>
    <col min="14093" max="14093" width="11.921875" bestFit="1" customWidth="1"/>
    <col min="14337" max="14337" width="7.921875" bestFit="1" customWidth="1"/>
    <col min="14338" max="14338" width="8.921875" bestFit="1" customWidth="1"/>
    <col min="14339" max="14339" width="5.07421875" bestFit="1" customWidth="1"/>
    <col min="14340" max="14340" width="4.3828125" bestFit="1" customWidth="1"/>
    <col min="14341" max="14341" width="6.07421875" bestFit="1" customWidth="1"/>
    <col min="14342" max="14342" width="13.61328125" bestFit="1" customWidth="1"/>
    <col min="14343" max="14343" width="8.3828125" bestFit="1" customWidth="1"/>
    <col min="14344" max="14344" width="38.07421875" bestFit="1" customWidth="1"/>
    <col min="14345" max="14345" width="94.61328125" bestFit="1" customWidth="1"/>
    <col min="14346" max="14346" width="7.921875" bestFit="1" customWidth="1"/>
    <col min="14347" max="14347" width="9.921875" bestFit="1" customWidth="1"/>
    <col min="14348" max="14348" width="11.07421875" bestFit="1" customWidth="1"/>
    <col min="14349" max="14349" width="11.921875" bestFit="1" customWidth="1"/>
    <col min="14593" max="14593" width="7.921875" bestFit="1" customWidth="1"/>
    <col min="14594" max="14594" width="8.921875" bestFit="1" customWidth="1"/>
    <col min="14595" max="14595" width="5.07421875" bestFit="1" customWidth="1"/>
    <col min="14596" max="14596" width="4.3828125" bestFit="1" customWidth="1"/>
    <col min="14597" max="14597" width="6.07421875" bestFit="1" customWidth="1"/>
    <col min="14598" max="14598" width="13.61328125" bestFit="1" customWidth="1"/>
    <col min="14599" max="14599" width="8.3828125" bestFit="1" customWidth="1"/>
    <col min="14600" max="14600" width="38.07421875" bestFit="1" customWidth="1"/>
    <col min="14601" max="14601" width="94.61328125" bestFit="1" customWidth="1"/>
    <col min="14602" max="14602" width="7.921875" bestFit="1" customWidth="1"/>
    <col min="14603" max="14603" width="9.921875" bestFit="1" customWidth="1"/>
    <col min="14604" max="14604" width="11.07421875" bestFit="1" customWidth="1"/>
    <col min="14605" max="14605" width="11.921875" bestFit="1" customWidth="1"/>
    <col min="14849" max="14849" width="7.921875" bestFit="1" customWidth="1"/>
    <col min="14850" max="14850" width="8.921875" bestFit="1" customWidth="1"/>
    <col min="14851" max="14851" width="5.07421875" bestFit="1" customWidth="1"/>
    <col min="14852" max="14852" width="4.3828125" bestFit="1" customWidth="1"/>
    <col min="14853" max="14853" width="6.07421875" bestFit="1" customWidth="1"/>
    <col min="14854" max="14854" width="13.61328125" bestFit="1" customWidth="1"/>
    <col min="14855" max="14855" width="8.3828125" bestFit="1" customWidth="1"/>
    <col min="14856" max="14856" width="38.07421875" bestFit="1" customWidth="1"/>
    <col min="14857" max="14857" width="94.61328125" bestFit="1" customWidth="1"/>
    <col min="14858" max="14858" width="7.921875" bestFit="1" customWidth="1"/>
    <col min="14859" max="14859" width="9.921875" bestFit="1" customWidth="1"/>
    <col min="14860" max="14860" width="11.07421875" bestFit="1" customWidth="1"/>
    <col min="14861" max="14861" width="11.921875" bestFit="1" customWidth="1"/>
    <col min="15105" max="15105" width="7.921875" bestFit="1" customWidth="1"/>
    <col min="15106" max="15106" width="8.921875" bestFit="1" customWidth="1"/>
    <col min="15107" max="15107" width="5.07421875" bestFit="1" customWidth="1"/>
    <col min="15108" max="15108" width="4.3828125" bestFit="1" customWidth="1"/>
    <col min="15109" max="15109" width="6.07421875" bestFit="1" customWidth="1"/>
    <col min="15110" max="15110" width="13.61328125" bestFit="1" customWidth="1"/>
    <col min="15111" max="15111" width="8.3828125" bestFit="1" customWidth="1"/>
    <col min="15112" max="15112" width="38.07421875" bestFit="1" customWidth="1"/>
    <col min="15113" max="15113" width="94.61328125" bestFit="1" customWidth="1"/>
    <col min="15114" max="15114" width="7.921875" bestFit="1" customWidth="1"/>
    <col min="15115" max="15115" width="9.921875" bestFit="1" customWidth="1"/>
    <col min="15116" max="15116" width="11.07421875" bestFit="1" customWidth="1"/>
    <col min="15117" max="15117" width="11.921875" bestFit="1" customWidth="1"/>
    <col min="15361" max="15361" width="7.921875" bestFit="1" customWidth="1"/>
    <col min="15362" max="15362" width="8.921875" bestFit="1" customWidth="1"/>
    <col min="15363" max="15363" width="5.07421875" bestFit="1" customWidth="1"/>
    <col min="15364" max="15364" width="4.3828125" bestFit="1" customWidth="1"/>
    <col min="15365" max="15365" width="6.07421875" bestFit="1" customWidth="1"/>
    <col min="15366" max="15366" width="13.61328125" bestFit="1" customWidth="1"/>
    <col min="15367" max="15367" width="8.3828125" bestFit="1" customWidth="1"/>
    <col min="15368" max="15368" width="38.07421875" bestFit="1" customWidth="1"/>
    <col min="15369" max="15369" width="94.61328125" bestFit="1" customWidth="1"/>
    <col min="15370" max="15370" width="7.921875" bestFit="1" customWidth="1"/>
    <col min="15371" max="15371" width="9.921875" bestFit="1" customWidth="1"/>
    <col min="15372" max="15372" width="11.07421875" bestFit="1" customWidth="1"/>
    <col min="15373" max="15373" width="11.921875" bestFit="1" customWidth="1"/>
    <col min="15617" max="15617" width="7.921875" bestFit="1" customWidth="1"/>
    <col min="15618" max="15618" width="8.921875" bestFit="1" customWidth="1"/>
    <col min="15619" max="15619" width="5.07421875" bestFit="1" customWidth="1"/>
    <col min="15620" max="15620" width="4.3828125" bestFit="1" customWidth="1"/>
    <col min="15621" max="15621" width="6.07421875" bestFit="1" customWidth="1"/>
    <col min="15622" max="15622" width="13.61328125" bestFit="1" customWidth="1"/>
    <col min="15623" max="15623" width="8.3828125" bestFit="1" customWidth="1"/>
    <col min="15624" max="15624" width="38.07421875" bestFit="1" customWidth="1"/>
    <col min="15625" max="15625" width="94.61328125" bestFit="1" customWidth="1"/>
    <col min="15626" max="15626" width="7.921875" bestFit="1" customWidth="1"/>
    <col min="15627" max="15627" width="9.921875" bestFit="1" customWidth="1"/>
    <col min="15628" max="15628" width="11.07421875" bestFit="1" customWidth="1"/>
    <col min="15629" max="15629" width="11.921875" bestFit="1" customWidth="1"/>
    <col min="15873" max="15873" width="7.921875" bestFit="1" customWidth="1"/>
    <col min="15874" max="15874" width="8.921875" bestFit="1" customWidth="1"/>
    <col min="15875" max="15875" width="5.07421875" bestFit="1" customWidth="1"/>
    <col min="15876" max="15876" width="4.3828125" bestFit="1" customWidth="1"/>
    <col min="15877" max="15877" width="6.07421875" bestFit="1" customWidth="1"/>
    <col min="15878" max="15878" width="13.61328125" bestFit="1" customWidth="1"/>
    <col min="15879" max="15879" width="8.3828125" bestFit="1" customWidth="1"/>
    <col min="15880" max="15880" width="38.07421875" bestFit="1" customWidth="1"/>
    <col min="15881" max="15881" width="94.61328125" bestFit="1" customWidth="1"/>
    <col min="15882" max="15882" width="7.921875" bestFit="1" customWidth="1"/>
    <col min="15883" max="15883" width="9.921875" bestFit="1" customWidth="1"/>
    <col min="15884" max="15884" width="11.07421875" bestFit="1" customWidth="1"/>
    <col min="15885" max="15885" width="11.921875" bestFit="1" customWidth="1"/>
    <col min="16129" max="16129" width="7.921875" bestFit="1" customWidth="1"/>
    <col min="16130" max="16130" width="8.921875" bestFit="1" customWidth="1"/>
    <col min="16131" max="16131" width="5.07421875" bestFit="1" customWidth="1"/>
    <col min="16132" max="16132" width="4.3828125" bestFit="1" customWidth="1"/>
    <col min="16133" max="16133" width="6.07421875" bestFit="1" customWidth="1"/>
    <col min="16134" max="16134" width="13.61328125" bestFit="1" customWidth="1"/>
    <col min="16135" max="16135" width="8.3828125" bestFit="1" customWidth="1"/>
    <col min="16136" max="16136" width="38.07421875" bestFit="1" customWidth="1"/>
    <col min="16137" max="16137" width="94.61328125" bestFit="1" customWidth="1"/>
    <col min="16138" max="16138" width="7.921875" bestFit="1" customWidth="1"/>
    <col min="16139" max="16139" width="9.921875" bestFit="1" customWidth="1"/>
    <col min="16140" max="16140" width="11.07421875" bestFit="1" customWidth="1"/>
    <col min="16141" max="16141" width="11.921875" bestFit="1" customWidth="1"/>
  </cols>
  <sheetData>
    <row r="1" spans="1:13" ht="43.75">
      <c r="A1" s="132" t="s">
        <v>262</v>
      </c>
      <c r="B1" s="133" t="s">
        <v>107</v>
      </c>
      <c r="C1" s="132" t="s">
        <v>108</v>
      </c>
      <c r="D1" s="132" t="s">
        <v>109</v>
      </c>
      <c r="E1" s="132" t="s">
        <v>2623</v>
      </c>
      <c r="F1" s="132" t="s">
        <v>2624</v>
      </c>
      <c r="G1" s="132" t="s">
        <v>2625</v>
      </c>
      <c r="H1" s="132" t="s">
        <v>2626</v>
      </c>
      <c r="I1" s="132" t="s">
        <v>114</v>
      </c>
      <c r="J1" s="132" t="s">
        <v>115</v>
      </c>
      <c r="K1" s="132" t="s">
        <v>116</v>
      </c>
      <c r="L1" s="132" t="s">
        <v>117</v>
      </c>
      <c r="M1" s="132" t="s">
        <v>263</v>
      </c>
    </row>
    <row r="2" spans="1:13" ht="14.6">
      <c r="A2" s="6"/>
      <c r="B2" s="5" t="s">
        <v>2627</v>
      </c>
      <c r="C2" s="6"/>
      <c r="D2" s="6"/>
      <c r="E2" s="6">
        <f>SUM(E3:E7)</f>
        <v>32</v>
      </c>
      <c r="F2" s="7" t="str">
        <f>CONCATENATE("32'h",K2)</f>
        <v>32'h11dceeef</v>
      </c>
      <c r="G2" s="7"/>
      <c r="H2" s="8" t="s">
        <v>2628</v>
      </c>
      <c r="I2" s="8"/>
      <c r="J2" s="6"/>
      <c r="K2" s="6" t="str">
        <f>LOWER(DEC2HEX(L2,8))</f>
        <v>11dceeef</v>
      </c>
      <c r="L2" s="6">
        <f>SUM(L3:L7)</f>
        <v>299691759</v>
      </c>
      <c r="M2" s="6"/>
    </row>
    <row r="3" spans="1:13" ht="14.6">
      <c r="A3" s="17"/>
      <c r="B3" s="17"/>
      <c r="C3" s="10">
        <v>30</v>
      </c>
      <c r="D3" s="10">
        <v>31</v>
      </c>
      <c r="E3" s="10">
        <f>D3+1-C3</f>
        <v>2</v>
      </c>
      <c r="F3" s="10" t="str">
        <f>CONCATENATE(E3,"'h",K3)</f>
        <v>2'h0</v>
      </c>
      <c r="G3" s="10" t="s">
        <v>2629</v>
      </c>
      <c r="H3" s="10" t="s">
        <v>2630</v>
      </c>
      <c r="I3" s="15" t="s">
        <v>2631</v>
      </c>
      <c r="J3" s="10">
        <v>0</v>
      </c>
      <c r="K3" s="10" t="str">
        <f>LOWER(DEC2HEX((J3)))</f>
        <v>0</v>
      </c>
      <c r="L3" s="10">
        <f>J3*(2^C3)</f>
        <v>0</v>
      </c>
      <c r="M3" s="17"/>
    </row>
    <row r="4" spans="1:13" ht="14.6">
      <c r="A4" s="17"/>
      <c r="B4" s="17"/>
      <c r="C4" s="10">
        <v>27</v>
      </c>
      <c r="D4" s="10">
        <v>29</v>
      </c>
      <c r="E4" s="10">
        <f>D4+1-C4</f>
        <v>3</v>
      </c>
      <c r="F4" s="10" t="str">
        <f>CONCATENATE(E4,"'h",K4)</f>
        <v>3'h2</v>
      </c>
      <c r="G4" s="10" t="s">
        <v>123</v>
      </c>
      <c r="H4" s="10" t="s">
        <v>2641</v>
      </c>
      <c r="I4" s="15"/>
      <c r="J4" s="10">
        <v>2</v>
      </c>
      <c r="K4" s="10" t="str">
        <f>LOWER(DEC2HEX((J4)))</f>
        <v>2</v>
      </c>
      <c r="L4" s="10">
        <f>J4*(2^C4)</f>
        <v>268435456</v>
      </c>
      <c r="M4" s="17"/>
    </row>
    <row r="5" spans="1:13" ht="14.6">
      <c r="A5" s="17"/>
      <c r="B5" s="17"/>
      <c r="C5" s="10">
        <v>18</v>
      </c>
      <c r="D5" s="10">
        <v>26</v>
      </c>
      <c r="E5" s="10">
        <f>D5+1-C5</f>
        <v>9</v>
      </c>
      <c r="F5" s="10" t="str">
        <f>CONCATENATE(E5,"'h",K5)</f>
        <v>9'h77</v>
      </c>
      <c r="G5" s="10" t="s">
        <v>2633</v>
      </c>
      <c r="H5" s="10" t="s">
        <v>2634</v>
      </c>
      <c r="I5" s="15"/>
      <c r="J5" s="10">
        <v>119</v>
      </c>
      <c r="K5" s="10" t="str">
        <f>LOWER(DEC2HEX((J5)))</f>
        <v>77</v>
      </c>
      <c r="L5" s="10">
        <f>J5*(2^C5)</f>
        <v>31195136</v>
      </c>
      <c r="M5" s="17"/>
    </row>
    <row r="6" spans="1:13" ht="14.6">
      <c r="A6" s="17"/>
      <c r="B6" s="17"/>
      <c r="C6" s="10">
        <v>9</v>
      </c>
      <c r="D6" s="10">
        <v>17</v>
      </c>
      <c r="E6" s="10">
        <f>D6+1-C6</f>
        <v>9</v>
      </c>
      <c r="F6" s="10" t="str">
        <f>CONCATENATE(E6,"'h",K6)</f>
        <v>9'h77</v>
      </c>
      <c r="G6" s="10" t="s">
        <v>2633</v>
      </c>
      <c r="H6" s="10" t="s">
        <v>2635</v>
      </c>
      <c r="I6" s="32"/>
      <c r="J6" s="10">
        <v>119</v>
      </c>
      <c r="K6" s="10" t="str">
        <f>LOWER(DEC2HEX((J6)))</f>
        <v>77</v>
      </c>
      <c r="L6" s="10">
        <f>J6*(2^C6)</f>
        <v>60928</v>
      </c>
      <c r="M6" s="17"/>
    </row>
    <row r="7" spans="1:13" ht="14.6">
      <c r="A7" s="17"/>
      <c r="B7" s="17"/>
      <c r="C7" s="10">
        <v>0</v>
      </c>
      <c r="D7" s="10">
        <v>8</v>
      </c>
      <c r="E7" s="10">
        <f>D7+1-C7</f>
        <v>9</v>
      </c>
      <c r="F7" s="10" t="str">
        <f>CONCATENATE(E7,"'h",K7)</f>
        <v>9'hef</v>
      </c>
      <c r="G7" s="10" t="s">
        <v>123</v>
      </c>
      <c r="H7" s="10" t="s">
        <v>2636</v>
      </c>
      <c r="I7" s="32"/>
      <c r="J7" s="10">
        <v>239</v>
      </c>
      <c r="K7" s="10" t="str">
        <f>LOWER(DEC2HEX((J7)))</f>
        <v>ef</v>
      </c>
      <c r="L7" s="10">
        <f>J7*(2^C7)</f>
        <v>239</v>
      </c>
      <c r="M7" s="17"/>
    </row>
    <row r="8" spans="1:13" ht="14.6">
      <c r="A8" s="6"/>
      <c r="B8" s="5" t="s">
        <v>2637</v>
      </c>
      <c r="C8" s="6"/>
      <c r="D8" s="6"/>
      <c r="E8" s="6">
        <f>SUM(E9:E12)</f>
        <v>32</v>
      </c>
      <c r="F8" s="7" t="str">
        <f>CONCATENATE("32'h",K8)</f>
        <v>32'h3b9dddfa</v>
      </c>
      <c r="G8" s="7"/>
      <c r="H8" s="8" t="s">
        <v>2638</v>
      </c>
      <c r="I8" s="8"/>
      <c r="J8" s="6"/>
      <c r="K8" s="6" t="str">
        <f>LOWER(DEC2HEX(L8,8))</f>
        <v>3b9dddfa</v>
      </c>
      <c r="L8" s="6">
        <f>SUM(L9:L12)</f>
        <v>1000201722</v>
      </c>
      <c r="M8" s="6"/>
    </row>
    <row r="9" spans="1:13" ht="14.6">
      <c r="A9" s="17"/>
      <c r="B9" s="17"/>
      <c r="C9" s="10">
        <v>23</v>
      </c>
      <c r="D9" s="10">
        <v>31</v>
      </c>
      <c r="E9" s="10">
        <f>D9+1-C9</f>
        <v>9</v>
      </c>
      <c r="F9" s="10" t="str">
        <f>CONCATENATE(E9,"'h",K9)</f>
        <v>9'h77</v>
      </c>
      <c r="G9" s="10" t="s">
        <v>2639</v>
      </c>
      <c r="H9" s="10" t="s">
        <v>3213</v>
      </c>
      <c r="I9" s="15"/>
      <c r="J9" s="10">
        <v>119</v>
      </c>
      <c r="K9" s="10" t="str">
        <f>LOWER(DEC2HEX((J9)))</f>
        <v>77</v>
      </c>
      <c r="L9" s="10">
        <f>J9*(2^C9)</f>
        <v>998244352</v>
      </c>
      <c r="M9" s="17"/>
    </row>
    <row r="10" spans="1:13" ht="14.6">
      <c r="A10" s="17"/>
      <c r="B10" s="17"/>
      <c r="C10" s="10">
        <v>14</v>
      </c>
      <c r="D10" s="10">
        <v>22</v>
      </c>
      <c r="E10" s="10">
        <f>D10+1-C10</f>
        <v>9</v>
      </c>
      <c r="F10" s="10" t="str">
        <f>CONCATENATE(E10,"'h",K10)</f>
        <v>9'h77</v>
      </c>
      <c r="G10" s="10" t="s">
        <v>2639</v>
      </c>
      <c r="H10" s="10" t="s">
        <v>2640</v>
      </c>
      <c r="I10" s="32"/>
      <c r="J10" s="10">
        <v>119</v>
      </c>
      <c r="K10" s="10" t="str">
        <f>LOWER(DEC2HEX((J10)))</f>
        <v>77</v>
      </c>
      <c r="L10" s="10">
        <f>J10*(2^C10)</f>
        <v>1949696</v>
      </c>
      <c r="M10" s="17"/>
    </row>
    <row r="11" spans="1:13" ht="14.6">
      <c r="A11" s="17"/>
      <c r="B11" s="17"/>
      <c r="C11" s="10">
        <v>3</v>
      </c>
      <c r="D11" s="10">
        <v>13</v>
      </c>
      <c r="E11" s="10">
        <f>D11+1-C11</f>
        <v>11</v>
      </c>
      <c r="F11" s="10" t="str">
        <f>CONCATENATE(E11,"'h",K11)</f>
        <v>11'h3bf</v>
      </c>
      <c r="G11" s="10" t="s">
        <v>123</v>
      </c>
      <c r="H11" s="10" t="s">
        <v>2632</v>
      </c>
      <c r="I11" s="32"/>
      <c r="J11" s="10">
        <v>959</v>
      </c>
      <c r="K11" s="10" t="str">
        <f>LOWER(DEC2HEX((J11)))</f>
        <v>3bf</v>
      </c>
      <c r="L11" s="10">
        <f>J11*(2^C11)</f>
        <v>7672</v>
      </c>
      <c r="M11" s="17"/>
    </row>
    <row r="12" spans="1:13" ht="14.6">
      <c r="A12" s="17"/>
      <c r="B12" s="17"/>
      <c r="C12" s="10">
        <v>0</v>
      </c>
      <c r="D12" s="10">
        <v>2</v>
      </c>
      <c r="E12" s="10">
        <f>D12+1-C12</f>
        <v>3</v>
      </c>
      <c r="F12" s="10" t="str">
        <f>CONCATENATE(E12,"'h",K12)</f>
        <v>3'h2</v>
      </c>
      <c r="G12" s="10" t="s">
        <v>123</v>
      </c>
      <c r="H12" s="10" t="s">
        <v>3212</v>
      </c>
      <c r="I12" s="32"/>
      <c r="J12" s="10">
        <v>2</v>
      </c>
      <c r="K12" s="10" t="str">
        <f>LOWER(DEC2HEX((J12)))</f>
        <v>2</v>
      </c>
      <c r="L12" s="10">
        <f>J12*(2^C12)</f>
        <v>2</v>
      </c>
      <c r="M12" s="17"/>
    </row>
    <row r="13" spans="1:13" ht="14.6">
      <c r="A13" s="6"/>
      <c r="B13" s="5" t="s">
        <v>3214</v>
      </c>
      <c r="C13" s="6"/>
      <c r="D13" s="6"/>
      <c r="E13" s="6">
        <f>SUM(E14:E15)</f>
        <v>32</v>
      </c>
      <c r="F13" s="7" t="str">
        <f>CONCATENATE("32'h",K13)</f>
        <v>32'h00000002</v>
      </c>
      <c r="G13" s="7"/>
      <c r="H13" s="8" t="s">
        <v>3216</v>
      </c>
      <c r="I13" s="8"/>
      <c r="J13" s="6"/>
      <c r="K13" s="6" t="str">
        <f>LOWER(DEC2HEX(L13,8))</f>
        <v>00000002</v>
      </c>
      <c r="L13" s="6">
        <f>SUM(L14:L15)</f>
        <v>2</v>
      </c>
      <c r="M13" s="6"/>
    </row>
    <row r="14" spans="1:13" ht="14.6">
      <c r="A14" s="17"/>
      <c r="B14" s="17"/>
      <c r="C14" s="10">
        <v>3</v>
      </c>
      <c r="D14" s="10">
        <v>31</v>
      </c>
      <c r="E14" s="10">
        <f>D14+1-C14</f>
        <v>29</v>
      </c>
      <c r="F14" s="10" t="str">
        <f>CONCATENATE(E14,"'h",K14)</f>
        <v>29'h0</v>
      </c>
      <c r="G14" s="10" t="s">
        <v>2629</v>
      </c>
      <c r="H14" s="10" t="s">
        <v>2630</v>
      </c>
      <c r="I14" s="15" t="s">
        <v>2631</v>
      </c>
      <c r="J14" s="10">
        <v>0</v>
      </c>
      <c r="K14" s="10" t="str">
        <f>LOWER(DEC2HEX((J14)))</f>
        <v>0</v>
      </c>
      <c r="L14" s="10">
        <f>J14*(2^C14)</f>
        <v>0</v>
      </c>
      <c r="M14" s="17"/>
    </row>
    <row r="15" spans="1:13" ht="14.6">
      <c r="A15" s="17"/>
      <c r="B15" s="17"/>
      <c r="C15" s="10">
        <v>0</v>
      </c>
      <c r="D15" s="10">
        <v>2</v>
      </c>
      <c r="E15" s="10">
        <f>D15+1-C15</f>
        <v>3</v>
      </c>
      <c r="F15" s="10" t="str">
        <f>CONCATENATE(E15,"'h",K15)</f>
        <v>3'h2</v>
      </c>
      <c r="G15" s="10" t="s">
        <v>123</v>
      </c>
      <c r="H15" s="10" t="s">
        <v>3215</v>
      </c>
      <c r="I15" s="32"/>
      <c r="J15" s="10">
        <v>2</v>
      </c>
      <c r="K15" s="10" t="str">
        <f>LOWER(DEC2HEX((J15)))</f>
        <v>2</v>
      </c>
      <c r="L15" s="10">
        <f>J15*(2^C15)</f>
        <v>2</v>
      </c>
      <c r="M15" s="17"/>
    </row>
    <row r="16" spans="1:13" ht="14.6">
      <c r="A16" s="6"/>
      <c r="B16" s="5" t="s">
        <v>2643</v>
      </c>
      <c r="C16" s="6"/>
      <c r="D16" s="6"/>
      <c r="E16" s="6">
        <f>SUM(E17:E18)</f>
        <v>32</v>
      </c>
      <c r="F16" s="7" t="str">
        <f>CONCATENATE("32'h",K16)</f>
        <v>32'h00000000</v>
      </c>
      <c r="G16" s="7"/>
      <c r="H16" s="8" t="s">
        <v>2644</v>
      </c>
      <c r="I16" s="8"/>
      <c r="J16" s="6"/>
      <c r="K16" s="6" t="str">
        <f>LOWER(DEC2HEX(L16,8))</f>
        <v>00000000</v>
      </c>
      <c r="L16" s="6">
        <f>SUM(L18:L18)</f>
        <v>0</v>
      </c>
      <c r="M16" s="6"/>
    </row>
    <row r="17" spans="1:13" ht="14.6">
      <c r="A17" s="17"/>
      <c r="B17" s="17"/>
      <c r="C17" s="10">
        <v>1</v>
      </c>
      <c r="D17" s="10">
        <v>31</v>
      </c>
      <c r="E17" s="10">
        <f>D17+1-C17</f>
        <v>31</v>
      </c>
      <c r="F17" s="10" t="str">
        <f>CONCATENATE(E17,"'h",K17)</f>
        <v>31'h0</v>
      </c>
      <c r="G17" s="10" t="s">
        <v>2629</v>
      </c>
      <c r="H17" s="10" t="s">
        <v>2630</v>
      </c>
      <c r="I17" s="15" t="s">
        <v>2631</v>
      </c>
      <c r="J17" s="10">
        <v>0</v>
      </c>
      <c r="K17" s="10" t="str">
        <f>LOWER(DEC2HEX((J17)))</f>
        <v>0</v>
      </c>
      <c r="L17" s="10">
        <f>J17*(2^C17)</f>
        <v>0</v>
      </c>
      <c r="M17" s="17"/>
    </row>
    <row r="18" spans="1:13" ht="14.6">
      <c r="A18" s="17"/>
      <c r="B18" s="17"/>
      <c r="C18" s="10">
        <v>0</v>
      </c>
      <c r="D18" s="10">
        <v>0</v>
      </c>
      <c r="E18" s="10">
        <f>D18+1-C18</f>
        <v>1</v>
      </c>
      <c r="F18" s="10" t="str">
        <f>CONCATENATE(E18,"'h",K18)</f>
        <v>1'h0</v>
      </c>
      <c r="G18" s="10" t="s">
        <v>123</v>
      </c>
      <c r="H18" s="10" t="s">
        <v>2645</v>
      </c>
      <c r="I18" s="32" t="s">
        <v>3329</v>
      </c>
      <c r="J18" s="10">
        <v>0</v>
      </c>
      <c r="K18" s="10" t="str">
        <f>LOWER(DEC2HEX((J18)))</f>
        <v>0</v>
      </c>
      <c r="L18" s="10">
        <f>J18*(2^C18)</f>
        <v>0</v>
      </c>
      <c r="M18" s="17"/>
    </row>
    <row r="19" spans="1:13" ht="14.6">
      <c r="A19" s="6"/>
      <c r="B19" s="5" t="s">
        <v>2646</v>
      </c>
      <c r="C19" s="6"/>
      <c r="D19" s="6"/>
      <c r="E19" s="6">
        <f>SUM(E20:E29)</f>
        <v>32</v>
      </c>
      <c r="F19" s="7" t="str">
        <f>CONCATENATE("32'h",K19)</f>
        <v>32'h00003fe0</v>
      </c>
      <c r="G19" s="7"/>
      <c r="H19" s="8" t="s">
        <v>2647</v>
      </c>
      <c r="I19" s="8"/>
      <c r="J19" s="6"/>
      <c r="K19" s="6" t="str">
        <f>LOWER(DEC2HEX(L19,8))</f>
        <v>00003fe0</v>
      </c>
      <c r="L19" s="6">
        <f>SUM(L20:L29)</f>
        <v>16352</v>
      </c>
      <c r="M19" s="6"/>
    </row>
    <row r="20" spans="1:13" ht="14.6">
      <c r="A20" s="17"/>
      <c r="B20" s="17"/>
      <c r="C20" s="10">
        <v>24</v>
      </c>
      <c r="D20" s="10">
        <v>31</v>
      </c>
      <c r="E20" s="10">
        <f t="shared" ref="E20:E29" si="0">D20+1-C20</f>
        <v>8</v>
      </c>
      <c r="F20" s="10" t="str">
        <f t="shared" ref="F20:F29" si="1">CONCATENATE(E20,"'h",K20)</f>
        <v>8'h0</v>
      </c>
      <c r="G20" s="10" t="s">
        <v>2629</v>
      </c>
      <c r="H20" s="10" t="s">
        <v>2630</v>
      </c>
      <c r="I20" s="15" t="s">
        <v>2631</v>
      </c>
      <c r="J20" s="10">
        <v>0</v>
      </c>
      <c r="K20" s="10" t="str">
        <f t="shared" ref="K20:K29" si="2">LOWER(DEC2HEX((J20)))</f>
        <v>0</v>
      </c>
      <c r="L20" s="10">
        <f t="shared" ref="L20:L29" si="3">J20*(2^C20)</f>
        <v>0</v>
      </c>
      <c r="M20" s="17"/>
    </row>
    <row r="21" spans="1:13" ht="14.6">
      <c r="A21" s="17"/>
      <c r="B21" s="17"/>
      <c r="C21" s="10">
        <v>21</v>
      </c>
      <c r="D21" s="10">
        <v>23</v>
      </c>
      <c r="E21" s="10">
        <f>D21+1-C21</f>
        <v>3</v>
      </c>
      <c r="F21" s="10" t="str">
        <f>CONCATENATE(E21,"'h",K21)</f>
        <v>3'h0</v>
      </c>
      <c r="G21" s="10" t="s">
        <v>3223</v>
      </c>
      <c r="H21" s="10" t="s">
        <v>3222</v>
      </c>
      <c r="I21" s="15"/>
      <c r="J21" s="10">
        <v>0</v>
      </c>
      <c r="K21" s="10" t="str">
        <f>LOWER(DEC2HEX((J21)))</f>
        <v>0</v>
      </c>
      <c r="L21" s="10">
        <f>J21*(2^C21)</f>
        <v>0</v>
      </c>
      <c r="M21" s="17"/>
    </row>
    <row r="22" spans="1:13" ht="14.6">
      <c r="A22" s="17"/>
      <c r="B22" s="17"/>
      <c r="C22" s="10">
        <v>20</v>
      </c>
      <c r="D22" s="10">
        <v>20</v>
      </c>
      <c r="E22" s="10">
        <f t="shared" si="0"/>
        <v>1</v>
      </c>
      <c r="F22" s="10" t="str">
        <f t="shared" si="1"/>
        <v>1'h0</v>
      </c>
      <c r="G22" s="10" t="s">
        <v>2639</v>
      </c>
      <c r="H22" s="10" t="s">
        <v>2648</v>
      </c>
      <c r="I22" s="15"/>
      <c r="J22" s="10">
        <v>0</v>
      </c>
      <c r="K22" s="10" t="str">
        <f t="shared" si="2"/>
        <v>0</v>
      </c>
      <c r="L22" s="10">
        <f t="shared" si="3"/>
        <v>0</v>
      </c>
      <c r="M22" s="17"/>
    </row>
    <row r="23" spans="1:13" ht="14.6">
      <c r="A23" s="17"/>
      <c r="B23" s="17"/>
      <c r="C23" s="10">
        <v>17</v>
      </c>
      <c r="D23" s="10">
        <v>19</v>
      </c>
      <c r="E23" s="10">
        <f>D23+1-C23</f>
        <v>3</v>
      </c>
      <c r="F23" s="10" t="str">
        <f>CONCATENATE(E23,"'h",K23)</f>
        <v>3'h0</v>
      </c>
      <c r="G23" s="10" t="s">
        <v>2639</v>
      </c>
      <c r="H23" s="10" t="s">
        <v>2649</v>
      </c>
      <c r="I23" s="15"/>
      <c r="J23" s="10">
        <v>0</v>
      </c>
      <c r="K23" s="10" t="str">
        <f>LOWER(DEC2HEX((J23)))</f>
        <v>0</v>
      </c>
      <c r="L23" s="10">
        <f>J23*(2^C23)</f>
        <v>0</v>
      </c>
      <c r="M23" s="17"/>
    </row>
    <row r="24" spans="1:13" ht="14.6">
      <c r="A24" s="17"/>
      <c r="B24" s="17"/>
      <c r="C24" s="10">
        <v>16</v>
      </c>
      <c r="D24" s="10">
        <v>16</v>
      </c>
      <c r="E24" s="10">
        <f t="shared" si="0"/>
        <v>1</v>
      </c>
      <c r="F24" s="10" t="str">
        <f t="shared" si="1"/>
        <v>1'h0</v>
      </c>
      <c r="G24" s="10" t="s">
        <v>2642</v>
      </c>
      <c r="H24" s="10" t="s">
        <v>2650</v>
      </c>
      <c r="I24" s="15"/>
      <c r="J24" s="10">
        <v>0</v>
      </c>
      <c r="K24" s="10" t="str">
        <f t="shared" si="2"/>
        <v>0</v>
      </c>
      <c r="L24" s="10">
        <f t="shared" si="3"/>
        <v>0</v>
      </c>
      <c r="M24" s="17"/>
    </row>
    <row r="25" spans="1:13" ht="14.6">
      <c r="A25" s="17"/>
      <c r="B25" s="17"/>
      <c r="C25" s="10">
        <v>14</v>
      </c>
      <c r="D25" s="10">
        <v>15</v>
      </c>
      <c r="E25" s="10">
        <f>D25+1-C25</f>
        <v>2</v>
      </c>
      <c r="F25" s="10" t="str">
        <f>CONCATENATE(E25,"'h",K25)</f>
        <v>2'h0</v>
      </c>
      <c r="G25" s="10" t="s">
        <v>2639</v>
      </c>
      <c r="H25" s="10" t="s">
        <v>2651</v>
      </c>
      <c r="I25" s="15"/>
      <c r="J25" s="10">
        <v>0</v>
      </c>
      <c r="K25" s="10" t="str">
        <f>LOWER(DEC2HEX((J25)))</f>
        <v>0</v>
      </c>
      <c r="L25" s="10">
        <f>J25*(2^C25)</f>
        <v>0</v>
      </c>
      <c r="M25" s="17"/>
    </row>
    <row r="26" spans="1:13" ht="14.6">
      <c r="A26" s="17"/>
      <c r="B26" s="17"/>
      <c r="C26" s="10">
        <v>6</v>
      </c>
      <c r="D26" s="10">
        <v>13</v>
      </c>
      <c r="E26" s="10">
        <f t="shared" si="0"/>
        <v>8</v>
      </c>
      <c r="F26" s="10" t="str">
        <f t="shared" si="1"/>
        <v>8'hff</v>
      </c>
      <c r="G26" s="10" t="s">
        <v>2639</v>
      </c>
      <c r="H26" s="10" t="s">
        <v>2652</v>
      </c>
      <c r="I26" s="15"/>
      <c r="J26" s="10">
        <v>255</v>
      </c>
      <c r="K26" s="10" t="str">
        <f t="shared" si="2"/>
        <v>ff</v>
      </c>
      <c r="L26" s="10">
        <f t="shared" si="3"/>
        <v>16320</v>
      </c>
      <c r="M26" s="17"/>
    </row>
    <row r="27" spans="1:13" ht="14.6">
      <c r="A27" s="17"/>
      <c r="B27" s="17"/>
      <c r="C27" s="10">
        <v>5</v>
      </c>
      <c r="D27" s="10">
        <v>5</v>
      </c>
      <c r="E27" s="10">
        <f>D27+1-C27</f>
        <v>1</v>
      </c>
      <c r="F27" s="10" t="str">
        <f>CONCATENATE(E27,"'h",K27)</f>
        <v>1'h1</v>
      </c>
      <c r="G27" s="10" t="s">
        <v>2633</v>
      </c>
      <c r="H27" s="10" t="s">
        <v>2653</v>
      </c>
      <c r="I27" s="15"/>
      <c r="J27" s="10">
        <v>1</v>
      </c>
      <c r="K27" s="10" t="str">
        <f>LOWER(DEC2HEX((J27)))</f>
        <v>1</v>
      </c>
      <c r="L27" s="10">
        <f>J27*(2^C27)</f>
        <v>32</v>
      </c>
      <c r="M27" s="17"/>
    </row>
    <row r="28" spans="1:13" ht="14.6">
      <c r="A28" s="17"/>
      <c r="B28" s="17"/>
      <c r="C28" s="10">
        <v>1</v>
      </c>
      <c r="D28" s="10">
        <v>4</v>
      </c>
      <c r="E28" s="10">
        <f t="shared" si="0"/>
        <v>4</v>
      </c>
      <c r="F28" s="10" t="str">
        <f t="shared" si="1"/>
        <v>4'h0</v>
      </c>
      <c r="G28" s="10" t="s">
        <v>2639</v>
      </c>
      <c r="H28" s="10" t="s">
        <v>3140</v>
      </c>
      <c r="I28" s="32"/>
      <c r="J28" s="10">
        <v>0</v>
      </c>
      <c r="K28" s="10" t="str">
        <f t="shared" si="2"/>
        <v>0</v>
      </c>
      <c r="L28" s="10">
        <f t="shared" si="3"/>
        <v>0</v>
      </c>
      <c r="M28" s="17"/>
    </row>
    <row r="29" spans="1:13" ht="14.6">
      <c r="A29" s="17"/>
      <c r="B29" s="17"/>
      <c r="C29" s="10">
        <v>0</v>
      </c>
      <c r="D29" s="10">
        <v>0</v>
      </c>
      <c r="E29" s="10">
        <f t="shared" si="0"/>
        <v>1</v>
      </c>
      <c r="F29" s="10" t="str">
        <f t="shared" si="1"/>
        <v>1'h0</v>
      </c>
      <c r="G29" s="10" t="s">
        <v>123</v>
      </c>
      <c r="H29" s="10" t="s">
        <v>2654</v>
      </c>
      <c r="I29" s="32"/>
      <c r="J29" s="10">
        <v>0</v>
      </c>
      <c r="K29" s="10" t="str">
        <f t="shared" si="2"/>
        <v>0</v>
      </c>
      <c r="L29" s="10">
        <f t="shared" si="3"/>
        <v>0</v>
      </c>
      <c r="M29" s="17"/>
    </row>
    <row r="30" spans="1:13" ht="14.6">
      <c r="A30" s="6"/>
      <c r="B30" s="5" t="s">
        <v>2655</v>
      </c>
      <c r="C30" s="6"/>
      <c r="D30" s="6"/>
      <c r="E30" s="6">
        <f>SUM(E31:E37)</f>
        <v>32</v>
      </c>
      <c r="F30" s="7" t="str">
        <f>CONCATENATE("32'h",K30)</f>
        <v>32'h00000000</v>
      </c>
      <c r="G30" s="7"/>
      <c r="H30" s="8" t="s">
        <v>2656</v>
      </c>
      <c r="I30" s="8"/>
      <c r="J30" s="6"/>
      <c r="K30" s="6" t="str">
        <f>LOWER(DEC2HEX(L30,8))</f>
        <v>00000000</v>
      </c>
      <c r="L30" s="6">
        <f>SUM(L31:L37)</f>
        <v>0</v>
      </c>
      <c r="M30" s="6"/>
    </row>
    <row r="31" spans="1:13" ht="14.6">
      <c r="A31" s="17"/>
      <c r="B31" s="17"/>
      <c r="C31" s="10">
        <v>6</v>
      </c>
      <c r="D31" s="10">
        <v>31</v>
      </c>
      <c r="E31" s="10">
        <f t="shared" ref="E31:E37" si="4">D31+1-C31</f>
        <v>26</v>
      </c>
      <c r="F31" s="10" t="str">
        <f t="shared" ref="F31:F37" si="5">CONCATENATE(E31,"'h",K31)</f>
        <v>26'h0</v>
      </c>
      <c r="G31" s="10" t="s">
        <v>2629</v>
      </c>
      <c r="H31" s="10" t="s">
        <v>2630</v>
      </c>
      <c r="I31" s="15" t="s">
        <v>2631</v>
      </c>
      <c r="J31" s="10">
        <v>0</v>
      </c>
      <c r="K31" s="10" t="str">
        <f t="shared" ref="K31:K37" si="6">LOWER(DEC2HEX((J31)))</f>
        <v>0</v>
      </c>
      <c r="L31" s="10">
        <f t="shared" ref="L31:L37" si="7">J31*(2^C31)</f>
        <v>0</v>
      </c>
      <c r="M31" s="17"/>
    </row>
    <row r="32" spans="1:13" ht="14.6">
      <c r="A32" s="17"/>
      <c r="B32" s="17"/>
      <c r="C32" s="10">
        <v>5</v>
      </c>
      <c r="D32" s="10">
        <v>5</v>
      </c>
      <c r="E32" s="10">
        <f t="shared" ref="E32:E33" si="8">D32+1-C32</f>
        <v>1</v>
      </c>
      <c r="F32" s="10" t="str">
        <f t="shared" ref="F32:F33" si="9">CONCATENATE(E32,"'h",K32)</f>
        <v>1'h0</v>
      </c>
      <c r="G32" s="10" t="s">
        <v>154</v>
      </c>
      <c r="H32" s="10" t="s">
        <v>3144</v>
      </c>
      <c r="I32" s="15"/>
      <c r="J32" s="10">
        <v>0</v>
      </c>
      <c r="K32" s="10" t="str">
        <f t="shared" ref="K32:K33" si="10">LOWER(DEC2HEX((J32)))</f>
        <v>0</v>
      </c>
      <c r="L32" s="10">
        <f t="shared" ref="L32:L33" si="11">J32*(2^C32)</f>
        <v>0</v>
      </c>
      <c r="M32" s="17"/>
    </row>
    <row r="33" spans="1:13" ht="14.6">
      <c r="A33" s="17"/>
      <c r="B33" s="17"/>
      <c r="C33" s="10">
        <v>4</v>
      </c>
      <c r="D33" s="10">
        <v>4</v>
      </c>
      <c r="E33" s="10">
        <f t="shared" si="8"/>
        <v>1</v>
      </c>
      <c r="F33" s="10" t="str">
        <f t="shared" si="9"/>
        <v>1'h0</v>
      </c>
      <c r="G33" s="10" t="s">
        <v>2657</v>
      </c>
      <c r="H33" s="10" t="s">
        <v>3145</v>
      </c>
      <c r="I33" s="15"/>
      <c r="J33" s="10">
        <v>0</v>
      </c>
      <c r="K33" s="10" t="str">
        <f t="shared" si="10"/>
        <v>0</v>
      </c>
      <c r="L33" s="10">
        <f t="shared" si="11"/>
        <v>0</v>
      </c>
      <c r="M33" s="17"/>
    </row>
    <row r="34" spans="1:13" ht="14.6">
      <c r="A34" s="17"/>
      <c r="B34" s="17"/>
      <c r="C34" s="10">
        <v>3</v>
      </c>
      <c r="D34" s="10">
        <v>3</v>
      </c>
      <c r="E34" s="10">
        <f t="shared" si="4"/>
        <v>1</v>
      </c>
      <c r="F34" s="10" t="str">
        <f t="shared" si="5"/>
        <v>1'h0</v>
      </c>
      <c r="G34" s="10" t="s">
        <v>154</v>
      </c>
      <c r="H34" s="10" t="s">
        <v>2658</v>
      </c>
      <c r="I34" s="15"/>
      <c r="J34" s="10">
        <v>0</v>
      </c>
      <c r="K34" s="10" t="str">
        <f t="shared" si="6"/>
        <v>0</v>
      </c>
      <c r="L34" s="10">
        <f t="shared" si="7"/>
        <v>0</v>
      </c>
      <c r="M34" s="17"/>
    </row>
    <row r="35" spans="1:13" ht="14.6">
      <c r="A35" s="17"/>
      <c r="B35" s="17"/>
      <c r="C35" s="10">
        <v>2</v>
      </c>
      <c r="D35" s="10">
        <v>2</v>
      </c>
      <c r="E35" s="10">
        <f t="shared" si="4"/>
        <v>1</v>
      </c>
      <c r="F35" s="10" t="str">
        <f t="shared" si="5"/>
        <v>1'h0</v>
      </c>
      <c r="G35" s="10" t="s">
        <v>2657</v>
      </c>
      <c r="H35" s="10" t="s">
        <v>3143</v>
      </c>
      <c r="I35" s="15"/>
      <c r="J35" s="10">
        <v>0</v>
      </c>
      <c r="K35" s="10" t="str">
        <f t="shared" si="6"/>
        <v>0</v>
      </c>
      <c r="L35" s="10">
        <f t="shared" si="7"/>
        <v>0</v>
      </c>
      <c r="M35" s="17"/>
    </row>
    <row r="36" spans="1:13" ht="14.6">
      <c r="A36" s="17"/>
      <c r="B36" s="17"/>
      <c r="C36" s="10">
        <v>1</v>
      </c>
      <c r="D36" s="10">
        <v>1</v>
      </c>
      <c r="E36" s="10">
        <f t="shared" si="4"/>
        <v>1</v>
      </c>
      <c r="F36" s="10" t="str">
        <f t="shared" si="5"/>
        <v>1'h0</v>
      </c>
      <c r="G36" s="10" t="s">
        <v>2659</v>
      </c>
      <c r="H36" s="10" t="s">
        <v>3141</v>
      </c>
      <c r="I36" s="15"/>
      <c r="J36" s="10">
        <v>0</v>
      </c>
      <c r="K36" s="10" t="str">
        <f t="shared" si="6"/>
        <v>0</v>
      </c>
      <c r="L36" s="10">
        <f t="shared" si="7"/>
        <v>0</v>
      </c>
      <c r="M36" s="17"/>
    </row>
    <row r="37" spans="1:13" ht="14.6">
      <c r="A37" s="17"/>
      <c r="B37" s="17"/>
      <c r="C37" s="10">
        <v>0</v>
      </c>
      <c r="D37" s="10">
        <v>0</v>
      </c>
      <c r="E37" s="10">
        <f t="shared" si="4"/>
        <v>1</v>
      </c>
      <c r="F37" s="10" t="str">
        <f t="shared" si="5"/>
        <v>1'h0</v>
      </c>
      <c r="G37" s="10" t="s">
        <v>2657</v>
      </c>
      <c r="H37" s="10" t="s">
        <v>3142</v>
      </c>
      <c r="I37" s="15"/>
      <c r="J37" s="10">
        <v>0</v>
      </c>
      <c r="K37" s="10" t="str">
        <f t="shared" si="6"/>
        <v>0</v>
      </c>
      <c r="L37" s="10">
        <f t="shared" si="7"/>
        <v>0</v>
      </c>
      <c r="M37" s="17"/>
    </row>
    <row r="38" spans="1:13" ht="14.6">
      <c r="A38" s="6"/>
      <c r="B38" s="5" t="s">
        <v>3218</v>
      </c>
      <c r="C38" s="6"/>
      <c r="D38" s="6"/>
      <c r="E38" s="6">
        <f>SUM(E39:E49)</f>
        <v>32</v>
      </c>
      <c r="F38" s="7" t="str">
        <f>CONCATENATE("32'h",K38)</f>
        <v>32'h00000000</v>
      </c>
      <c r="G38" s="7"/>
      <c r="H38" s="8" t="s">
        <v>3217</v>
      </c>
      <c r="I38" s="8"/>
      <c r="J38" s="6"/>
      <c r="K38" s="6" t="str">
        <f>LOWER(DEC2HEX(L38,8))</f>
        <v>00000000</v>
      </c>
      <c r="L38" s="6">
        <f>SUM(L39:L49)</f>
        <v>0</v>
      </c>
      <c r="M38" s="6"/>
    </row>
    <row r="39" spans="1:13" ht="14.6">
      <c r="A39" s="17"/>
      <c r="B39" s="17"/>
      <c r="C39" s="10">
        <v>10</v>
      </c>
      <c r="D39" s="10">
        <v>31</v>
      </c>
      <c r="E39" s="10">
        <f t="shared" ref="E39:E49" si="12">D39+1-C39</f>
        <v>22</v>
      </c>
      <c r="F39" s="10" t="str">
        <f t="shared" ref="F39:F49" si="13">CONCATENATE(E39,"'h",K39)</f>
        <v>22'h0</v>
      </c>
      <c r="G39" s="10" t="s">
        <v>2629</v>
      </c>
      <c r="H39" s="10" t="s">
        <v>2630</v>
      </c>
      <c r="I39" s="15" t="s">
        <v>2631</v>
      </c>
      <c r="J39" s="10">
        <v>0</v>
      </c>
      <c r="K39" s="10" t="str">
        <f t="shared" ref="K39:K49" si="14">LOWER(DEC2HEX((J39)))</f>
        <v>0</v>
      </c>
      <c r="L39" s="10">
        <f t="shared" ref="L39:L49" si="15">J39*(2^C39)</f>
        <v>0</v>
      </c>
      <c r="M39" s="17"/>
    </row>
    <row r="40" spans="1:13" ht="14.6">
      <c r="A40" s="17"/>
      <c r="B40" s="17"/>
      <c r="C40" s="10">
        <v>9</v>
      </c>
      <c r="D40" s="10">
        <v>9</v>
      </c>
      <c r="E40" s="10">
        <f t="shared" si="12"/>
        <v>1</v>
      </c>
      <c r="F40" s="10" t="str">
        <f t="shared" si="13"/>
        <v>1'h0</v>
      </c>
      <c r="G40" s="10" t="s">
        <v>2633</v>
      </c>
      <c r="H40" s="10" t="s">
        <v>3248</v>
      </c>
      <c r="I40" s="15"/>
      <c r="J40" s="10">
        <v>0</v>
      </c>
      <c r="K40" s="10" t="str">
        <f t="shared" si="14"/>
        <v>0</v>
      </c>
      <c r="L40" s="10">
        <f t="shared" si="15"/>
        <v>0</v>
      </c>
      <c r="M40" s="17"/>
    </row>
    <row r="41" spans="1:13" ht="14.6">
      <c r="A41" s="17"/>
      <c r="B41" s="17"/>
      <c r="C41" s="10">
        <v>8</v>
      </c>
      <c r="D41" s="10">
        <v>8</v>
      </c>
      <c r="E41" s="10">
        <f t="shared" si="12"/>
        <v>1</v>
      </c>
      <c r="F41" s="10" t="str">
        <f t="shared" si="13"/>
        <v>1'h0</v>
      </c>
      <c r="G41" s="10" t="s">
        <v>2633</v>
      </c>
      <c r="H41" s="10" t="s">
        <v>3247</v>
      </c>
      <c r="I41" s="15"/>
      <c r="J41" s="10">
        <v>0</v>
      </c>
      <c r="K41" s="10" t="str">
        <f t="shared" si="14"/>
        <v>0</v>
      </c>
      <c r="L41" s="10">
        <f t="shared" si="15"/>
        <v>0</v>
      </c>
      <c r="M41" s="17"/>
    </row>
    <row r="42" spans="1:13" ht="14.6">
      <c r="A42" s="17"/>
      <c r="B42" s="17"/>
      <c r="C42" s="10">
        <v>7</v>
      </c>
      <c r="D42" s="10">
        <v>7</v>
      </c>
      <c r="E42" s="10">
        <f t="shared" ref="E42:E43" si="16">D42+1-C42</f>
        <v>1</v>
      </c>
      <c r="F42" s="10" t="str">
        <f t="shared" ref="F42:F43" si="17">CONCATENATE(E42,"'h",K42)</f>
        <v>1'h0</v>
      </c>
      <c r="G42" s="10" t="s">
        <v>2633</v>
      </c>
      <c r="H42" s="10" t="s">
        <v>3224</v>
      </c>
      <c r="I42" s="15"/>
      <c r="J42" s="10">
        <v>0</v>
      </c>
      <c r="K42" s="10" t="str">
        <f t="shared" ref="K42:K43" si="18">LOWER(DEC2HEX((J42)))</f>
        <v>0</v>
      </c>
      <c r="L42" s="10">
        <f t="shared" ref="L42:L43" si="19">J42*(2^C42)</f>
        <v>0</v>
      </c>
      <c r="M42" s="17"/>
    </row>
    <row r="43" spans="1:13" ht="14.6">
      <c r="A43" s="17"/>
      <c r="B43" s="17"/>
      <c r="C43" s="10">
        <v>6</v>
      </c>
      <c r="D43" s="10">
        <v>6</v>
      </c>
      <c r="E43" s="10">
        <f t="shared" si="16"/>
        <v>1</v>
      </c>
      <c r="F43" s="10" t="str">
        <f t="shared" si="17"/>
        <v>1'h0</v>
      </c>
      <c r="G43" s="10" t="s">
        <v>2633</v>
      </c>
      <c r="H43" s="10" t="s">
        <v>3225</v>
      </c>
      <c r="I43" s="15"/>
      <c r="J43" s="10">
        <v>0</v>
      </c>
      <c r="K43" s="10" t="str">
        <f t="shared" si="18"/>
        <v>0</v>
      </c>
      <c r="L43" s="10">
        <f t="shared" si="19"/>
        <v>0</v>
      </c>
      <c r="M43" s="17"/>
    </row>
    <row r="44" spans="1:13" ht="14.6">
      <c r="A44" s="17"/>
      <c r="B44" s="17"/>
      <c r="C44" s="10">
        <v>5</v>
      </c>
      <c r="D44" s="10">
        <v>5</v>
      </c>
      <c r="E44" s="10">
        <f t="shared" si="12"/>
        <v>1</v>
      </c>
      <c r="F44" s="10" t="str">
        <f t="shared" si="13"/>
        <v>1'h0</v>
      </c>
      <c r="G44" s="10" t="s">
        <v>2633</v>
      </c>
      <c r="H44" s="10" t="s">
        <v>3226</v>
      </c>
      <c r="I44" s="10"/>
      <c r="J44" s="10">
        <v>0</v>
      </c>
      <c r="K44" s="10" t="str">
        <f t="shared" si="14"/>
        <v>0</v>
      </c>
      <c r="L44" s="10">
        <f t="shared" si="15"/>
        <v>0</v>
      </c>
      <c r="M44" s="17"/>
    </row>
    <row r="45" spans="1:13" ht="14.6">
      <c r="A45" s="17"/>
      <c r="B45" s="17"/>
      <c r="C45" s="10">
        <v>4</v>
      </c>
      <c r="D45" s="10">
        <v>4</v>
      </c>
      <c r="E45" s="10">
        <f t="shared" si="12"/>
        <v>1</v>
      </c>
      <c r="F45" s="10" t="str">
        <f t="shared" si="13"/>
        <v>1'h0</v>
      </c>
      <c r="G45" s="10" t="s">
        <v>2633</v>
      </c>
      <c r="H45" s="10" t="s">
        <v>3243</v>
      </c>
      <c r="I45" s="15"/>
      <c r="J45" s="10">
        <v>0</v>
      </c>
      <c r="K45" s="10" t="str">
        <f t="shared" si="14"/>
        <v>0</v>
      </c>
      <c r="L45" s="10">
        <f t="shared" si="15"/>
        <v>0</v>
      </c>
      <c r="M45" s="17"/>
    </row>
    <row r="46" spans="1:13" ht="14.6">
      <c r="A46" s="17"/>
      <c r="B46" s="17"/>
      <c r="C46" s="10">
        <v>3</v>
      </c>
      <c r="D46" s="10">
        <v>3</v>
      </c>
      <c r="E46" s="10">
        <f t="shared" si="12"/>
        <v>1</v>
      </c>
      <c r="F46" s="10" t="str">
        <f t="shared" si="13"/>
        <v>1'h0</v>
      </c>
      <c r="G46" s="10" t="s">
        <v>2633</v>
      </c>
      <c r="H46" s="10" t="s">
        <v>3221</v>
      </c>
      <c r="I46" s="15"/>
      <c r="J46" s="10">
        <v>0</v>
      </c>
      <c r="K46" s="10" t="str">
        <f t="shared" si="14"/>
        <v>0</v>
      </c>
      <c r="L46" s="10">
        <f t="shared" si="15"/>
        <v>0</v>
      </c>
      <c r="M46" s="17"/>
    </row>
    <row r="47" spans="1:13" ht="14.6">
      <c r="A47" s="17"/>
      <c r="B47" s="17"/>
      <c r="C47" s="10">
        <v>2</v>
      </c>
      <c r="D47" s="10">
        <v>2</v>
      </c>
      <c r="E47" s="10">
        <f t="shared" si="12"/>
        <v>1</v>
      </c>
      <c r="F47" s="10" t="str">
        <f t="shared" si="13"/>
        <v>1'h0</v>
      </c>
      <c r="G47" s="10" t="s">
        <v>2633</v>
      </c>
      <c r="H47" s="10" t="s">
        <v>3220</v>
      </c>
      <c r="I47" s="15"/>
      <c r="J47" s="10">
        <v>0</v>
      </c>
      <c r="K47" s="10" t="str">
        <f t="shared" si="14"/>
        <v>0</v>
      </c>
      <c r="L47" s="10">
        <f t="shared" si="15"/>
        <v>0</v>
      </c>
      <c r="M47" s="17"/>
    </row>
    <row r="48" spans="1:13" ht="14.6">
      <c r="A48" s="17"/>
      <c r="B48" s="17"/>
      <c r="C48" s="10">
        <v>1</v>
      </c>
      <c r="D48" s="10">
        <v>1</v>
      </c>
      <c r="E48" s="10">
        <f t="shared" si="12"/>
        <v>1</v>
      </c>
      <c r="F48" s="10" t="str">
        <f t="shared" si="13"/>
        <v>1'h0</v>
      </c>
      <c r="G48" s="10" t="s">
        <v>2633</v>
      </c>
      <c r="H48" s="10" t="s">
        <v>3219</v>
      </c>
      <c r="I48" s="15"/>
      <c r="J48" s="10">
        <v>0</v>
      </c>
      <c r="K48" s="10" t="str">
        <f t="shared" si="14"/>
        <v>0</v>
      </c>
      <c r="L48" s="10">
        <f t="shared" si="15"/>
        <v>0</v>
      </c>
      <c r="M48" s="17"/>
    </row>
    <row r="49" spans="1:13" ht="14.6">
      <c r="A49" s="17"/>
      <c r="B49" s="17"/>
      <c r="C49" s="10">
        <v>0</v>
      </c>
      <c r="D49" s="10">
        <v>0</v>
      </c>
      <c r="E49" s="10">
        <f t="shared" si="12"/>
        <v>1</v>
      </c>
      <c r="F49" s="10" t="str">
        <f t="shared" si="13"/>
        <v>1'h0</v>
      </c>
      <c r="G49" s="10" t="s">
        <v>2633</v>
      </c>
      <c r="H49" s="10" t="s">
        <v>3244</v>
      </c>
      <c r="I49" s="10"/>
      <c r="J49" s="10">
        <v>0</v>
      </c>
      <c r="K49" s="10" t="str">
        <f t="shared" si="14"/>
        <v>0</v>
      </c>
      <c r="L49" s="10">
        <f t="shared" si="15"/>
        <v>0</v>
      </c>
      <c r="M49" s="17"/>
    </row>
    <row r="50" spans="1:13" ht="14.6">
      <c r="A50" s="134"/>
      <c r="B50" s="134" t="s">
        <v>1353</v>
      </c>
      <c r="C50" s="134"/>
      <c r="D50" s="134"/>
      <c r="E50" s="134">
        <f>SUM(E51:E63)</f>
        <v>32</v>
      </c>
      <c r="F50" s="134" t="str">
        <f>CONCATENATE("32'h",K50)</f>
        <v>32'h00000000</v>
      </c>
      <c r="G50" s="134"/>
      <c r="H50" s="134" t="s">
        <v>2711</v>
      </c>
      <c r="I50" s="134"/>
      <c r="J50" s="134"/>
      <c r="K50" s="134" t="str">
        <f>LOWER(DEC2HEX(L50,8))</f>
        <v>00000000</v>
      </c>
      <c r="L50" s="134">
        <f>SUM(L51:L63)</f>
        <v>0</v>
      </c>
      <c r="M50" s="134"/>
    </row>
    <row r="51" spans="1:13" ht="14.6">
      <c r="A51" s="135"/>
      <c r="B51" s="135"/>
      <c r="C51" s="135">
        <v>12</v>
      </c>
      <c r="D51" s="135">
        <v>31</v>
      </c>
      <c r="E51" s="135">
        <v>20</v>
      </c>
      <c r="F51" s="135" t="str">
        <f t="shared" ref="F51:F63" si="20">CONCATENATE(E51,"'h",K51)</f>
        <v>20'h0</v>
      </c>
      <c r="G51" s="135" t="s">
        <v>121</v>
      </c>
      <c r="H51" s="135" t="s">
        <v>106</v>
      </c>
      <c r="I51" s="135" t="s">
        <v>1085</v>
      </c>
      <c r="J51" s="135">
        <v>0</v>
      </c>
      <c r="K51" s="135" t="str">
        <f t="shared" ref="K51:K63" si="21">LOWER(DEC2HEX(J51))</f>
        <v>0</v>
      </c>
      <c r="L51" s="135">
        <f t="shared" ref="L51:L63" si="22">J51*(2^C51)</f>
        <v>0</v>
      </c>
      <c r="M51" s="135"/>
    </row>
    <row r="52" spans="1:13" ht="14.6">
      <c r="A52" s="135"/>
      <c r="B52" s="135"/>
      <c r="C52" s="135">
        <v>11</v>
      </c>
      <c r="D52" s="135">
        <v>11</v>
      </c>
      <c r="E52" s="135">
        <v>1</v>
      </c>
      <c r="F52" s="135" t="str">
        <f t="shared" si="20"/>
        <v>1'h0</v>
      </c>
      <c r="G52" s="135" t="s">
        <v>123</v>
      </c>
      <c r="H52" s="135" t="s">
        <v>2712</v>
      </c>
      <c r="I52" s="135" t="s">
        <v>1085</v>
      </c>
      <c r="J52" s="135">
        <v>0</v>
      </c>
      <c r="K52" s="135" t="str">
        <f t="shared" si="21"/>
        <v>0</v>
      </c>
      <c r="L52" s="135">
        <f t="shared" si="22"/>
        <v>0</v>
      </c>
      <c r="M52" s="135"/>
    </row>
    <row r="53" spans="1:13" ht="14.6">
      <c r="A53" s="135"/>
      <c r="B53" s="135"/>
      <c r="C53" s="135">
        <v>10</v>
      </c>
      <c r="D53" s="135">
        <v>10</v>
      </c>
      <c r="E53" s="135">
        <v>1</v>
      </c>
      <c r="F53" s="135" t="str">
        <f t="shared" si="20"/>
        <v>1'h0</v>
      </c>
      <c r="G53" s="135" t="s">
        <v>123</v>
      </c>
      <c r="H53" s="135" t="s">
        <v>2713</v>
      </c>
      <c r="I53" s="135" t="s">
        <v>1085</v>
      </c>
      <c r="J53" s="135">
        <v>0</v>
      </c>
      <c r="K53" s="135" t="str">
        <f t="shared" si="21"/>
        <v>0</v>
      </c>
      <c r="L53" s="135">
        <f t="shared" si="22"/>
        <v>0</v>
      </c>
      <c r="M53" s="135"/>
    </row>
    <row r="54" spans="1:13" ht="14.6">
      <c r="A54" s="135"/>
      <c r="B54" s="135"/>
      <c r="C54" s="135">
        <v>9</v>
      </c>
      <c r="D54" s="135">
        <v>9</v>
      </c>
      <c r="E54" s="135">
        <v>1</v>
      </c>
      <c r="F54" s="135" t="str">
        <f t="shared" si="20"/>
        <v>1'h0</v>
      </c>
      <c r="G54" s="135" t="s">
        <v>123</v>
      </c>
      <c r="H54" s="135" t="s">
        <v>2714</v>
      </c>
      <c r="I54" s="135" t="s">
        <v>1085</v>
      </c>
      <c r="J54" s="135">
        <v>0</v>
      </c>
      <c r="K54" s="135" t="str">
        <f t="shared" si="21"/>
        <v>0</v>
      </c>
      <c r="L54" s="135">
        <f t="shared" si="22"/>
        <v>0</v>
      </c>
      <c r="M54" s="135"/>
    </row>
    <row r="55" spans="1:13" ht="14.6">
      <c r="A55" s="135"/>
      <c r="B55" s="135"/>
      <c r="C55" s="135">
        <v>8</v>
      </c>
      <c r="D55" s="135">
        <v>8</v>
      </c>
      <c r="E55" s="135">
        <v>1</v>
      </c>
      <c r="F55" s="135" t="str">
        <f t="shared" si="20"/>
        <v>1'h0</v>
      </c>
      <c r="G55" s="135" t="s">
        <v>123</v>
      </c>
      <c r="H55" s="135" t="s">
        <v>2715</v>
      </c>
      <c r="I55" s="135" t="s">
        <v>1085</v>
      </c>
      <c r="J55" s="135">
        <v>0</v>
      </c>
      <c r="K55" s="135" t="str">
        <f t="shared" si="21"/>
        <v>0</v>
      </c>
      <c r="L55" s="135">
        <f t="shared" si="22"/>
        <v>0</v>
      </c>
      <c r="M55" s="135"/>
    </row>
    <row r="56" spans="1:13" ht="14.6">
      <c r="A56" s="135"/>
      <c r="B56" s="135"/>
      <c r="C56" s="135">
        <v>7</v>
      </c>
      <c r="D56" s="135">
        <v>7</v>
      </c>
      <c r="E56" s="135">
        <v>1</v>
      </c>
      <c r="F56" s="135" t="str">
        <f t="shared" si="20"/>
        <v>1'h0</v>
      </c>
      <c r="G56" s="135" t="s">
        <v>123</v>
      </c>
      <c r="H56" s="135" t="s">
        <v>2716</v>
      </c>
      <c r="I56" s="135" t="s">
        <v>1085</v>
      </c>
      <c r="J56" s="135">
        <v>0</v>
      </c>
      <c r="K56" s="135" t="str">
        <f t="shared" si="21"/>
        <v>0</v>
      </c>
      <c r="L56" s="135">
        <f t="shared" si="22"/>
        <v>0</v>
      </c>
      <c r="M56" s="135"/>
    </row>
    <row r="57" spans="1:13" ht="14.6">
      <c r="A57" s="135"/>
      <c r="B57" s="135"/>
      <c r="C57" s="135">
        <v>6</v>
      </c>
      <c r="D57" s="135">
        <v>6</v>
      </c>
      <c r="E57" s="135">
        <v>1</v>
      </c>
      <c r="F57" s="135" t="str">
        <f t="shared" si="20"/>
        <v>1'h0</v>
      </c>
      <c r="G57" s="135" t="s">
        <v>123</v>
      </c>
      <c r="H57" s="135" t="s">
        <v>2717</v>
      </c>
      <c r="I57" s="135" t="s">
        <v>1085</v>
      </c>
      <c r="J57" s="135">
        <v>0</v>
      </c>
      <c r="K57" s="135" t="str">
        <f t="shared" si="21"/>
        <v>0</v>
      </c>
      <c r="L57" s="135">
        <f t="shared" si="22"/>
        <v>0</v>
      </c>
      <c r="M57" s="135"/>
    </row>
    <row r="58" spans="1:13" ht="14.6">
      <c r="A58" s="135"/>
      <c r="B58" s="135"/>
      <c r="C58" s="135">
        <v>5</v>
      </c>
      <c r="D58" s="135">
        <v>5</v>
      </c>
      <c r="E58" s="135">
        <v>1</v>
      </c>
      <c r="F58" s="135" t="str">
        <f t="shared" si="20"/>
        <v>1'h0</v>
      </c>
      <c r="G58" s="135" t="s">
        <v>123</v>
      </c>
      <c r="H58" s="135" t="s">
        <v>2718</v>
      </c>
      <c r="I58" s="135" t="s">
        <v>2719</v>
      </c>
      <c r="J58" s="135">
        <v>0</v>
      </c>
      <c r="K58" s="135" t="str">
        <f t="shared" si="21"/>
        <v>0</v>
      </c>
      <c r="L58" s="135">
        <f t="shared" si="22"/>
        <v>0</v>
      </c>
      <c r="M58" s="135"/>
    </row>
    <row r="59" spans="1:13" ht="14.6">
      <c r="A59" s="135"/>
      <c r="B59" s="135"/>
      <c r="C59" s="135">
        <v>4</v>
      </c>
      <c r="D59" s="135">
        <v>4</v>
      </c>
      <c r="E59" s="135">
        <v>1</v>
      </c>
      <c r="F59" s="135" t="str">
        <f t="shared" si="20"/>
        <v>1'h0</v>
      </c>
      <c r="G59" s="135" t="s">
        <v>123</v>
      </c>
      <c r="H59" s="135" t="s">
        <v>2720</v>
      </c>
      <c r="I59" s="135" t="s">
        <v>2721</v>
      </c>
      <c r="J59" s="135">
        <v>0</v>
      </c>
      <c r="K59" s="135" t="str">
        <f t="shared" si="21"/>
        <v>0</v>
      </c>
      <c r="L59" s="135">
        <f t="shared" si="22"/>
        <v>0</v>
      </c>
      <c r="M59" s="135"/>
    </row>
    <row r="60" spans="1:13" ht="14.6">
      <c r="A60" s="135"/>
      <c r="B60" s="135"/>
      <c r="C60" s="135">
        <v>3</v>
      </c>
      <c r="D60" s="135">
        <v>3</v>
      </c>
      <c r="E60" s="135">
        <v>1</v>
      </c>
      <c r="F60" s="135" t="str">
        <f t="shared" si="20"/>
        <v>1'h0</v>
      </c>
      <c r="G60" s="135" t="s">
        <v>123</v>
      </c>
      <c r="H60" s="135" t="s">
        <v>2722</v>
      </c>
      <c r="I60" s="135" t="s">
        <v>2723</v>
      </c>
      <c r="J60" s="135">
        <v>0</v>
      </c>
      <c r="K60" s="135" t="str">
        <f t="shared" si="21"/>
        <v>0</v>
      </c>
      <c r="L60" s="135">
        <f t="shared" si="22"/>
        <v>0</v>
      </c>
      <c r="M60" s="135"/>
    </row>
    <row r="61" spans="1:13" ht="14.6">
      <c r="A61" s="135"/>
      <c r="B61" s="135"/>
      <c r="C61" s="135">
        <v>2</v>
      </c>
      <c r="D61" s="135">
        <v>2</v>
      </c>
      <c r="E61" s="135">
        <v>1</v>
      </c>
      <c r="F61" s="135" t="str">
        <f t="shared" si="20"/>
        <v>1'h0</v>
      </c>
      <c r="G61" s="135" t="s">
        <v>123</v>
      </c>
      <c r="H61" s="135" t="s">
        <v>2724</v>
      </c>
      <c r="I61" s="135" t="s">
        <v>2725</v>
      </c>
      <c r="J61" s="135">
        <v>0</v>
      </c>
      <c r="K61" s="135" t="str">
        <f t="shared" si="21"/>
        <v>0</v>
      </c>
      <c r="L61" s="135">
        <f t="shared" si="22"/>
        <v>0</v>
      </c>
      <c r="M61" s="135"/>
    </row>
    <row r="62" spans="1:13" ht="14.6">
      <c r="A62" s="135"/>
      <c r="B62" s="135"/>
      <c r="C62" s="135">
        <v>1</v>
      </c>
      <c r="D62" s="135">
        <v>1</v>
      </c>
      <c r="E62" s="135">
        <v>1</v>
      </c>
      <c r="F62" s="135" t="str">
        <f t="shared" si="20"/>
        <v>1'h0</v>
      </c>
      <c r="G62" s="135" t="s">
        <v>123</v>
      </c>
      <c r="H62" s="135" t="s">
        <v>2726</v>
      </c>
      <c r="I62" s="135" t="s">
        <v>2727</v>
      </c>
      <c r="J62" s="135">
        <v>0</v>
      </c>
      <c r="K62" s="135" t="str">
        <f t="shared" si="21"/>
        <v>0</v>
      </c>
      <c r="L62" s="135">
        <f t="shared" si="22"/>
        <v>0</v>
      </c>
      <c r="M62" s="135"/>
    </row>
    <row r="63" spans="1:13" ht="14.6">
      <c r="A63" s="135"/>
      <c r="B63" s="135"/>
      <c r="C63" s="135">
        <v>0</v>
      </c>
      <c r="D63" s="135">
        <v>0</v>
      </c>
      <c r="E63" s="135">
        <v>1</v>
      </c>
      <c r="F63" s="135" t="str">
        <f t="shared" si="20"/>
        <v>1'h0</v>
      </c>
      <c r="G63" s="135" t="s">
        <v>123</v>
      </c>
      <c r="H63" s="135" t="s">
        <v>2728</v>
      </c>
      <c r="I63" s="135" t="s">
        <v>2729</v>
      </c>
      <c r="J63" s="135">
        <v>0</v>
      </c>
      <c r="K63" s="135" t="str">
        <f t="shared" si="21"/>
        <v>0</v>
      </c>
      <c r="L63" s="135">
        <f t="shared" si="22"/>
        <v>0</v>
      </c>
      <c r="M63" s="135"/>
    </row>
    <row r="64" spans="1:13" ht="14.6">
      <c r="A64" s="134"/>
      <c r="B64" s="134" t="s">
        <v>1355</v>
      </c>
      <c r="C64" s="134"/>
      <c r="D64" s="134"/>
      <c r="E64" s="134">
        <f>SUM(E65:E71)</f>
        <v>32</v>
      </c>
      <c r="F64" s="134" t="str">
        <f>CONCATENATE("32'h",K64)</f>
        <v>32'h00000582</v>
      </c>
      <c r="G64" s="134"/>
      <c r="H64" s="134" t="s">
        <v>2732</v>
      </c>
      <c r="I64" s="134"/>
      <c r="J64" s="134"/>
      <c r="K64" s="134" t="str">
        <f>LOWER(DEC2HEX(L64,8))</f>
        <v>00000582</v>
      </c>
      <c r="L64" s="134">
        <f>SUM(L65:L71)</f>
        <v>1410</v>
      </c>
      <c r="M64" s="134"/>
    </row>
    <row r="65" spans="1:13" ht="14.6">
      <c r="A65" s="135"/>
      <c r="B65" s="135"/>
      <c r="C65" s="135">
        <v>13</v>
      </c>
      <c r="D65" s="135">
        <v>31</v>
      </c>
      <c r="E65" s="135">
        <v>19</v>
      </c>
      <c r="F65" s="135" t="str">
        <f t="shared" ref="F65:F71" si="23">CONCATENATE(E65,"'h",K65)</f>
        <v>19'h0</v>
      </c>
      <c r="G65" s="135" t="s">
        <v>121</v>
      </c>
      <c r="H65" s="135" t="s">
        <v>106</v>
      </c>
      <c r="I65" s="135" t="s">
        <v>1085</v>
      </c>
      <c r="J65" s="135">
        <v>0</v>
      </c>
      <c r="K65" s="135" t="str">
        <f t="shared" ref="K65:K71" si="24">LOWER(DEC2HEX(J65))</f>
        <v>0</v>
      </c>
      <c r="L65" s="135">
        <f t="shared" ref="L65:L71" si="25">J65*(2^C65)</f>
        <v>0</v>
      </c>
      <c r="M65" s="135"/>
    </row>
    <row r="66" spans="1:13" ht="14.6">
      <c r="A66" s="135"/>
      <c r="B66" s="135"/>
      <c r="C66" s="135">
        <v>10</v>
      </c>
      <c r="D66" s="135">
        <v>12</v>
      </c>
      <c r="E66" s="135">
        <v>3</v>
      </c>
      <c r="F66" s="135" t="str">
        <f t="shared" si="23"/>
        <v>3'h1</v>
      </c>
      <c r="G66" s="135" t="s">
        <v>123</v>
      </c>
      <c r="H66" s="135" t="s">
        <v>3191</v>
      </c>
      <c r="I66" s="135" t="s">
        <v>2730</v>
      </c>
      <c r="J66" s="135">
        <v>1</v>
      </c>
      <c r="K66" s="135" t="str">
        <f t="shared" si="24"/>
        <v>1</v>
      </c>
      <c r="L66" s="135">
        <f t="shared" si="25"/>
        <v>1024</v>
      </c>
      <c r="M66" s="135"/>
    </row>
    <row r="67" spans="1:13" ht="14.6">
      <c r="A67" s="135"/>
      <c r="B67" s="135"/>
      <c r="C67" s="135">
        <v>8</v>
      </c>
      <c r="D67" s="135">
        <v>9</v>
      </c>
      <c r="E67" s="135">
        <v>2</v>
      </c>
      <c r="F67" s="135" t="str">
        <f t="shared" si="23"/>
        <v>2'h1</v>
      </c>
      <c r="G67" s="135" t="s">
        <v>123</v>
      </c>
      <c r="H67" s="135" t="s">
        <v>2733</v>
      </c>
      <c r="I67" s="135" t="s">
        <v>2734</v>
      </c>
      <c r="J67" s="135">
        <v>1</v>
      </c>
      <c r="K67" s="135" t="str">
        <f t="shared" si="24"/>
        <v>1</v>
      </c>
      <c r="L67" s="135">
        <f t="shared" si="25"/>
        <v>256</v>
      </c>
      <c r="M67" s="135"/>
    </row>
    <row r="68" spans="1:13" ht="14.6">
      <c r="A68" s="135"/>
      <c r="B68" s="135"/>
      <c r="C68" s="135">
        <v>5</v>
      </c>
      <c r="D68" s="135">
        <v>7</v>
      </c>
      <c r="E68" s="135">
        <v>3</v>
      </c>
      <c r="F68" s="135" t="str">
        <f t="shared" si="23"/>
        <v>3'h4</v>
      </c>
      <c r="G68" s="135" t="s">
        <v>123</v>
      </c>
      <c r="H68" s="135" t="s">
        <v>3192</v>
      </c>
      <c r="I68" s="135" t="s">
        <v>2731</v>
      </c>
      <c r="J68" s="135">
        <v>4</v>
      </c>
      <c r="K68" s="135" t="str">
        <f t="shared" si="24"/>
        <v>4</v>
      </c>
      <c r="L68" s="135">
        <f t="shared" si="25"/>
        <v>128</v>
      </c>
      <c r="M68" s="135"/>
    </row>
    <row r="69" spans="1:13" ht="14.6">
      <c r="A69" s="135"/>
      <c r="B69" s="135"/>
      <c r="C69" s="135">
        <v>4</v>
      </c>
      <c r="D69" s="135">
        <v>4</v>
      </c>
      <c r="E69" s="135">
        <v>1</v>
      </c>
      <c r="F69" s="135" t="str">
        <f t="shared" si="23"/>
        <v>1'h0</v>
      </c>
      <c r="G69" s="135" t="s">
        <v>123</v>
      </c>
      <c r="H69" s="135" t="s">
        <v>2735</v>
      </c>
      <c r="I69" s="135" t="s">
        <v>2736</v>
      </c>
      <c r="J69" s="135">
        <v>0</v>
      </c>
      <c r="K69" s="135" t="str">
        <f t="shared" si="24"/>
        <v>0</v>
      </c>
      <c r="L69" s="135">
        <f t="shared" si="25"/>
        <v>0</v>
      </c>
      <c r="M69" s="135"/>
    </row>
    <row r="70" spans="1:13" ht="14.6">
      <c r="A70" s="135"/>
      <c r="B70" s="135"/>
      <c r="C70" s="135">
        <v>2</v>
      </c>
      <c r="D70" s="135">
        <v>3</v>
      </c>
      <c r="E70" s="135">
        <v>2</v>
      </c>
      <c r="F70" s="135" t="str">
        <f t="shared" si="23"/>
        <v>2'h0</v>
      </c>
      <c r="G70" s="135" t="s">
        <v>123</v>
      </c>
      <c r="H70" s="135" t="s">
        <v>2737</v>
      </c>
      <c r="I70" s="135" t="s">
        <v>2738</v>
      </c>
      <c r="J70" s="135">
        <v>0</v>
      </c>
      <c r="K70" s="135" t="str">
        <f t="shared" si="24"/>
        <v>0</v>
      </c>
      <c r="L70" s="135">
        <f t="shared" si="25"/>
        <v>0</v>
      </c>
      <c r="M70" s="135"/>
    </row>
    <row r="71" spans="1:13" ht="14.6">
      <c r="A71" s="135"/>
      <c r="B71" s="135"/>
      <c r="C71" s="135">
        <v>0</v>
      </c>
      <c r="D71" s="135">
        <v>1</v>
      </c>
      <c r="E71" s="135">
        <v>2</v>
      </c>
      <c r="F71" s="135" t="str">
        <f t="shared" si="23"/>
        <v>2'h2</v>
      </c>
      <c r="G71" s="135" t="s">
        <v>123</v>
      </c>
      <c r="H71" s="135" t="s">
        <v>2739</v>
      </c>
      <c r="I71" s="135" t="s">
        <v>2740</v>
      </c>
      <c r="J71" s="135">
        <v>2</v>
      </c>
      <c r="K71" s="135" t="str">
        <f t="shared" si="24"/>
        <v>2</v>
      </c>
      <c r="L71" s="135">
        <f t="shared" si="25"/>
        <v>2</v>
      </c>
      <c r="M71" s="135"/>
    </row>
    <row r="72" spans="1:13" ht="14.6">
      <c r="A72" s="134"/>
      <c r="B72" s="134" t="s">
        <v>1357</v>
      </c>
      <c r="C72" s="134"/>
      <c r="D72" s="134"/>
      <c r="E72" s="134">
        <f>SUM(E73:E79)</f>
        <v>32</v>
      </c>
      <c r="F72" s="134" t="str">
        <f>CONCATENATE("32'h",K72)</f>
        <v>32'h00000000</v>
      </c>
      <c r="G72" s="134"/>
      <c r="H72" s="134" t="s">
        <v>2741</v>
      </c>
      <c r="I72" s="134"/>
      <c r="J72" s="134"/>
      <c r="K72" s="134" t="str">
        <f>LOWER(DEC2HEX(L72,8))</f>
        <v>00000000</v>
      </c>
      <c r="L72" s="134">
        <f>SUM(L73:L79)</f>
        <v>0</v>
      </c>
      <c r="M72" s="134"/>
    </row>
    <row r="73" spans="1:13" ht="14.6">
      <c r="A73" s="135"/>
      <c r="B73" s="135"/>
      <c r="C73" s="135">
        <v>6</v>
      </c>
      <c r="D73" s="135">
        <v>31</v>
      </c>
      <c r="E73" s="135">
        <v>26</v>
      </c>
      <c r="F73" s="135" t="str">
        <f t="shared" ref="F73:F79" si="26">CONCATENATE(E73,"'h",K73)</f>
        <v>26'h0</v>
      </c>
      <c r="G73" s="135" t="s">
        <v>121</v>
      </c>
      <c r="H73" s="135" t="s">
        <v>106</v>
      </c>
      <c r="I73" s="135" t="s">
        <v>1085</v>
      </c>
      <c r="J73" s="135">
        <v>0</v>
      </c>
      <c r="K73" s="135" t="str">
        <f t="shared" ref="K73:K79" si="27">LOWER(DEC2HEX(J73))</f>
        <v>0</v>
      </c>
      <c r="L73" s="135">
        <f t="shared" ref="L73:L79" si="28">J73*(2^C73)</f>
        <v>0</v>
      </c>
      <c r="M73" s="135"/>
    </row>
    <row r="74" spans="1:13" ht="14.6">
      <c r="A74" s="135"/>
      <c r="B74" s="135"/>
      <c r="C74" s="135">
        <v>5</v>
      </c>
      <c r="D74" s="135">
        <v>5</v>
      </c>
      <c r="E74" s="135">
        <v>1</v>
      </c>
      <c r="F74" s="135" t="str">
        <f t="shared" si="26"/>
        <v>1'h0</v>
      </c>
      <c r="G74" s="135" t="s">
        <v>123</v>
      </c>
      <c r="H74" s="135" t="s">
        <v>2742</v>
      </c>
      <c r="I74" s="135" t="s">
        <v>1085</v>
      </c>
      <c r="J74" s="135">
        <v>0</v>
      </c>
      <c r="K74" s="135" t="str">
        <f t="shared" si="27"/>
        <v>0</v>
      </c>
      <c r="L74" s="135">
        <f t="shared" si="28"/>
        <v>0</v>
      </c>
      <c r="M74" s="135"/>
    </row>
    <row r="75" spans="1:13" ht="14.6">
      <c r="A75" s="135"/>
      <c r="B75" s="135"/>
      <c r="C75" s="135">
        <v>4</v>
      </c>
      <c r="D75" s="135">
        <v>4</v>
      </c>
      <c r="E75" s="135">
        <v>1</v>
      </c>
      <c r="F75" s="135" t="str">
        <f t="shared" si="26"/>
        <v>1'h0</v>
      </c>
      <c r="G75" s="135" t="s">
        <v>123</v>
      </c>
      <c r="H75" s="135" t="s">
        <v>2743</v>
      </c>
      <c r="I75" s="135" t="s">
        <v>1085</v>
      </c>
      <c r="J75" s="135">
        <v>0</v>
      </c>
      <c r="K75" s="135" t="str">
        <f t="shared" si="27"/>
        <v>0</v>
      </c>
      <c r="L75" s="135">
        <f t="shared" si="28"/>
        <v>0</v>
      </c>
      <c r="M75" s="135"/>
    </row>
    <row r="76" spans="1:13" ht="14.6">
      <c r="A76" s="135"/>
      <c r="B76" s="135"/>
      <c r="C76" s="135">
        <v>3</v>
      </c>
      <c r="D76" s="135">
        <v>3</v>
      </c>
      <c r="E76" s="135">
        <v>1</v>
      </c>
      <c r="F76" s="135" t="str">
        <f t="shared" si="26"/>
        <v>1'h0</v>
      </c>
      <c r="G76" s="135" t="s">
        <v>123</v>
      </c>
      <c r="H76" s="135" t="s">
        <v>2744</v>
      </c>
      <c r="I76" s="135" t="s">
        <v>1085</v>
      </c>
      <c r="J76" s="135">
        <v>0</v>
      </c>
      <c r="K76" s="135" t="str">
        <f t="shared" si="27"/>
        <v>0</v>
      </c>
      <c r="L76" s="135">
        <f t="shared" si="28"/>
        <v>0</v>
      </c>
      <c r="M76" s="135"/>
    </row>
    <row r="77" spans="1:13" ht="14.6">
      <c r="A77" s="135"/>
      <c r="B77" s="135"/>
      <c r="C77" s="135">
        <v>2</v>
      </c>
      <c r="D77" s="135">
        <v>2</v>
      </c>
      <c r="E77" s="135">
        <v>1</v>
      </c>
      <c r="F77" s="135" t="str">
        <f t="shared" si="26"/>
        <v>1'h0</v>
      </c>
      <c r="G77" s="135" t="s">
        <v>123</v>
      </c>
      <c r="H77" s="135" t="s">
        <v>2745</v>
      </c>
      <c r="I77" s="135" t="s">
        <v>2746</v>
      </c>
      <c r="J77" s="135">
        <v>0</v>
      </c>
      <c r="K77" s="135" t="str">
        <f t="shared" si="27"/>
        <v>0</v>
      </c>
      <c r="L77" s="135">
        <f t="shared" si="28"/>
        <v>0</v>
      </c>
      <c r="M77" s="135"/>
    </row>
    <row r="78" spans="1:13" ht="14.6">
      <c r="A78" s="135"/>
      <c r="B78" s="135"/>
      <c r="C78" s="135">
        <v>1</v>
      </c>
      <c r="D78" s="135">
        <v>1</v>
      </c>
      <c r="E78" s="135">
        <v>1</v>
      </c>
      <c r="F78" s="135" t="str">
        <f t="shared" si="26"/>
        <v>1'h0</v>
      </c>
      <c r="G78" s="135" t="s">
        <v>123</v>
      </c>
      <c r="H78" s="135" t="s">
        <v>2747</v>
      </c>
      <c r="I78" s="135" t="s">
        <v>2748</v>
      </c>
      <c r="J78" s="135">
        <v>0</v>
      </c>
      <c r="K78" s="135" t="str">
        <f t="shared" si="27"/>
        <v>0</v>
      </c>
      <c r="L78" s="135">
        <f t="shared" si="28"/>
        <v>0</v>
      </c>
      <c r="M78" s="135"/>
    </row>
    <row r="79" spans="1:13" ht="14.6">
      <c r="A79" s="135"/>
      <c r="B79" s="135"/>
      <c r="C79" s="135">
        <v>0</v>
      </c>
      <c r="D79" s="135">
        <v>0</v>
      </c>
      <c r="E79" s="135">
        <v>1</v>
      </c>
      <c r="F79" s="135" t="str">
        <f t="shared" si="26"/>
        <v>1'h0</v>
      </c>
      <c r="G79" s="135" t="s">
        <v>123</v>
      </c>
      <c r="H79" s="135" t="s">
        <v>2749</v>
      </c>
      <c r="I79" s="135" t="s">
        <v>2750</v>
      </c>
      <c r="J79" s="135">
        <v>0</v>
      </c>
      <c r="K79" s="135" t="str">
        <f t="shared" si="27"/>
        <v>0</v>
      </c>
      <c r="L79" s="135">
        <f t="shared" si="28"/>
        <v>0</v>
      </c>
      <c r="M79" s="135"/>
    </row>
    <row r="80" spans="1:13" ht="14.6">
      <c r="A80" s="134"/>
      <c r="B80" s="134" t="s">
        <v>2751</v>
      </c>
      <c r="C80" s="134"/>
      <c r="D80" s="134"/>
      <c r="E80" s="134">
        <f>SUM(E81:E83)</f>
        <v>32</v>
      </c>
      <c r="F80" s="134" t="str">
        <f>CONCATENATE("32'h",K80)</f>
        <v>32'h00000024</v>
      </c>
      <c r="G80" s="134"/>
      <c r="H80" s="134" t="s">
        <v>3238</v>
      </c>
      <c r="I80" s="134"/>
      <c r="J80" s="134"/>
      <c r="K80" s="134" t="str">
        <f>LOWER(DEC2HEX(L80,8))</f>
        <v>00000024</v>
      </c>
      <c r="L80" s="134">
        <f>SUM(L81:L83)</f>
        <v>36</v>
      </c>
      <c r="M80" s="134"/>
    </row>
    <row r="81" spans="1:13" ht="14.6">
      <c r="A81" s="135"/>
      <c r="B81" s="135"/>
      <c r="C81" s="135">
        <v>6</v>
      </c>
      <c r="D81" s="135">
        <v>31</v>
      </c>
      <c r="E81" s="135">
        <v>26</v>
      </c>
      <c r="F81" s="135" t="str">
        <f>CONCATENATE(E81,"'h",K81)</f>
        <v>26'h0</v>
      </c>
      <c r="G81" s="135" t="s">
        <v>121</v>
      </c>
      <c r="H81" s="135" t="s">
        <v>106</v>
      </c>
      <c r="I81" s="135" t="s">
        <v>1085</v>
      </c>
      <c r="J81" s="135">
        <v>0</v>
      </c>
      <c r="K81" s="135" t="str">
        <f>LOWER(DEC2HEX(J81))</f>
        <v>0</v>
      </c>
      <c r="L81" s="135">
        <f>J81*(2^C81)</f>
        <v>0</v>
      </c>
      <c r="M81" s="135"/>
    </row>
    <row r="82" spans="1:13" ht="14.6">
      <c r="A82" s="135"/>
      <c r="B82" s="135"/>
      <c r="C82" s="135">
        <v>3</v>
      </c>
      <c r="D82" s="135">
        <v>5</v>
      </c>
      <c r="E82" s="135">
        <v>3</v>
      </c>
      <c r="F82" s="135" t="str">
        <f>CONCATENATE(E82,"'h",K82)</f>
        <v>3'h4</v>
      </c>
      <c r="G82" s="135" t="s">
        <v>123</v>
      </c>
      <c r="H82" s="135" t="s">
        <v>3239</v>
      </c>
      <c r="I82" s="135" t="s">
        <v>4087</v>
      </c>
      <c r="J82" s="135">
        <v>4</v>
      </c>
      <c r="K82" s="135" t="str">
        <f>LOWER(DEC2HEX(J82))</f>
        <v>4</v>
      </c>
      <c r="L82" s="135">
        <f>J82*(2^C82)</f>
        <v>32</v>
      </c>
      <c r="M82" s="135"/>
    </row>
    <row r="83" spans="1:13" ht="14.6">
      <c r="A83" s="135"/>
      <c r="B83" s="135"/>
      <c r="C83" s="135">
        <v>0</v>
      </c>
      <c r="D83" s="135">
        <v>2</v>
      </c>
      <c r="E83" s="135">
        <v>3</v>
      </c>
      <c r="F83" s="135" t="str">
        <f>CONCATENATE(E83,"'h",K83)</f>
        <v>3'h4</v>
      </c>
      <c r="G83" s="135" t="s">
        <v>123</v>
      </c>
      <c r="H83" s="135" t="s">
        <v>3240</v>
      </c>
      <c r="I83" s="135" t="s">
        <v>4088</v>
      </c>
      <c r="J83" s="135">
        <v>4</v>
      </c>
      <c r="K83" s="135" t="str">
        <f>LOWER(DEC2HEX(J83))</f>
        <v>4</v>
      </c>
      <c r="L83" s="135">
        <f>J83*(2^C83)</f>
        <v>4</v>
      </c>
      <c r="M83" s="135"/>
    </row>
    <row r="84" spans="1:13" ht="14.6">
      <c r="A84" s="134"/>
      <c r="B84" s="134" t="s">
        <v>2237</v>
      </c>
      <c r="C84" s="134"/>
      <c r="D84" s="134"/>
      <c r="E84" s="134">
        <f>SUM(E85:E91)</f>
        <v>32</v>
      </c>
      <c r="F84" s="134" t="str">
        <f>CONCATENATE("32'h",K84)</f>
        <v>32'h00000000</v>
      </c>
      <c r="G84" s="134"/>
      <c r="H84" s="134" t="s">
        <v>2752</v>
      </c>
      <c r="I84" s="134"/>
      <c r="J84" s="134"/>
      <c r="K84" s="134" t="str">
        <f>LOWER(DEC2HEX(L84,8))</f>
        <v>00000000</v>
      </c>
      <c r="L84" s="134">
        <f>SUM(L85:L91)</f>
        <v>0</v>
      </c>
      <c r="M84" s="134"/>
    </row>
    <row r="85" spans="1:13" ht="14.6">
      <c r="A85" s="135"/>
      <c r="B85" s="135"/>
      <c r="C85" s="135">
        <v>6</v>
      </c>
      <c r="D85" s="135">
        <v>31</v>
      </c>
      <c r="E85" s="135">
        <v>26</v>
      </c>
      <c r="F85" s="135" t="str">
        <f t="shared" ref="F85:F91" si="29">CONCATENATE(E85,"'h",K85)</f>
        <v>26'h0</v>
      </c>
      <c r="G85" s="135" t="s">
        <v>121</v>
      </c>
      <c r="H85" s="135" t="s">
        <v>106</v>
      </c>
      <c r="I85" s="135" t="s">
        <v>1085</v>
      </c>
      <c r="J85" s="135">
        <v>0</v>
      </c>
      <c r="K85" s="135" t="str">
        <f t="shared" ref="K85:K91" si="30">LOWER(DEC2HEX(J85))</f>
        <v>0</v>
      </c>
      <c r="L85" s="135">
        <f t="shared" ref="L85:L91" si="31">J85*(2^C85)</f>
        <v>0</v>
      </c>
      <c r="M85" s="135"/>
    </row>
    <row r="86" spans="1:13" ht="14.6">
      <c r="A86" s="135"/>
      <c r="B86" s="135"/>
      <c r="C86" s="135">
        <v>5</v>
      </c>
      <c r="D86" s="135">
        <v>5</v>
      </c>
      <c r="E86" s="135">
        <v>1</v>
      </c>
      <c r="F86" s="135" t="str">
        <f t="shared" si="29"/>
        <v>1'h0</v>
      </c>
      <c r="G86" s="135" t="s">
        <v>123</v>
      </c>
      <c r="H86" s="135" t="s">
        <v>2753</v>
      </c>
      <c r="I86" s="135" t="s">
        <v>1085</v>
      </c>
      <c r="J86" s="135">
        <v>0</v>
      </c>
      <c r="K86" s="135" t="str">
        <f t="shared" si="30"/>
        <v>0</v>
      </c>
      <c r="L86" s="135">
        <f t="shared" si="31"/>
        <v>0</v>
      </c>
      <c r="M86" s="135"/>
    </row>
    <row r="87" spans="1:13" ht="14.6">
      <c r="A87" s="135"/>
      <c r="B87" s="135"/>
      <c r="C87" s="135">
        <v>4</v>
      </c>
      <c r="D87" s="135">
        <v>4</v>
      </c>
      <c r="E87" s="135">
        <v>1</v>
      </c>
      <c r="F87" s="135" t="str">
        <f t="shared" si="29"/>
        <v>1'h0</v>
      </c>
      <c r="G87" s="135" t="s">
        <v>123</v>
      </c>
      <c r="H87" s="135" t="s">
        <v>2754</v>
      </c>
      <c r="I87" s="135" t="s">
        <v>1085</v>
      </c>
      <c r="J87" s="135">
        <v>0</v>
      </c>
      <c r="K87" s="135" t="str">
        <f t="shared" si="30"/>
        <v>0</v>
      </c>
      <c r="L87" s="135">
        <f t="shared" si="31"/>
        <v>0</v>
      </c>
      <c r="M87" s="135"/>
    </row>
    <row r="88" spans="1:13" ht="14.6">
      <c r="A88" s="135"/>
      <c r="B88" s="135"/>
      <c r="C88" s="135">
        <v>3</v>
      </c>
      <c r="D88" s="135">
        <v>3</v>
      </c>
      <c r="E88" s="135">
        <v>1</v>
      </c>
      <c r="F88" s="135" t="str">
        <f t="shared" si="29"/>
        <v>1'h0</v>
      </c>
      <c r="G88" s="135" t="s">
        <v>123</v>
      </c>
      <c r="H88" s="135" t="s">
        <v>2755</v>
      </c>
      <c r="I88" s="135" t="s">
        <v>1085</v>
      </c>
      <c r="J88" s="135">
        <v>0</v>
      </c>
      <c r="K88" s="135" t="str">
        <f t="shared" si="30"/>
        <v>0</v>
      </c>
      <c r="L88" s="135">
        <f t="shared" si="31"/>
        <v>0</v>
      </c>
      <c r="M88" s="135"/>
    </row>
    <row r="89" spans="1:13" ht="14.6">
      <c r="A89" s="135"/>
      <c r="B89" s="135"/>
      <c r="C89" s="135">
        <v>2</v>
      </c>
      <c r="D89" s="135">
        <v>2</v>
      </c>
      <c r="E89" s="135">
        <v>1</v>
      </c>
      <c r="F89" s="135" t="str">
        <f t="shared" si="29"/>
        <v>1'h0</v>
      </c>
      <c r="G89" s="135" t="s">
        <v>123</v>
      </c>
      <c r="H89" s="135" t="s">
        <v>2756</v>
      </c>
      <c r="I89" s="135" t="s">
        <v>296</v>
      </c>
      <c r="J89" s="135">
        <v>0</v>
      </c>
      <c r="K89" s="135" t="str">
        <f t="shared" si="30"/>
        <v>0</v>
      </c>
      <c r="L89" s="135">
        <f t="shared" si="31"/>
        <v>0</v>
      </c>
      <c r="M89" s="135"/>
    </row>
    <row r="90" spans="1:13" ht="14.6">
      <c r="A90" s="135"/>
      <c r="B90" s="135"/>
      <c r="C90" s="135">
        <v>1</v>
      </c>
      <c r="D90" s="135">
        <v>1</v>
      </c>
      <c r="E90" s="135">
        <v>1</v>
      </c>
      <c r="F90" s="135" t="str">
        <f t="shared" si="29"/>
        <v>1'h0</v>
      </c>
      <c r="G90" s="135" t="s">
        <v>123</v>
      </c>
      <c r="H90" s="135" t="s">
        <v>2757</v>
      </c>
      <c r="I90" s="135" t="s">
        <v>2758</v>
      </c>
      <c r="J90" s="135">
        <v>0</v>
      </c>
      <c r="K90" s="135" t="str">
        <f t="shared" si="30"/>
        <v>0</v>
      </c>
      <c r="L90" s="135">
        <f t="shared" si="31"/>
        <v>0</v>
      </c>
      <c r="M90" s="135"/>
    </row>
    <row r="91" spans="1:13" ht="14.6">
      <c r="A91" s="135"/>
      <c r="B91" s="135"/>
      <c r="C91" s="135">
        <v>0</v>
      </c>
      <c r="D91" s="135">
        <v>0</v>
      </c>
      <c r="E91" s="135">
        <v>1</v>
      </c>
      <c r="F91" s="135" t="str">
        <f t="shared" si="29"/>
        <v>1'h0</v>
      </c>
      <c r="G91" s="135" t="s">
        <v>123</v>
      </c>
      <c r="H91" s="135" t="s">
        <v>2759</v>
      </c>
      <c r="I91" s="135" t="s">
        <v>2760</v>
      </c>
      <c r="J91" s="135">
        <v>0</v>
      </c>
      <c r="K91" s="135" t="str">
        <f t="shared" si="30"/>
        <v>0</v>
      </c>
      <c r="L91" s="135">
        <f t="shared" si="31"/>
        <v>0</v>
      </c>
      <c r="M91" s="135"/>
    </row>
    <row r="92" spans="1:13" ht="14.6">
      <c r="A92" s="134"/>
      <c r="B92" s="134" t="s">
        <v>2247</v>
      </c>
      <c r="C92" s="134"/>
      <c r="D92" s="134"/>
      <c r="E92" s="134">
        <f>SUM(E93:E95)</f>
        <v>32</v>
      </c>
      <c r="F92" s="134" t="str">
        <f>CONCATENATE("32'h",K92)</f>
        <v>32'h00000004</v>
      </c>
      <c r="G92" s="134"/>
      <c r="H92" s="134" t="s">
        <v>2762</v>
      </c>
      <c r="I92" s="134"/>
      <c r="J92" s="134"/>
      <c r="K92" s="134" t="str">
        <f>LOWER(DEC2HEX(L92,8))</f>
        <v>00000004</v>
      </c>
      <c r="L92" s="134">
        <f>SUM(L93:L95)</f>
        <v>4</v>
      </c>
      <c r="M92" s="134"/>
    </row>
    <row r="93" spans="1:13" ht="14.6">
      <c r="A93" s="135"/>
      <c r="B93" s="135"/>
      <c r="C93" s="135">
        <v>5</v>
      </c>
      <c r="D93" s="135">
        <v>31</v>
      </c>
      <c r="E93" s="135">
        <v>27</v>
      </c>
      <c r="F93" s="135" t="str">
        <f>CONCATENATE(E93,"'h",K93)</f>
        <v>27'h0</v>
      </c>
      <c r="G93" s="135" t="s">
        <v>121</v>
      </c>
      <c r="H93" s="135" t="s">
        <v>106</v>
      </c>
      <c r="I93" s="135" t="s">
        <v>1085</v>
      </c>
      <c r="J93" s="135">
        <v>0</v>
      </c>
      <c r="K93" s="135" t="str">
        <f>LOWER(DEC2HEX(J93))</f>
        <v>0</v>
      </c>
      <c r="L93" s="135">
        <f>J93*(2^C93)</f>
        <v>0</v>
      </c>
      <c r="M93" s="135"/>
    </row>
    <row r="94" spans="1:13" ht="14.6">
      <c r="A94" s="135"/>
      <c r="B94" s="135"/>
      <c r="C94" s="135">
        <v>2</v>
      </c>
      <c r="D94" s="135">
        <v>4</v>
      </c>
      <c r="E94" s="135">
        <v>3</v>
      </c>
      <c r="F94" s="135" t="str">
        <f>CONCATENATE(E94,"'h",K94)</f>
        <v>3'h1</v>
      </c>
      <c r="G94" s="135" t="s">
        <v>123</v>
      </c>
      <c r="H94" s="135" t="s">
        <v>3241</v>
      </c>
      <c r="I94" s="135" t="s">
        <v>2761</v>
      </c>
      <c r="J94" s="135">
        <v>1</v>
      </c>
      <c r="K94" s="135" t="str">
        <f>LOWER(DEC2HEX(J94))</f>
        <v>1</v>
      </c>
      <c r="L94" s="135">
        <f>J94*(2^C94)</f>
        <v>4</v>
      </c>
      <c r="M94" s="135"/>
    </row>
    <row r="95" spans="1:13" ht="14.6">
      <c r="A95" s="135"/>
      <c r="B95" s="135"/>
      <c r="C95" s="135">
        <v>0</v>
      </c>
      <c r="D95" s="135">
        <v>1</v>
      </c>
      <c r="E95" s="135">
        <v>2</v>
      </c>
      <c r="F95" s="135" t="str">
        <f>CONCATENATE(E95,"'h",K95)</f>
        <v>2'h0</v>
      </c>
      <c r="G95" s="135" t="s">
        <v>123</v>
      </c>
      <c r="H95" s="135" t="s">
        <v>2763</v>
      </c>
      <c r="I95" s="135" t="s">
        <v>2764</v>
      </c>
      <c r="J95" s="135">
        <v>0</v>
      </c>
      <c r="K95" s="135" t="str">
        <f>LOWER(DEC2HEX(J95))</f>
        <v>0</v>
      </c>
      <c r="L95" s="135">
        <f>J95*(2^C95)</f>
        <v>0</v>
      </c>
      <c r="M95" s="135"/>
    </row>
    <row r="96" spans="1:13" ht="14.6">
      <c r="A96" s="134"/>
      <c r="B96" s="134" t="s">
        <v>2248</v>
      </c>
      <c r="C96" s="134"/>
      <c r="D96" s="134"/>
      <c r="E96" s="134">
        <f>SUM(E97:E101)</f>
        <v>32</v>
      </c>
      <c r="F96" s="134" t="str">
        <f>CONCATENATE("32'h",K96)</f>
        <v>32'h00000000</v>
      </c>
      <c r="G96" s="134"/>
      <c r="H96" s="134" t="s">
        <v>2765</v>
      </c>
      <c r="I96" s="134"/>
      <c r="J96" s="134"/>
      <c r="K96" s="134" t="str">
        <f>LOWER(DEC2HEX(L96,8))</f>
        <v>00000000</v>
      </c>
      <c r="L96" s="134">
        <f>SUM(L97:L101)</f>
        <v>0</v>
      </c>
      <c r="M96" s="134"/>
    </row>
    <row r="97" spans="1:13" ht="14.6">
      <c r="A97" s="135"/>
      <c r="B97" s="135"/>
      <c r="C97" s="135">
        <v>13</v>
      </c>
      <c r="D97" s="135">
        <v>31</v>
      </c>
      <c r="E97" s="135">
        <v>19</v>
      </c>
      <c r="F97" s="135" t="str">
        <f>CONCATENATE(E97,"'h",K97)</f>
        <v>19'h0</v>
      </c>
      <c r="G97" s="135" t="s">
        <v>121</v>
      </c>
      <c r="H97" s="135" t="s">
        <v>106</v>
      </c>
      <c r="I97" s="135" t="s">
        <v>1085</v>
      </c>
      <c r="J97" s="135">
        <v>0</v>
      </c>
      <c r="K97" s="135" t="str">
        <f>LOWER(DEC2HEX(J97))</f>
        <v>0</v>
      </c>
      <c r="L97" s="135">
        <f>J97*(2^C97)</f>
        <v>0</v>
      </c>
      <c r="M97" s="135"/>
    </row>
    <row r="98" spans="1:13" ht="14.6">
      <c r="A98" s="135"/>
      <c r="B98" s="135"/>
      <c r="C98" s="135">
        <v>12</v>
      </c>
      <c r="D98" s="135">
        <v>12</v>
      </c>
      <c r="E98" s="135">
        <v>1</v>
      </c>
      <c r="F98" s="135" t="str">
        <f>CONCATENATE(E98,"'h",K98)</f>
        <v>1'h0</v>
      </c>
      <c r="G98" s="135" t="s">
        <v>123</v>
      </c>
      <c r="H98" s="135" t="s">
        <v>2766</v>
      </c>
      <c r="I98" s="135" t="s">
        <v>1085</v>
      </c>
      <c r="J98" s="135">
        <v>0</v>
      </c>
      <c r="K98" s="135" t="str">
        <f>LOWER(DEC2HEX(J98))</f>
        <v>0</v>
      </c>
      <c r="L98" s="135">
        <f>J98*(2^C98)</f>
        <v>0</v>
      </c>
      <c r="M98" s="135"/>
    </row>
    <row r="99" spans="1:13" ht="14.6">
      <c r="A99" s="135"/>
      <c r="B99" s="135"/>
      <c r="C99" s="135">
        <v>11</v>
      </c>
      <c r="D99" s="135">
        <v>11</v>
      </c>
      <c r="E99" s="135">
        <v>1</v>
      </c>
      <c r="F99" s="135" t="str">
        <f>CONCATENATE(E99,"'h",K99)</f>
        <v>1'h0</v>
      </c>
      <c r="G99" s="135" t="s">
        <v>123</v>
      </c>
      <c r="H99" s="135" t="s">
        <v>2767</v>
      </c>
      <c r="I99" s="135" t="s">
        <v>1085</v>
      </c>
      <c r="J99" s="135">
        <v>0</v>
      </c>
      <c r="K99" s="135" t="str">
        <f>LOWER(DEC2HEX(J99))</f>
        <v>0</v>
      </c>
      <c r="L99" s="135">
        <f>J99*(2^C99)</f>
        <v>0</v>
      </c>
      <c r="M99" s="135"/>
    </row>
    <row r="100" spans="1:13" ht="14.6">
      <c r="A100" s="135"/>
      <c r="B100" s="135"/>
      <c r="C100" s="135">
        <v>10</v>
      </c>
      <c r="D100" s="135">
        <v>10</v>
      </c>
      <c r="E100" s="135">
        <v>1</v>
      </c>
      <c r="F100" s="135" t="str">
        <f>CONCATENATE(E100,"'h",K100)</f>
        <v>1'h0</v>
      </c>
      <c r="G100" s="135" t="s">
        <v>123</v>
      </c>
      <c r="H100" s="135" t="s">
        <v>2768</v>
      </c>
      <c r="I100" s="135" t="s">
        <v>2769</v>
      </c>
      <c r="J100" s="135">
        <v>0</v>
      </c>
      <c r="K100" s="135" t="str">
        <f>LOWER(DEC2HEX(J100))</f>
        <v>0</v>
      </c>
      <c r="L100" s="135">
        <f>J100*(2^C100)</f>
        <v>0</v>
      </c>
      <c r="M100" s="135"/>
    </row>
    <row r="101" spans="1:13" ht="14.6">
      <c r="A101" s="135"/>
      <c r="B101" s="135"/>
      <c r="C101" s="135">
        <v>0</v>
      </c>
      <c r="D101" s="135">
        <v>9</v>
      </c>
      <c r="E101" s="135">
        <v>10</v>
      </c>
      <c r="F101" s="135" t="str">
        <f>CONCATENATE(E101,"'h",K101)</f>
        <v>10'h0</v>
      </c>
      <c r="G101" s="135" t="s">
        <v>123</v>
      </c>
      <c r="H101" s="135" t="s">
        <v>2770</v>
      </c>
      <c r="I101" s="135" t="s">
        <v>2771</v>
      </c>
      <c r="J101" s="135">
        <v>0</v>
      </c>
      <c r="K101" s="135" t="str">
        <f>LOWER(DEC2HEX(J101))</f>
        <v>0</v>
      </c>
      <c r="L101" s="135">
        <f>J101*(2^C101)</f>
        <v>0</v>
      </c>
      <c r="M101" s="135"/>
    </row>
    <row r="102" spans="1:13" ht="14.6">
      <c r="A102" s="134"/>
      <c r="B102" s="134" t="s">
        <v>2778</v>
      </c>
      <c r="C102" s="134"/>
      <c r="D102" s="134"/>
      <c r="E102" s="134">
        <f>SUM(E103:E106)</f>
        <v>32</v>
      </c>
      <c r="F102" s="134" t="str">
        <f>CONCATENATE("32'h",K102)</f>
        <v>32'h00000002</v>
      </c>
      <c r="G102" s="134"/>
      <c r="H102" s="134" t="s">
        <v>2772</v>
      </c>
      <c r="I102" s="134"/>
      <c r="J102" s="134"/>
      <c r="K102" s="134" t="str">
        <f>LOWER(DEC2HEX(L102,8))</f>
        <v>00000002</v>
      </c>
      <c r="L102" s="134">
        <f>SUM(L103:L106)</f>
        <v>2</v>
      </c>
      <c r="M102" s="134"/>
    </row>
    <row r="103" spans="1:13" ht="14.6">
      <c r="A103" s="135"/>
      <c r="B103" s="135"/>
      <c r="C103" s="135">
        <v>8</v>
      </c>
      <c r="D103" s="135">
        <v>31</v>
      </c>
      <c r="E103" s="135">
        <v>24</v>
      </c>
      <c r="F103" s="135" t="str">
        <f>CONCATENATE(E103,"'h",K103)</f>
        <v>24'h0</v>
      </c>
      <c r="G103" s="135" t="s">
        <v>121</v>
      </c>
      <c r="H103" s="135" t="s">
        <v>106</v>
      </c>
      <c r="I103" s="135" t="s">
        <v>1085</v>
      </c>
      <c r="J103" s="135">
        <v>0</v>
      </c>
      <c r="K103" s="135" t="str">
        <f>LOWER(DEC2HEX(J103))</f>
        <v>0</v>
      </c>
      <c r="L103" s="135">
        <f>J103*(2^C103)</f>
        <v>0</v>
      </c>
      <c r="M103" s="135"/>
    </row>
    <row r="104" spans="1:13" ht="14.6">
      <c r="A104" s="135"/>
      <c r="B104" s="135"/>
      <c r="C104" s="135">
        <v>3</v>
      </c>
      <c r="D104" s="135">
        <v>7</v>
      </c>
      <c r="E104" s="135">
        <v>5</v>
      </c>
      <c r="F104" s="135" t="str">
        <f>CONCATENATE(E104,"'h",K104)</f>
        <v>5'h0</v>
      </c>
      <c r="G104" s="135" t="s">
        <v>123</v>
      </c>
      <c r="H104" s="135" t="s">
        <v>2773</v>
      </c>
      <c r="I104" s="135" t="s">
        <v>2774</v>
      </c>
      <c r="J104" s="135">
        <v>0</v>
      </c>
      <c r="K104" s="135" t="str">
        <f>LOWER(DEC2HEX(J104))</f>
        <v>0</v>
      </c>
      <c r="L104" s="135">
        <f>J104*(2^C104)</f>
        <v>0</v>
      </c>
      <c r="M104" s="135"/>
    </row>
    <row r="105" spans="1:13" ht="29.15">
      <c r="A105" s="135"/>
      <c r="B105" s="135"/>
      <c r="C105" s="135">
        <v>1</v>
      </c>
      <c r="D105" s="135">
        <v>2</v>
      </c>
      <c r="E105" s="135">
        <v>2</v>
      </c>
      <c r="F105" s="135" t="str">
        <f>CONCATENATE(E105,"'h",K105)</f>
        <v>2'h1</v>
      </c>
      <c r="G105" s="135" t="s">
        <v>123</v>
      </c>
      <c r="H105" s="135" t="s">
        <v>2775</v>
      </c>
      <c r="I105" s="198" t="s">
        <v>4403</v>
      </c>
      <c r="J105" s="135">
        <v>1</v>
      </c>
      <c r="K105" s="135" t="str">
        <f>LOWER(DEC2HEX(J105))</f>
        <v>1</v>
      </c>
      <c r="L105" s="135">
        <f>J105*(2^C105)</f>
        <v>2</v>
      </c>
      <c r="M105" s="135"/>
    </row>
    <row r="106" spans="1:13" ht="14.6">
      <c r="A106" s="135"/>
      <c r="B106" s="135"/>
      <c r="C106" s="135">
        <v>0</v>
      </c>
      <c r="D106" s="135">
        <v>0</v>
      </c>
      <c r="E106" s="135">
        <v>1</v>
      </c>
      <c r="F106" s="135" t="str">
        <f>CONCATENATE(E106,"'h",K106)</f>
        <v>1'h0</v>
      </c>
      <c r="G106" s="135" t="s">
        <v>123</v>
      </c>
      <c r="H106" s="135" t="s">
        <v>2776</v>
      </c>
      <c r="I106" s="135" t="s">
        <v>2777</v>
      </c>
      <c r="J106" s="135">
        <v>0</v>
      </c>
      <c r="K106" s="135" t="str">
        <f>LOWER(DEC2HEX(J106))</f>
        <v>0</v>
      </c>
      <c r="L106" s="135">
        <f>J106*(2^C106)</f>
        <v>0</v>
      </c>
      <c r="M106" s="135"/>
    </row>
    <row r="107" spans="1:13" ht="14.6">
      <c r="A107" s="134"/>
      <c r="B107" s="134" t="s">
        <v>2252</v>
      </c>
      <c r="C107" s="134"/>
      <c r="D107" s="134"/>
      <c r="E107" s="134">
        <f>SUM(E108:E136)</f>
        <v>32</v>
      </c>
      <c r="F107" s="134" t="str">
        <f>CONCATENATE("32'h",K107)</f>
        <v>32'h0000000a</v>
      </c>
      <c r="G107" s="134"/>
      <c r="H107" s="134" t="s">
        <v>2779</v>
      </c>
      <c r="I107" s="134"/>
      <c r="J107" s="134"/>
      <c r="K107" s="134" t="str">
        <f>LOWER(DEC2HEX(L107,8))</f>
        <v>0000000a</v>
      </c>
      <c r="L107" s="134">
        <f>SUM(L108:L136)</f>
        <v>10</v>
      </c>
      <c r="M107" s="134"/>
    </row>
    <row r="108" spans="1:13" ht="14.6">
      <c r="A108" s="135"/>
      <c r="B108" s="135"/>
      <c r="C108" s="135">
        <v>31</v>
      </c>
      <c r="D108" s="135">
        <v>31</v>
      </c>
      <c r="E108" s="135">
        <v>1</v>
      </c>
      <c r="F108" s="135" t="str">
        <f t="shared" ref="F108:F136" si="32">CONCATENATE(E108,"'h",K108)</f>
        <v>1'h0</v>
      </c>
      <c r="G108" s="135" t="s">
        <v>121</v>
      </c>
      <c r="H108" s="135" t="s">
        <v>106</v>
      </c>
      <c r="I108" s="135" t="s">
        <v>1085</v>
      </c>
      <c r="J108" s="135">
        <v>0</v>
      </c>
      <c r="K108" s="135" t="str">
        <f t="shared" ref="K108:K136" si="33">LOWER(DEC2HEX(J108))</f>
        <v>0</v>
      </c>
      <c r="L108" s="135">
        <f t="shared" ref="L108:L136" si="34">J108*(2^C108)</f>
        <v>0</v>
      </c>
      <c r="M108" s="135"/>
    </row>
    <row r="109" spans="1:13" ht="14.6">
      <c r="A109" s="135"/>
      <c r="B109" s="135"/>
      <c r="C109" s="135">
        <v>30</v>
      </c>
      <c r="D109" s="135">
        <v>30</v>
      </c>
      <c r="E109" s="135">
        <v>1</v>
      </c>
      <c r="F109" s="135" t="str">
        <f t="shared" si="32"/>
        <v>1'h0</v>
      </c>
      <c r="G109" s="135" t="s">
        <v>123</v>
      </c>
      <c r="H109" s="135" t="s">
        <v>2780</v>
      </c>
      <c r="I109" s="135" t="s">
        <v>1085</v>
      </c>
      <c r="J109" s="135">
        <v>0</v>
      </c>
      <c r="K109" s="135" t="str">
        <f t="shared" si="33"/>
        <v>0</v>
      </c>
      <c r="L109" s="135">
        <f t="shared" si="34"/>
        <v>0</v>
      </c>
      <c r="M109" s="135"/>
    </row>
    <row r="110" spans="1:13" ht="14.6">
      <c r="A110" s="135"/>
      <c r="B110" s="135"/>
      <c r="C110" s="135">
        <v>29</v>
      </c>
      <c r="D110" s="135">
        <v>29</v>
      </c>
      <c r="E110" s="135">
        <v>1</v>
      </c>
      <c r="F110" s="135" t="str">
        <f t="shared" si="32"/>
        <v>1'h0</v>
      </c>
      <c r="G110" s="135" t="s">
        <v>123</v>
      </c>
      <c r="H110" s="135" t="s">
        <v>2781</v>
      </c>
      <c r="I110" s="135" t="s">
        <v>1085</v>
      </c>
      <c r="J110" s="135">
        <v>0</v>
      </c>
      <c r="K110" s="135" t="str">
        <f t="shared" si="33"/>
        <v>0</v>
      </c>
      <c r="L110" s="135">
        <f t="shared" si="34"/>
        <v>0</v>
      </c>
      <c r="M110" s="135"/>
    </row>
    <row r="111" spans="1:13" ht="14.6">
      <c r="A111" s="135"/>
      <c r="B111" s="135"/>
      <c r="C111" s="135">
        <v>28</v>
      </c>
      <c r="D111" s="135">
        <v>28</v>
      </c>
      <c r="E111" s="135">
        <v>1</v>
      </c>
      <c r="F111" s="135" t="str">
        <f t="shared" si="32"/>
        <v>1'h0</v>
      </c>
      <c r="G111" s="135" t="s">
        <v>123</v>
      </c>
      <c r="H111" s="135" t="s">
        <v>2782</v>
      </c>
      <c r="I111" s="135" t="s">
        <v>1085</v>
      </c>
      <c r="J111" s="135">
        <v>0</v>
      </c>
      <c r="K111" s="135" t="str">
        <f t="shared" si="33"/>
        <v>0</v>
      </c>
      <c r="L111" s="135">
        <f t="shared" si="34"/>
        <v>0</v>
      </c>
      <c r="M111" s="135"/>
    </row>
    <row r="112" spans="1:13" ht="14.6">
      <c r="A112" s="135"/>
      <c r="B112" s="135"/>
      <c r="C112" s="135">
        <v>27</v>
      </c>
      <c r="D112" s="135">
        <v>27</v>
      </c>
      <c r="E112" s="135">
        <v>1</v>
      </c>
      <c r="F112" s="135" t="str">
        <f t="shared" si="32"/>
        <v>1'h0</v>
      </c>
      <c r="G112" s="135" t="s">
        <v>123</v>
      </c>
      <c r="H112" s="135" t="s">
        <v>2783</v>
      </c>
      <c r="I112" s="135" t="s">
        <v>1085</v>
      </c>
      <c r="J112" s="135">
        <v>0</v>
      </c>
      <c r="K112" s="135" t="str">
        <f t="shared" si="33"/>
        <v>0</v>
      </c>
      <c r="L112" s="135">
        <f t="shared" si="34"/>
        <v>0</v>
      </c>
      <c r="M112" s="135"/>
    </row>
    <row r="113" spans="1:13" ht="14.6">
      <c r="A113" s="135"/>
      <c r="B113" s="135"/>
      <c r="C113" s="135">
        <v>26</v>
      </c>
      <c r="D113" s="135">
        <v>26</v>
      </c>
      <c r="E113" s="135">
        <v>1</v>
      </c>
      <c r="F113" s="135" t="str">
        <f t="shared" si="32"/>
        <v>1'h0</v>
      </c>
      <c r="G113" s="135" t="s">
        <v>123</v>
      </c>
      <c r="H113" s="135" t="s">
        <v>2784</v>
      </c>
      <c r="I113" s="135" t="s">
        <v>1085</v>
      </c>
      <c r="J113" s="135">
        <v>0</v>
      </c>
      <c r="K113" s="135" t="str">
        <f t="shared" si="33"/>
        <v>0</v>
      </c>
      <c r="L113" s="135">
        <f t="shared" si="34"/>
        <v>0</v>
      </c>
      <c r="M113" s="135"/>
    </row>
    <row r="114" spans="1:13" ht="14.6">
      <c r="A114" s="135"/>
      <c r="B114" s="135"/>
      <c r="C114" s="135">
        <v>25</v>
      </c>
      <c r="D114" s="135">
        <v>25</v>
      </c>
      <c r="E114" s="135">
        <v>1</v>
      </c>
      <c r="F114" s="135" t="str">
        <f t="shared" si="32"/>
        <v>1'h0</v>
      </c>
      <c r="G114" s="135" t="s">
        <v>123</v>
      </c>
      <c r="H114" s="135" t="s">
        <v>2785</v>
      </c>
      <c r="I114" s="135" t="s">
        <v>1085</v>
      </c>
      <c r="J114" s="135">
        <v>0</v>
      </c>
      <c r="K114" s="135" t="str">
        <f t="shared" si="33"/>
        <v>0</v>
      </c>
      <c r="L114" s="135">
        <f t="shared" si="34"/>
        <v>0</v>
      </c>
      <c r="M114" s="135"/>
    </row>
    <row r="115" spans="1:13" ht="14.6">
      <c r="A115" s="135"/>
      <c r="B115" s="135"/>
      <c r="C115" s="135">
        <v>24</v>
      </c>
      <c r="D115" s="135">
        <v>24</v>
      </c>
      <c r="E115" s="135">
        <v>1</v>
      </c>
      <c r="F115" s="135" t="str">
        <f t="shared" si="32"/>
        <v>1'h0</v>
      </c>
      <c r="G115" s="135" t="s">
        <v>123</v>
      </c>
      <c r="H115" s="135" t="s">
        <v>2786</v>
      </c>
      <c r="I115" s="135" t="s">
        <v>1085</v>
      </c>
      <c r="J115" s="135">
        <v>0</v>
      </c>
      <c r="K115" s="135" t="str">
        <f t="shared" si="33"/>
        <v>0</v>
      </c>
      <c r="L115" s="135">
        <f t="shared" si="34"/>
        <v>0</v>
      </c>
      <c r="M115" s="135"/>
    </row>
    <row r="116" spans="1:13" ht="14.6">
      <c r="A116" s="135"/>
      <c r="B116" s="135"/>
      <c r="C116" s="135">
        <v>23</v>
      </c>
      <c r="D116" s="135">
        <v>23</v>
      </c>
      <c r="E116" s="135">
        <v>1</v>
      </c>
      <c r="F116" s="135" t="str">
        <f t="shared" si="32"/>
        <v>1'h0</v>
      </c>
      <c r="G116" s="135" t="s">
        <v>123</v>
      </c>
      <c r="H116" s="135" t="s">
        <v>2787</v>
      </c>
      <c r="I116" s="135" t="s">
        <v>1085</v>
      </c>
      <c r="J116" s="135">
        <v>0</v>
      </c>
      <c r="K116" s="135" t="str">
        <f t="shared" si="33"/>
        <v>0</v>
      </c>
      <c r="L116" s="135">
        <f t="shared" si="34"/>
        <v>0</v>
      </c>
      <c r="M116" s="135"/>
    </row>
    <row r="117" spans="1:13" ht="14.6">
      <c r="A117" s="135"/>
      <c r="B117" s="135"/>
      <c r="C117" s="135">
        <v>22</v>
      </c>
      <c r="D117" s="135">
        <v>22</v>
      </c>
      <c r="E117" s="135">
        <v>1</v>
      </c>
      <c r="F117" s="135" t="str">
        <f t="shared" si="32"/>
        <v>1'h0</v>
      </c>
      <c r="G117" s="135" t="s">
        <v>123</v>
      </c>
      <c r="H117" s="135" t="s">
        <v>2788</v>
      </c>
      <c r="I117" s="135" t="s">
        <v>1085</v>
      </c>
      <c r="J117" s="135">
        <v>0</v>
      </c>
      <c r="K117" s="135" t="str">
        <f t="shared" si="33"/>
        <v>0</v>
      </c>
      <c r="L117" s="135">
        <f t="shared" si="34"/>
        <v>0</v>
      </c>
      <c r="M117" s="135"/>
    </row>
    <row r="118" spans="1:13" ht="14.6">
      <c r="A118" s="135"/>
      <c r="B118" s="135"/>
      <c r="C118" s="135">
        <v>21</v>
      </c>
      <c r="D118" s="135">
        <v>21</v>
      </c>
      <c r="E118" s="135">
        <v>1</v>
      </c>
      <c r="F118" s="135" t="str">
        <f t="shared" si="32"/>
        <v>1'h0</v>
      </c>
      <c r="G118" s="135" t="s">
        <v>123</v>
      </c>
      <c r="H118" s="135" t="s">
        <v>2789</v>
      </c>
      <c r="I118" s="135" t="s">
        <v>1085</v>
      </c>
      <c r="J118" s="135">
        <v>0</v>
      </c>
      <c r="K118" s="135" t="str">
        <f t="shared" si="33"/>
        <v>0</v>
      </c>
      <c r="L118" s="135">
        <f t="shared" si="34"/>
        <v>0</v>
      </c>
      <c r="M118" s="135"/>
    </row>
    <row r="119" spans="1:13" ht="14.6">
      <c r="A119" s="135"/>
      <c r="B119" s="135"/>
      <c r="C119" s="135">
        <v>20</v>
      </c>
      <c r="D119" s="135">
        <v>20</v>
      </c>
      <c r="E119" s="135">
        <v>1</v>
      </c>
      <c r="F119" s="135" t="str">
        <f t="shared" si="32"/>
        <v>1'h0</v>
      </c>
      <c r="G119" s="135" t="s">
        <v>123</v>
      </c>
      <c r="H119" s="135" t="s">
        <v>2790</v>
      </c>
      <c r="I119" s="135" t="s">
        <v>1085</v>
      </c>
      <c r="J119" s="135">
        <v>0</v>
      </c>
      <c r="K119" s="135" t="str">
        <f t="shared" si="33"/>
        <v>0</v>
      </c>
      <c r="L119" s="135">
        <f t="shared" si="34"/>
        <v>0</v>
      </c>
      <c r="M119" s="135"/>
    </row>
    <row r="120" spans="1:13" ht="14.6">
      <c r="A120" s="135"/>
      <c r="B120" s="135"/>
      <c r="C120" s="135">
        <v>19</v>
      </c>
      <c r="D120" s="135">
        <v>19</v>
      </c>
      <c r="E120" s="135">
        <v>1</v>
      </c>
      <c r="F120" s="135" t="str">
        <f t="shared" si="32"/>
        <v>1'h0</v>
      </c>
      <c r="G120" s="135" t="s">
        <v>123</v>
      </c>
      <c r="H120" s="135" t="s">
        <v>2791</v>
      </c>
      <c r="I120" s="135" t="s">
        <v>1085</v>
      </c>
      <c r="J120" s="135">
        <v>0</v>
      </c>
      <c r="K120" s="135" t="str">
        <f t="shared" si="33"/>
        <v>0</v>
      </c>
      <c r="L120" s="135">
        <f t="shared" si="34"/>
        <v>0</v>
      </c>
      <c r="M120" s="135"/>
    </row>
    <row r="121" spans="1:13" ht="14.6">
      <c r="A121" s="135"/>
      <c r="B121" s="135"/>
      <c r="C121" s="135">
        <v>18</v>
      </c>
      <c r="D121" s="135">
        <v>18</v>
      </c>
      <c r="E121" s="135">
        <v>1</v>
      </c>
      <c r="F121" s="135" t="str">
        <f t="shared" si="32"/>
        <v>1'h0</v>
      </c>
      <c r="G121" s="135" t="s">
        <v>123</v>
      </c>
      <c r="H121" s="135" t="s">
        <v>2792</v>
      </c>
      <c r="I121" s="135" t="s">
        <v>1085</v>
      </c>
      <c r="J121" s="135">
        <v>0</v>
      </c>
      <c r="K121" s="135" t="str">
        <f t="shared" si="33"/>
        <v>0</v>
      </c>
      <c r="L121" s="135">
        <f t="shared" si="34"/>
        <v>0</v>
      </c>
      <c r="M121" s="135"/>
    </row>
    <row r="122" spans="1:13" ht="14.6">
      <c r="A122" s="135"/>
      <c r="B122" s="135"/>
      <c r="C122" s="135">
        <v>17</v>
      </c>
      <c r="D122" s="135">
        <v>17</v>
      </c>
      <c r="E122" s="135">
        <v>1</v>
      </c>
      <c r="F122" s="135" t="str">
        <f t="shared" si="32"/>
        <v>1'h0</v>
      </c>
      <c r="G122" s="135" t="s">
        <v>123</v>
      </c>
      <c r="H122" s="135" t="s">
        <v>2793</v>
      </c>
      <c r="I122" s="135" t="s">
        <v>1085</v>
      </c>
      <c r="J122" s="135">
        <v>0</v>
      </c>
      <c r="K122" s="135" t="str">
        <f t="shared" si="33"/>
        <v>0</v>
      </c>
      <c r="L122" s="135">
        <f t="shared" si="34"/>
        <v>0</v>
      </c>
      <c r="M122" s="135"/>
    </row>
    <row r="123" spans="1:13" ht="14.6">
      <c r="A123" s="135"/>
      <c r="B123" s="135"/>
      <c r="C123" s="135">
        <v>16</v>
      </c>
      <c r="D123" s="135">
        <v>16</v>
      </c>
      <c r="E123" s="135">
        <v>1</v>
      </c>
      <c r="F123" s="135" t="str">
        <f t="shared" si="32"/>
        <v>1'h0</v>
      </c>
      <c r="G123" s="135" t="s">
        <v>123</v>
      </c>
      <c r="H123" s="135" t="s">
        <v>2794</v>
      </c>
      <c r="I123" s="135" t="s">
        <v>2795</v>
      </c>
      <c r="J123" s="135">
        <v>0</v>
      </c>
      <c r="K123" s="135" t="str">
        <f t="shared" si="33"/>
        <v>0</v>
      </c>
      <c r="L123" s="135">
        <f t="shared" si="34"/>
        <v>0</v>
      </c>
      <c r="M123" s="135"/>
    </row>
    <row r="124" spans="1:13" ht="14.6">
      <c r="A124" s="135"/>
      <c r="B124" s="135"/>
      <c r="C124" s="135">
        <v>15</v>
      </c>
      <c r="D124" s="135">
        <v>15</v>
      </c>
      <c r="E124" s="135">
        <v>1</v>
      </c>
      <c r="F124" s="135" t="str">
        <f t="shared" si="32"/>
        <v>1'h0</v>
      </c>
      <c r="G124" s="135" t="s">
        <v>123</v>
      </c>
      <c r="H124" s="135" t="s">
        <v>2796</v>
      </c>
      <c r="I124" s="135" t="s">
        <v>2797</v>
      </c>
      <c r="J124" s="135">
        <v>0</v>
      </c>
      <c r="K124" s="135" t="str">
        <f t="shared" si="33"/>
        <v>0</v>
      </c>
      <c r="L124" s="135">
        <f t="shared" si="34"/>
        <v>0</v>
      </c>
      <c r="M124" s="135"/>
    </row>
    <row r="125" spans="1:13" ht="14.6">
      <c r="A125" s="135"/>
      <c r="B125" s="135"/>
      <c r="C125" s="135">
        <v>14</v>
      </c>
      <c r="D125" s="135">
        <v>14</v>
      </c>
      <c r="E125" s="135">
        <v>1</v>
      </c>
      <c r="F125" s="135" t="str">
        <f t="shared" si="32"/>
        <v>1'h0</v>
      </c>
      <c r="G125" s="135" t="s">
        <v>123</v>
      </c>
      <c r="H125" s="135" t="s">
        <v>2798</v>
      </c>
      <c r="I125" s="135" t="s">
        <v>2799</v>
      </c>
      <c r="J125" s="135">
        <v>0</v>
      </c>
      <c r="K125" s="135" t="str">
        <f t="shared" si="33"/>
        <v>0</v>
      </c>
      <c r="L125" s="135">
        <f t="shared" si="34"/>
        <v>0</v>
      </c>
      <c r="M125" s="135"/>
    </row>
    <row r="126" spans="1:13" ht="14.6">
      <c r="A126" s="135"/>
      <c r="B126" s="135"/>
      <c r="C126" s="135">
        <v>13</v>
      </c>
      <c r="D126" s="135">
        <v>13</v>
      </c>
      <c r="E126" s="135">
        <v>1</v>
      </c>
      <c r="F126" s="135" t="str">
        <f t="shared" si="32"/>
        <v>1'h0</v>
      </c>
      <c r="G126" s="135" t="s">
        <v>123</v>
      </c>
      <c r="H126" s="135" t="s">
        <v>2800</v>
      </c>
      <c r="I126" s="135" t="s">
        <v>2801</v>
      </c>
      <c r="J126" s="135">
        <v>0</v>
      </c>
      <c r="K126" s="135" t="str">
        <f t="shared" si="33"/>
        <v>0</v>
      </c>
      <c r="L126" s="135">
        <f t="shared" si="34"/>
        <v>0</v>
      </c>
      <c r="M126" s="135"/>
    </row>
    <row r="127" spans="1:13" ht="14.6">
      <c r="A127" s="135"/>
      <c r="B127" s="135"/>
      <c r="C127" s="135">
        <v>12</v>
      </c>
      <c r="D127" s="135">
        <v>12</v>
      </c>
      <c r="E127" s="135">
        <v>1</v>
      </c>
      <c r="F127" s="135" t="str">
        <f t="shared" si="32"/>
        <v>1'h0</v>
      </c>
      <c r="G127" s="135" t="s">
        <v>123</v>
      </c>
      <c r="H127" s="135" t="s">
        <v>2802</v>
      </c>
      <c r="I127" s="135" t="s">
        <v>2803</v>
      </c>
      <c r="J127" s="135">
        <v>0</v>
      </c>
      <c r="K127" s="135" t="str">
        <f t="shared" si="33"/>
        <v>0</v>
      </c>
      <c r="L127" s="135">
        <f t="shared" si="34"/>
        <v>0</v>
      </c>
      <c r="M127" s="135"/>
    </row>
    <row r="128" spans="1:13" ht="14.6">
      <c r="A128" s="135"/>
      <c r="B128" s="135"/>
      <c r="C128" s="135">
        <v>11</v>
      </c>
      <c r="D128" s="135">
        <v>11</v>
      </c>
      <c r="E128" s="135">
        <v>1</v>
      </c>
      <c r="F128" s="135" t="str">
        <f t="shared" si="32"/>
        <v>1'h0</v>
      </c>
      <c r="G128" s="135" t="s">
        <v>123</v>
      </c>
      <c r="H128" s="135" t="s">
        <v>2804</v>
      </c>
      <c r="I128" s="135" t="s">
        <v>2805</v>
      </c>
      <c r="J128" s="135">
        <v>0</v>
      </c>
      <c r="K128" s="135" t="str">
        <f t="shared" si="33"/>
        <v>0</v>
      </c>
      <c r="L128" s="135">
        <f t="shared" si="34"/>
        <v>0</v>
      </c>
      <c r="M128" s="135"/>
    </row>
    <row r="129" spans="1:13" ht="14.6">
      <c r="A129" s="135"/>
      <c r="B129" s="135"/>
      <c r="C129" s="135">
        <v>10</v>
      </c>
      <c r="D129" s="135">
        <v>10</v>
      </c>
      <c r="E129" s="135">
        <v>1</v>
      </c>
      <c r="F129" s="135" t="str">
        <f t="shared" si="32"/>
        <v>1'h0</v>
      </c>
      <c r="G129" s="135" t="s">
        <v>123</v>
      </c>
      <c r="H129" s="135" t="s">
        <v>2806</v>
      </c>
      <c r="I129" s="135" t="s">
        <v>2807</v>
      </c>
      <c r="J129" s="135">
        <v>0</v>
      </c>
      <c r="K129" s="135" t="str">
        <f t="shared" si="33"/>
        <v>0</v>
      </c>
      <c r="L129" s="135">
        <f t="shared" si="34"/>
        <v>0</v>
      </c>
      <c r="M129" s="135"/>
    </row>
    <row r="130" spans="1:13" ht="14.6">
      <c r="A130" s="135"/>
      <c r="B130" s="135"/>
      <c r="C130" s="135">
        <v>9</v>
      </c>
      <c r="D130" s="135">
        <v>9</v>
      </c>
      <c r="E130" s="135">
        <v>1</v>
      </c>
      <c r="F130" s="135" t="str">
        <f t="shared" si="32"/>
        <v>1'h0</v>
      </c>
      <c r="G130" s="135" t="s">
        <v>123</v>
      </c>
      <c r="H130" s="135" t="s">
        <v>2808</v>
      </c>
      <c r="I130" s="135" t="s">
        <v>2809</v>
      </c>
      <c r="J130" s="135">
        <v>0</v>
      </c>
      <c r="K130" s="135" t="str">
        <f t="shared" si="33"/>
        <v>0</v>
      </c>
      <c r="L130" s="135">
        <f t="shared" si="34"/>
        <v>0</v>
      </c>
      <c r="M130" s="135"/>
    </row>
    <row r="131" spans="1:13" ht="14.6">
      <c r="A131" s="135"/>
      <c r="B131" s="135"/>
      <c r="C131" s="135">
        <v>8</v>
      </c>
      <c r="D131" s="135">
        <v>8</v>
      </c>
      <c r="E131" s="135">
        <v>1</v>
      </c>
      <c r="F131" s="135" t="str">
        <f t="shared" si="32"/>
        <v>1'h0</v>
      </c>
      <c r="G131" s="135" t="s">
        <v>123</v>
      </c>
      <c r="H131" s="135" t="s">
        <v>2810</v>
      </c>
      <c r="I131" s="135" t="s">
        <v>2811</v>
      </c>
      <c r="J131" s="135">
        <v>0</v>
      </c>
      <c r="K131" s="135" t="str">
        <f t="shared" si="33"/>
        <v>0</v>
      </c>
      <c r="L131" s="135">
        <f t="shared" si="34"/>
        <v>0</v>
      </c>
      <c r="M131" s="135"/>
    </row>
    <row r="132" spans="1:13" ht="14.6">
      <c r="A132" s="135"/>
      <c r="B132" s="135"/>
      <c r="C132" s="135">
        <v>7</v>
      </c>
      <c r="D132" s="135">
        <v>7</v>
      </c>
      <c r="E132" s="135">
        <v>1</v>
      </c>
      <c r="F132" s="135" t="str">
        <f t="shared" si="32"/>
        <v>1'h0</v>
      </c>
      <c r="G132" s="135" t="s">
        <v>123</v>
      </c>
      <c r="H132" s="135" t="s">
        <v>2812</v>
      </c>
      <c r="I132" s="135" t="s">
        <v>2813</v>
      </c>
      <c r="J132" s="135">
        <v>0</v>
      </c>
      <c r="K132" s="135" t="str">
        <f t="shared" si="33"/>
        <v>0</v>
      </c>
      <c r="L132" s="135">
        <f t="shared" si="34"/>
        <v>0</v>
      </c>
      <c r="M132" s="135"/>
    </row>
    <row r="133" spans="1:13" ht="14.6">
      <c r="A133" s="135"/>
      <c r="B133" s="135"/>
      <c r="C133" s="135">
        <v>6</v>
      </c>
      <c r="D133" s="135">
        <v>6</v>
      </c>
      <c r="E133" s="135">
        <v>1</v>
      </c>
      <c r="F133" s="135" t="str">
        <f t="shared" si="32"/>
        <v>1'h0</v>
      </c>
      <c r="G133" s="135" t="s">
        <v>123</v>
      </c>
      <c r="H133" s="135" t="s">
        <v>2814</v>
      </c>
      <c r="I133" s="135" t="s">
        <v>2815</v>
      </c>
      <c r="J133" s="135">
        <v>0</v>
      </c>
      <c r="K133" s="135" t="str">
        <f t="shared" si="33"/>
        <v>0</v>
      </c>
      <c r="L133" s="135">
        <f t="shared" si="34"/>
        <v>0</v>
      </c>
      <c r="M133" s="135"/>
    </row>
    <row r="134" spans="1:13" ht="14.6">
      <c r="A134" s="135"/>
      <c r="B134" s="135"/>
      <c r="C134" s="135">
        <v>5</v>
      </c>
      <c r="D134" s="135">
        <v>5</v>
      </c>
      <c r="E134" s="135">
        <v>1</v>
      </c>
      <c r="F134" s="135" t="str">
        <f t="shared" si="32"/>
        <v>1'h0</v>
      </c>
      <c r="G134" s="135" t="s">
        <v>123</v>
      </c>
      <c r="H134" s="135" t="s">
        <v>2816</v>
      </c>
      <c r="I134" s="135" t="s">
        <v>2817</v>
      </c>
      <c r="J134" s="135">
        <v>0</v>
      </c>
      <c r="K134" s="135" t="str">
        <f t="shared" si="33"/>
        <v>0</v>
      </c>
      <c r="L134" s="135">
        <f t="shared" si="34"/>
        <v>0</v>
      </c>
      <c r="M134" s="135"/>
    </row>
    <row r="135" spans="1:13" ht="14.6">
      <c r="A135" s="135"/>
      <c r="B135" s="135"/>
      <c r="C135" s="135">
        <v>4</v>
      </c>
      <c r="D135" s="135">
        <v>4</v>
      </c>
      <c r="E135" s="135">
        <v>1</v>
      </c>
      <c r="F135" s="135" t="str">
        <f t="shared" si="32"/>
        <v>1'h0</v>
      </c>
      <c r="G135" s="135" t="s">
        <v>123</v>
      </c>
      <c r="H135" s="135" t="s">
        <v>2818</v>
      </c>
      <c r="I135" s="135" t="s">
        <v>2817</v>
      </c>
      <c r="J135" s="135">
        <v>0</v>
      </c>
      <c r="K135" s="135" t="str">
        <f t="shared" si="33"/>
        <v>0</v>
      </c>
      <c r="L135" s="135">
        <f t="shared" si="34"/>
        <v>0</v>
      </c>
      <c r="M135" s="135"/>
    </row>
    <row r="136" spans="1:13" ht="14.6">
      <c r="A136" s="135"/>
      <c r="B136" s="135"/>
      <c r="C136" s="135">
        <v>0</v>
      </c>
      <c r="D136" s="135">
        <v>3</v>
      </c>
      <c r="E136" s="135">
        <v>4</v>
      </c>
      <c r="F136" s="135" t="str">
        <f t="shared" si="32"/>
        <v>4'ha</v>
      </c>
      <c r="G136" s="135" t="s">
        <v>123</v>
      </c>
      <c r="H136" s="135" t="s">
        <v>2819</v>
      </c>
      <c r="I136" s="135" t="s">
        <v>2820</v>
      </c>
      <c r="J136" s="135">
        <v>10</v>
      </c>
      <c r="K136" s="135" t="str">
        <f t="shared" si="33"/>
        <v>a</v>
      </c>
      <c r="L136" s="135">
        <f t="shared" si="34"/>
        <v>10</v>
      </c>
      <c r="M136" s="135"/>
    </row>
    <row r="137" spans="1:13" ht="14.6">
      <c r="A137" s="134"/>
      <c r="B137" s="134" t="s">
        <v>2254</v>
      </c>
      <c r="C137" s="134"/>
      <c r="D137" s="134"/>
      <c r="E137" s="134">
        <f>SUM(E138:E144)</f>
        <v>32</v>
      </c>
      <c r="F137" s="134" t="str">
        <f>CONCATENATE("32'h",K137)</f>
        <v>32'h00054ecb</v>
      </c>
      <c r="G137" s="134"/>
      <c r="H137" s="134" t="s">
        <v>2821</v>
      </c>
      <c r="I137" s="134"/>
      <c r="J137" s="134"/>
      <c r="K137" s="134" t="str">
        <f>LOWER(DEC2HEX(L137,8))</f>
        <v>00054ecb</v>
      </c>
      <c r="L137" s="134">
        <f>SUM(L138:L144)</f>
        <v>347851</v>
      </c>
      <c r="M137" s="134"/>
    </row>
    <row r="138" spans="1:13" ht="14.6">
      <c r="A138" s="135"/>
      <c r="B138" s="135"/>
      <c r="C138" s="135">
        <v>21</v>
      </c>
      <c r="D138" s="135">
        <v>31</v>
      </c>
      <c r="E138" s="135">
        <v>11</v>
      </c>
      <c r="F138" s="135" t="str">
        <f t="shared" ref="F138:F144" si="35">CONCATENATE(E138,"'h",K138)</f>
        <v>11'h0</v>
      </c>
      <c r="G138" s="135" t="s">
        <v>121</v>
      </c>
      <c r="H138" s="135" t="s">
        <v>106</v>
      </c>
      <c r="I138" s="135" t="s">
        <v>1085</v>
      </c>
      <c r="J138" s="135">
        <v>0</v>
      </c>
      <c r="K138" s="135" t="str">
        <f t="shared" ref="K138:K144" si="36">LOWER(DEC2HEX(J138))</f>
        <v>0</v>
      </c>
      <c r="L138" s="135">
        <f t="shared" ref="L138:L144" si="37">J138*(2^C138)</f>
        <v>0</v>
      </c>
      <c r="M138" s="135"/>
    </row>
    <row r="139" spans="1:13" ht="14.6">
      <c r="A139" s="135"/>
      <c r="B139" s="135"/>
      <c r="C139" s="135">
        <v>20</v>
      </c>
      <c r="D139" s="135">
        <v>20</v>
      </c>
      <c r="E139" s="135">
        <v>1</v>
      </c>
      <c r="F139" s="135" t="str">
        <f t="shared" si="35"/>
        <v>1'h0</v>
      </c>
      <c r="G139" s="135" t="s">
        <v>123</v>
      </c>
      <c r="H139" s="135" t="s">
        <v>2822</v>
      </c>
      <c r="I139" s="135" t="s">
        <v>1085</v>
      </c>
      <c r="J139" s="135">
        <v>0</v>
      </c>
      <c r="K139" s="135" t="str">
        <f t="shared" si="36"/>
        <v>0</v>
      </c>
      <c r="L139" s="135">
        <f t="shared" si="37"/>
        <v>0</v>
      </c>
      <c r="M139" s="135"/>
    </row>
    <row r="140" spans="1:13" ht="14.6">
      <c r="A140" s="135"/>
      <c r="B140" s="135"/>
      <c r="C140" s="135">
        <v>19</v>
      </c>
      <c r="D140" s="135">
        <v>19</v>
      </c>
      <c r="E140" s="135">
        <v>1</v>
      </c>
      <c r="F140" s="135" t="str">
        <f t="shared" si="35"/>
        <v>1'h0</v>
      </c>
      <c r="G140" s="135" t="s">
        <v>123</v>
      </c>
      <c r="H140" s="135" t="s">
        <v>2823</v>
      </c>
      <c r="I140" s="135" t="s">
        <v>1085</v>
      </c>
      <c r="J140" s="135">
        <v>0</v>
      </c>
      <c r="K140" s="135" t="str">
        <f t="shared" si="36"/>
        <v>0</v>
      </c>
      <c r="L140" s="135">
        <f t="shared" si="37"/>
        <v>0</v>
      </c>
      <c r="M140" s="135"/>
    </row>
    <row r="141" spans="1:13" ht="14.6">
      <c r="A141" s="135"/>
      <c r="B141" s="135"/>
      <c r="C141" s="135">
        <v>15</v>
      </c>
      <c r="D141" s="135">
        <v>18</v>
      </c>
      <c r="E141" s="135">
        <v>4</v>
      </c>
      <c r="F141" s="135" t="str">
        <f t="shared" si="35"/>
        <v>4'ha</v>
      </c>
      <c r="G141" s="135" t="s">
        <v>123</v>
      </c>
      <c r="H141" s="135" t="s">
        <v>2824</v>
      </c>
      <c r="I141" s="135" t="s">
        <v>2820</v>
      </c>
      <c r="J141" s="135">
        <v>10</v>
      </c>
      <c r="K141" s="135" t="str">
        <f t="shared" si="36"/>
        <v>a</v>
      </c>
      <c r="L141" s="135">
        <f t="shared" si="37"/>
        <v>327680</v>
      </c>
      <c r="M141" s="135"/>
    </row>
    <row r="142" spans="1:13" ht="14.6">
      <c r="A142" s="135"/>
      <c r="B142" s="135"/>
      <c r="C142" s="135">
        <v>12</v>
      </c>
      <c r="D142" s="135">
        <v>14</v>
      </c>
      <c r="E142" s="135">
        <v>3</v>
      </c>
      <c r="F142" s="135" t="str">
        <f t="shared" si="35"/>
        <v>3'h4</v>
      </c>
      <c r="G142" s="135" t="s">
        <v>123</v>
      </c>
      <c r="H142" s="135" t="s">
        <v>2825</v>
      </c>
      <c r="I142" s="135" t="s">
        <v>2826</v>
      </c>
      <c r="J142" s="135">
        <v>4</v>
      </c>
      <c r="K142" s="135" t="str">
        <f t="shared" si="36"/>
        <v>4</v>
      </c>
      <c r="L142" s="135">
        <f t="shared" si="37"/>
        <v>16384</v>
      </c>
      <c r="M142" s="135"/>
    </row>
    <row r="143" spans="1:13" ht="14.6">
      <c r="A143" s="135"/>
      <c r="B143" s="135"/>
      <c r="C143" s="135">
        <v>9</v>
      </c>
      <c r="D143" s="135">
        <v>11</v>
      </c>
      <c r="E143" s="135">
        <v>3</v>
      </c>
      <c r="F143" s="135" t="str">
        <f t="shared" si="35"/>
        <v>3'h7</v>
      </c>
      <c r="G143" s="135" t="s">
        <v>123</v>
      </c>
      <c r="H143" s="135" t="s">
        <v>2827</v>
      </c>
      <c r="I143" s="135" t="s">
        <v>2826</v>
      </c>
      <c r="J143" s="135">
        <v>7</v>
      </c>
      <c r="K143" s="135" t="str">
        <f t="shared" si="36"/>
        <v>7</v>
      </c>
      <c r="L143" s="135">
        <f t="shared" si="37"/>
        <v>3584</v>
      </c>
      <c r="M143" s="135"/>
    </row>
    <row r="144" spans="1:13" ht="14.6">
      <c r="A144" s="135"/>
      <c r="B144" s="135"/>
      <c r="C144" s="135">
        <v>0</v>
      </c>
      <c r="D144" s="135">
        <v>8</v>
      </c>
      <c r="E144" s="135">
        <v>9</v>
      </c>
      <c r="F144" s="135" t="str">
        <f t="shared" si="35"/>
        <v>9'hcb</v>
      </c>
      <c r="G144" s="135" t="s">
        <v>123</v>
      </c>
      <c r="H144" s="135" t="s">
        <v>2828</v>
      </c>
      <c r="I144" s="135" t="s">
        <v>2829</v>
      </c>
      <c r="J144" s="135">
        <v>203</v>
      </c>
      <c r="K144" s="135" t="str">
        <f t="shared" si="36"/>
        <v>cb</v>
      </c>
      <c r="L144" s="135">
        <f t="shared" si="37"/>
        <v>203</v>
      </c>
      <c r="M144" s="135"/>
    </row>
    <row r="145" spans="1:13" ht="14.6">
      <c r="A145" s="134"/>
      <c r="B145" s="134" t="s">
        <v>2260</v>
      </c>
      <c r="C145" s="134"/>
      <c r="D145" s="134"/>
      <c r="E145" s="134">
        <f>SUM(E146:E153)</f>
        <v>32</v>
      </c>
      <c r="F145" s="134" t="str">
        <f>CONCATENATE("32'h",K145)</f>
        <v>32'h01999950</v>
      </c>
      <c r="G145" s="134"/>
      <c r="H145" s="134" t="s">
        <v>2830</v>
      </c>
      <c r="I145" s="134"/>
      <c r="J145" s="134"/>
      <c r="K145" s="134" t="str">
        <f>LOWER(DEC2HEX(L145,8))</f>
        <v>01999950</v>
      </c>
      <c r="L145" s="134">
        <f>SUM(L146:L153)</f>
        <v>26843472</v>
      </c>
      <c r="M145" s="134"/>
    </row>
    <row r="146" spans="1:13" ht="14.6">
      <c r="A146" s="135"/>
      <c r="B146" s="135"/>
      <c r="C146" s="135">
        <v>31</v>
      </c>
      <c r="D146" s="135">
        <v>31</v>
      </c>
      <c r="E146" s="135">
        <v>1</v>
      </c>
      <c r="F146" s="135" t="str">
        <f t="shared" ref="F146:F153" si="38">CONCATENATE(E146,"'h",K146)</f>
        <v>1'h0</v>
      </c>
      <c r="G146" s="135" t="s">
        <v>123</v>
      </c>
      <c r="H146" s="135" t="s">
        <v>2831</v>
      </c>
      <c r="I146" s="135" t="s">
        <v>1085</v>
      </c>
      <c r="J146" s="135">
        <v>0</v>
      </c>
      <c r="K146" s="135" t="str">
        <f t="shared" ref="K146:K153" si="39">LOWER(DEC2HEX(J146))</f>
        <v>0</v>
      </c>
      <c r="L146" s="135">
        <f t="shared" ref="L146:L153" si="40">J146*(2^C146)</f>
        <v>0</v>
      </c>
      <c r="M146" s="135"/>
    </row>
    <row r="147" spans="1:13" ht="14.6">
      <c r="A147" s="135"/>
      <c r="B147" s="135"/>
      <c r="C147" s="135">
        <v>30</v>
      </c>
      <c r="D147" s="135">
        <v>30</v>
      </c>
      <c r="E147" s="135">
        <v>1</v>
      </c>
      <c r="F147" s="135" t="str">
        <f t="shared" si="38"/>
        <v>1'h0</v>
      </c>
      <c r="G147" s="135" t="s">
        <v>123</v>
      </c>
      <c r="H147" s="135" t="s">
        <v>2832</v>
      </c>
      <c r="I147" s="135" t="s">
        <v>1085</v>
      </c>
      <c r="J147" s="135">
        <v>0</v>
      </c>
      <c r="K147" s="135" t="str">
        <f t="shared" si="39"/>
        <v>0</v>
      </c>
      <c r="L147" s="135">
        <f t="shared" si="40"/>
        <v>0</v>
      </c>
      <c r="M147" s="135"/>
    </row>
    <row r="148" spans="1:13" ht="14.6">
      <c r="A148" s="135"/>
      <c r="B148" s="135"/>
      <c r="C148" s="135">
        <v>29</v>
      </c>
      <c r="D148" s="135">
        <v>29</v>
      </c>
      <c r="E148" s="135">
        <v>1</v>
      </c>
      <c r="F148" s="135" t="str">
        <f t="shared" si="38"/>
        <v>1'h0</v>
      </c>
      <c r="G148" s="135" t="s">
        <v>123</v>
      </c>
      <c r="H148" s="135" t="s">
        <v>2833</v>
      </c>
      <c r="I148" s="135" t="s">
        <v>1085</v>
      </c>
      <c r="J148" s="135">
        <v>0</v>
      </c>
      <c r="K148" s="135" t="str">
        <f t="shared" si="39"/>
        <v>0</v>
      </c>
      <c r="L148" s="135">
        <f t="shared" si="40"/>
        <v>0</v>
      </c>
      <c r="M148" s="135"/>
    </row>
    <row r="149" spans="1:13" ht="14.6">
      <c r="A149" s="135"/>
      <c r="B149" s="135"/>
      <c r="C149" s="135">
        <v>28</v>
      </c>
      <c r="D149" s="135">
        <v>28</v>
      </c>
      <c r="E149" s="135">
        <v>1</v>
      </c>
      <c r="F149" s="135" t="str">
        <f t="shared" si="38"/>
        <v>1'h0</v>
      </c>
      <c r="G149" s="135" t="s">
        <v>123</v>
      </c>
      <c r="H149" s="135" t="s">
        <v>2834</v>
      </c>
      <c r="I149" s="135" t="s">
        <v>1085</v>
      </c>
      <c r="J149" s="135">
        <v>0</v>
      </c>
      <c r="K149" s="135" t="str">
        <f t="shared" si="39"/>
        <v>0</v>
      </c>
      <c r="L149" s="135">
        <f t="shared" si="40"/>
        <v>0</v>
      </c>
      <c r="M149" s="135"/>
    </row>
    <row r="150" spans="1:13" ht="14.6">
      <c r="A150" s="135"/>
      <c r="B150" s="135"/>
      <c r="C150" s="135">
        <v>8</v>
      </c>
      <c r="D150" s="135">
        <v>27</v>
      </c>
      <c r="E150" s="135">
        <v>20</v>
      </c>
      <c r="F150" s="135" t="str">
        <f t="shared" si="38"/>
        <v>20'h19999</v>
      </c>
      <c r="G150" s="135" t="s">
        <v>123</v>
      </c>
      <c r="H150" s="135" t="s">
        <v>2835</v>
      </c>
      <c r="I150" s="135" t="s">
        <v>2836</v>
      </c>
      <c r="J150" s="135">
        <v>104857</v>
      </c>
      <c r="K150" s="135" t="str">
        <f t="shared" si="39"/>
        <v>19999</v>
      </c>
      <c r="L150" s="135">
        <f t="shared" si="40"/>
        <v>26843392</v>
      </c>
      <c r="M150" s="135"/>
    </row>
    <row r="151" spans="1:13" ht="14.6">
      <c r="A151" s="135"/>
      <c r="B151" s="135"/>
      <c r="C151" s="135">
        <v>7</v>
      </c>
      <c r="D151" s="135">
        <v>7</v>
      </c>
      <c r="E151" s="135">
        <v>1</v>
      </c>
      <c r="F151" s="135" t="str">
        <f t="shared" si="38"/>
        <v>1'h0</v>
      </c>
      <c r="G151" s="135" t="s">
        <v>123</v>
      </c>
      <c r="H151" s="135" t="s">
        <v>2837</v>
      </c>
      <c r="I151" s="135" t="s">
        <v>2838</v>
      </c>
      <c r="J151" s="135">
        <v>0</v>
      </c>
      <c r="K151" s="135" t="str">
        <f t="shared" si="39"/>
        <v>0</v>
      </c>
      <c r="L151" s="135">
        <f t="shared" si="40"/>
        <v>0</v>
      </c>
      <c r="M151" s="135"/>
    </row>
    <row r="152" spans="1:13" ht="14.6">
      <c r="A152" s="135"/>
      <c r="B152" s="135"/>
      <c r="C152" s="135">
        <v>6</v>
      </c>
      <c r="D152" s="135">
        <v>6</v>
      </c>
      <c r="E152" s="135">
        <v>1</v>
      </c>
      <c r="F152" s="135" t="str">
        <f t="shared" si="38"/>
        <v>1'h1</v>
      </c>
      <c r="G152" s="135" t="s">
        <v>123</v>
      </c>
      <c r="H152" s="135" t="s">
        <v>2839</v>
      </c>
      <c r="I152" s="135" t="s">
        <v>2840</v>
      </c>
      <c r="J152" s="135">
        <v>1</v>
      </c>
      <c r="K152" s="135" t="str">
        <f t="shared" si="39"/>
        <v>1</v>
      </c>
      <c r="L152" s="135">
        <f t="shared" si="40"/>
        <v>64</v>
      </c>
      <c r="M152" s="135"/>
    </row>
    <row r="153" spans="1:13" ht="14.6">
      <c r="A153" s="135"/>
      <c r="B153" s="135"/>
      <c r="C153" s="135">
        <v>0</v>
      </c>
      <c r="D153" s="135">
        <v>5</v>
      </c>
      <c r="E153" s="135">
        <v>6</v>
      </c>
      <c r="F153" s="135" t="str">
        <f t="shared" si="38"/>
        <v>6'h10</v>
      </c>
      <c r="G153" s="135" t="s">
        <v>123</v>
      </c>
      <c r="H153" s="135" t="s">
        <v>3193</v>
      </c>
      <c r="I153" s="135" t="s">
        <v>3194</v>
      </c>
      <c r="J153" s="135">
        <v>16</v>
      </c>
      <c r="K153" s="135" t="str">
        <f t="shared" si="39"/>
        <v>10</v>
      </c>
      <c r="L153" s="135">
        <f t="shared" si="40"/>
        <v>16</v>
      </c>
      <c r="M153" s="135"/>
    </row>
    <row r="154" spans="1:13" ht="14.6">
      <c r="A154" s="134"/>
      <c r="B154" s="134" t="s">
        <v>2867</v>
      </c>
      <c r="C154" s="134"/>
      <c r="D154" s="134"/>
      <c r="E154" s="134">
        <f>SUM(E155:E165)</f>
        <v>32</v>
      </c>
      <c r="F154" s="134" t="str">
        <f>CONCATENATE("32'h",K154)</f>
        <v>32'h01f7a8b3</v>
      </c>
      <c r="G154" s="134"/>
      <c r="H154" s="134" t="s">
        <v>2893</v>
      </c>
      <c r="I154" s="134"/>
      <c r="J154" s="134"/>
      <c r="K154" s="134" t="str">
        <f>LOWER(DEC2HEX(L154,8))</f>
        <v>01f7a8b3</v>
      </c>
      <c r="L154" s="134">
        <f>SUM(L155:L165)</f>
        <v>33007795</v>
      </c>
      <c r="M154" s="134"/>
    </row>
    <row r="155" spans="1:13" ht="14.6">
      <c r="A155" s="135"/>
      <c r="B155" s="135"/>
      <c r="C155" s="135">
        <v>29</v>
      </c>
      <c r="D155" s="135">
        <v>31</v>
      </c>
      <c r="E155" s="135">
        <v>3</v>
      </c>
      <c r="F155" s="135" t="str">
        <f t="shared" ref="F155:F165" si="41">CONCATENATE(E155,"'h",K155)</f>
        <v>3'h0</v>
      </c>
      <c r="G155" s="135" t="s">
        <v>121</v>
      </c>
      <c r="H155" s="135" t="s">
        <v>106</v>
      </c>
      <c r="I155" s="135" t="s">
        <v>1085</v>
      </c>
      <c r="J155" s="135">
        <v>0</v>
      </c>
      <c r="K155" s="135" t="str">
        <f t="shared" ref="K155:K165" si="42">LOWER(DEC2HEX(J155))</f>
        <v>0</v>
      </c>
      <c r="L155" s="135">
        <f t="shared" ref="L155:L165" si="43">J155*(2^C155)</f>
        <v>0</v>
      </c>
      <c r="M155" s="135"/>
    </row>
    <row r="156" spans="1:13" ht="14.6">
      <c r="A156" s="135"/>
      <c r="B156" s="135"/>
      <c r="C156" s="135">
        <v>28</v>
      </c>
      <c r="D156" s="135">
        <v>28</v>
      </c>
      <c r="E156" s="135">
        <v>1</v>
      </c>
      <c r="F156" s="135" t="str">
        <f t="shared" si="41"/>
        <v>1'h0</v>
      </c>
      <c r="G156" s="135" t="s">
        <v>123</v>
      </c>
      <c r="H156" s="135" t="s">
        <v>2894</v>
      </c>
      <c r="I156" s="135" t="s">
        <v>1085</v>
      </c>
      <c r="J156" s="135">
        <v>0</v>
      </c>
      <c r="K156" s="135" t="str">
        <f t="shared" si="42"/>
        <v>0</v>
      </c>
      <c r="L156" s="135">
        <f t="shared" si="43"/>
        <v>0</v>
      </c>
      <c r="M156" s="135"/>
    </row>
    <row r="157" spans="1:13" ht="14.6">
      <c r="A157" s="135"/>
      <c r="B157" s="135"/>
      <c r="C157" s="135">
        <v>27</v>
      </c>
      <c r="D157" s="135">
        <v>27</v>
      </c>
      <c r="E157" s="135">
        <v>1</v>
      </c>
      <c r="F157" s="135" t="str">
        <f t="shared" si="41"/>
        <v>1'h0</v>
      </c>
      <c r="G157" s="135" t="s">
        <v>123</v>
      </c>
      <c r="H157" s="135" t="s">
        <v>2895</v>
      </c>
      <c r="I157" s="135" t="s">
        <v>1085</v>
      </c>
      <c r="J157" s="135">
        <v>0</v>
      </c>
      <c r="K157" s="135" t="str">
        <f t="shared" si="42"/>
        <v>0</v>
      </c>
      <c r="L157" s="135">
        <f t="shared" si="43"/>
        <v>0</v>
      </c>
      <c r="M157" s="135"/>
    </row>
    <row r="158" spans="1:13" ht="14.6">
      <c r="A158" s="135"/>
      <c r="B158" s="135"/>
      <c r="C158" s="135">
        <v>26</v>
      </c>
      <c r="D158" s="135">
        <v>26</v>
      </c>
      <c r="E158" s="135">
        <v>1</v>
      </c>
      <c r="F158" s="135" t="str">
        <f t="shared" si="41"/>
        <v>1'h0</v>
      </c>
      <c r="G158" s="135" t="s">
        <v>123</v>
      </c>
      <c r="H158" s="135" t="s">
        <v>2896</v>
      </c>
      <c r="I158" s="135" t="s">
        <v>1085</v>
      </c>
      <c r="J158" s="135">
        <v>0</v>
      </c>
      <c r="K158" s="135" t="str">
        <f t="shared" si="42"/>
        <v>0</v>
      </c>
      <c r="L158" s="135">
        <f t="shared" si="43"/>
        <v>0</v>
      </c>
      <c r="M158" s="135"/>
    </row>
    <row r="159" spans="1:13" ht="14.6">
      <c r="A159" s="135"/>
      <c r="B159" s="135"/>
      <c r="C159" s="135">
        <v>20</v>
      </c>
      <c r="D159" s="135">
        <v>25</v>
      </c>
      <c r="E159" s="135">
        <v>6</v>
      </c>
      <c r="F159" s="135" t="str">
        <f t="shared" si="41"/>
        <v>6'h1f</v>
      </c>
      <c r="G159" s="135" t="s">
        <v>123</v>
      </c>
      <c r="H159" s="135" t="s">
        <v>3195</v>
      </c>
      <c r="I159" s="135" t="s">
        <v>3194</v>
      </c>
      <c r="J159" s="135">
        <v>31</v>
      </c>
      <c r="K159" s="135" t="str">
        <f t="shared" si="42"/>
        <v>1f</v>
      </c>
      <c r="L159" s="135">
        <f t="shared" si="43"/>
        <v>32505856</v>
      </c>
      <c r="M159" s="135"/>
    </row>
    <row r="160" spans="1:13" ht="14.6">
      <c r="A160" s="135"/>
      <c r="B160" s="135"/>
      <c r="C160" s="135">
        <v>16</v>
      </c>
      <c r="D160" s="135">
        <v>19</v>
      </c>
      <c r="E160" s="135">
        <v>4</v>
      </c>
      <c r="F160" s="135" t="str">
        <f t="shared" si="41"/>
        <v>4'h7</v>
      </c>
      <c r="G160" s="135" t="s">
        <v>123</v>
      </c>
      <c r="H160" s="135" t="s">
        <v>3196</v>
      </c>
      <c r="I160" s="135" t="s">
        <v>3197</v>
      </c>
      <c r="J160" s="135">
        <v>7</v>
      </c>
      <c r="K160" s="135" t="str">
        <f t="shared" si="42"/>
        <v>7</v>
      </c>
      <c r="L160" s="135">
        <f t="shared" si="43"/>
        <v>458752</v>
      </c>
      <c r="M160" s="135"/>
    </row>
    <row r="161" spans="1:13" ht="14.6">
      <c r="A161" s="135"/>
      <c r="B161" s="135"/>
      <c r="C161" s="135">
        <v>12</v>
      </c>
      <c r="D161" s="135">
        <v>15</v>
      </c>
      <c r="E161" s="135">
        <v>4</v>
      </c>
      <c r="F161" s="135" t="str">
        <f t="shared" si="41"/>
        <v>4'ha</v>
      </c>
      <c r="G161" s="135" t="s">
        <v>123</v>
      </c>
      <c r="H161" s="135" t="s">
        <v>3198</v>
      </c>
      <c r="I161" s="135" t="s">
        <v>3197</v>
      </c>
      <c r="J161" s="135">
        <v>10</v>
      </c>
      <c r="K161" s="135" t="str">
        <f t="shared" si="42"/>
        <v>a</v>
      </c>
      <c r="L161" s="135">
        <f t="shared" si="43"/>
        <v>40960</v>
      </c>
      <c r="M161" s="135"/>
    </row>
    <row r="162" spans="1:13" ht="14.6">
      <c r="A162" s="135"/>
      <c r="B162" s="135"/>
      <c r="C162" s="135">
        <v>9</v>
      </c>
      <c r="D162" s="135">
        <v>11</v>
      </c>
      <c r="E162" s="135">
        <v>3</v>
      </c>
      <c r="F162" s="135" t="str">
        <f t="shared" si="41"/>
        <v>3'h4</v>
      </c>
      <c r="G162" s="135" t="s">
        <v>123</v>
      </c>
      <c r="H162" s="135" t="s">
        <v>3199</v>
      </c>
      <c r="I162" s="135" t="s">
        <v>2899</v>
      </c>
      <c r="J162" s="135">
        <v>4</v>
      </c>
      <c r="K162" s="135" t="str">
        <f t="shared" si="42"/>
        <v>4</v>
      </c>
      <c r="L162" s="135">
        <f t="shared" si="43"/>
        <v>2048</v>
      </c>
      <c r="M162" s="135"/>
    </row>
    <row r="163" spans="1:13" ht="14.6">
      <c r="A163" s="135"/>
      <c r="B163" s="135"/>
      <c r="C163" s="135">
        <v>6</v>
      </c>
      <c r="D163" s="135">
        <v>8</v>
      </c>
      <c r="E163" s="135">
        <v>3</v>
      </c>
      <c r="F163" s="135" t="str">
        <f t="shared" si="41"/>
        <v>3'h2</v>
      </c>
      <c r="G163" s="135" t="s">
        <v>123</v>
      </c>
      <c r="H163" s="135" t="s">
        <v>3200</v>
      </c>
      <c r="I163" s="135" t="s">
        <v>2899</v>
      </c>
      <c r="J163" s="135">
        <v>2</v>
      </c>
      <c r="K163" s="135" t="str">
        <f t="shared" si="42"/>
        <v>2</v>
      </c>
      <c r="L163" s="135">
        <f t="shared" si="43"/>
        <v>128</v>
      </c>
      <c r="M163" s="135"/>
    </row>
    <row r="164" spans="1:13" ht="14.6">
      <c r="A164" s="135"/>
      <c r="B164" s="135"/>
      <c r="C164" s="135">
        <v>3</v>
      </c>
      <c r="D164" s="135">
        <v>5</v>
      </c>
      <c r="E164" s="135">
        <v>3</v>
      </c>
      <c r="F164" s="135" t="str">
        <f t="shared" si="41"/>
        <v>3'h6</v>
      </c>
      <c r="G164" s="135" t="s">
        <v>123</v>
      </c>
      <c r="H164" s="135" t="s">
        <v>3201</v>
      </c>
      <c r="I164" s="135" t="s">
        <v>2900</v>
      </c>
      <c r="J164" s="135">
        <v>6</v>
      </c>
      <c r="K164" s="135" t="str">
        <f t="shared" si="42"/>
        <v>6</v>
      </c>
      <c r="L164" s="135">
        <f t="shared" si="43"/>
        <v>48</v>
      </c>
      <c r="M164" s="135"/>
    </row>
    <row r="165" spans="1:13" ht="14.6">
      <c r="A165" s="135"/>
      <c r="B165" s="135"/>
      <c r="C165" s="135">
        <v>0</v>
      </c>
      <c r="D165" s="135">
        <v>2</v>
      </c>
      <c r="E165" s="135">
        <v>3</v>
      </c>
      <c r="F165" s="135" t="str">
        <f t="shared" si="41"/>
        <v>3'h3</v>
      </c>
      <c r="G165" s="135" t="s">
        <v>123</v>
      </c>
      <c r="H165" s="135" t="s">
        <v>3202</v>
      </c>
      <c r="I165" s="135" t="s">
        <v>2900</v>
      </c>
      <c r="J165" s="135">
        <v>3</v>
      </c>
      <c r="K165" s="135" t="str">
        <f t="shared" si="42"/>
        <v>3</v>
      </c>
      <c r="L165" s="135">
        <f t="shared" si="43"/>
        <v>3</v>
      </c>
      <c r="M165" s="135"/>
    </row>
    <row r="166" spans="1:13" ht="14.6">
      <c r="A166" s="134"/>
      <c r="B166" s="134" t="s">
        <v>2272</v>
      </c>
      <c r="C166" s="134"/>
      <c r="D166" s="134"/>
      <c r="E166" s="134">
        <f>SUM(E167:E181)</f>
        <v>32</v>
      </c>
      <c r="F166" s="134" t="str">
        <f>CONCATENATE("32'h",K166)</f>
        <v>32'h04800abf</v>
      </c>
      <c r="G166" s="134"/>
      <c r="H166" s="134" t="s">
        <v>2841</v>
      </c>
      <c r="I166" s="134"/>
      <c r="J166" s="134"/>
      <c r="K166" s="134" t="str">
        <f>LOWER(DEC2HEX(L166,8))</f>
        <v>04800abf</v>
      </c>
      <c r="L166" s="134">
        <f>SUM(L167:L181)</f>
        <v>75500223</v>
      </c>
      <c r="M166" s="134"/>
    </row>
    <row r="167" spans="1:13" ht="14.6">
      <c r="A167" s="135"/>
      <c r="B167" s="135"/>
      <c r="C167" s="135">
        <v>27</v>
      </c>
      <c r="D167" s="135">
        <v>31</v>
      </c>
      <c r="E167" s="135">
        <v>5</v>
      </c>
      <c r="F167" s="135" t="str">
        <f t="shared" ref="F167:F181" si="44">CONCATENATE(E167,"'h",K167)</f>
        <v>5'h0</v>
      </c>
      <c r="G167" s="135" t="s">
        <v>121</v>
      </c>
      <c r="H167" s="135" t="s">
        <v>106</v>
      </c>
      <c r="I167" s="135" t="s">
        <v>1085</v>
      </c>
      <c r="J167" s="135">
        <v>0</v>
      </c>
      <c r="K167" s="135" t="str">
        <f t="shared" ref="K167:K181" si="45">LOWER(DEC2HEX(J167))</f>
        <v>0</v>
      </c>
      <c r="L167" s="135">
        <f t="shared" ref="L167:L181" si="46">J167*(2^C167)</f>
        <v>0</v>
      </c>
      <c r="M167" s="135"/>
    </row>
    <row r="168" spans="1:13" ht="14.6">
      <c r="A168" s="135"/>
      <c r="B168" s="135"/>
      <c r="C168" s="135">
        <v>24</v>
      </c>
      <c r="D168" s="135">
        <v>26</v>
      </c>
      <c r="E168" s="135">
        <v>3</v>
      </c>
      <c r="F168" s="135" t="str">
        <f t="shared" si="44"/>
        <v>3'h4</v>
      </c>
      <c r="G168" s="135" t="s">
        <v>123</v>
      </c>
      <c r="H168" s="135" t="s">
        <v>2842</v>
      </c>
      <c r="I168" s="135" t="s">
        <v>2843</v>
      </c>
      <c r="J168" s="135">
        <v>4</v>
      </c>
      <c r="K168" s="135" t="str">
        <f t="shared" si="45"/>
        <v>4</v>
      </c>
      <c r="L168" s="135">
        <f t="shared" si="46"/>
        <v>67108864</v>
      </c>
      <c r="M168" s="135"/>
    </row>
    <row r="169" spans="1:13" ht="14.6">
      <c r="A169" s="135"/>
      <c r="B169" s="135"/>
      <c r="C169" s="135">
        <v>21</v>
      </c>
      <c r="D169" s="135">
        <v>23</v>
      </c>
      <c r="E169" s="135">
        <v>3</v>
      </c>
      <c r="F169" s="135" t="str">
        <f t="shared" si="44"/>
        <v>3'h4</v>
      </c>
      <c r="G169" s="135" t="s">
        <v>123</v>
      </c>
      <c r="H169" s="135" t="s">
        <v>2844</v>
      </c>
      <c r="I169" s="135" t="s">
        <v>2845</v>
      </c>
      <c r="J169" s="135">
        <v>4</v>
      </c>
      <c r="K169" s="135" t="str">
        <f t="shared" si="45"/>
        <v>4</v>
      </c>
      <c r="L169" s="135">
        <f t="shared" si="46"/>
        <v>8388608</v>
      </c>
      <c r="M169" s="135"/>
    </row>
    <row r="170" spans="1:13" ht="14.6">
      <c r="A170" s="135"/>
      <c r="B170" s="135"/>
      <c r="C170" s="135">
        <v>19</v>
      </c>
      <c r="D170" s="135">
        <v>20</v>
      </c>
      <c r="E170" s="135">
        <v>2</v>
      </c>
      <c r="F170" s="135" t="str">
        <f t="shared" si="44"/>
        <v>2'h0</v>
      </c>
      <c r="G170" s="135" t="s">
        <v>123</v>
      </c>
      <c r="H170" s="135" t="s">
        <v>2846</v>
      </c>
      <c r="I170" s="135" t="s">
        <v>2847</v>
      </c>
      <c r="J170" s="135">
        <v>0</v>
      </c>
      <c r="K170" s="135" t="str">
        <f t="shared" si="45"/>
        <v>0</v>
      </c>
      <c r="L170" s="135">
        <f t="shared" si="46"/>
        <v>0</v>
      </c>
      <c r="M170" s="135"/>
    </row>
    <row r="171" spans="1:13" ht="14.6">
      <c r="A171" s="135"/>
      <c r="B171" s="135"/>
      <c r="C171" s="135">
        <v>17</v>
      </c>
      <c r="D171" s="135">
        <v>18</v>
      </c>
      <c r="E171" s="135">
        <v>2</v>
      </c>
      <c r="F171" s="135" t="str">
        <f t="shared" si="44"/>
        <v>2'h0</v>
      </c>
      <c r="G171" s="135" t="s">
        <v>123</v>
      </c>
      <c r="H171" s="135" t="s">
        <v>2848</v>
      </c>
      <c r="I171" s="135" t="s">
        <v>2849</v>
      </c>
      <c r="J171" s="135">
        <v>0</v>
      </c>
      <c r="K171" s="135" t="str">
        <f t="shared" si="45"/>
        <v>0</v>
      </c>
      <c r="L171" s="135">
        <f t="shared" si="46"/>
        <v>0</v>
      </c>
      <c r="M171" s="135"/>
    </row>
    <row r="172" spans="1:13" ht="14.6">
      <c r="A172" s="135"/>
      <c r="B172" s="135"/>
      <c r="C172" s="135">
        <v>15</v>
      </c>
      <c r="D172" s="135">
        <v>16</v>
      </c>
      <c r="E172" s="135">
        <v>2</v>
      </c>
      <c r="F172" s="135" t="str">
        <f t="shared" si="44"/>
        <v>2'h0</v>
      </c>
      <c r="G172" s="135" t="s">
        <v>123</v>
      </c>
      <c r="H172" s="135" t="s">
        <v>3203</v>
      </c>
      <c r="I172" s="135" t="s">
        <v>2850</v>
      </c>
      <c r="J172" s="135">
        <v>0</v>
      </c>
      <c r="K172" s="135" t="str">
        <f t="shared" si="45"/>
        <v>0</v>
      </c>
      <c r="L172" s="135">
        <f t="shared" si="46"/>
        <v>0</v>
      </c>
      <c r="M172" s="135"/>
    </row>
    <row r="173" spans="1:13" ht="14.6">
      <c r="A173" s="135"/>
      <c r="B173" s="135"/>
      <c r="C173" s="135">
        <v>13</v>
      </c>
      <c r="D173" s="135">
        <v>14</v>
      </c>
      <c r="E173" s="135">
        <v>2</v>
      </c>
      <c r="F173" s="135" t="str">
        <f t="shared" si="44"/>
        <v>2'h0</v>
      </c>
      <c r="G173" s="135" t="s">
        <v>123</v>
      </c>
      <c r="H173" s="135" t="s">
        <v>2851</v>
      </c>
      <c r="I173" s="135" t="s">
        <v>2852</v>
      </c>
      <c r="J173" s="135">
        <v>0</v>
      </c>
      <c r="K173" s="135" t="str">
        <f t="shared" si="45"/>
        <v>0</v>
      </c>
      <c r="L173" s="135">
        <f t="shared" si="46"/>
        <v>0</v>
      </c>
      <c r="M173" s="135"/>
    </row>
    <row r="174" spans="1:13" ht="14.6">
      <c r="A174" s="135"/>
      <c r="B174" s="135"/>
      <c r="C174" s="135">
        <v>11</v>
      </c>
      <c r="D174" s="135">
        <v>12</v>
      </c>
      <c r="E174" s="135">
        <v>2</v>
      </c>
      <c r="F174" s="135" t="str">
        <f t="shared" si="44"/>
        <v>2'h1</v>
      </c>
      <c r="G174" s="135" t="s">
        <v>123</v>
      </c>
      <c r="H174" s="135" t="s">
        <v>2853</v>
      </c>
      <c r="I174" s="135" t="s">
        <v>2854</v>
      </c>
      <c r="J174" s="135">
        <v>1</v>
      </c>
      <c r="K174" s="135" t="str">
        <f t="shared" si="45"/>
        <v>1</v>
      </c>
      <c r="L174" s="135">
        <f t="shared" si="46"/>
        <v>2048</v>
      </c>
      <c r="M174" s="135"/>
    </row>
    <row r="175" spans="1:13" ht="14.6">
      <c r="A175" s="135"/>
      <c r="B175" s="135"/>
      <c r="C175" s="135">
        <v>9</v>
      </c>
      <c r="D175" s="135">
        <v>10</v>
      </c>
      <c r="E175" s="135">
        <v>2</v>
      </c>
      <c r="F175" s="135" t="str">
        <f t="shared" si="44"/>
        <v>2'h1</v>
      </c>
      <c r="G175" s="135" t="s">
        <v>123</v>
      </c>
      <c r="H175" s="135" t="s">
        <v>2855</v>
      </c>
      <c r="I175" s="135" t="s">
        <v>2856</v>
      </c>
      <c r="J175" s="135">
        <v>1</v>
      </c>
      <c r="K175" s="135" t="str">
        <f t="shared" si="45"/>
        <v>1</v>
      </c>
      <c r="L175" s="135">
        <f t="shared" si="46"/>
        <v>512</v>
      </c>
      <c r="M175" s="135"/>
    </row>
    <row r="176" spans="1:13" ht="14.6">
      <c r="A176" s="135"/>
      <c r="B176" s="135"/>
      <c r="C176" s="135">
        <v>7</v>
      </c>
      <c r="D176" s="135">
        <v>8</v>
      </c>
      <c r="E176" s="135">
        <v>2</v>
      </c>
      <c r="F176" s="135" t="str">
        <f t="shared" si="44"/>
        <v>2'h1</v>
      </c>
      <c r="G176" s="135" t="s">
        <v>123</v>
      </c>
      <c r="H176" s="135" t="s">
        <v>2857</v>
      </c>
      <c r="I176" s="135" t="s">
        <v>2858</v>
      </c>
      <c r="J176" s="135">
        <v>1</v>
      </c>
      <c r="K176" s="135" t="str">
        <f t="shared" si="45"/>
        <v>1</v>
      </c>
      <c r="L176" s="135">
        <f t="shared" si="46"/>
        <v>128</v>
      </c>
      <c r="M176" s="135"/>
    </row>
    <row r="177" spans="1:13" ht="14.6">
      <c r="A177" s="135"/>
      <c r="B177" s="135"/>
      <c r="C177" s="135">
        <v>5</v>
      </c>
      <c r="D177" s="135">
        <v>6</v>
      </c>
      <c r="E177" s="135">
        <v>2</v>
      </c>
      <c r="F177" s="135" t="str">
        <f t="shared" si="44"/>
        <v>2'h1</v>
      </c>
      <c r="G177" s="135" t="s">
        <v>123</v>
      </c>
      <c r="H177" s="135" t="s">
        <v>2859</v>
      </c>
      <c r="I177" s="135" t="s">
        <v>2860</v>
      </c>
      <c r="J177" s="135">
        <v>1</v>
      </c>
      <c r="K177" s="135" t="str">
        <f t="shared" si="45"/>
        <v>1</v>
      </c>
      <c r="L177" s="135">
        <f t="shared" si="46"/>
        <v>32</v>
      </c>
      <c r="M177" s="135"/>
    </row>
    <row r="178" spans="1:13" ht="14.6">
      <c r="A178" s="135"/>
      <c r="B178" s="135"/>
      <c r="C178" s="135">
        <v>4</v>
      </c>
      <c r="D178" s="135">
        <v>4</v>
      </c>
      <c r="E178" s="135">
        <v>1</v>
      </c>
      <c r="F178" s="135" t="str">
        <f t="shared" si="44"/>
        <v>1'h1</v>
      </c>
      <c r="G178" s="135" t="s">
        <v>123</v>
      </c>
      <c r="H178" s="135" t="s">
        <v>2861</v>
      </c>
      <c r="I178" s="135" t="s">
        <v>2862</v>
      </c>
      <c r="J178" s="135">
        <v>1</v>
      </c>
      <c r="K178" s="135" t="str">
        <f t="shared" si="45"/>
        <v>1</v>
      </c>
      <c r="L178" s="135">
        <f t="shared" si="46"/>
        <v>16</v>
      </c>
      <c r="M178" s="135"/>
    </row>
    <row r="179" spans="1:13" ht="14.6">
      <c r="A179" s="135"/>
      <c r="B179" s="135"/>
      <c r="C179" s="135">
        <v>2</v>
      </c>
      <c r="D179" s="135">
        <v>3</v>
      </c>
      <c r="E179" s="135">
        <v>2</v>
      </c>
      <c r="F179" s="135" t="str">
        <f t="shared" si="44"/>
        <v>2'h3</v>
      </c>
      <c r="G179" s="135" t="s">
        <v>123</v>
      </c>
      <c r="H179" s="135" t="s">
        <v>3849</v>
      </c>
      <c r="I179" s="135" t="s">
        <v>2903</v>
      </c>
      <c r="J179" s="135">
        <v>3</v>
      </c>
      <c r="K179" s="135" t="str">
        <f t="shared" si="45"/>
        <v>3</v>
      </c>
      <c r="L179" s="135">
        <f t="shared" si="46"/>
        <v>12</v>
      </c>
      <c r="M179" s="135"/>
    </row>
    <row r="180" spans="1:13" ht="14.6">
      <c r="A180" s="135"/>
      <c r="B180" s="135"/>
      <c r="C180" s="135">
        <v>1</v>
      </c>
      <c r="D180" s="135">
        <v>1</v>
      </c>
      <c r="E180" s="135">
        <v>1</v>
      </c>
      <c r="F180" s="135" t="str">
        <f t="shared" si="44"/>
        <v>1'h1</v>
      </c>
      <c r="G180" s="135" t="s">
        <v>123</v>
      </c>
      <c r="H180" s="135" t="s">
        <v>2863</v>
      </c>
      <c r="I180" s="135" t="s">
        <v>2864</v>
      </c>
      <c r="J180" s="135">
        <v>1</v>
      </c>
      <c r="K180" s="135" t="str">
        <f t="shared" si="45"/>
        <v>1</v>
      </c>
      <c r="L180" s="135">
        <f t="shared" si="46"/>
        <v>2</v>
      </c>
      <c r="M180" s="135"/>
    </row>
    <row r="181" spans="1:13" ht="14.6">
      <c r="A181" s="135"/>
      <c r="B181" s="135"/>
      <c r="C181" s="135">
        <v>0</v>
      </c>
      <c r="D181" s="135">
        <v>0</v>
      </c>
      <c r="E181" s="135">
        <v>1</v>
      </c>
      <c r="F181" s="135" t="str">
        <f t="shared" si="44"/>
        <v>1'h1</v>
      </c>
      <c r="G181" s="135" t="s">
        <v>123</v>
      </c>
      <c r="H181" s="135" t="s">
        <v>2865</v>
      </c>
      <c r="I181" s="135" t="s">
        <v>2866</v>
      </c>
      <c r="J181" s="135">
        <v>1</v>
      </c>
      <c r="K181" s="135" t="str">
        <f t="shared" si="45"/>
        <v>1</v>
      </c>
      <c r="L181" s="135">
        <f t="shared" si="46"/>
        <v>1</v>
      </c>
      <c r="M181" s="135"/>
    </row>
    <row r="182" spans="1:13" ht="14.6">
      <c r="A182" s="134"/>
      <c r="B182" s="134" t="s">
        <v>2276</v>
      </c>
      <c r="C182" s="134"/>
      <c r="D182" s="134"/>
      <c r="E182" s="134">
        <f>SUM(E183:E195)</f>
        <v>32</v>
      </c>
      <c r="F182" s="134" t="str">
        <f>CONCATENATE("32'h",K182)</f>
        <v>32'h40602c01</v>
      </c>
      <c r="G182" s="134"/>
      <c r="H182" s="134" t="s">
        <v>2868</v>
      </c>
      <c r="I182" s="134"/>
      <c r="J182" s="134"/>
      <c r="K182" s="134" t="str">
        <f>LOWER(DEC2HEX(L182,8))</f>
        <v>40602c01</v>
      </c>
      <c r="L182" s="134">
        <f>SUM(L183:L195)</f>
        <v>1080044545</v>
      </c>
      <c r="M182" s="134"/>
    </row>
    <row r="183" spans="1:13" ht="14.6">
      <c r="A183" s="135"/>
      <c r="B183" s="135"/>
      <c r="C183" s="135">
        <v>31</v>
      </c>
      <c r="D183" s="135">
        <v>31</v>
      </c>
      <c r="E183" s="135">
        <v>1</v>
      </c>
      <c r="F183" s="135" t="str">
        <f t="shared" ref="F183:F195" si="47">CONCATENATE(E183,"'h",K183)</f>
        <v>1'h0</v>
      </c>
      <c r="G183" s="135" t="s">
        <v>121</v>
      </c>
      <c r="H183" s="135" t="s">
        <v>106</v>
      </c>
      <c r="I183" s="135" t="s">
        <v>1085</v>
      </c>
      <c r="J183" s="135">
        <v>0</v>
      </c>
      <c r="K183" s="135" t="str">
        <f t="shared" ref="K183:K195" si="48">LOWER(DEC2HEX(J183))</f>
        <v>0</v>
      </c>
      <c r="L183" s="135">
        <f t="shared" ref="L183:L195" si="49">J183*(2^C183)</f>
        <v>0</v>
      </c>
      <c r="M183" s="135"/>
    </row>
    <row r="184" spans="1:13" ht="14.6">
      <c r="A184" s="135"/>
      <c r="B184" s="135"/>
      <c r="C184" s="135">
        <v>23</v>
      </c>
      <c r="D184" s="135">
        <v>30</v>
      </c>
      <c r="E184" s="135">
        <v>8</v>
      </c>
      <c r="F184" s="135" t="str">
        <f t="shared" si="47"/>
        <v>8'h80</v>
      </c>
      <c r="G184" s="135" t="s">
        <v>123</v>
      </c>
      <c r="H184" s="135" t="s">
        <v>2869</v>
      </c>
      <c r="I184" s="135" t="s">
        <v>2870</v>
      </c>
      <c r="J184" s="135">
        <v>128</v>
      </c>
      <c r="K184" s="135" t="str">
        <f t="shared" si="48"/>
        <v>80</v>
      </c>
      <c r="L184" s="135">
        <f t="shared" si="49"/>
        <v>1073741824</v>
      </c>
      <c r="M184" s="135"/>
    </row>
    <row r="185" spans="1:13" ht="14.6">
      <c r="A185" s="135"/>
      <c r="B185" s="135"/>
      <c r="C185" s="135">
        <v>22</v>
      </c>
      <c r="D185" s="135">
        <v>22</v>
      </c>
      <c r="E185" s="135">
        <v>1</v>
      </c>
      <c r="F185" s="135" t="str">
        <f t="shared" si="47"/>
        <v>1'h1</v>
      </c>
      <c r="G185" s="135" t="s">
        <v>123</v>
      </c>
      <c r="H185" s="135" t="s">
        <v>2871</v>
      </c>
      <c r="I185" s="135" t="s">
        <v>2872</v>
      </c>
      <c r="J185" s="135">
        <v>1</v>
      </c>
      <c r="K185" s="135" t="str">
        <f t="shared" si="48"/>
        <v>1</v>
      </c>
      <c r="L185" s="135">
        <f t="shared" si="49"/>
        <v>4194304</v>
      </c>
      <c r="M185" s="135"/>
    </row>
    <row r="186" spans="1:13" ht="14.6">
      <c r="A186" s="135"/>
      <c r="B186" s="135"/>
      <c r="C186" s="135">
        <v>14</v>
      </c>
      <c r="D186" s="135">
        <v>21</v>
      </c>
      <c r="E186" s="135">
        <v>8</v>
      </c>
      <c r="F186" s="135" t="str">
        <f t="shared" si="47"/>
        <v>8'h80</v>
      </c>
      <c r="G186" s="135" t="s">
        <v>123</v>
      </c>
      <c r="H186" s="135" t="s">
        <v>2873</v>
      </c>
      <c r="I186" s="135" t="s">
        <v>2874</v>
      </c>
      <c r="J186" s="135">
        <v>128</v>
      </c>
      <c r="K186" s="135" t="str">
        <f t="shared" si="48"/>
        <v>80</v>
      </c>
      <c r="L186" s="135">
        <f t="shared" si="49"/>
        <v>2097152</v>
      </c>
      <c r="M186" s="135"/>
    </row>
    <row r="187" spans="1:13" ht="14.6">
      <c r="A187" s="135"/>
      <c r="B187" s="135"/>
      <c r="C187" s="135">
        <v>13</v>
      </c>
      <c r="D187" s="135">
        <v>13</v>
      </c>
      <c r="E187" s="135">
        <v>1</v>
      </c>
      <c r="F187" s="135" t="str">
        <f t="shared" si="47"/>
        <v>1'h1</v>
      </c>
      <c r="G187" s="135" t="s">
        <v>123</v>
      </c>
      <c r="H187" s="135" t="s">
        <v>2875</v>
      </c>
      <c r="I187" s="135" t="s">
        <v>2876</v>
      </c>
      <c r="J187" s="135">
        <v>1</v>
      </c>
      <c r="K187" s="135" t="str">
        <f t="shared" si="48"/>
        <v>1</v>
      </c>
      <c r="L187" s="135">
        <f t="shared" si="49"/>
        <v>8192</v>
      </c>
      <c r="M187" s="135"/>
    </row>
    <row r="188" spans="1:13" ht="14.6">
      <c r="A188" s="135"/>
      <c r="B188" s="135"/>
      <c r="C188" s="135">
        <v>12</v>
      </c>
      <c r="D188" s="135">
        <v>12</v>
      </c>
      <c r="E188" s="135">
        <v>1</v>
      </c>
      <c r="F188" s="135" t="str">
        <f t="shared" si="47"/>
        <v>1'h0</v>
      </c>
      <c r="G188" s="135" t="s">
        <v>123</v>
      </c>
      <c r="H188" s="135" t="s">
        <v>2877</v>
      </c>
      <c r="I188" s="135" t="s">
        <v>2878</v>
      </c>
      <c r="J188" s="135">
        <v>0</v>
      </c>
      <c r="K188" s="135" t="str">
        <f t="shared" si="48"/>
        <v>0</v>
      </c>
      <c r="L188" s="135">
        <f t="shared" si="49"/>
        <v>0</v>
      </c>
      <c r="M188" s="135"/>
    </row>
    <row r="189" spans="1:13" ht="14.6">
      <c r="A189" s="135"/>
      <c r="B189" s="135"/>
      <c r="C189" s="135">
        <v>11</v>
      </c>
      <c r="D189" s="135">
        <v>11</v>
      </c>
      <c r="E189" s="135">
        <v>1</v>
      </c>
      <c r="F189" s="135" t="str">
        <f t="shared" si="47"/>
        <v>1'h1</v>
      </c>
      <c r="G189" s="135" t="s">
        <v>123</v>
      </c>
      <c r="H189" s="135" t="s">
        <v>2879</v>
      </c>
      <c r="I189" s="135" t="s">
        <v>2880</v>
      </c>
      <c r="J189" s="135">
        <v>1</v>
      </c>
      <c r="K189" s="135" t="str">
        <f t="shared" si="48"/>
        <v>1</v>
      </c>
      <c r="L189" s="135">
        <f t="shared" si="49"/>
        <v>2048</v>
      </c>
      <c r="M189" s="135"/>
    </row>
    <row r="190" spans="1:13" ht="14.6">
      <c r="A190" s="135"/>
      <c r="B190" s="135"/>
      <c r="C190" s="135">
        <v>10</v>
      </c>
      <c r="D190" s="135">
        <v>10</v>
      </c>
      <c r="E190" s="135">
        <v>1</v>
      </c>
      <c r="F190" s="135" t="str">
        <f t="shared" si="47"/>
        <v>1'h1</v>
      </c>
      <c r="G190" s="135" t="s">
        <v>123</v>
      </c>
      <c r="H190" s="135" t="s">
        <v>2881</v>
      </c>
      <c r="I190" s="135" t="s">
        <v>2882</v>
      </c>
      <c r="J190" s="135">
        <v>1</v>
      </c>
      <c r="K190" s="135" t="str">
        <f t="shared" si="48"/>
        <v>1</v>
      </c>
      <c r="L190" s="135">
        <f t="shared" si="49"/>
        <v>1024</v>
      </c>
      <c r="M190" s="135"/>
    </row>
    <row r="191" spans="1:13" ht="14.6">
      <c r="A191" s="135"/>
      <c r="B191" s="135"/>
      <c r="C191" s="135">
        <v>8</v>
      </c>
      <c r="D191" s="135">
        <v>9</v>
      </c>
      <c r="E191" s="135">
        <v>2</v>
      </c>
      <c r="F191" s="135" t="str">
        <f t="shared" si="47"/>
        <v>2'h0</v>
      </c>
      <c r="G191" s="135" t="s">
        <v>123</v>
      </c>
      <c r="H191" s="135" t="s">
        <v>2883</v>
      </c>
      <c r="I191" s="135" t="s">
        <v>2884</v>
      </c>
      <c r="J191" s="135">
        <v>0</v>
      </c>
      <c r="K191" s="135" t="str">
        <f t="shared" si="48"/>
        <v>0</v>
      </c>
      <c r="L191" s="135">
        <f t="shared" si="49"/>
        <v>0</v>
      </c>
      <c r="M191" s="135"/>
    </row>
    <row r="192" spans="1:13" ht="14.6">
      <c r="A192" s="135"/>
      <c r="B192" s="135"/>
      <c r="C192" s="135">
        <v>6</v>
      </c>
      <c r="D192" s="135">
        <v>7</v>
      </c>
      <c r="E192" s="135">
        <v>2</v>
      </c>
      <c r="F192" s="135" t="str">
        <f t="shared" si="47"/>
        <v>2'h0</v>
      </c>
      <c r="G192" s="135" t="s">
        <v>123</v>
      </c>
      <c r="H192" s="135" t="s">
        <v>2885</v>
      </c>
      <c r="I192" s="135" t="s">
        <v>2886</v>
      </c>
      <c r="J192" s="135">
        <v>0</v>
      </c>
      <c r="K192" s="135" t="str">
        <f t="shared" si="48"/>
        <v>0</v>
      </c>
      <c r="L192" s="135">
        <f t="shared" si="49"/>
        <v>0</v>
      </c>
      <c r="M192" s="135"/>
    </row>
    <row r="193" spans="1:13" ht="14.6">
      <c r="A193" s="135"/>
      <c r="B193" s="135"/>
      <c r="C193" s="135">
        <v>4</v>
      </c>
      <c r="D193" s="135">
        <v>5</v>
      </c>
      <c r="E193" s="135">
        <v>2</v>
      </c>
      <c r="F193" s="135" t="str">
        <f t="shared" si="47"/>
        <v>2'h0</v>
      </c>
      <c r="G193" s="135" t="s">
        <v>123</v>
      </c>
      <c r="H193" s="135" t="s">
        <v>2887</v>
      </c>
      <c r="I193" s="135" t="s">
        <v>2888</v>
      </c>
      <c r="J193" s="135">
        <v>0</v>
      </c>
      <c r="K193" s="135" t="str">
        <f t="shared" si="48"/>
        <v>0</v>
      </c>
      <c r="L193" s="135">
        <f t="shared" si="49"/>
        <v>0</v>
      </c>
      <c r="M193" s="135"/>
    </row>
    <row r="194" spans="1:13" ht="14.6">
      <c r="A194" s="135"/>
      <c r="B194" s="135"/>
      <c r="C194" s="135">
        <v>2</v>
      </c>
      <c r="D194" s="135">
        <v>3</v>
      </c>
      <c r="E194" s="135">
        <v>2</v>
      </c>
      <c r="F194" s="135" t="str">
        <f t="shared" si="47"/>
        <v>2'h0</v>
      </c>
      <c r="G194" s="135" t="s">
        <v>123</v>
      </c>
      <c r="H194" s="135" t="s">
        <v>2889</v>
      </c>
      <c r="I194" s="135" t="s">
        <v>2890</v>
      </c>
      <c r="J194" s="135">
        <v>0</v>
      </c>
      <c r="K194" s="135" t="str">
        <f t="shared" si="48"/>
        <v>0</v>
      </c>
      <c r="L194" s="135">
        <f t="shared" si="49"/>
        <v>0</v>
      </c>
      <c r="M194" s="135"/>
    </row>
    <row r="195" spans="1:13" ht="14.6">
      <c r="A195" s="135"/>
      <c r="B195" s="135"/>
      <c r="C195" s="135">
        <v>0</v>
      </c>
      <c r="D195" s="135">
        <v>1</v>
      </c>
      <c r="E195" s="135">
        <v>2</v>
      </c>
      <c r="F195" s="135" t="str">
        <f t="shared" si="47"/>
        <v>2'h1</v>
      </c>
      <c r="G195" s="135" t="s">
        <v>123</v>
      </c>
      <c r="H195" s="135" t="s">
        <v>2891</v>
      </c>
      <c r="I195" s="135" t="s">
        <v>2892</v>
      </c>
      <c r="J195" s="135">
        <v>1</v>
      </c>
      <c r="K195" s="135" t="str">
        <f t="shared" si="48"/>
        <v>1</v>
      </c>
      <c r="L195" s="135">
        <f t="shared" si="49"/>
        <v>1</v>
      </c>
      <c r="M195" s="135"/>
    </row>
    <row r="196" spans="1:13" ht="14.6">
      <c r="A196" s="134"/>
      <c r="B196" s="134" t="s">
        <v>2280</v>
      </c>
      <c r="C196" s="134"/>
      <c r="D196" s="134"/>
      <c r="E196" s="134">
        <f>SUM(E197:E203)</f>
        <v>32</v>
      </c>
      <c r="F196" s="134" t="str">
        <f>CONCATENATE("32'h",K196)</f>
        <v>32'h00000616</v>
      </c>
      <c r="G196" s="134"/>
      <c r="H196" s="134" t="s">
        <v>3204</v>
      </c>
      <c r="I196" s="134"/>
      <c r="J196" s="134"/>
      <c r="K196" s="134" t="str">
        <f>LOWER(DEC2HEX(L196,8))</f>
        <v>00000616</v>
      </c>
      <c r="L196" s="134">
        <f>SUM(L197:L203)</f>
        <v>1558</v>
      </c>
      <c r="M196" s="134"/>
    </row>
    <row r="197" spans="1:13" ht="14.6">
      <c r="A197" s="135"/>
      <c r="B197" s="135"/>
      <c r="C197" s="135">
        <v>14</v>
      </c>
      <c r="D197" s="135">
        <v>31</v>
      </c>
      <c r="E197" s="135">
        <v>18</v>
      </c>
      <c r="F197" s="135" t="str">
        <f t="shared" ref="F197:F203" si="50">CONCATENATE(E197,"'h",K197)</f>
        <v>18'h0</v>
      </c>
      <c r="G197" s="135" t="s">
        <v>121</v>
      </c>
      <c r="H197" s="135" t="s">
        <v>106</v>
      </c>
      <c r="I197" s="135" t="s">
        <v>1085</v>
      </c>
      <c r="J197" s="135">
        <v>0</v>
      </c>
      <c r="K197" s="135" t="str">
        <f t="shared" ref="K197:K203" si="51">LOWER(DEC2HEX(J197))</f>
        <v>0</v>
      </c>
      <c r="L197" s="135">
        <f t="shared" ref="L197:L203" si="52">J197*(2^C197)</f>
        <v>0</v>
      </c>
      <c r="M197" s="135"/>
    </row>
    <row r="198" spans="1:13" ht="14.6">
      <c r="A198" s="135"/>
      <c r="B198" s="135"/>
      <c r="C198" s="135">
        <v>13</v>
      </c>
      <c r="D198" s="135">
        <v>13</v>
      </c>
      <c r="E198" s="135">
        <v>1</v>
      </c>
      <c r="F198" s="135" t="str">
        <f t="shared" si="50"/>
        <v>1'h0</v>
      </c>
      <c r="G198" s="135" t="s">
        <v>123</v>
      </c>
      <c r="H198" s="135" t="s">
        <v>2897</v>
      </c>
      <c r="I198" s="135" t="s">
        <v>1085</v>
      </c>
      <c r="J198" s="135">
        <v>0</v>
      </c>
      <c r="K198" s="135" t="str">
        <f t="shared" si="51"/>
        <v>0</v>
      </c>
      <c r="L198" s="135">
        <f t="shared" si="52"/>
        <v>0</v>
      </c>
      <c r="M198" s="135"/>
    </row>
    <row r="199" spans="1:13" ht="14.6">
      <c r="A199" s="135"/>
      <c r="B199" s="135"/>
      <c r="C199" s="135">
        <v>12</v>
      </c>
      <c r="D199" s="135">
        <v>12</v>
      </c>
      <c r="E199" s="135">
        <v>1</v>
      </c>
      <c r="F199" s="135" t="str">
        <f t="shared" si="50"/>
        <v>1'h0</v>
      </c>
      <c r="G199" s="135" t="s">
        <v>123</v>
      </c>
      <c r="H199" s="135" t="s">
        <v>2898</v>
      </c>
      <c r="I199" s="135" t="s">
        <v>1085</v>
      </c>
      <c r="J199" s="135">
        <v>0</v>
      </c>
      <c r="K199" s="135" t="str">
        <f t="shared" si="51"/>
        <v>0</v>
      </c>
      <c r="L199" s="135">
        <f t="shared" si="52"/>
        <v>0</v>
      </c>
      <c r="M199" s="135"/>
    </row>
    <row r="200" spans="1:13" ht="14.6">
      <c r="A200" s="135"/>
      <c r="B200" s="135"/>
      <c r="C200" s="135">
        <v>9</v>
      </c>
      <c r="D200" s="135">
        <v>11</v>
      </c>
      <c r="E200" s="135">
        <v>3</v>
      </c>
      <c r="F200" s="135" t="str">
        <f t="shared" si="50"/>
        <v>3'h3</v>
      </c>
      <c r="G200" s="135" t="s">
        <v>123</v>
      </c>
      <c r="H200" s="135" t="s">
        <v>3205</v>
      </c>
      <c r="I200" s="135" t="s">
        <v>2901</v>
      </c>
      <c r="J200" s="135">
        <v>3</v>
      </c>
      <c r="K200" s="135" t="str">
        <f t="shared" si="51"/>
        <v>3</v>
      </c>
      <c r="L200" s="135">
        <f t="shared" si="52"/>
        <v>1536</v>
      </c>
      <c r="M200" s="135"/>
    </row>
    <row r="201" spans="1:13" ht="14.6">
      <c r="A201" s="135"/>
      <c r="B201" s="135"/>
      <c r="C201" s="135">
        <v>6</v>
      </c>
      <c r="D201" s="135">
        <v>8</v>
      </c>
      <c r="E201" s="135">
        <v>3</v>
      </c>
      <c r="F201" s="135" t="str">
        <f t="shared" si="50"/>
        <v>3'h0</v>
      </c>
      <c r="G201" s="135" t="s">
        <v>123</v>
      </c>
      <c r="H201" s="135" t="s">
        <v>3206</v>
      </c>
      <c r="I201" s="135" t="s">
        <v>2901</v>
      </c>
      <c r="J201" s="135">
        <v>0</v>
      </c>
      <c r="K201" s="135" t="str">
        <f t="shared" si="51"/>
        <v>0</v>
      </c>
      <c r="L201" s="135">
        <f t="shared" si="52"/>
        <v>0</v>
      </c>
      <c r="M201" s="135"/>
    </row>
    <row r="202" spans="1:13" ht="14.6">
      <c r="A202" s="135"/>
      <c r="B202" s="135"/>
      <c r="C202" s="135">
        <v>3</v>
      </c>
      <c r="D202" s="135">
        <v>5</v>
      </c>
      <c r="E202" s="135">
        <v>3</v>
      </c>
      <c r="F202" s="135" t="str">
        <f t="shared" si="50"/>
        <v>3'h2</v>
      </c>
      <c r="G202" s="135" t="s">
        <v>123</v>
      </c>
      <c r="H202" s="135" t="s">
        <v>3207</v>
      </c>
      <c r="I202" s="135" t="s">
        <v>2902</v>
      </c>
      <c r="J202" s="135">
        <v>2</v>
      </c>
      <c r="K202" s="135" t="str">
        <f t="shared" si="51"/>
        <v>2</v>
      </c>
      <c r="L202" s="135">
        <f t="shared" si="52"/>
        <v>16</v>
      </c>
      <c r="M202" s="135"/>
    </row>
    <row r="203" spans="1:13" ht="14.6">
      <c r="A203" s="135"/>
      <c r="B203" s="135"/>
      <c r="C203" s="135">
        <v>0</v>
      </c>
      <c r="D203" s="135">
        <v>2</v>
      </c>
      <c r="E203" s="135">
        <v>3</v>
      </c>
      <c r="F203" s="135" t="str">
        <f t="shared" si="50"/>
        <v>3'h6</v>
      </c>
      <c r="G203" s="135" t="s">
        <v>123</v>
      </c>
      <c r="H203" s="135" t="s">
        <v>3208</v>
      </c>
      <c r="I203" s="135" t="s">
        <v>2902</v>
      </c>
      <c r="J203" s="135">
        <v>6</v>
      </c>
      <c r="K203" s="135" t="str">
        <f t="shared" si="51"/>
        <v>6</v>
      </c>
      <c r="L203" s="135">
        <f t="shared" si="52"/>
        <v>6</v>
      </c>
      <c r="M203" s="135"/>
    </row>
    <row r="204" spans="1:13" ht="14.6">
      <c r="A204" s="134"/>
      <c r="B204" s="134" t="s">
        <v>2954</v>
      </c>
      <c r="C204" s="134"/>
      <c r="D204" s="134"/>
      <c r="E204" s="134">
        <f>SUM(E205:E211)</f>
        <v>32</v>
      </c>
      <c r="F204" s="134" t="str">
        <f>CONCATENATE("32'h",K204)</f>
        <v>32'hb0000000</v>
      </c>
      <c r="G204" s="134"/>
      <c r="H204" s="134" t="s">
        <v>2904</v>
      </c>
      <c r="I204" s="134"/>
      <c r="J204" s="134"/>
      <c r="K204" s="134" t="str">
        <f>LOWER(DEC2HEX(L204,8))</f>
        <v>b0000000</v>
      </c>
      <c r="L204" s="134">
        <f>SUM(L205:L211)</f>
        <v>2952790016</v>
      </c>
      <c r="M204" s="134"/>
    </row>
    <row r="205" spans="1:13" ht="14.6">
      <c r="A205" s="135"/>
      <c r="B205" s="135"/>
      <c r="C205" s="135">
        <v>30</v>
      </c>
      <c r="D205" s="135">
        <v>31</v>
      </c>
      <c r="E205" s="135">
        <v>2</v>
      </c>
      <c r="F205" s="135" t="str">
        <f t="shared" ref="F205:F211" si="53">CONCATENATE(E205,"'h",K205)</f>
        <v>2'h2</v>
      </c>
      <c r="G205" s="135" t="s">
        <v>123</v>
      </c>
      <c r="H205" s="135" t="s">
        <v>2905</v>
      </c>
      <c r="I205" s="135" t="s">
        <v>2892</v>
      </c>
      <c r="J205" s="135">
        <v>2</v>
      </c>
      <c r="K205" s="135" t="str">
        <f t="shared" ref="K205:K211" si="54">LOWER(DEC2HEX(J205))</f>
        <v>2</v>
      </c>
      <c r="L205" s="135">
        <f t="shared" ref="L205:L211" si="55">J205*(2^C205)</f>
        <v>2147483648</v>
      </c>
      <c r="M205" s="135"/>
    </row>
    <row r="206" spans="1:13" ht="14.6">
      <c r="A206" s="135"/>
      <c r="B206" s="135"/>
      <c r="C206" s="135">
        <v>29</v>
      </c>
      <c r="D206" s="135">
        <v>29</v>
      </c>
      <c r="E206" s="135">
        <v>1</v>
      </c>
      <c r="F206" s="135" t="str">
        <f t="shared" si="53"/>
        <v>1'h1</v>
      </c>
      <c r="G206" s="135" t="s">
        <v>123</v>
      </c>
      <c r="H206" s="135" t="s">
        <v>2906</v>
      </c>
      <c r="I206" s="135" t="s">
        <v>2907</v>
      </c>
      <c r="J206" s="135">
        <v>1</v>
      </c>
      <c r="K206" s="135" t="str">
        <f t="shared" si="54"/>
        <v>1</v>
      </c>
      <c r="L206" s="135">
        <f t="shared" si="55"/>
        <v>536870912</v>
      </c>
      <c r="M206" s="135"/>
    </row>
    <row r="207" spans="1:13" ht="14.6">
      <c r="A207" s="135"/>
      <c r="B207" s="135"/>
      <c r="C207" s="135">
        <v>28</v>
      </c>
      <c r="D207" s="135">
        <v>28</v>
      </c>
      <c r="E207" s="135">
        <v>1</v>
      </c>
      <c r="F207" s="135" t="str">
        <f t="shared" si="53"/>
        <v>1'h1</v>
      </c>
      <c r="G207" s="135" t="s">
        <v>123</v>
      </c>
      <c r="H207" s="135" t="s">
        <v>2908</v>
      </c>
      <c r="I207" s="135" t="s">
        <v>2909</v>
      </c>
      <c r="J207" s="135">
        <v>1</v>
      </c>
      <c r="K207" s="135" t="str">
        <f t="shared" si="54"/>
        <v>1</v>
      </c>
      <c r="L207" s="135">
        <f t="shared" si="55"/>
        <v>268435456</v>
      </c>
      <c r="M207" s="135"/>
    </row>
    <row r="208" spans="1:13" ht="14.6">
      <c r="A208" s="135"/>
      <c r="B208" s="135"/>
      <c r="C208" s="135">
        <v>27</v>
      </c>
      <c r="D208" s="135">
        <v>27</v>
      </c>
      <c r="E208" s="135">
        <v>1</v>
      </c>
      <c r="F208" s="135" t="str">
        <f t="shared" si="53"/>
        <v>1'h0</v>
      </c>
      <c r="G208" s="135" t="s">
        <v>123</v>
      </c>
      <c r="H208" s="135" t="s">
        <v>2910</v>
      </c>
      <c r="I208" s="135" t="s">
        <v>2911</v>
      </c>
      <c r="J208" s="135">
        <v>0</v>
      </c>
      <c r="K208" s="135" t="str">
        <f t="shared" si="54"/>
        <v>0</v>
      </c>
      <c r="L208" s="135">
        <f t="shared" si="55"/>
        <v>0</v>
      </c>
      <c r="M208" s="135"/>
    </row>
    <row r="209" spans="1:13" ht="14.6">
      <c r="A209" s="135"/>
      <c r="B209" s="135"/>
      <c r="C209" s="135">
        <v>18</v>
      </c>
      <c r="D209" s="135">
        <v>26</v>
      </c>
      <c r="E209" s="135">
        <v>9</v>
      </c>
      <c r="F209" s="135" t="str">
        <f t="shared" si="53"/>
        <v>9'h0</v>
      </c>
      <c r="G209" s="135" t="s">
        <v>121</v>
      </c>
      <c r="H209" s="135" t="s">
        <v>2912</v>
      </c>
      <c r="I209" s="135" t="s">
        <v>2913</v>
      </c>
      <c r="J209" s="135">
        <v>0</v>
      </c>
      <c r="K209" s="135" t="str">
        <f t="shared" si="54"/>
        <v>0</v>
      </c>
      <c r="L209" s="135">
        <f t="shared" si="55"/>
        <v>0</v>
      </c>
      <c r="M209" s="135"/>
    </row>
    <row r="210" spans="1:13" ht="14.6">
      <c r="A210" s="135"/>
      <c r="B210" s="135"/>
      <c r="C210" s="135">
        <v>1</v>
      </c>
      <c r="D210" s="135">
        <v>17</v>
      </c>
      <c r="E210" s="135">
        <v>17</v>
      </c>
      <c r="F210" s="135" t="str">
        <f t="shared" si="53"/>
        <v>17'h0</v>
      </c>
      <c r="G210" s="135" t="s">
        <v>121</v>
      </c>
      <c r="H210" s="135" t="s">
        <v>2914</v>
      </c>
      <c r="I210" s="135" t="s">
        <v>2915</v>
      </c>
      <c r="J210" s="135">
        <v>0</v>
      </c>
      <c r="K210" s="135" t="str">
        <f t="shared" si="54"/>
        <v>0</v>
      </c>
      <c r="L210" s="135">
        <f t="shared" si="55"/>
        <v>0</v>
      </c>
      <c r="M210" s="135"/>
    </row>
    <row r="211" spans="1:13" ht="14.6">
      <c r="A211" s="135"/>
      <c r="B211" s="135"/>
      <c r="C211" s="135">
        <v>0</v>
      </c>
      <c r="D211" s="135">
        <v>0</v>
      </c>
      <c r="E211" s="135">
        <v>1</v>
      </c>
      <c r="F211" s="135" t="str">
        <f t="shared" si="53"/>
        <v>1'h0</v>
      </c>
      <c r="G211" s="135" t="s">
        <v>121</v>
      </c>
      <c r="H211" s="135" t="s">
        <v>2916</v>
      </c>
      <c r="I211" s="135" t="s">
        <v>2917</v>
      </c>
      <c r="J211" s="135">
        <v>0</v>
      </c>
      <c r="K211" s="135" t="str">
        <f t="shared" si="54"/>
        <v>0</v>
      </c>
      <c r="L211" s="135">
        <f t="shared" si="55"/>
        <v>0</v>
      </c>
      <c r="M211" s="135"/>
    </row>
    <row r="212" spans="1:13" ht="14.6">
      <c r="A212" s="134"/>
      <c r="B212" s="134" t="s">
        <v>2281</v>
      </c>
      <c r="C212" s="134"/>
      <c r="D212" s="134"/>
      <c r="E212" s="134">
        <f>SUM(E213:E238)</f>
        <v>32</v>
      </c>
      <c r="F212" s="134" t="str">
        <f>CONCATENATE("32'h",K212)</f>
        <v>32'h0000e024</v>
      </c>
      <c r="G212" s="134"/>
      <c r="H212" s="134" t="s">
        <v>2918</v>
      </c>
      <c r="I212" s="134"/>
      <c r="J212" s="134"/>
      <c r="K212" s="134" t="str">
        <f>LOWER(DEC2HEX(L212,8))</f>
        <v>0000e024</v>
      </c>
      <c r="L212" s="134">
        <f>SUM(L213:L238)</f>
        <v>57380</v>
      </c>
      <c r="M212" s="134"/>
    </row>
    <row r="213" spans="1:13" ht="14.6">
      <c r="A213" s="135"/>
      <c r="B213" s="135"/>
      <c r="C213" s="135">
        <v>31</v>
      </c>
      <c r="D213" s="135">
        <v>31</v>
      </c>
      <c r="E213" s="135">
        <v>1</v>
      </c>
      <c r="F213" s="135" t="str">
        <f t="shared" ref="F213:F238" si="56">CONCATENATE(E213,"'h",K213)</f>
        <v>1'h0</v>
      </c>
      <c r="G213" s="135" t="s">
        <v>121</v>
      </c>
      <c r="H213" s="135" t="s">
        <v>106</v>
      </c>
      <c r="I213" s="135" t="s">
        <v>1085</v>
      </c>
      <c r="J213" s="135">
        <v>0</v>
      </c>
      <c r="K213" s="135" t="str">
        <f t="shared" ref="K213:K238" si="57">LOWER(DEC2HEX(J213))</f>
        <v>0</v>
      </c>
      <c r="L213" s="135">
        <f t="shared" ref="L213:L238" si="58">J213*(2^C213)</f>
        <v>0</v>
      </c>
      <c r="M213" s="135"/>
    </row>
    <row r="214" spans="1:13" ht="14.6">
      <c r="A214" s="135"/>
      <c r="B214" s="135"/>
      <c r="C214" s="135">
        <v>30</v>
      </c>
      <c r="D214" s="135">
        <v>30</v>
      </c>
      <c r="E214" s="135">
        <v>1</v>
      </c>
      <c r="F214" s="135" t="str">
        <f t="shared" si="56"/>
        <v>1'h0</v>
      </c>
      <c r="G214" s="135" t="s">
        <v>123</v>
      </c>
      <c r="H214" s="135" t="s">
        <v>2919</v>
      </c>
      <c r="I214" s="135" t="s">
        <v>1085</v>
      </c>
      <c r="J214" s="135">
        <v>0</v>
      </c>
      <c r="K214" s="135" t="str">
        <f t="shared" si="57"/>
        <v>0</v>
      </c>
      <c r="L214" s="135">
        <f t="shared" si="58"/>
        <v>0</v>
      </c>
      <c r="M214" s="135"/>
    </row>
    <row r="215" spans="1:13" ht="14.6">
      <c r="A215" s="135"/>
      <c r="B215" s="135"/>
      <c r="C215" s="135">
        <v>29</v>
      </c>
      <c r="D215" s="135">
        <v>29</v>
      </c>
      <c r="E215" s="135">
        <v>1</v>
      </c>
      <c r="F215" s="135" t="str">
        <f t="shared" si="56"/>
        <v>1'h0</v>
      </c>
      <c r="G215" s="135" t="s">
        <v>123</v>
      </c>
      <c r="H215" s="135" t="s">
        <v>2920</v>
      </c>
      <c r="I215" s="135" t="s">
        <v>1085</v>
      </c>
      <c r="J215" s="135">
        <v>0</v>
      </c>
      <c r="K215" s="135" t="str">
        <f t="shared" si="57"/>
        <v>0</v>
      </c>
      <c r="L215" s="135">
        <f t="shared" si="58"/>
        <v>0</v>
      </c>
      <c r="M215" s="135"/>
    </row>
    <row r="216" spans="1:13" ht="14.6">
      <c r="A216" s="135"/>
      <c r="B216" s="135"/>
      <c r="C216" s="135">
        <v>28</v>
      </c>
      <c r="D216" s="135">
        <v>28</v>
      </c>
      <c r="E216" s="135">
        <v>1</v>
      </c>
      <c r="F216" s="135" t="str">
        <f t="shared" si="56"/>
        <v>1'h0</v>
      </c>
      <c r="G216" s="135" t="s">
        <v>123</v>
      </c>
      <c r="H216" s="135" t="s">
        <v>2921</v>
      </c>
      <c r="I216" s="135" t="s">
        <v>1085</v>
      </c>
      <c r="J216" s="135">
        <v>0</v>
      </c>
      <c r="K216" s="135" t="str">
        <f t="shared" si="57"/>
        <v>0</v>
      </c>
      <c r="L216" s="135">
        <f t="shared" si="58"/>
        <v>0</v>
      </c>
      <c r="M216" s="135"/>
    </row>
    <row r="217" spans="1:13" ht="14.6">
      <c r="A217" s="135"/>
      <c r="B217" s="135"/>
      <c r="C217" s="135">
        <v>27</v>
      </c>
      <c r="D217" s="135">
        <v>27</v>
      </c>
      <c r="E217" s="135">
        <v>1</v>
      </c>
      <c r="F217" s="135" t="str">
        <f t="shared" si="56"/>
        <v>1'h0</v>
      </c>
      <c r="G217" s="135" t="s">
        <v>123</v>
      </c>
      <c r="H217" s="135" t="s">
        <v>2922</v>
      </c>
      <c r="I217" s="135" t="s">
        <v>1085</v>
      </c>
      <c r="J217" s="135">
        <v>0</v>
      </c>
      <c r="K217" s="135" t="str">
        <f t="shared" si="57"/>
        <v>0</v>
      </c>
      <c r="L217" s="135">
        <f t="shared" si="58"/>
        <v>0</v>
      </c>
      <c r="M217" s="135"/>
    </row>
    <row r="218" spans="1:13" ht="14.6">
      <c r="A218" s="135"/>
      <c r="B218" s="135"/>
      <c r="C218" s="135">
        <v>26</v>
      </c>
      <c r="D218" s="135">
        <v>26</v>
      </c>
      <c r="E218" s="135">
        <v>1</v>
      </c>
      <c r="F218" s="135" t="str">
        <f t="shared" si="56"/>
        <v>1'h0</v>
      </c>
      <c r="G218" s="135" t="s">
        <v>123</v>
      </c>
      <c r="H218" s="135" t="s">
        <v>2923</v>
      </c>
      <c r="I218" s="135" t="s">
        <v>1085</v>
      </c>
      <c r="J218" s="135">
        <v>0</v>
      </c>
      <c r="K218" s="135" t="str">
        <f t="shared" si="57"/>
        <v>0</v>
      </c>
      <c r="L218" s="135">
        <f t="shared" si="58"/>
        <v>0</v>
      </c>
      <c r="M218" s="135"/>
    </row>
    <row r="219" spans="1:13" ht="14.6">
      <c r="A219" s="135"/>
      <c r="B219" s="135"/>
      <c r="C219" s="135">
        <v>25</v>
      </c>
      <c r="D219" s="135">
        <v>25</v>
      </c>
      <c r="E219" s="135">
        <v>1</v>
      </c>
      <c r="F219" s="135" t="str">
        <f t="shared" si="56"/>
        <v>1'h0</v>
      </c>
      <c r="G219" s="135" t="s">
        <v>123</v>
      </c>
      <c r="H219" s="135" t="s">
        <v>2924</v>
      </c>
      <c r="I219" s="135" t="s">
        <v>1085</v>
      </c>
      <c r="J219" s="135">
        <v>0</v>
      </c>
      <c r="K219" s="135" t="str">
        <f t="shared" si="57"/>
        <v>0</v>
      </c>
      <c r="L219" s="135">
        <f t="shared" si="58"/>
        <v>0</v>
      </c>
      <c r="M219" s="135"/>
    </row>
    <row r="220" spans="1:13" ht="14.6">
      <c r="A220" s="135"/>
      <c r="B220" s="135"/>
      <c r="C220" s="135">
        <v>24</v>
      </c>
      <c r="D220" s="135">
        <v>24</v>
      </c>
      <c r="E220" s="135">
        <v>1</v>
      </c>
      <c r="F220" s="135" t="str">
        <f t="shared" si="56"/>
        <v>1'h0</v>
      </c>
      <c r="G220" s="135" t="s">
        <v>123</v>
      </c>
      <c r="H220" s="135" t="s">
        <v>2925</v>
      </c>
      <c r="I220" s="135" t="s">
        <v>1085</v>
      </c>
      <c r="J220" s="135">
        <v>0</v>
      </c>
      <c r="K220" s="135" t="str">
        <f t="shared" si="57"/>
        <v>0</v>
      </c>
      <c r="L220" s="135">
        <f t="shared" si="58"/>
        <v>0</v>
      </c>
      <c r="M220" s="135"/>
    </row>
    <row r="221" spans="1:13" ht="14.6">
      <c r="A221" s="135"/>
      <c r="B221" s="135"/>
      <c r="C221" s="135">
        <v>23</v>
      </c>
      <c r="D221" s="135">
        <v>23</v>
      </c>
      <c r="E221" s="135">
        <v>1</v>
      </c>
      <c r="F221" s="135" t="str">
        <f t="shared" si="56"/>
        <v>1'h0</v>
      </c>
      <c r="G221" s="135" t="s">
        <v>123</v>
      </c>
      <c r="H221" s="135" t="s">
        <v>2926</v>
      </c>
      <c r="I221" s="135" t="s">
        <v>1085</v>
      </c>
      <c r="J221" s="135">
        <v>0</v>
      </c>
      <c r="K221" s="135" t="str">
        <f t="shared" si="57"/>
        <v>0</v>
      </c>
      <c r="L221" s="135">
        <f t="shared" si="58"/>
        <v>0</v>
      </c>
      <c r="M221" s="135"/>
    </row>
    <row r="222" spans="1:13" ht="14.6">
      <c r="A222" s="135"/>
      <c r="B222" s="135"/>
      <c r="C222" s="135">
        <v>22</v>
      </c>
      <c r="D222" s="135">
        <v>22</v>
      </c>
      <c r="E222" s="135">
        <v>1</v>
      </c>
      <c r="F222" s="135" t="str">
        <f t="shared" si="56"/>
        <v>1'h0</v>
      </c>
      <c r="G222" s="135" t="s">
        <v>123</v>
      </c>
      <c r="H222" s="135" t="s">
        <v>2927</v>
      </c>
      <c r="I222" s="135" t="s">
        <v>1085</v>
      </c>
      <c r="J222" s="135">
        <v>0</v>
      </c>
      <c r="K222" s="135" t="str">
        <f t="shared" si="57"/>
        <v>0</v>
      </c>
      <c r="L222" s="135">
        <f t="shared" si="58"/>
        <v>0</v>
      </c>
      <c r="M222" s="135"/>
    </row>
    <row r="223" spans="1:13" ht="14.6">
      <c r="A223" s="135"/>
      <c r="B223" s="135"/>
      <c r="C223" s="135">
        <v>21</v>
      </c>
      <c r="D223" s="135">
        <v>21</v>
      </c>
      <c r="E223" s="135">
        <v>1</v>
      </c>
      <c r="F223" s="135" t="str">
        <f t="shared" si="56"/>
        <v>1'h0</v>
      </c>
      <c r="G223" s="135" t="s">
        <v>123</v>
      </c>
      <c r="H223" s="135" t="s">
        <v>2928</v>
      </c>
      <c r="I223" s="135" t="s">
        <v>1085</v>
      </c>
      <c r="J223" s="135">
        <v>0</v>
      </c>
      <c r="K223" s="135" t="str">
        <f t="shared" si="57"/>
        <v>0</v>
      </c>
      <c r="L223" s="135">
        <f t="shared" si="58"/>
        <v>0</v>
      </c>
      <c r="M223" s="135"/>
    </row>
    <row r="224" spans="1:13" ht="14.6">
      <c r="A224" s="135"/>
      <c r="B224" s="135"/>
      <c r="C224" s="135">
        <v>20</v>
      </c>
      <c r="D224" s="135">
        <v>20</v>
      </c>
      <c r="E224" s="135">
        <v>1</v>
      </c>
      <c r="F224" s="135" t="str">
        <f t="shared" si="56"/>
        <v>1'h0</v>
      </c>
      <c r="G224" s="135" t="s">
        <v>123</v>
      </c>
      <c r="H224" s="135" t="s">
        <v>2929</v>
      </c>
      <c r="I224" s="135" t="s">
        <v>1085</v>
      </c>
      <c r="J224" s="135">
        <v>0</v>
      </c>
      <c r="K224" s="135" t="str">
        <f t="shared" si="57"/>
        <v>0</v>
      </c>
      <c r="L224" s="135">
        <f t="shared" si="58"/>
        <v>0</v>
      </c>
      <c r="M224" s="135"/>
    </row>
    <row r="225" spans="1:13" ht="14.6">
      <c r="A225" s="135"/>
      <c r="B225" s="135"/>
      <c r="C225" s="135">
        <v>19</v>
      </c>
      <c r="D225" s="135">
        <v>19</v>
      </c>
      <c r="E225" s="135">
        <v>1</v>
      </c>
      <c r="F225" s="135" t="str">
        <f t="shared" si="56"/>
        <v>1'h0</v>
      </c>
      <c r="G225" s="135" t="s">
        <v>123</v>
      </c>
      <c r="H225" s="135" t="s">
        <v>2930</v>
      </c>
      <c r="I225" s="135" t="s">
        <v>1085</v>
      </c>
      <c r="J225" s="135">
        <v>0</v>
      </c>
      <c r="K225" s="135" t="str">
        <f t="shared" si="57"/>
        <v>0</v>
      </c>
      <c r="L225" s="135">
        <f t="shared" si="58"/>
        <v>0</v>
      </c>
      <c r="M225" s="135"/>
    </row>
    <row r="226" spans="1:13" ht="14.6">
      <c r="A226" s="135"/>
      <c r="B226" s="135"/>
      <c r="C226" s="135">
        <v>18</v>
      </c>
      <c r="D226" s="135">
        <v>18</v>
      </c>
      <c r="E226" s="135">
        <v>1</v>
      </c>
      <c r="F226" s="135" t="str">
        <f t="shared" si="56"/>
        <v>1'h0</v>
      </c>
      <c r="G226" s="135" t="s">
        <v>123</v>
      </c>
      <c r="H226" s="135" t="s">
        <v>2931</v>
      </c>
      <c r="I226" s="135" t="s">
        <v>2932</v>
      </c>
      <c r="J226" s="135">
        <v>0</v>
      </c>
      <c r="K226" s="135" t="str">
        <f t="shared" si="57"/>
        <v>0</v>
      </c>
      <c r="L226" s="135">
        <f t="shared" si="58"/>
        <v>0</v>
      </c>
      <c r="M226" s="135"/>
    </row>
    <row r="227" spans="1:13" ht="14.6">
      <c r="A227" s="135"/>
      <c r="B227" s="135"/>
      <c r="C227" s="135">
        <v>17</v>
      </c>
      <c r="D227" s="135">
        <v>17</v>
      </c>
      <c r="E227" s="135">
        <v>1</v>
      </c>
      <c r="F227" s="135" t="str">
        <f t="shared" si="56"/>
        <v>1'h0</v>
      </c>
      <c r="G227" s="135" t="s">
        <v>123</v>
      </c>
      <c r="H227" s="135" t="s">
        <v>2933</v>
      </c>
      <c r="I227" s="135" t="s">
        <v>2934</v>
      </c>
      <c r="J227" s="135">
        <v>0</v>
      </c>
      <c r="K227" s="135" t="str">
        <f t="shared" si="57"/>
        <v>0</v>
      </c>
      <c r="L227" s="135">
        <f t="shared" si="58"/>
        <v>0</v>
      </c>
      <c r="M227" s="135"/>
    </row>
    <row r="228" spans="1:13" ht="14.6">
      <c r="A228" s="135"/>
      <c r="B228" s="135"/>
      <c r="C228" s="135">
        <v>16</v>
      </c>
      <c r="D228" s="135">
        <v>16</v>
      </c>
      <c r="E228" s="135">
        <v>1</v>
      </c>
      <c r="F228" s="135" t="str">
        <f t="shared" si="56"/>
        <v>1'h0</v>
      </c>
      <c r="G228" s="135" t="s">
        <v>123</v>
      </c>
      <c r="H228" s="135" t="s">
        <v>2935</v>
      </c>
      <c r="I228" s="135" t="s">
        <v>2936</v>
      </c>
      <c r="J228" s="135">
        <v>0</v>
      </c>
      <c r="K228" s="135" t="str">
        <f t="shared" si="57"/>
        <v>0</v>
      </c>
      <c r="L228" s="135">
        <f t="shared" si="58"/>
        <v>0</v>
      </c>
      <c r="M228" s="135"/>
    </row>
    <row r="229" spans="1:13" ht="14.6">
      <c r="A229" s="135"/>
      <c r="B229" s="135"/>
      <c r="C229" s="135">
        <v>13</v>
      </c>
      <c r="D229" s="135">
        <v>15</v>
      </c>
      <c r="E229" s="135">
        <v>3</v>
      </c>
      <c r="F229" s="135" t="str">
        <f t="shared" si="56"/>
        <v>3'h7</v>
      </c>
      <c r="G229" s="135" t="s">
        <v>123</v>
      </c>
      <c r="H229" s="135" t="s">
        <v>2937</v>
      </c>
      <c r="I229" s="135" t="s">
        <v>2938</v>
      </c>
      <c r="J229" s="135">
        <v>7</v>
      </c>
      <c r="K229" s="135" t="str">
        <f t="shared" si="57"/>
        <v>7</v>
      </c>
      <c r="L229" s="135">
        <f t="shared" si="58"/>
        <v>57344</v>
      </c>
      <c r="M229" s="135"/>
    </row>
    <row r="230" spans="1:13" ht="14.6">
      <c r="A230" s="135"/>
      <c r="B230" s="135"/>
      <c r="C230" s="135">
        <v>12</v>
      </c>
      <c r="D230" s="135">
        <v>12</v>
      </c>
      <c r="E230" s="135">
        <v>1</v>
      </c>
      <c r="F230" s="135" t="str">
        <f t="shared" si="56"/>
        <v>1'h0</v>
      </c>
      <c r="G230" s="135" t="s">
        <v>123</v>
      </c>
      <c r="H230" s="135" t="s">
        <v>2939</v>
      </c>
      <c r="I230" s="135" t="s">
        <v>2940</v>
      </c>
      <c r="J230" s="135">
        <v>0</v>
      </c>
      <c r="K230" s="135" t="str">
        <f t="shared" si="57"/>
        <v>0</v>
      </c>
      <c r="L230" s="135">
        <f t="shared" si="58"/>
        <v>0</v>
      </c>
      <c r="M230" s="135"/>
    </row>
    <row r="231" spans="1:13" ht="14.6">
      <c r="A231" s="135"/>
      <c r="B231" s="135"/>
      <c r="C231" s="135">
        <v>11</v>
      </c>
      <c r="D231" s="135">
        <v>11</v>
      </c>
      <c r="E231" s="135">
        <v>1</v>
      </c>
      <c r="F231" s="135" t="str">
        <f t="shared" si="56"/>
        <v>1'h0</v>
      </c>
      <c r="G231" s="135" t="s">
        <v>123</v>
      </c>
      <c r="H231" s="135" t="s">
        <v>2941</v>
      </c>
      <c r="I231" s="135" t="s">
        <v>2942</v>
      </c>
      <c r="J231" s="135">
        <v>0</v>
      </c>
      <c r="K231" s="135" t="str">
        <f t="shared" si="57"/>
        <v>0</v>
      </c>
      <c r="L231" s="135">
        <f t="shared" si="58"/>
        <v>0</v>
      </c>
      <c r="M231" s="135"/>
    </row>
    <row r="232" spans="1:13" ht="14.6">
      <c r="A232" s="135"/>
      <c r="B232" s="135"/>
      <c r="C232" s="135">
        <v>10</v>
      </c>
      <c r="D232" s="135">
        <v>10</v>
      </c>
      <c r="E232" s="135">
        <v>1</v>
      </c>
      <c r="F232" s="135" t="str">
        <f t="shared" si="56"/>
        <v>1'h0</v>
      </c>
      <c r="G232" s="135" t="s">
        <v>123</v>
      </c>
      <c r="H232" s="135" t="s">
        <v>2943</v>
      </c>
      <c r="I232" s="135" t="s">
        <v>2944</v>
      </c>
      <c r="J232" s="135">
        <v>0</v>
      </c>
      <c r="K232" s="135" t="str">
        <f t="shared" si="57"/>
        <v>0</v>
      </c>
      <c r="L232" s="135">
        <f t="shared" si="58"/>
        <v>0</v>
      </c>
      <c r="M232" s="135"/>
    </row>
    <row r="233" spans="1:13" ht="14.6">
      <c r="A233" s="135"/>
      <c r="B233" s="135"/>
      <c r="C233" s="135">
        <v>9</v>
      </c>
      <c r="D233" s="135">
        <v>9</v>
      </c>
      <c r="E233" s="135">
        <v>1</v>
      </c>
      <c r="F233" s="135" t="str">
        <f t="shared" si="56"/>
        <v>1'h0</v>
      </c>
      <c r="G233" s="135" t="s">
        <v>123</v>
      </c>
      <c r="H233" s="135" t="s">
        <v>2945</v>
      </c>
      <c r="I233" s="135" t="s">
        <v>2946</v>
      </c>
      <c r="J233" s="135">
        <v>0</v>
      </c>
      <c r="K233" s="135" t="str">
        <f t="shared" si="57"/>
        <v>0</v>
      </c>
      <c r="L233" s="135">
        <f t="shared" si="58"/>
        <v>0</v>
      </c>
      <c r="M233" s="135"/>
    </row>
    <row r="234" spans="1:13" ht="14.6">
      <c r="A234" s="135"/>
      <c r="B234" s="135"/>
      <c r="C234" s="135">
        <v>8</v>
      </c>
      <c r="D234" s="135">
        <v>8</v>
      </c>
      <c r="E234" s="135">
        <v>1</v>
      </c>
      <c r="F234" s="135" t="str">
        <f t="shared" si="56"/>
        <v>1'h0</v>
      </c>
      <c r="G234" s="135" t="s">
        <v>123</v>
      </c>
      <c r="H234" s="135" t="s">
        <v>2947</v>
      </c>
      <c r="I234" s="135" t="s">
        <v>2948</v>
      </c>
      <c r="J234" s="135">
        <v>0</v>
      </c>
      <c r="K234" s="135" t="str">
        <f t="shared" si="57"/>
        <v>0</v>
      </c>
      <c r="L234" s="135">
        <f t="shared" si="58"/>
        <v>0</v>
      </c>
      <c r="M234" s="135"/>
    </row>
    <row r="235" spans="1:13" ht="14.6">
      <c r="A235" s="135"/>
      <c r="B235" s="135"/>
      <c r="C235" s="135">
        <v>7</v>
      </c>
      <c r="D235" s="135">
        <v>7</v>
      </c>
      <c r="E235" s="135">
        <v>1</v>
      </c>
      <c r="F235" s="135" t="str">
        <f t="shared" si="56"/>
        <v>1'h0</v>
      </c>
      <c r="G235" s="135" t="s">
        <v>123</v>
      </c>
      <c r="H235" s="135" t="s">
        <v>2949</v>
      </c>
      <c r="I235" s="135" t="s">
        <v>2950</v>
      </c>
      <c r="J235" s="135">
        <v>0</v>
      </c>
      <c r="K235" s="135" t="str">
        <f t="shared" si="57"/>
        <v>0</v>
      </c>
      <c r="L235" s="135">
        <f t="shared" si="58"/>
        <v>0</v>
      </c>
      <c r="M235" s="135"/>
    </row>
    <row r="236" spans="1:13" ht="14.6">
      <c r="A236" s="135"/>
      <c r="B236" s="135"/>
      <c r="C236" s="135">
        <v>6</v>
      </c>
      <c r="D236" s="135">
        <v>6</v>
      </c>
      <c r="E236" s="135">
        <v>1</v>
      </c>
      <c r="F236" s="135" t="str">
        <f t="shared" si="56"/>
        <v>1'h0</v>
      </c>
      <c r="G236" s="135" t="s">
        <v>123</v>
      </c>
      <c r="H236" s="135" t="s">
        <v>2951</v>
      </c>
      <c r="I236" s="135" t="s">
        <v>2952</v>
      </c>
      <c r="J236" s="135">
        <v>0</v>
      </c>
      <c r="K236" s="135" t="str">
        <f t="shared" si="57"/>
        <v>0</v>
      </c>
      <c r="L236" s="135">
        <f t="shared" si="58"/>
        <v>0</v>
      </c>
      <c r="M236" s="135"/>
    </row>
    <row r="237" spans="1:13" ht="14.6">
      <c r="A237" s="135"/>
      <c r="B237" s="135"/>
      <c r="C237" s="135">
        <v>3</v>
      </c>
      <c r="D237" s="135">
        <v>5</v>
      </c>
      <c r="E237" s="135">
        <v>3</v>
      </c>
      <c r="F237" s="135" t="str">
        <f t="shared" si="56"/>
        <v>3'h4</v>
      </c>
      <c r="G237" s="135" t="s">
        <v>123</v>
      </c>
      <c r="H237" s="135" t="s">
        <v>3227</v>
      </c>
      <c r="I237" s="135" t="s">
        <v>2953</v>
      </c>
      <c r="J237" s="135">
        <v>4</v>
      </c>
      <c r="K237" s="135" t="str">
        <f t="shared" si="57"/>
        <v>4</v>
      </c>
      <c r="L237" s="135">
        <f t="shared" si="58"/>
        <v>32</v>
      </c>
      <c r="M237" s="135"/>
    </row>
    <row r="238" spans="1:13" ht="14.6">
      <c r="A238" s="135"/>
      <c r="B238" s="135"/>
      <c r="C238" s="135">
        <v>0</v>
      </c>
      <c r="D238" s="135">
        <v>2</v>
      </c>
      <c r="E238" s="135">
        <v>3</v>
      </c>
      <c r="F238" s="135" t="str">
        <f t="shared" si="56"/>
        <v>3'h4</v>
      </c>
      <c r="G238" s="135" t="s">
        <v>123</v>
      </c>
      <c r="H238" s="135" t="s">
        <v>3228</v>
      </c>
      <c r="I238" s="135" t="s">
        <v>2953</v>
      </c>
      <c r="J238" s="135">
        <v>4</v>
      </c>
      <c r="K238" s="135" t="str">
        <f t="shared" si="57"/>
        <v>4</v>
      </c>
      <c r="L238" s="135">
        <f t="shared" si="58"/>
        <v>4</v>
      </c>
      <c r="M238" s="135"/>
    </row>
    <row r="239" spans="1:13" ht="14.6">
      <c r="A239" s="134"/>
      <c r="B239" s="134" t="s">
        <v>2282</v>
      </c>
      <c r="C239" s="134"/>
      <c r="D239" s="134"/>
      <c r="E239" s="134">
        <f>SUM(E240:E246)</f>
        <v>32</v>
      </c>
      <c r="F239" s="134" t="str">
        <f>CONCATENATE("32'h",K239)</f>
        <v>32'h04b00000</v>
      </c>
      <c r="G239" s="134"/>
      <c r="H239" s="134" t="s">
        <v>2975</v>
      </c>
      <c r="I239" s="134"/>
      <c r="J239" s="134"/>
      <c r="K239" s="134" t="str">
        <f>LOWER(DEC2HEX(L239,8))</f>
        <v>04b00000</v>
      </c>
      <c r="L239" s="134">
        <f>SUM(L240:L246)</f>
        <v>78643200</v>
      </c>
      <c r="M239" s="134"/>
    </row>
    <row r="240" spans="1:13" ht="14.6">
      <c r="A240" s="135"/>
      <c r="B240" s="135"/>
      <c r="C240" s="135">
        <v>29</v>
      </c>
      <c r="D240" s="135">
        <v>31</v>
      </c>
      <c r="E240" s="135">
        <v>3</v>
      </c>
      <c r="F240" s="135" t="str">
        <f t="shared" ref="F240:F246" si="59">CONCATENATE(E240,"'h",K240)</f>
        <v>3'h0</v>
      </c>
      <c r="G240" s="135" t="s">
        <v>121</v>
      </c>
      <c r="H240" s="135" t="s">
        <v>106</v>
      </c>
      <c r="I240" s="135" t="s">
        <v>1085</v>
      </c>
      <c r="J240" s="135">
        <v>0</v>
      </c>
      <c r="K240" s="135" t="str">
        <f t="shared" ref="K240:K246" si="60">LOWER(DEC2HEX(J240))</f>
        <v>0</v>
      </c>
      <c r="L240" s="135">
        <f t="shared" ref="L240:L246" si="61">J240*(2^C240)</f>
        <v>0</v>
      </c>
      <c r="M240" s="135"/>
    </row>
    <row r="241" spans="1:13" ht="14.6">
      <c r="A241" s="135"/>
      <c r="B241" s="135"/>
      <c r="C241" s="135">
        <v>28</v>
      </c>
      <c r="D241" s="135">
        <v>28</v>
      </c>
      <c r="E241" s="135">
        <v>1</v>
      </c>
      <c r="F241" s="135" t="str">
        <f t="shared" si="59"/>
        <v>1'h0</v>
      </c>
      <c r="G241" s="135" t="s">
        <v>123</v>
      </c>
      <c r="H241" s="135" t="s">
        <v>2976</v>
      </c>
      <c r="I241" s="135" t="s">
        <v>1085</v>
      </c>
      <c r="J241" s="135">
        <v>0</v>
      </c>
      <c r="K241" s="135" t="str">
        <f t="shared" si="60"/>
        <v>0</v>
      </c>
      <c r="L241" s="135">
        <f t="shared" si="61"/>
        <v>0</v>
      </c>
      <c r="M241" s="135"/>
    </row>
    <row r="242" spans="1:13" ht="14.6">
      <c r="A242" s="135"/>
      <c r="B242" s="135"/>
      <c r="C242" s="135">
        <v>27</v>
      </c>
      <c r="D242" s="135">
        <v>27</v>
      </c>
      <c r="E242" s="135">
        <v>1</v>
      </c>
      <c r="F242" s="135" t="str">
        <f t="shared" si="59"/>
        <v>1'h0</v>
      </c>
      <c r="G242" s="135" t="s">
        <v>123</v>
      </c>
      <c r="H242" s="135" t="s">
        <v>2977</v>
      </c>
      <c r="I242" s="135" t="s">
        <v>1085</v>
      </c>
      <c r="J242" s="135">
        <v>0</v>
      </c>
      <c r="K242" s="135" t="str">
        <f t="shared" si="60"/>
        <v>0</v>
      </c>
      <c r="L242" s="135">
        <f t="shared" si="61"/>
        <v>0</v>
      </c>
      <c r="M242" s="135"/>
    </row>
    <row r="243" spans="1:13" ht="14.6">
      <c r="A243" s="135"/>
      <c r="B243" s="135"/>
      <c r="C243" s="135">
        <v>24</v>
      </c>
      <c r="D243" s="135">
        <v>26</v>
      </c>
      <c r="E243" s="135">
        <v>3</v>
      </c>
      <c r="F243" s="135" t="str">
        <f t="shared" si="59"/>
        <v>3'h4</v>
      </c>
      <c r="G243" s="135" t="s">
        <v>123</v>
      </c>
      <c r="H243" s="135" t="s">
        <v>3229</v>
      </c>
      <c r="I243" s="135" t="s">
        <v>2953</v>
      </c>
      <c r="J243" s="135">
        <v>4</v>
      </c>
      <c r="K243" s="135" t="str">
        <f t="shared" si="60"/>
        <v>4</v>
      </c>
      <c r="L243" s="135">
        <f t="shared" si="61"/>
        <v>67108864</v>
      </c>
      <c r="M243" s="135"/>
    </row>
    <row r="244" spans="1:13" ht="14.6">
      <c r="A244" s="135"/>
      <c r="B244" s="135"/>
      <c r="C244" s="135">
        <v>20</v>
      </c>
      <c r="D244" s="135">
        <v>23</v>
      </c>
      <c r="E244" s="135">
        <v>4</v>
      </c>
      <c r="F244" s="135" t="str">
        <f t="shared" si="59"/>
        <v>4'hb</v>
      </c>
      <c r="G244" s="135" t="s">
        <v>123</v>
      </c>
      <c r="H244" s="135" t="s">
        <v>2980</v>
      </c>
      <c r="I244" s="135" t="s">
        <v>2981</v>
      </c>
      <c r="J244" s="135">
        <v>11</v>
      </c>
      <c r="K244" s="135" t="str">
        <f t="shared" si="60"/>
        <v>b</v>
      </c>
      <c r="L244" s="135">
        <f t="shared" si="61"/>
        <v>11534336</v>
      </c>
      <c r="M244" s="135"/>
    </row>
    <row r="245" spans="1:13" ht="15">
      <c r="A245" s="135"/>
      <c r="B245" s="135"/>
      <c r="C245" s="135">
        <v>10</v>
      </c>
      <c r="D245" s="135">
        <v>19</v>
      </c>
      <c r="E245" s="135">
        <v>10</v>
      </c>
      <c r="F245" s="135" t="str">
        <f t="shared" si="59"/>
        <v>10'h0</v>
      </c>
      <c r="G245" s="135" t="s">
        <v>123</v>
      </c>
      <c r="H245" s="135" t="s">
        <v>3100</v>
      </c>
      <c r="I245" s="135" t="s">
        <v>3245</v>
      </c>
      <c r="J245" s="135">
        <v>0</v>
      </c>
      <c r="K245" s="135" t="str">
        <f t="shared" si="60"/>
        <v>0</v>
      </c>
      <c r="L245" s="135">
        <f t="shared" si="61"/>
        <v>0</v>
      </c>
      <c r="M245" s="135"/>
    </row>
    <row r="246" spans="1:13" ht="15">
      <c r="A246" s="135"/>
      <c r="B246" s="135"/>
      <c r="C246" s="135">
        <v>0</v>
      </c>
      <c r="D246" s="135">
        <v>9</v>
      </c>
      <c r="E246" s="135">
        <v>10</v>
      </c>
      <c r="F246" s="135" t="str">
        <f t="shared" si="59"/>
        <v>10'h0</v>
      </c>
      <c r="G246" s="135" t="s">
        <v>123</v>
      </c>
      <c r="H246" s="135" t="s">
        <v>3101</v>
      </c>
      <c r="I246" s="135" t="s">
        <v>3245</v>
      </c>
      <c r="J246" s="135">
        <v>0</v>
      </c>
      <c r="K246" s="135" t="str">
        <f t="shared" si="60"/>
        <v>0</v>
      </c>
      <c r="L246" s="135">
        <f t="shared" si="61"/>
        <v>0</v>
      </c>
      <c r="M246" s="135"/>
    </row>
    <row r="247" spans="1:13" ht="14.6">
      <c r="A247" s="134"/>
      <c r="B247" s="134" t="s">
        <v>2283</v>
      </c>
      <c r="C247" s="134"/>
      <c r="D247" s="134"/>
      <c r="E247" s="134">
        <f>SUM(E248:E251)</f>
        <v>32</v>
      </c>
      <c r="F247" s="134" t="str">
        <f>CONCATENATE("32'h",K247)</f>
        <v>32'h00000000</v>
      </c>
      <c r="G247" s="134"/>
      <c r="H247" s="134" t="s">
        <v>3102</v>
      </c>
      <c r="I247" s="134"/>
      <c r="J247" s="134"/>
      <c r="K247" s="134" t="str">
        <f>LOWER(DEC2HEX(L247,8))</f>
        <v>00000000</v>
      </c>
      <c r="L247" s="134">
        <f>SUM(L248:L251)</f>
        <v>0</v>
      </c>
      <c r="M247" s="134"/>
    </row>
    <row r="248" spans="1:13" ht="14.6">
      <c r="A248" s="135"/>
      <c r="B248" s="135"/>
      <c r="C248" s="135">
        <v>30</v>
      </c>
      <c r="D248" s="135">
        <v>31</v>
      </c>
      <c r="E248" s="135">
        <v>2</v>
      </c>
      <c r="F248" s="135" t="str">
        <f>CONCATENATE(E248,"'h",K248)</f>
        <v>2'h0</v>
      </c>
      <c r="G248" s="135" t="s">
        <v>121</v>
      </c>
      <c r="H248" s="135" t="s">
        <v>106</v>
      </c>
      <c r="I248" s="135" t="s">
        <v>1085</v>
      </c>
      <c r="J248" s="135">
        <v>0</v>
      </c>
      <c r="K248" s="135" t="str">
        <f>LOWER(DEC2HEX(J248))</f>
        <v>0</v>
      </c>
      <c r="L248" s="135">
        <f>J248*(2^C248)</f>
        <v>0</v>
      </c>
      <c r="M248" s="135"/>
    </row>
    <row r="249" spans="1:13" ht="15">
      <c r="A249" s="135"/>
      <c r="B249" s="135"/>
      <c r="C249" s="135">
        <v>20</v>
      </c>
      <c r="D249" s="135">
        <v>29</v>
      </c>
      <c r="E249" s="135">
        <v>10</v>
      </c>
      <c r="F249" s="135" t="str">
        <f>CONCATENATE(E249,"'h",K249)</f>
        <v>10'h0</v>
      </c>
      <c r="G249" s="135" t="s">
        <v>123</v>
      </c>
      <c r="H249" s="135" t="s">
        <v>3103</v>
      </c>
      <c r="I249" s="135" t="s">
        <v>3245</v>
      </c>
      <c r="J249" s="135">
        <v>0</v>
      </c>
      <c r="K249" s="135" t="str">
        <f>LOWER(DEC2HEX(J249))</f>
        <v>0</v>
      </c>
      <c r="L249" s="135">
        <f>J249*(2^C249)</f>
        <v>0</v>
      </c>
      <c r="M249" s="135"/>
    </row>
    <row r="250" spans="1:13" ht="15">
      <c r="A250" s="135"/>
      <c r="B250" s="135"/>
      <c r="C250" s="135">
        <v>10</v>
      </c>
      <c r="D250" s="135">
        <v>19</v>
      </c>
      <c r="E250" s="135">
        <v>10</v>
      </c>
      <c r="F250" s="135" t="str">
        <f>CONCATENATE(E250,"'h",K250)</f>
        <v>10'h0</v>
      </c>
      <c r="G250" s="135" t="s">
        <v>123</v>
      </c>
      <c r="H250" s="135" t="s">
        <v>3104</v>
      </c>
      <c r="I250" s="135" t="s">
        <v>3245</v>
      </c>
      <c r="J250" s="135">
        <v>0</v>
      </c>
      <c r="K250" s="135" t="str">
        <f>LOWER(DEC2HEX(J250))</f>
        <v>0</v>
      </c>
      <c r="L250" s="135">
        <f>J250*(2^C250)</f>
        <v>0</v>
      </c>
      <c r="M250" s="135"/>
    </row>
    <row r="251" spans="1:13" ht="15">
      <c r="A251" s="135"/>
      <c r="B251" s="135"/>
      <c r="C251" s="135">
        <v>0</v>
      </c>
      <c r="D251" s="135">
        <v>9</v>
      </c>
      <c r="E251" s="135">
        <v>10</v>
      </c>
      <c r="F251" s="135" t="str">
        <f>CONCATENATE(E251,"'h",K251)</f>
        <v>10'h0</v>
      </c>
      <c r="G251" s="135" t="s">
        <v>123</v>
      </c>
      <c r="H251" s="135" t="s">
        <v>3105</v>
      </c>
      <c r="I251" s="135" t="s">
        <v>3245</v>
      </c>
      <c r="J251" s="135">
        <v>0</v>
      </c>
      <c r="K251" s="135" t="str">
        <f>LOWER(DEC2HEX(J251))</f>
        <v>0</v>
      </c>
      <c r="L251" s="135">
        <f>J251*(2^C251)</f>
        <v>0</v>
      </c>
      <c r="M251" s="135"/>
    </row>
    <row r="252" spans="1:13" ht="14.6">
      <c r="A252" s="134"/>
      <c r="B252" s="134" t="s">
        <v>3004</v>
      </c>
      <c r="C252" s="134"/>
      <c r="D252" s="134"/>
      <c r="E252" s="134">
        <f>SUM(E253:E256)</f>
        <v>32</v>
      </c>
      <c r="F252" s="134" t="str">
        <f>CONCATENATE("32'h",K252)</f>
        <v>32'h00000000</v>
      </c>
      <c r="G252" s="134"/>
      <c r="H252" s="134" t="s">
        <v>3106</v>
      </c>
      <c r="I252" s="134"/>
      <c r="J252" s="134"/>
      <c r="K252" s="134" t="str">
        <f>LOWER(DEC2HEX(L252,8))</f>
        <v>00000000</v>
      </c>
      <c r="L252" s="134">
        <f>SUM(L253:L256)</f>
        <v>0</v>
      </c>
      <c r="M252" s="134"/>
    </row>
    <row r="253" spans="1:13" ht="14.6">
      <c r="A253" s="135"/>
      <c r="B253" s="135"/>
      <c r="C253" s="135">
        <v>30</v>
      </c>
      <c r="D253" s="135">
        <v>31</v>
      </c>
      <c r="E253" s="135">
        <v>2</v>
      </c>
      <c r="F253" s="135" t="str">
        <f>CONCATENATE(E253,"'h",K253)</f>
        <v>2'h0</v>
      </c>
      <c r="G253" s="135" t="s">
        <v>121</v>
      </c>
      <c r="H253" s="135" t="s">
        <v>106</v>
      </c>
      <c r="I253" s="135" t="s">
        <v>1085</v>
      </c>
      <c r="J253" s="135">
        <v>0</v>
      </c>
      <c r="K253" s="135" t="str">
        <f>LOWER(DEC2HEX(J253))</f>
        <v>0</v>
      </c>
      <c r="L253" s="135">
        <f>J253*(2^C253)</f>
        <v>0</v>
      </c>
      <c r="M253" s="135"/>
    </row>
    <row r="254" spans="1:13" ht="15">
      <c r="A254" s="135"/>
      <c r="B254" s="135"/>
      <c r="C254" s="135">
        <v>20</v>
      </c>
      <c r="D254" s="135">
        <v>29</v>
      </c>
      <c r="E254" s="135">
        <v>10</v>
      </c>
      <c r="F254" s="135" t="str">
        <f>CONCATENATE(E254,"'h",K254)</f>
        <v>10'h0</v>
      </c>
      <c r="G254" s="135" t="s">
        <v>123</v>
      </c>
      <c r="H254" s="135" t="s">
        <v>3107</v>
      </c>
      <c r="I254" s="135" t="s">
        <v>3245</v>
      </c>
      <c r="J254" s="135">
        <v>0</v>
      </c>
      <c r="K254" s="135" t="str">
        <f>LOWER(DEC2HEX(J254))</f>
        <v>0</v>
      </c>
      <c r="L254" s="135">
        <f>J254*(2^C254)</f>
        <v>0</v>
      </c>
      <c r="M254" s="135"/>
    </row>
    <row r="255" spans="1:13" ht="15">
      <c r="A255" s="135"/>
      <c r="B255" s="135"/>
      <c r="C255" s="135">
        <v>10</v>
      </c>
      <c r="D255" s="135">
        <v>19</v>
      </c>
      <c r="E255" s="135">
        <v>10</v>
      </c>
      <c r="F255" s="135" t="str">
        <f>CONCATENATE(E255,"'h",K255)</f>
        <v>10'h0</v>
      </c>
      <c r="G255" s="135" t="s">
        <v>123</v>
      </c>
      <c r="H255" s="135" t="s">
        <v>3108</v>
      </c>
      <c r="I255" s="135" t="s">
        <v>3245</v>
      </c>
      <c r="J255" s="135">
        <v>0</v>
      </c>
      <c r="K255" s="135" t="str">
        <f>LOWER(DEC2HEX(J255))</f>
        <v>0</v>
      </c>
      <c r="L255" s="135">
        <f>J255*(2^C255)</f>
        <v>0</v>
      </c>
      <c r="M255" s="135"/>
    </row>
    <row r="256" spans="1:13" ht="15">
      <c r="A256" s="135"/>
      <c r="B256" s="135"/>
      <c r="C256" s="135">
        <v>0</v>
      </c>
      <c r="D256" s="135">
        <v>9</v>
      </c>
      <c r="E256" s="135">
        <v>10</v>
      </c>
      <c r="F256" s="135" t="str">
        <f>CONCATENATE(E256,"'h",K256)</f>
        <v>10'h0</v>
      </c>
      <c r="G256" s="135" t="s">
        <v>123</v>
      </c>
      <c r="H256" s="135" t="s">
        <v>3109</v>
      </c>
      <c r="I256" s="135" t="s">
        <v>3245</v>
      </c>
      <c r="J256" s="135">
        <v>0</v>
      </c>
      <c r="K256" s="135" t="str">
        <f>LOWER(DEC2HEX(J256))</f>
        <v>0</v>
      </c>
      <c r="L256" s="135">
        <f>J256*(2^C256)</f>
        <v>0</v>
      </c>
      <c r="M256" s="135"/>
    </row>
    <row r="257" spans="1:13" ht="14.6">
      <c r="A257" s="134"/>
      <c r="B257" s="134" t="s">
        <v>2286</v>
      </c>
      <c r="C257" s="134"/>
      <c r="D257" s="134"/>
      <c r="E257" s="134">
        <f>SUM(E258:E261)</f>
        <v>32</v>
      </c>
      <c r="F257" s="134" t="str">
        <f>CONCATENATE("32'h",K257)</f>
        <v>32'h00000000</v>
      </c>
      <c r="G257" s="134"/>
      <c r="H257" s="134" t="s">
        <v>3110</v>
      </c>
      <c r="I257" s="134"/>
      <c r="J257" s="134"/>
      <c r="K257" s="134" t="str">
        <f>LOWER(DEC2HEX(L257,8))</f>
        <v>00000000</v>
      </c>
      <c r="L257" s="134">
        <f>SUM(L258:L261)</f>
        <v>0</v>
      </c>
      <c r="M257" s="134"/>
    </row>
    <row r="258" spans="1:13" ht="14.6">
      <c r="A258" s="135"/>
      <c r="B258" s="135"/>
      <c r="C258" s="135">
        <v>30</v>
      </c>
      <c r="D258" s="135">
        <v>31</v>
      </c>
      <c r="E258" s="135">
        <v>2</v>
      </c>
      <c r="F258" s="135" t="str">
        <f>CONCATENATE(E258,"'h",K258)</f>
        <v>2'h0</v>
      </c>
      <c r="G258" s="135" t="s">
        <v>121</v>
      </c>
      <c r="H258" s="135" t="s">
        <v>106</v>
      </c>
      <c r="I258" s="135" t="s">
        <v>1085</v>
      </c>
      <c r="J258" s="135">
        <v>0</v>
      </c>
      <c r="K258" s="135" t="str">
        <f>LOWER(DEC2HEX(J258))</f>
        <v>0</v>
      </c>
      <c r="L258" s="135">
        <f>J258*(2^C258)</f>
        <v>0</v>
      </c>
      <c r="M258" s="135"/>
    </row>
    <row r="259" spans="1:13" ht="15">
      <c r="A259" s="135"/>
      <c r="B259" s="135"/>
      <c r="C259" s="135">
        <v>20</v>
      </c>
      <c r="D259" s="135">
        <v>29</v>
      </c>
      <c r="E259" s="135">
        <v>10</v>
      </c>
      <c r="F259" s="135" t="str">
        <f>CONCATENATE(E259,"'h",K259)</f>
        <v>10'h0</v>
      </c>
      <c r="G259" s="135" t="s">
        <v>123</v>
      </c>
      <c r="H259" s="135" t="s">
        <v>3111</v>
      </c>
      <c r="I259" s="135" t="s">
        <v>3245</v>
      </c>
      <c r="J259" s="135">
        <v>0</v>
      </c>
      <c r="K259" s="135" t="str">
        <f>LOWER(DEC2HEX(J259))</f>
        <v>0</v>
      </c>
      <c r="L259" s="135">
        <f>J259*(2^C259)</f>
        <v>0</v>
      </c>
      <c r="M259" s="135"/>
    </row>
    <row r="260" spans="1:13" ht="15">
      <c r="A260" s="135"/>
      <c r="B260" s="135"/>
      <c r="C260" s="135">
        <v>10</v>
      </c>
      <c r="D260" s="135">
        <v>19</v>
      </c>
      <c r="E260" s="135">
        <v>10</v>
      </c>
      <c r="F260" s="135" t="str">
        <f>CONCATENATE(E260,"'h",K260)</f>
        <v>10'h0</v>
      </c>
      <c r="G260" s="135" t="s">
        <v>123</v>
      </c>
      <c r="H260" s="135" t="s">
        <v>3112</v>
      </c>
      <c r="I260" s="135" t="s">
        <v>3245</v>
      </c>
      <c r="J260" s="135">
        <v>0</v>
      </c>
      <c r="K260" s="135" t="str">
        <f>LOWER(DEC2HEX(J260))</f>
        <v>0</v>
      </c>
      <c r="L260" s="135">
        <f>J260*(2^C260)</f>
        <v>0</v>
      </c>
      <c r="M260" s="135"/>
    </row>
    <row r="261" spans="1:13" ht="15">
      <c r="A261" s="135"/>
      <c r="B261" s="135"/>
      <c r="C261" s="135">
        <v>0</v>
      </c>
      <c r="D261" s="135">
        <v>9</v>
      </c>
      <c r="E261" s="135">
        <v>10</v>
      </c>
      <c r="F261" s="135" t="str">
        <f>CONCATENATE(E261,"'h",K261)</f>
        <v>10'h0</v>
      </c>
      <c r="G261" s="135" t="s">
        <v>123</v>
      </c>
      <c r="H261" s="135" t="s">
        <v>3113</v>
      </c>
      <c r="I261" s="135" t="s">
        <v>3245</v>
      </c>
      <c r="J261" s="135">
        <v>0</v>
      </c>
      <c r="K261" s="135" t="str">
        <f>LOWER(DEC2HEX(J261))</f>
        <v>0</v>
      </c>
      <c r="L261" s="135">
        <f>J261*(2^C261)</f>
        <v>0</v>
      </c>
      <c r="M261" s="135"/>
    </row>
    <row r="262" spans="1:13" ht="14.6">
      <c r="A262" s="134"/>
      <c r="B262" s="134" t="s">
        <v>2287</v>
      </c>
      <c r="C262" s="134"/>
      <c r="D262" s="134"/>
      <c r="E262" s="134">
        <f>SUM(E263:E267)</f>
        <v>32</v>
      </c>
      <c r="F262" s="134" t="str">
        <f>CONCATENATE("32'h",K262)</f>
        <v>32'h00000000</v>
      </c>
      <c r="G262" s="134"/>
      <c r="H262" s="134" t="s">
        <v>3114</v>
      </c>
      <c r="I262" s="134"/>
      <c r="J262" s="134"/>
      <c r="K262" s="134" t="str">
        <f>LOWER(DEC2HEX(L262,8))</f>
        <v>00000000</v>
      </c>
      <c r="L262" s="134">
        <f>SUM(L263:L267)</f>
        <v>0</v>
      </c>
      <c r="M262" s="134"/>
    </row>
    <row r="263" spans="1:13" ht="14.6">
      <c r="A263" s="135"/>
      <c r="B263" s="135"/>
      <c r="C263" s="135">
        <v>31</v>
      </c>
      <c r="D263" s="135">
        <v>31</v>
      </c>
      <c r="E263" s="135">
        <v>1</v>
      </c>
      <c r="F263" s="135" t="str">
        <f>CONCATENATE(E263,"'h",K263)</f>
        <v>1'h0</v>
      </c>
      <c r="G263" s="135" t="s">
        <v>121</v>
      </c>
      <c r="H263" s="135" t="s">
        <v>106</v>
      </c>
      <c r="I263" s="135" t="s">
        <v>1085</v>
      </c>
      <c r="J263" s="135">
        <v>0</v>
      </c>
      <c r="K263" s="135" t="str">
        <f>LOWER(DEC2HEX(J263))</f>
        <v>0</v>
      </c>
      <c r="L263" s="135">
        <f>J263*(2^C263)</f>
        <v>0</v>
      </c>
      <c r="M263" s="135"/>
    </row>
    <row r="264" spans="1:13" ht="14.6">
      <c r="A264" s="135"/>
      <c r="B264" s="135"/>
      <c r="C264" s="135">
        <v>30</v>
      </c>
      <c r="D264" s="135">
        <v>30</v>
      </c>
      <c r="E264" s="135">
        <v>1</v>
      </c>
      <c r="F264" s="135" t="str">
        <f>CONCATENATE(E264,"'h",K264)</f>
        <v>1'h0</v>
      </c>
      <c r="G264" s="135" t="s">
        <v>123</v>
      </c>
      <c r="H264" s="135" t="s">
        <v>2978</v>
      </c>
      <c r="I264" s="135" t="s">
        <v>1085</v>
      </c>
      <c r="J264" s="135">
        <v>0</v>
      </c>
      <c r="K264" s="135" t="str">
        <f>LOWER(DEC2HEX(J264))</f>
        <v>0</v>
      </c>
      <c r="L264" s="135">
        <f>J264*(2^C264)</f>
        <v>0</v>
      </c>
      <c r="M264" s="135"/>
    </row>
    <row r="265" spans="1:13" ht="15">
      <c r="A265" s="135"/>
      <c r="B265" s="135"/>
      <c r="C265" s="135">
        <v>20</v>
      </c>
      <c r="D265" s="135">
        <v>29</v>
      </c>
      <c r="E265" s="135">
        <v>10</v>
      </c>
      <c r="F265" s="135" t="str">
        <f>CONCATENATE(E265,"'h",K265)</f>
        <v>10'h0</v>
      </c>
      <c r="G265" s="135" t="s">
        <v>123</v>
      </c>
      <c r="H265" s="135" t="s">
        <v>3115</v>
      </c>
      <c r="I265" s="135" t="s">
        <v>3245</v>
      </c>
      <c r="J265" s="135">
        <v>0</v>
      </c>
      <c r="K265" s="135" t="str">
        <f>LOWER(DEC2HEX(J265))</f>
        <v>0</v>
      </c>
      <c r="L265" s="135">
        <f>J265*(2^C265)</f>
        <v>0</v>
      </c>
      <c r="M265" s="135"/>
    </row>
    <row r="266" spans="1:13" ht="15">
      <c r="A266" s="135"/>
      <c r="B266" s="135"/>
      <c r="C266" s="135">
        <v>10</v>
      </c>
      <c r="D266" s="135">
        <v>19</v>
      </c>
      <c r="E266" s="135">
        <v>10</v>
      </c>
      <c r="F266" s="135" t="str">
        <f>CONCATENATE(E266,"'h",K266)</f>
        <v>10'h0</v>
      </c>
      <c r="G266" s="135" t="s">
        <v>123</v>
      </c>
      <c r="H266" s="135" t="s">
        <v>3116</v>
      </c>
      <c r="I266" s="135" t="s">
        <v>3245</v>
      </c>
      <c r="J266" s="135">
        <v>0</v>
      </c>
      <c r="K266" s="135" t="str">
        <f>LOWER(DEC2HEX(J266))</f>
        <v>0</v>
      </c>
      <c r="L266" s="135">
        <f>J266*(2^C266)</f>
        <v>0</v>
      </c>
      <c r="M266" s="135"/>
    </row>
    <row r="267" spans="1:13" ht="15">
      <c r="A267" s="135"/>
      <c r="B267" s="135"/>
      <c r="C267" s="135">
        <v>0</v>
      </c>
      <c r="D267" s="135">
        <v>9</v>
      </c>
      <c r="E267" s="135">
        <v>10</v>
      </c>
      <c r="F267" s="135" t="str">
        <f>CONCATENATE(E267,"'h",K267)</f>
        <v>10'h0</v>
      </c>
      <c r="G267" s="135" t="s">
        <v>123</v>
      </c>
      <c r="H267" s="135" t="s">
        <v>3117</v>
      </c>
      <c r="I267" s="135" t="s">
        <v>3245</v>
      </c>
      <c r="J267" s="135">
        <v>0</v>
      </c>
      <c r="K267" s="135" t="str">
        <f>LOWER(DEC2HEX(J267))</f>
        <v>0</v>
      </c>
      <c r="L267" s="135">
        <f>J267*(2^C267)</f>
        <v>0</v>
      </c>
      <c r="M267" s="135"/>
    </row>
    <row r="268" spans="1:13" ht="14.6">
      <c r="A268" s="134"/>
      <c r="B268" s="134" t="s">
        <v>2288</v>
      </c>
      <c r="C268" s="134"/>
      <c r="D268" s="134"/>
      <c r="E268" s="134">
        <f>SUM(E269:E272)</f>
        <v>32</v>
      </c>
      <c r="F268" s="134" t="str">
        <f>CONCATENATE("32'h",K268)</f>
        <v>32'h00000000</v>
      </c>
      <c r="G268" s="134"/>
      <c r="H268" s="134" t="s">
        <v>3118</v>
      </c>
      <c r="I268" s="134"/>
      <c r="J268" s="134"/>
      <c r="K268" s="134" t="str">
        <f>LOWER(DEC2HEX(L268,8))</f>
        <v>00000000</v>
      </c>
      <c r="L268" s="134">
        <f>SUM(L269:L272)</f>
        <v>0</v>
      </c>
      <c r="M268" s="134"/>
    </row>
    <row r="269" spans="1:13" ht="14.6">
      <c r="A269" s="135"/>
      <c r="B269" s="135"/>
      <c r="C269" s="135">
        <v>30</v>
      </c>
      <c r="D269" s="135">
        <v>31</v>
      </c>
      <c r="E269" s="135">
        <v>2</v>
      </c>
      <c r="F269" s="135" t="str">
        <f>CONCATENATE(E269,"'h",K269)</f>
        <v>2'h0</v>
      </c>
      <c r="G269" s="135" t="s">
        <v>121</v>
      </c>
      <c r="H269" s="135" t="s">
        <v>106</v>
      </c>
      <c r="I269" s="135" t="s">
        <v>1085</v>
      </c>
      <c r="J269" s="135">
        <v>0</v>
      </c>
      <c r="K269" s="135" t="str">
        <f>LOWER(DEC2HEX(J269))</f>
        <v>0</v>
      </c>
      <c r="L269" s="135">
        <f>J269*(2^C269)</f>
        <v>0</v>
      </c>
      <c r="M269" s="135"/>
    </row>
    <row r="270" spans="1:13" ht="15">
      <c r="A270" s="135"/>
      <c r="B270" s="135"/>
      <c r="C270" s="135">
        <v>20</v>
      </c>
      <c r="D270" s="135">
        <v>29</v>
      </c>
      <c r="E270" s="135">
        <v>10</v>
      </c>
      <c r="F270" s="135" t="str">
        <f>CONCATENATE(E270,"'h",K270)</f>
        <v>10'h0</v>
      </c>
      <c r="G270" s="135" t="s">
        <v>123</v>
      </c>
      <c r="H270" s="135" t="s">
        <v>3119</v>
      </c>
      <c r="I270" s="135" t="s">
        <v>3245</v>
      </c>
      <c r="J270" s="135">
        <v>0</v>
      </c>
      <c r="K270" s="135" t="str">
        <f>LOWER(DEC2HEX(J270))</f>
        <v>0</v>
      </c>
      <c r="L270" s="135">
        <f>J270*(2^C270)</f>
        <v>0</v>
      </c>
      <c r="M270" s="135"/>
    </row>
    <row r="271" spans="1:13" ht="15">
      <c r="A271" s="135"/>
      <c r="B271" s="135"/>
      <c r="C271" s="135">
        <v>10</v>
      </c>
      <c r="D271" s="135">
        <v>19</v>
      </c>
      <c r="E271" s="135">
        <v>10</v>
      </c>
      <c r="F271" s="135" t="str">
        <f>CONCATENATE(E271,"'h",K271)</f>
        <v>10'h0</v>
      </c>
      <c r="G271" s="135" t="s">
        <v>123</v>
      </c>
      <c r="H271" s="135" t="s">
        <v>3120</v>
      </c>
      <c r="I271" s="135" t="s">
        <v>3245</v>
      </c>
      <c r="J271" s="135">
        <v>0</v>
      </c>
      <c r="K271" s="135" t="str">
        <f>LOWER(DEC2HEX(J271))</f>
        <v>0</v>
      </c>
      <c r="L271" s="135">
        <f>J271*(2^C271)</f>
        <v>0</v>
      </c>
      <c r="M271" s="135"/>
    </row>
    <row r="272" spans="1:13" ht="15">
      <c r="A272" s="135"/>
      <c r="B272" s="135"/>
      <c r="C272" s="135">
        <v>0</v>
      </c>
      <c r="D272" s="135">
        <v>9</v>
      </c>
      <c r="E272" s="135">
        <v>10</v>
      </c>
      <c r="F272" s="135" t="str">
        <f>CONCATENATE(E272,"'h",K272)</f>
        <v>10'h0</v>
      </c>
      <c r="G272" s="135" t="s">
        <v>123</v>
      </c>
      <c r="H272" s="135" t="s">
        <v>3121</v>
      </c>
      <c r="I272" s="135" t="s">
        <v>3245</v>
      </c>
      <c r="J272" s="135">
        <v>0</v>
      </c>
      <c r="K272" s="135" t="str">
        <f>LOWER(DEC2HEX(J272))</f>
        <v>0</v>
      </c>
      <c r="L272" s="135">
        <f>J272*(2^C272)</f>
        <v>0</v>
      </c>
      <c r="M272" s="135"/>
    </row>
    <row r="273" spans="1:13" ht="14.6">
      <c r="A273" s="134"/>
      <c r="B273" s="134" t="s">
        <v>3059</v>
      </c>
      <c r="C273" s="134"/>
      <c r="D273" s="134"/>
      <c r="E273" s="134">
        <f>SUM(E274:E277)</f>
        <v>32</v>
      </c>
      <c r="F273" s="134" t="str">
        <f>CONCATENATE("32'h",K273)</f>
        <v>32'h00000000</v>
      </c>
      <c r="G273" s="134"/>
      <c r="H273" s="134" t="s">
        <v>3122</v>
      </c>
      <c r="I273" s="134"/>
      <c r="J273" s="134"/>
      <c r="K273" s="134" t="str">
        <f>LOWER(DEC2HEX(L273,8))</f>
        <v>00000000</v>
      </c>
      <c r="L273" s="134">
        <f>SUM(L274:L277)</f>
        <v>0</v>
      </c>
      <c r="M273" s="134"/>
    </row>
    <row r="274" spans="1:13" ht="14.6">
      <c r="A274" s="135"/>
      <c r="B274" s="135"/>
      <c r="C274" s="135">
        <v>30</v>
      </c>
      <c r="D274" s="135">
        <v>31</v>
      </c>
      <c r="E274" s="135">
        <v>2</v>
      </c>
      <c r="F274" s="135" t="str">
        <f>CONCATENATE(E274,"'h",K274)</f>
        <v>2'h0</v>
      </c>
      <c r="G274" s="135" t="s">
        <v>121</v>
      </c>
      <c r="H274" s="135" t="s">
        <v>106</v>
      </c>
      <c r="I274" s="135" t="s">
        <v>1085</v>
      </c>
      <c r="J274" s="135">
        <v>0</v>
      </c>
      <c r="K274" s="135" t="str">
        <f>LOWER(DEC2HEX(J274))</f>
        <v>0</v>
      </c>
      <c r="L274" s="135">
        <f>J274*(2^C274)</f>
        <v>0</v>
      </c>
      <c r="M274" s="135"/>
    </row>
    <row r="275" spans="1:13" ht="15">
      <c r="A275" s="135"/>
      <c r="B275" s="135"/>
      <c r="C275" s="135">
        <v>20</v>
      </c>
      <c r="D275" s="135">
        <v>29</v>
      </c>
      <c r="E275" s="135">
        <v>10</v>
      </c>
      <c r="F275" s="135" t="str">
        <f>CONCATENATE(E275,"'h",K275)</f>
        <v>10'h0</v>
      </c>
      <c r="G275" s="135" t="s">
        <v>123</v>
      </c>
      <c r="H275" s="135" t="s">
        <v>3123</v>
      </c>
      <c r="I275" s="135" t="s">
        <v>3245</v>
      </c>
      <c r="J275" s="135">
        <v>0</v>
      </c>
      <c r="K275" s="135" t="str">
        <f>LOWER(DEC2HEX(J275))</f>
        <v>0</v>
      </c>
      <c r="L275" s="135">
        <f>J275*(2^C275)</f>
        <v>0</v>
      </c>
      <c r="M275" s="135"/>
    </row>
    <row r="276" spans="1:13" ht="15">
      <c r="A276" s="135"/>
      <c r="B276" s="135"/>
      <c r="C276" s="135">
        <v>10</v>
      </c>
      <c r="D276" s="135">
        <v>19</v>
      </c>
      <c r="E276" s="135">
        <v>10</v>
      </c>
      <c r="F276" s="135" t="str">
        <f>CONCATENATE(E276,"'h",K276)</f>
        <v>10'h0</v>
      </c>
      <c r="G276" s="135" t="s">
        <v>123</v>
      </c>
      <c r="H276" s="135" t="s">
        <v>3124</v>
      </c>
      <c r="I276" s="135" t="s">
        <v>3245</v>
      </c>
      <c r="J276" s="135">
        <v>0</v>
      </c>
      <c r="K276" s="135" t="str">
        <f>LOWER(DEC2HEX(J276))</f>
        <v>0</v>
      </c>
      <c r="L276" s="135">
        <f>J276*(2^C276)</f>
        <v>0</v>
      </c>
      <c r="M276" s="135"/>
    </row>
    <row r="277" spans="1:13" ht="15">
      <c r="A277" s="135"/>
      <c r="B277" s="135"/>
      <c r="C277" s="135">
        <v>0</v>
      </c>
      <c r="D277" s="135">
        <v>9</v>
      </c>
      <c r="E277" s="135">
        <v>10</v>
      </c>
      <c r="F277" s="135" t="str">
        <f>CONCATENATE(E277,"'h",K277)</f>
        <v>10'h0</v>
      </c>
      <c r="G277" s="135" t="s">
        <v>123</v>
      </c>
      <c r="H277" s="135" t="s">
        <v>3125</v>
      </c>
      <c r="I277" s="135" t="s">
        <v>3245</v>
      </c>
      <c r="J277" s="135">
        <v>0</v>
      </c>
      <c r="K277" s="135" t="str">
        <f>LOWER(DEC2HEX(J277))</f>
        <v>0</v>
      </c>
      <c r="L277" s="135">
        <f>J277*(2^C277)</f>
        <v>0</v>
      </c>
      <c r="M277" s="135"/>
    </row>
    <row r="278" spans="1:13" ht="14.6">
      <c r="A278" s="134"/>
      <c r="B278" s="134" t="s">
        <v>2290</v>
      </c>
      <c r="C278" s="134"/>
      <c r="D278" s="134"/>
      <c r="E278" s="134">
        <f>SUM(E279:E282)</f>
        <v>32</v>
      </c>
      <c r="F278" s="134" t="str">
        <f>CONCATENATE("32'h",K278)</f>
        <v>32'h00000000</v>
      </c>
      <c r="G278" s="134"/>
      <c r="H278" s="134" t="s">
        <v>3126</v>
      </c>
      <c r="I278" s="134"/>
      <c r="J278" s="134"/>
      <c r="K278" s="134" t="str">
        <f>LOWER(DEC2HEX(L278,8))</f>
        <v>00000000</v>
      </c>
      <c r="L278" s="134">
        <f>SUM(L279:L282)</f>
        <v>0</v>
      </c>
      <c r="M278" s="134"/>
    </row>
    <row r="279" spans="1:13" ht="14.6">
      <c r="A279" s="135"/>
      <c r="B279" s="135"/>
      <c r="C279" s="135">
        <v>30</v>
      </c>
      <c r="D279" s="135">
        <v>31</v>
      </c>
      <c r="E279" s="135">
        <v>2</v>
      </c>
      <c r="F279" s="135" t="str">
        <f>CONCATENATE(E279,"'h",K279)</f>
        <v>2'h0</v>
      </c>
      <c r="G279" s="135" t="s">
        <v>121</v>
      </c>
      <c r="H279" s="135" t="s">
        <v>106</v>
      </c>
      <c r="I279" s="135" t="s">
        <v>1085</v>
      </c>
      <c r="J279" s="135">
        <v>0</v>
      </c>
      <c r="K279" s="135" t="str">
        <f>LOWER(DEC2HEX(J279))</f>
        <v>0</v>
      </c>
      <c r="L279" s="135">
        <f>J279*(2^C279)</f>
        <v>0</v>
      </c>
      <c r="M279" s="135"/>
    </row>
    <row r="280" spans="1:13" ht="15">
      <c r="A280" s="135"/>
      <c r="B280" s="135"/>
      <c r="C280" s="135">
        <v>20</v>
      </c>
      <c r="D280" s="135">
        <v>29</v>
      </c>
      <c r="E280" s="135">
        <v>10</v>
      </c>
      <c r="F280" s="135" t="str">
        <f>CONCATENATE(E280,"'h",K280)</f>
        <v>10'h0</v>
      </c>
      <c r="G280" s="135" t="s">
        <v>123</v>
      </c>
      <c r="H280" s="135" t="s">
        <v>3127</v>
      </c>
      <c r="I280" s="135" t="s">
        <v>3245</v>
      </c>
      <c r="J280" s="135">
        <v>0</v>
      </c>
      <c r="K280" s="135" t="str">
        <f>LOWER(DEC2HEX(J280))</f>
        <v>0</v>
      </c>
      <c r="L280" s="135">
        <f>J280*(2^C280)</f>
        <v>0</v>
      </c>
      <c r="M280" s="135"/>
    </row>
    <row r="281" spans="1:13" ht="15">
      <c r="A281" s="135"/>
      <c r="B281" s="135"/>
      <c r="C281" s="135">
        <v>10</v>
      </c>
      <c r="D281" s="135">
        <v>19</v>
      </c>
      <c r="E281" s="135">
        <v>10</v>
      </c>
      <c r="F281" s="135" t="str">
        <f>CONCATENATE(E281,"'h",K281)</f>
        <v>10'h0</v>
      </c>
      <c r="G281" s="135" t="s">
        <v>123</v>
      </c>
      <c r="H281" s="135" t="s">
        <v>3128</v>
      </c>
      <c r="I281" s="135" t="s">
        <v>3245</v>
      </c>
      <c r="J281" s="135">
        <v>0</v>
      </c>
      <c r="K281" s="135" t="str">
        <f>LOWER(DEC2HEX(J281))</f>
        <v>0</v>
      </c>
      <c r="L281" s="135">
        <f>J281*(2^C281)</f>
        <v>0</v>
      </c>
      <c r="M281" s="135"/>
    </row>
    <row r="282" spans="1:13" ht="15">
      <c r="A282" s="135"/>
      <c r="B282" s="135"/>
      <c r="C282" s="135">
        <v>0</v>
      </c>
      <c r="D282" s="135">
        <v>9</v>
      </c>
      <c r="E282" s="135">
        <v>10</v>
      </c>
      <c r="F282" s="135" t="str">
        <f>CONCATENATE(E282,"'h",K282)</f>
        <v>10'h0</v>
      </c>
      <c r="G282" s="135" t="s">
        <v>123</v>
      </c>
      <c r="H282" s="135" t="s">
        <v>3129</v>
      </c>
      <c r="I282" s="135" t="s">
        <v>3245</v>
      </c>
      <c r="J282" s="135">
        <v>0</v>
      </c>
      <c r="K282" s="135" t="str">
        <f>LOWER(DEC2HEX(J282))</f>
        <v>0</v>
      </c>
      <c r="L282" s="135">
        <f>J282*(2^C282)</f>
        <v>0</v>
      </c>
      <c r="M282" s="135"/>
    </row>
    <row r="283" spans="1:13" ht="14.6">
      <c r="A283" s="134"/>
      <c r="B283" s="134" t="s">
        <v>2291</v>
      </c>
      <c r="C283" s="134"/>
      <c r="D283" s="134"/>
      <c r="E283" s="134">
        <f>SUM(E284:E294)</f>
        <v>32</v>
      </c>
      <c r="F283" s="134" t="str">
        <f>CONCATENATE("32'h",K283)</f>
        <v>32'h02080532</v>
      </c>
      <c r="G283" s="134"/>
      <c r="H283" s="134" t="s">
        <v>2955</v>
      </c>
      <c r="I283" s="134"/>
      <c r="J283" s="134"/>
      <c r="K283" s="134" t="str">
        <f>LOWER(DEC2HEX(L283,8))</f>
        <v>02080532</v>
      </c>
      <c r="L283" s="134">
        <f>SUM(L284:L294)</f>
        <v>34080050</v>
      </c>
      <c r="M283" s="134"/>
    </row>
    <row r="284" spans="1:13" ht="14.6">
      <c r="A284" s="135"/>
      <c r="B284" s="135"/>
      <c r="C284" s="135">
        <v>31</v>
      </c>
      <c r="D284" s="135">
        <v>31</v>
      </c>
      <c r="E284" s="135">
        <v>1</v>
      </c>
      <c r="F284" s="135" t="str">
        <f t="shared" ref="F284:F294" si="62">CONCATENATE(E284,"'h",K284)</f>
        <v>1'h0</v>
      </c>
      <c r="G284" s="135" t="s">
        <v>121</v>
      </c>
      <c r="H284" s="135" t="s">
        <v>106</v>
      </c>
      <c r="I284" s="135" t="s">
        <v>1085</v>
      </c>
      <c r="J284" s="135">
        <v>0</v>
      </c>
      <c r="K284" s="135" t="str">
        <f t="shared" ref="K284:K294" si="63">LOWER(DEC2HEX(J284))</f>
        <v>0</v>
      </c>
      <c r="L284" s="135">
        <f t="shared" ref="L284:L294" si="64">J284*(2^C284)</f>
        <v>0</v>
      </c>
      <c r="M284" s="135"/>
    </row>
    <row r="285" spans="1:13" ht="14.6">
      <c r="A285" s="135"/>
      <c r="B285" s="135"/>
      <c r="C285" s="135">
        <v>26</v>
      </c>
      <c r="D285" s="135">
        <v>30</v>
      </c>
      <c r="E285" s="135">
        <v>5</v>
      </c>
      <c r="F285" s="135" t="str">
        <f t="shared" si="62"/>
        <v>5'h0</v>
      </c>
      <c r="G285" s="135" t="s">
        <v>123</v>
      </c>
      <c r="H285" s="135" t="s">
        <v>2956</v>
      </c>
      <c r="I285" s="135" t="s">
        <v>2957</v>
      </c>
      <c r="J285" s="135">
        <v>0</v>
      </c>
      <c r="K285" s="135" t="str">
        <f t="shared" si="63"/>
        <v>0</v>
      </c>
      <c r="L285" s="135">
        <f t="shared" si="64"/>
        <v>0</v>
      </c>
      <c r="M285" s="135"/>
    </row>
    <row r="286" spans="1:13" ht="14.6">
      <c r="A286" s="135"/>
      <c r="B286" s="135"/>
      <c r="C286" s="135">
        <v>20</v>
      </c>
      <c r="D286" s="135">
        <v>25</v>
      </c>
      <c r="E286" s="135">
        <v>6</v>
      </c>
      <c r="F286" s="135" t="str">
        <f t="shared" si="62"/>
        <v>6'h20</v>
      </c>
      <c r="G286" s="135" t="s">
        <v>123</v>
      </c>
      <c r="H286" s="135" t="s">
        <v>2958</v>
      </c>
      <c r="I286" s="135" t="s">
        <v>2959</v>
      </c>
      <c r="J286" s="135">
        <v>32</v>
      </c>
      <c r="K286" s="135" t="str">
        <f t="shared" si="63"/>
        <v>20</v>
      </c>
      <c r="L286" s="135">
        <f t="shared" si="64"/>
        <v>33554432</v>
      </c>
      <c r="M286" s="135"/>
    </row>
    <row r="287" spans="1:13" ht="14.6">
      <c r="A287" s="135"/>
      <c r="B287" s="135"/>
      <c r="C287" s="135">
        <v>15</v>
      </c>
      <c r="D287" s="135">
        <v>19</v>
      </c>
      <c r="E287" s="135">
        <v>5</v>
      </c>
      <c r="F287" s="135" t="str">
        <f t="shared" si="62"/>
        <v>5'h10</v>
      </c>
      <c r="G287" s="135" t="s">
        <v>123</v>
      </c>
      <c r="H287" s="135" t="s">
        <v>2960</v>
      </c>
      <c r="I287" s="135" t="s">
        <v>2961</v>
      </c>
      <c r="J287" s="135">
        <v>16</v>
      </c>
      <c r="K287" s="135" t="str">
        <f t="shared" si="63"/>
        <v>10</v>
      </c>
      <c r="L287" s="135">
        <f t="shared" si="64"/>
        <v>524288</v>
      </c>
      <c r="M287" s="135"/>
    </row>
    <row r="288" spans="1:13" ht="14.6">
      <c r="A288" s="135"/>
      <c r="B288" s="135"/>
      <c r="C288" s="135">
        <v>11</v>
      </c>
      <c r="D288" s="135">
        <v>14</v>
      </c>
      <c r="E288" s="135">
        <v>4</v>
      </c>
      <c r="F288" s="135" t="str">
        <f t="shared" si="62"/>
        <v>4'h0</v>
      </c>
      <c r="G288" s="135" t="s">
        <v>123</v>
      </c>
      <c r="H288" s="135" t="s">
        <v>2962</v>
      </c>
      <c r="I288" s="135" t="s">
        <v>2963</v>
      </c>
      <c r="J288" s="135">
        <v>0</v>
      </c>
      <c r="K288" s="135" t="str">
        <f t="shared" si="63"/>
        <v>0</v>
      </c>
      <c r="L288" s="135">
        <f t="shared" si="64"/>
        <v>0</v>
      </c>
      <c r="M288" s="135"/>
    </row>
    <row r="289" spans="1:13" ht="14.6">
      <c r="A289" s="135"/>
      <c r="B289" s="135"/>
      <c r="C289" s="135">
        <v>10</v>
      </c>
      <c r="D289" s="135">
        <v>10</v>
      </c>
      <c r="E289" s="135">
        <v>1</v>
      </c>
      <c r="F289" s="135" t="str">
        <f t="shared" si="62"/>
        <v>1'h1</v>
      </c>
      <c r="G289" s="135" t="s">
        <v>123</v>
      </c>
      <c r="H289" s="135" t="s">
        <v>2964</v>
      </c>
      <c r="I289" s="135" t="s">
        <v>2965</v>
      </c>
      <c r="J289" s="135">
        <v>1</v>
      </c>
      <c r="K289" s="135" t="str">
        <f t="shared" si="63"/>
        <v>1</v>
      </c>
      <c r="L289" s="135">
        <f t="shared" si="64"/>
        <v>1024</v>
      </c>
      <c r="M289" s="135"/>
    </row>
    <row r="290" spans="1:13" ht="14.6">
      <c r="A290" s="135"/>
      <c r="B290" s="135"/>
      <c r="C290" s="135">
        <v>8</v>
      </c>
      <c r="D290" s="135">
        <v>9</v>
      </c>
      <c r="E290" s="135">
        <v>2</v>
      </c>
      <c r="F290" s="135" t="str">
        <f t="shared" si="62"/>
        <v>2'h1</v>
      </c>
      <c r="G290" s="135" t="s">
        <v>123</v>
      </c>
      <c r="H290" s="135" t="s">
        <v>2966</v>
      </c>
      <c r="I290" s="135" t="s">
        <v>2967</v>
      </c>
      <c r="J290" s="135">
        <v>1</v>
      </c>
      <c r="K290" s="135" t="str">
        <f t="shared" si="63"/>
        <v>1</v>
      </c>
      <c r="L290" s="135">
        <f t="shared" si="64"/>
        <v>256</v>
      </c>
      <c r="M290" s="135"/>
    </row>
    <row r="291" spans="1:13" ht="14.6">
      <c r="A291" s="135"/>
      <c r="B291" s="135"/>
      <c r="C291" s="135">
        <v>6</v>
      </c>
      <c r="D291" s="135">
        <v>7</v>
      </c>
      <c r="E291" s="135">
        <v>2</v>
      </c>
      <c r="F291" s="135" t="str">
        <f t="shared" si="62"/>
        <v>2'h0</v>
      </c>
      <c r="G291" s="135" t="s">
        <v>123</v>
      </c>
      <c r="H291" s="135" t="s">
        <v>2968</v>
      </c>
      <c r="I291" s="135" t="s">
        <v>2969</v>
      </c>
      <c r="J291" s="135">
        <v>0</v>
      </c>
      <c r="K291" s="135" t="str">
        <f t="shared" si="63"/>
        <v>0</v>
      </c>
      <c r="L291" s="135">
        <f t="shared" si="64"/>
        <v>0</v>
      </c>
      <c r="M291" s="135"/>
    </row>
    <row r="292" spans="1:13" ht="15">
      <c r="A292" s="135"/>
      <c r="B292" s="135"/>
      <c r="C292" s="135">
        <v>4</v>
      </c>
      <c r="D292" s="135">
        <v>5</v>
      </c>
      <c r="E292" s="135">
        <v>2</v>
      </c>
      <c r="F292" s="135" t="str">
        <f t="shared" si="62"/>
        <v>2'h3</v>
      </c>
      <c r="G292" s="135" t="s">
        <v>123</v>
      </c>
      <c r="H292" s="135" t="s">
        <v>2970</v>
      </c>
      <c r="I292" s="135" t="s">
        <v>3246</v>
      </c>
      <c r="J292" s="135">
        <v>3</v>
      </c>
      <c r="K292" s="135" t="str">
        <f t="shared" si="63"/>
        <v>3</v>
      </c>
      <c r="L292" s="135">
        <f t="shared" si="64"/>
        <v>48</v>
      </c>
      <c r="M292" s="135"/>
    </row>
    <row r="293" spans="1:13" ht="14.6">
      <c r="A293" s="135"/>
      <c r="B293" s="135"/>
      <c r="C293" s="135">
        <v>3</v>
      </c>
      <c r="D293" s="135">
        <v>3</v>
      </c>
      <c r="E293" s="135">
        <v>1</v>
      </c>
      <c r="F293" s="135" t="str">
        <f t="shared" si="62"/>
        <v>1'h0</v>
      </c>
      <c r="G293" s="135" t="s">
        <v>123</v>
      </c>
      <c r="H293" s="135" t="s">
        <v>2971</v>
      </c>
      <c r="I293" s="135" t="s">
        <v>2972</v>
      </c>
      <c r="J293" s="135">
        <v>0</v>
      </c>
      <c r="K293" s="135" t="str">
        <f t="shared" si="63"/>
        <v>0</v>
      </c>
      <c r="L293" s="135">
        <f t="shared" si="64"/>
        <v>0</v>
      </c>
      <c r="M293" s="135"/>
    </row>
    <row r="294" spans="1:13" ht="14.6">
      <c r="A294" s="135"/>
      <c r="B294" s="135"/>
      <c r="C294" s="135">
        <v>0</v>
      </c>
      <c r="D294" s="135">
        <v>2</v>
      </c>
      <c r="E294" s="135">
        <v>3</v>
      </c>
      <c r="F294" s="135" t="str">
        <f t="shared" si="62"/>
        <v>3'h2</v>
      </c>
      <c r="G294" s="135" t="s">
        <v>123</v>
      </c>
      <c r="H294" s="135" t="s">
        <v>2973</v>
      </c>
      <c r="I294" s="135" t="s">
        <v>2974</v>
      </c>
      <c r="J294" s="135">
        <v>2</v>
      </c>
      <c r="K294" s="135" t="str">
        <f t="shared" si="63"/>
        <v>2</v>
      </c>
      <c r="L294" s="135">
        <f t="shared" si="64"/>
        <v>2</v>
      </c>
      <c r="M294" s="135"/>
    </row>
    <row r="295" spans="1:13" ht="14.6">
      <c r="A295" s="134"/>
      <c r="B295" s="134" t="s">
        <v>2299</v>
      </c>
      <c r="C295" s="134"/>
      <c r="D295" s="134"/>
      <c r="E295" s="134">
        <f>SUM(E296:E299)</f>
        <v>32</v>
      </c>
      <c r="F295" s="134" t="str">
        <f>CONCATENATE("32'h",K295)</f>
        <v>32'h00000001</v>
      </c>
      <c r="G295" s="134"/>
      <c r="H295" s="134" t="s">
        <v>3130</v>
      </c>
      <c r="I295" s="134"/>
      <c r="J295" s="134"/>
      <c r="K295" s="134" t="str">
        <f>LOWER(DEC2HEX(L295,8))</f>
        <v>00000001</v>
      </c>
      <c r="L295" s="134">
        <f>SUM(L296:L299)</f>
        <v>1</v>
      </c>
      <c r="M295" s="134"/>
    </row>
    <row r="296" spans="1:13" ht="14.6">
      <c r="A296" s="135"/>
      <c r="B296" s="135"/>
      <c r="C296" s="135">
        <v>12</v>
      </c>
      <c r="D296" s="135">
        <v>31</v>
      </c>
      <c r="E296" s="135">
        <v>20</v>
      </c>
      <c r="F296" s="135" t="str">
        <f>CONCATENATE(E296,"'h",K296)</f>
        <v>20'h0</v>
      </c>
      <c r="G296" s="135" t="s">
        <v>121</v>
      </c>
      <c r="H296" s="135" t="s">
        <v>106</v>
      </c>
      <c r="I296" s="135" t="s">
        <v>1085</v>
      </c>
      <c r="J296" s="135">
        <v>0</v>
      </c>
      <c r="K296" s="135" t="str">
        <f>LOWER(DEC2HEX(J296))</f>
        <v>0</v>
      </c>
      <c r="L296" s="135">
        <f>J296*(2^C296)</f>
        <v>0</v>
      </c>
      <c r="M296" s="135"/>
    </row>
    <row r="297" spans="1:13" ht="14.6">
      <c r="A297" s="135"/>
      <c r="B297" s="135"/>
      <c r="C297" s="135">
        <v>11</v>
      </c>
      <c r="D297" s="135">
        <v>11</v>
      </c>
      <c r="E297" s="135">
        <v>1</v>
      </c>
      <c r="F297" s="135" t="str">
        <f>CONCATENATE(E297,"'h",K297)</f>
        <v>1'h0</v>
      </c>
      <c r="G297" s="135" t="s">
        <v>123</v>
      </c>
      <c r="H297" s="135" t="s">
        <v>2979</v>
      </c>
      <c r="I297" s="135" t="s">
        <v>1085</v>
      </c>
      <c r="J297" s="135">
        <v>0</v>
      </c>
      <c r="K297" s="135" t="str">
        <f>LOWER(DEC2HEX(J297))</f>
        <v>0</v>
      </c>
      <c r="L297" s="135">
        <f>J297*(2^C297)</f>
        <v>0</v>
      </c>
      <c r="M297" s="135"/>
    </row>
    <row r="298" spans="1:13" ht="15">
      <c r="A298" s="135"/>
      <c r="B298" s="135"/>
      <c r="C298" s="135">
        <v>1</v>
      </c>
      <c r="D298" s="135">
        <v>10</v>
      </c>
      <c r="E298" s="135">
        <v>10</v>
      </c>
      <c r="F298" s="135" t="str">
        <f>CONCATENATE(E298,"'h",K298)</f>
        <v>10'h0</v>
      </c>
      <c r="G298" s="135" t="s">
        <v>123</v>
      </c>
      <c r="H298" s="135" t="s">
        <v>3131</v>
      </c>
      <c r="I298" s="135" t="s">
        <v>3245</v>
      </c>
      <c r="J298" s="135">
        <v>0</v>
      </c>
      <c r="K298" s="135" t="str">
        <f>LOWER(DEC2HEX(J298))</f>
        <v>0</v>
      </c>
      <c r="L298" s="135">
        <f>J298*(2^C298)</f>
        <v>0</v>
      </c>
      <c r="M298" s="135"/>
    </row>
    <row r="299" spans="1:13" ht="14.6">
      <c r="A299" s="135"/>
      <c r="B299" s="135"/>
      <c r="C299" s="135">
        <v>0</v>
      </c>
      <c r="D299" s="135">
        <v>0</v>
      </c>
      <c r="E299" s="135">
        <v>1</v>
      </c>
      <c r="F299" s="135" t="str">
        <f>CONCATENATE(E299,"'h",K299)</f>
        <v>1'h1</v>
      </c>
      <c r="G299" s="135" t="s">
        <v>123</v>
      </c>
      <c r="H299" s="135" t="s">
        <v>2982</v>
      </c>
      <c r="I299" s="135" t="s">
        <v>2983</v>
      </c>
      <c r="J299" s="135">
        <v>1</v>
      </c>
      <c r="K299" s="135" t="str">
        <f>LOWER(DEC2HEX(J299))</f>
        <v>1</v>
      </c>
      <c r="L299" s="135">
        <f>J299*(2^C299)</f>
        <v>1</v>
      </c>
      <c r="M299" s="135"/>
    </row>
    <row r="300" spans="1:13" ht="14.6">
      <c r="A300" s="134"/>
      <c r="B300" s="134" t="s">
        <v>3092</v>
      </c>
      <c r="C300" s="134"/>
      <c r="D300" s="134"/>
      <c r="E300" s="134">
        <f>SUM(E301:E309)</f>
        <v>32</v>
      </c>
      <c r="F300" s="134" t="str">
        <f>CONCATENATE("32'h",K300)</f>
        <v>32'h00048304</v>
      </c>
      <c r="G300" s="134"/>
      <c r="H300" s="134" t="s">
        <v>2984</v>
      </c>
      <c r="I300" s="134"/>
      <c r="J300" s="134"/>
      <c r="K300" s="134" t="str">
        <f>LOWER(DEC2HEX(L300,8))</f>
        <v>00048304</v>
      </c>
      <c r="L300" s="134">
        <f>SUM(L301:L309)</f>
        <v>295684</v>
      </c>
      <c r="M300" s="134"/>
    </row>
    <row r="301" spans="1:13" ht="14.6">
      <c r="A301" s="135"/>
      <c r="B301" s="135"/>
      <c r="C301" s="135">
        <v>20</v>
      </c>
      <c r="D301" s="135">
        <v>31</v>
      </c>
      <c r="E301" s="135">
        <v>12</v>
      </c>
      <c r="F301" s="135" t="str">
        <f t="shared" ref="F301:F309" si="65">CONCATENATE(E301,"'h",K301)</f>
        <v>12'h0</v>
      </c>
      <c r="G301" s="135" t="s">
        <v>121</v>
      </c>
      <c r="H301" s="135" t="s">
        <v>106</v>
      </c>
      <c r="I301" s="135" t="s">
        <v>1085</v>
      </c>
      <c r="J301" s="135">
        <v>0</v>
      </c>
      <c r="K301" s="135" t="str">
        <f t="shared" ref="K301:K309" si="66">LOWER(DEC2HEX(J301))</f>
        <v>0</v>
      </c>
      <c r="L301" s="135">
        <f t="shared" ref="L301:L309" si="67">J301*(2^C301)</f>
        <v>0</v>
      </c>
      <c r="M301" s="135"/>
    </row>
    <row r="302" spans="1:13" ht="14.6">
      <c r="A302" s="135"/>
      <c r="B302" s="135"/>
      <c r="C302" s="135">
        <v>17</v>
      </c>
      <c r="D302" s="135">
        <v>19</v>
      </c>
      <c r="E302" s="135">
        <v>3</v>
      </c>
      <c r="F302" s="135" t="str">
        <f t="shared" si="65"/>
        <v>3'h2</v>
      </c>
      <c r="G302" s="135" t="s">
        <v>123</v>
      </c>
      <c r="H302" s="135" t="s">
        <v>2985</v>
      </c>
      <c r="I302" s="135" t="s">
        <v>2986</v>
      </c>
      <c r="J302" s="135">
        <v>2</v>
      </c>
      <c r="K302" s="135" t="str">
        <f t="shared" si="66"/>
        <v>2</v>
      </c>
      <c r="L302" s="135">
        <f t="shared" si="67"/>
        <v>262144</v>
      </c>
      <c r="M302" s="135"/>
    </row>
    <row r="303" spans="1:13" ht="14.6">
      <c r="A303" s="135"/>
      <c r="B303" s="135"/>
      <c r="C303" s="135">
        <v>14</v>
      </c>
      <c r="D303" s="135">
        <v>16</v>
      </c>
      <c r="E303" s="135">
        <v>3</v>
      </c>
      <c r="F303" s="135" t="str">
        <f t="shared" si="65"/>
        <v>3'h2</v>
      </c>
      <c r="G303" s="135" t="s">
        <v>123</v>
      </c>
      <c r="H303" s="135" t="s">
        <v>2987</v>
      </c>
      <c r="I303" s="135" t="s">
        <v>2988</v>
      </c>
      <c r="J303" s="135">
        <v>2</v>
      </c>
      <c r="K303" s="135" t="str">
        <f t="shared" si="66"/>
        <v>2</v>
      </c>
      <c r="L303" s="135">
        <f t="shared" si="67"/>
        <v>32768</v>
      </c>
      <c r="M303" s="135"/>
    </row>
    <row r="304" spans="1:13" ht="14.6">
      <c r="A304" s="135"/>
      <c r="B304" s="135"/>
      <c r="C304" s="135">
        <v>12</v>
      </c>
      <c r="D304" s="135">
        <v>13</v>
      </c>
      <c r="E304" s="135">
        <v>2</v>
      </c>
      <c r="F304" s="135" t="str">
        <f t="shared" si="65"/>
        <v>2'h0</v>
      </c>
      <c r="G304" s="135" t="s">
        <v>123</v>
      </c>
      <c r="H304" s="135" t="s">
        <v>2989</v>
      </c>
      <c r="I304" s="135" t="s">
        <v>2990</v>
      </c>
      <c r="J304" s="135">
        <v>0</v>
      </c>
      <c r="K304" s="135" t="str">
        <f t="shared" si="66"/>
        <v>0</v>
      </c>
      <c r="L304" s="135">
        <f t="shared" si="67"/>
        <v>0</v>
      </c>
      <c r="M304" s="135"/>
    </row>
    <row r="305" spans="1:13" ht="14.6">
      <c r="A305" s="135"/>
      <c r="B305" s="135"/>
      <c r="C305" s="135">
        <v>10</v>
      </c>
      <c r="D305" s="135">
        <v>11</v>
      </c>
      <c r="E305" s="135">
        <v>2</v>
      </c>
      <c r="F305" s="135" t="str">
        <f t="shared" si="65"/>
        <v>2'h0</v>
      </c>
      <c r="G305" s="135" t="s">
        <v>123</v>
      </c>
      <c r="H305" s="135" t="s">
        <v>2991</v>
      </c>
      <c r="I305" s="135" t="s">
        <v>2990</v>
      </c>
      <c r="J305" s="135">
        <v>0</v>
      </c>
      <c r="K305" s="135" t="str">
        <f t="shared" si="66"/>
        <v>0</v>
      </c>
      <c r="L305" s="135">
        <f t="shared" si="67"/>
        <v>0</v>
      </c>
      <c r="M305" s="135"/>
    </row>
    <row r="306" spans="1:13" ht="14.6">
      <c r="A306" s="135"/>
      <c r="B306" s="135"/>
      <c r="C306" s="135">
        <v>4</v>
      </c>
      <c r="D306" s="135">
        <v>9</v>
      </c>
      <c r="E306" s="135">
        <v>6</v>
      </c>
      <c r="F306" s="135" t="str">
        <f t="shared" si="65"/>
        <v>6'h30</v>
      </c>
      <c r="G306" s="135" t="s">
        <v>123</v>
      </c>
      <c r="H306" s="135" t="s">
        <v>2992</v>
      </c>
      <c r="I306" s="135" t="s">
        <v>2993</v>
      </c>
      <c r="J306" s="135">
        <v>48</v>
      </c>
      <c r="K306" s="135" t="str">
        <f t="shared" si="66"/>
        <v>30</v>
      </c>
      <c r="L306" s="135">
        <f t="shared" si="67"/>
        <v>768</v>
      </c>
      <c r="M306" s="135"/>
    </row>
    <row r="307" spans="1:13" ht="14.6">
      <c r="A307" s="135"/>
      <c r="B307" s="135"/>
      <c r="C307" s="135">
        <v>2</v>
      </c>
      <c r="D307" s="135">
        <v>3</v>
      </c>
      <c r="E307" s="135">
        <v>2</v>
      </c>
      <c r="F307" s="135" t="str">
        <f t="shared" si="65"/>
        <v>2'h1</v>
      </c>
      <c r="G307" s="135" t="s">
        <v>123</v>
      </c>
      <c r="H307" s="135" t="s">
        <v>2994</v>
      </c>
      <c r="I307" s="135" t="s">
        <v>2995</v>
      </c>
      <c r="J307" s="135">
        <v>1</v>
      </c>
      <c r="K307" s="135" t="str">
        <f t="shared" si="66"/>
        <v>1</v>
      </c>
      <c r="L307" s="135">
        <f t="shared" si="67"/>
        <v>4</v>
      </c>
      <c r="M307" s="135"/>
    </row>
    <row r="308" spans="1:13" ht="14.6">
      <c r="A308" s="135"/>
      <c r="B308" s="135"/>
      <c r="C308" s="135">
        <v>1</v>
      </c>
      <c r="D308" s="135">
        <v>1</v>
      </c>
      <c r="E308" s="135">
        <v>1</v>
      </c>
      <c r="F308" s="135" t="str">
        <f t="shared" si="65"/>
        <v>1'h0</v>
      </c>
      <c r="G308" s="135" t="s">
        <v>123</v>
      </c>
      <c r="H308" s="135" t="s">
        <v>2996</v>
      </c>
      <c r="I308" s="135" t="s">
        <v>2997</v>
      </c>
      <c r="J308" s="135">
        <v>0</v>
      </c>
      <c r="K308" s="135" t="str">
        <f t="shared" si="66"/>
        <v>0</v>
      </c>
      <c r="L308" s="135">
        <f t="shared" si="67"/>
        <v>0</v>
      </c>
      <c r="M308" s="135"/>
    </row>
    <row r="309" spans="1:13" ht="14.6">
      <c r="A309" s="135"/>
      <c r="B309" s="135"/>
      <c r="C309" s="135">
        <v>0</v>
      </c>
      <c r="D309" s="135">
        <v>0</v>
      </c>
      <c r="E309" s="135">
        <v>1</v>
      </c>
      <c r="F309" s="135" t="str">
        <f t="shared" si="65"/>
        <v>1'h0</v>
      </c>
      <c r="G309" s="135" t="s">
        <v>123</v>
      </c>
      <c r="H309" s="135" t="s">
        <v>3209</v>
      </c>
      <c r="I309" s="135" t="s">
        <v>2998</v>
      </c>
      <c r="J309" s="135">
        <v>0</v>
      </c>
      <c r="K309" s="135" t="str">
        <f t="shared" si="66"/>
        <v>0</v>
      </c>
      <c r="L309" s="135">
        <f t="shared" si="67"/>
        <v>0</v>
      </c>
      <c r="M309" s="135"/>
    </row>
    <row r="310" spans="1:13" ht="14.6">
      <c r="A310" s="134"/>
      <c r="B310" s="134" t="s">
        <v>3096</v>
      </c>
      <c r="C310" s="134"/>
      <c r="D310" s="134"/>
      <c r="E310" s="134">
        <f>SUM(E311:E313)</f>
        <v>32</v>
      </c>
      <c r="F310" s="134" t="str">
        <f>CONCATENATE("32'h",K310)</f>
        <v>32'h00000000</v>
      </c>
      <c r="G310" s="134"/>
      <c r="H310" s="134" t="s">
        <v>2999</v>
      </c>
      <c r="I310" s="134"/>
      <c r="J310" s="134"/>
      <c r="K310" s="134" t="str">
        <f>LOWER(DEC2HEX(L310,8))</f>
        <v>00000000</v>
      </c>
      <c r="L310" s="134">
        <f>SUM(L311:L313)</f>
        <v>0</v>
      </c>
      <c r="M310" s="134"/>
    </row>
    <row r="311" spans="1:13" ht="14.6">
      <c r="A311" s="135"/>
      <c r="B311" s="135"/>
      <c r="C311" s="135">
        <v>13</v>
      </c>
      <c r="D311" s="135">
        <v>31</v>
      </c>
      <c r="E311" s="135">
        <v>19</v>
      </c>
      <c r="F311" s="135" t="str">
        <f>CONCATENATE(E311,"'h",K311)</f>
        <v>19'h0</v>
      </c>
      <c r="G311" s="135" t="s">
        <v>121</v>
      </c>
      <c r="H311" s="135" t="s">
        <v>106</v>
      </c>
      <c r="I311" s="135" t="s">
        <v>1085</v>
      </c>
      <c r="J311" s="135">
        <v>0</v>
      </c>
      <c r="K311" s="135" t="str">
        <f>LOWER(DEC2HEX(J311))</f>
        <v>0</v>
      </c>
      <c r="L311" s="135">
        <f>J311*(2^C311)</f>
        <v>0</v>
      </c>
      <c r="M311" s="135"/>
    </row>
    <row r="312" spans="1:13" ht="14.6">
      <c r="A312" s="135"/>
      <c r="B312" s="135"/>
      <c r="C312" s="135">
        <v>12</v>
      </c>
      <c r="D312" s="135">
        <v>12</v>
      </c>
      <c r="E312" s="135">
        <v>1</v>
      </c>
      <c r="F312" s="135" t="str">
        <f>CONCATENATE(E312,"'h",K312)</f>
        <v>1'h0</v>
      </c>
      <c r="G312" s="135" t="s">
        <v>123</v>
      </c>
      <c r="H312" s="135" t="s">
        <v>3000</v>
      </c>
      <c r="I312" s="135" t="s">
        <v>1085</v>
      </c>
      <c r="J312" s="135">
        <v>0</v>
      </c>
      <c r="K312" s="135" t="str">
        <f>LOWER(DEC2HEX(J312))</f>
        <v>0</v>
      </c>
      <c r="L312" s="135">
        <f>J312*(2^C312)</f>
        <v>0</v>
      </c>
      <c r="M312" s="135"/>
    </row>
    <row r="313" spans="1:13" ht="14.6">
      <c r="A313" s="135"/>
      <c r="B313" s="135"/>
      <c r="C313" s="135">
        <v>0</v>
      </c>
      <c r="D313" s="135">
        <v>11</v>
      </c>
      <c r="E313" s="135">
        <v>12</v>
      </c>
      <c r="F313" s="135" t="str">
        <f>CONCATENATE(E313,"'h",K313)</f>
        <v>12'h0</v>
      </c>
      <c r="G313" s="135" t="s">
        <v>123</v>
      </c>
      <c r="H313" s="135" t="s">
        <v>3001</v>
      </c>
      <c r="I313" s="135" t="s">
        <v>3002</v>
      </c>
      <c r="J313" s="135">
        <v>0</v>
      </c>
      <c r="K313" s="135" t="str">
        <f>LOWER(DEC2HEX(J313))</f>
        <v>0</v>
      </c>
      <c r="L313" s="135">
        <f>J313*(2^C313)</f>
        <v>0</v>
      </c>
      <c r="M313" s="135"/>
    </row>
    <row r="314" spans="1:13" ht="14.6">
      <c r="A314" s="134"/>
      <c r="B314" s="134" t="s">
        <v>3132</v>
      </c>
      <c r="C314" s="134"/>
      <c r="D314" s="134"/>
      <c r="E314" s="134">
        <f>SUM(E315:E324)</f>
        <v>32</v>
      </c>
      <c r="F314" s="134" t="str">
        <f>CONCATENATE("32'h",K314)</f>
        <v>32'h01d22000</v>
      </c>
      <c r="G314" s="134"/>
      <c r="H314" s="134" t="s">
        <v>3005</v>
      </c>
      <c r="I314" s="134"/>
      <c r="J314" s="134"/>
      <c r="K314" s="134" t="str">
        <f>LOWER(DEC2HEX(L314,8))</f>
        <v>01d22000</v>
      </c>
      <c r="L314" s="134">
        <f>SUM(L315:L324)</f>
        <v>30547968</v>
      </c>
      <c r="M314" s="134"/>
    </row>
    <row r="315" spans="1:13" ht="14.6">
      <c r="A315" s="135"/>
      <c r="B315" s="135"/>
      <c r="C315" s="135">
        <v>26</v>
      </c>
      <c r="D315" s="135">
        <v>31</v>
      </c>
      <c r="E315" s="135">
        <v>6</v>
      </c>
      <c r="F315" s="135" t="str">
        <f t="shared" ref="F315:F324" si="68">CONCATENATE(E315,"'h",K315)</f>
        <v>6'h0</v>
      </c>
      <c r="G315" s="135" t="s">
        <v>121</v>
      </c>
      <c r="H315" s="135" t="s">
        <v>106</v>
      </c>
      <c r="I315" s="135" t="s">
        <v>1085</v>
      </c>
      <c r="J315" s="135">
        <v>0</v>
      </c>
      <c r="K315" s="135" t="str">
        <f t="shared" ref="K315:K324" si="69">LOWER(DEC2HEX(J315))</f>
        <v>0</v>
      </c>
      <c r="L315" s="135">
        <f t="shared" ref="L315:L324" si="70">J315*(2^C315)</f>
        <v>0</v>
      </c>
      <c r="M315" s="135"/>
    </row>
    <row r="316" spans="1:13" ht="14.6">
      <c r="A316" s="135"/>
      <c r="B316" s="135"/>
      <c r="C316" s="135">
        <v>25</v>
      </c>
      <c r="D316" s="135">
        <v>25</v>
      </c>
      <c r="E316" s="135">
        <v>1</v>
      </c>
      <c r="F316" s="135" t="str">
        <f t="shared" si="68"/>
        <v>1'h0</v>
      </c>
      <c r="G316" s="135" t="s">
        <v>123</v>
      </c>
      <c r="H316" s="135" t="s">
        <v>3006</v>
      </c>
      <c r="I316" s="135" t="s">
        <v>3007</v>
      </c>
      <c r="J316" s="135">
        <v>0</v>
      </c>
      <c r="K316" s="135" t="str">
        <f t="shared" si="69"/>
        <v>0</v>
      </c>
      <c r="L316" s="135">
        <f t="shared" si="70"/>
        <v>0</v>
      </c>
      <c r="M316" s="135"/>
    </row>
    <row r="317" spans="1:13" ht="14.6">
      <c r="A317" s="135"/>
      <c r="B317" s="135"/>
      <c r="C317" s="135">
        <v>24</v>
      </c>
      <c r="D317" s="135">
        <v>24</v>
      </c>
      <c r="E317" s="135">
        <v>1</v>
      </c>
      <c r="F317" s="135" t="str">
        <f t="shared" si="68"/>
        <v>1'h1</v>
      </c>
      <c r="G317" s="135" t="s">
        <v>123</v>
      </c>
      <c r="H317" s="135" t="s">
        <v>3008</v>
      </c>
      <c r="I317" s="135" t="s">
        <v>3009</v>
      </c>
      <c r="J317" s="135">
        <v>1</v>
      </c>
      <c r="K317" s="135" t="str">
        <f t="shared" si="69"/>
        <v>1</v>
      </c>
      <c r="L317" s="135">
        <f t="shared" si="70"/>
        <v>16777216</v>
      </c>
      <c r="M317" s="135"/>
    </row>
    <row r="318" spans="1:13" ht="14.6">
      <c r="A318" s="135"/>
      <c r="B318" s="135"/>
      <c r="C318" s="135">
        <v>21</v>
      </c>
      <c r="D318" s="135">
        <v>23</v>
      </c>
      <c r="E318" s="135">
        <v>3</v>
      </c>
      <c r="F318" s="135" t="str">
        <f t="shared" si="68"/>
        <v>3'h6</v>
      </c>
      <c r="G318" s="135" t="s">
        <v>123</v>
      </c>
      <c r="H318" s="135" t="s">
        <v>3010</v>
      </c>
      <c r="I318" s="135" t="s">
        <v>3011</v>
      </c>
      <c r="J318" s="135">
        <v>6</v>
      </c>
      <c r="K318" s="135" t="str">
        <f t="shared" si="69"/>
        <v>6</v>
      </c>
      <c r="L318" s="135">
        <f t="shared" si="70"/>
        <v>12582912</v>
      </c>
      <c r="M318" s="135"/>
    </row>
    <row r="319" spans="1:13" ht="14.6">
      <c r="A319" s="135"/>
      <c r="B319" s="135"/>
      <c r="C319" s="135">
        <v>18</v>
      </c>
      <c r="D319" s="135">
        <v>20</v>
      </c>
      <c r="E319" s="135">
        <v>3</v>
      </c>
      <c r="F319" s="135" t="str">
        <f t="shared" si="68"/>
        <v>3'h4</v>
      </c>
      <c r="G319" s="135" t="s">
        <v>123</v>
      </c>
      <c r="H319" s="135" t="s">
        <v>3012</v>
      </c>
      <c r="I319" s="135" t="s">
        <v>3013</v>
      </c>
      <c r="J319" s="135">
        <v>4</v>
      </c>
      <c r="K319" s="135" t="str">
        <f t="shared" si="69"/>
        <v>4</v>
      </c>
      <c r="L319" s="135">
        <f t="shared" si="70"/>
        <v>1048576</v>
      </c>
      <c r="M319" s="135"/>
    </row>
    <row r="320" spans="1:13" ht="14.6">
      <c r="A320" s="135"/>
      <c r="B320" s="135"/>
      <c r="C320" s="135">
        <v>15</v>
      </c>
      <c r="D320" s="135">
        <v>17</v>
      </c>
      <c r="E320" s="135">
        <v>3</v>
      </c>
      <c r="F320" s="135" t="str">
        <f t="shared" si="68"/>
        <v>3'h4</v>
      </c>
      <c r="G320" s="135" t="s">
        <v>123</v>
      </c>
      <c r="H320" s="135" t="s">
        <v>3014</v>
      </c>
      <c r="I320" s="135" t="s">
        <v>3015</v>
      </c>
      <c r="J320" s="135">
        <v>4</v>
      </c>
      <c r="K320" s="135" t="str">
        <f t="shared" si="69"/>
        <v>4</v>
      </c>
      <c r="L320" s="135">
        <f t="shared" si="70"/>
        <v>131072</v>
      </c>
      <c r="M320" s="135"/>
    </row>
    <row r="321" spans="1:13" ht="14.6">
      <c r="A321" s="135"/>
      <c r="B321" s="135"/>
      <c r="C321" s="135">
        <v>14</v>
      </c>
      <c r="D321" s="135">
        <v>14</v>
      </c>
      <c r="E321" s="135">
        <v>1</v>
      </c>
      <c r="F321" s="135" t="str">
        <f t="shared" si="68"/>
        <v>1'h0</v>
      </c>
      <c r="G321" s="135" t="s">
        <v>123</v>
      </c>
      <c r="H321" s="135" t="s">
        <v>3210</v>
      </c>
      <c r="I321" s="135" t="s">
        <v>3003</v>
      </c>
      <c r="J321" s="135">
        <v>0</v>
      </c>
      <c r="K321" s="135" t="str">
        <f t="shared" si="69"/>
        <v>0</v>
      </c>
      <c r="L321" s="135">
        <f t="shared" si="70"/>
        <v>0</v>
      </c>
      <c r="M321" s="135"/>
    </row>
    <row r="322" spans="1:13" ht="14.6">
      <c r="A322" s="135"/>
      <c r="B322" s="135"/>
      <c r="C322" s="135">
        <v>12</v>
      </c>
      <c r="D322" s="135">
        <v>13</v>
      </c>
      <c r="E322" s="135">
        <v>2</v>
      </c>
      <c r="F322" s="135" t="str">
        <f t="shared" si="68"/>
        <v>2'h2</v>
      </c>
      <c r="G322" s="135" t="s">
        <v>123</v>
      </c>
      <c r="H322" s="135" t="s">
        <v>3016</v>
      </c>
      <c r="I322" s="135" t="s">
        <v>3017</v>
      </c>
      <c r="J322" s="135">
        <v>2</v>
      </c>
      <c r="K322" s="135" t="str">
        <f t="shared" si="69"/>
        <v>2</v>
      </c>
      <c r="L322" s="135">
        <f t="shared" si="70"/>
        <v>8192</v>
      </c>
      <c r="M322" s="135"/>
    </row>
    <row r="323" spans="1:13" ht="14.6">
      <c r="A323" s="135"/>
      <c r="B323" s="135"/>
      <c r="C323" s="135">
        <v>10</v>
      </c>
      <c r="D323" s="135">
        <v>11</v>
      </c>
      <c r="E323" s="135">
        <v>2</v>
      </c>
      <c r="F323" s="135" t="str">
        <f t="shared" si="68"/>
        <v>2'h0</v>
      </c>
      <c r="G323" s="135" t="s">
        <v>123</v>
      </c>
      <c r="H323" s="135" t="s">
        <v>3018</v>
      </c>
      <c r="I323" s="135" t="s">
        <v>3019</v>
      </c>
      <c r="J323" s="135">
        <v>0</v>
      </c>
      <c r="K323" s="135" t="str">
        <f t="shared" si="69"/>
        <v>0</v>
      </c>
      <c r="L323" s="135">
        <f t="shared" si="70"/>
        <v>0</v>
      </c>
      <c r="M323" s="135"/>
    </row>
    <row r="324" spans="1:13" ht="14.6">
      <c r="A324" s="135"/>
      <c r="B324" s="135"/>
      <c r="C324" s="135">
        <v>0</v>
      </c>
      <c r="D324" s="135">
        <v>9</v>
      </c>
      <c r="E324" s="135">
        <v>10</v>
      </c>
      <c r="F324" s="135" t="str">
        <f t="shared" si="68"/>
        <v>10'h0</v>
      </c>
      <c r="G324" s="135" t="s">
        <v>121</v>
      </c>
      <c r="H324" s="135" t="s">
        <v>3020</v>
      </c>
      <c r="I324" s="135" t="s">
        <v>3021</v>
      </c>
      <c r="J324" s="135">
        <v>0</v>
      </c>
      <c r="K324" s="135" t="str">
        <f t="shared" si="69"/>
        <v>0</v>
      </c>
      <c r="L324" s="135">
        <f t="shared" si="70"/>
        <v>0</v>
      </c>
      <c r="M324" s="135"/>
    </row>
    <row r="325" spans="1:13" ht="14.6">
      <c r="A325" s="134"/>
      <c r="B325" s="134" t="s">
        <v>3133</v>
      </c>
      <c r="C325" s="134"/>
      <c r="D325" s="134"/>
      <c r="E325" s="134">
        <f>SUM(E326:E342)</f>
        <v>32</v>
      </c>
      <c r="F325" s="134" t="str">
        <f>CONCATENATE("32'h",K325)</f>
        <v>32'h0003a925</v>
      </c>
      <c r="G325" s="134"/>
      <c r="H325" s="134" t="s">
        <v>3022</v>
      </c>
      <c r="I325" s="134"/>
      <c r="J325" s="134"/>
      <c r="K325" s="134" t="str">
        <f>LOWER(DEC2HEX(L325,8))</f>
        <v>0003a925</v>
      </c>
      <c r="L325" s="134">
        <f>SUM(L326:L342)</f>
        <v>239909</v>
      </c>
      <c r="M325" s="134"/>
    </row>
    <row r="326" spans="1:13" ht="14.6">
      <c r="A326" s="135"/>
      <c r="B326" s="135"/>
      <c r="C326" s="135">
        <v>31</v>
      </c>
      <c r="D326" s="135">
        <v>31</v>
      </c>
      <c r="E326" s="135">
        <v>1</v>
      </c>
      <c r="F326" s="135" t="str">
        <f t="shared" ref="F326:F342" si="71">CONCATENATE(E326,"'h",K326)</f>
        <v>1'h0</v>
      </c>
      <c r="G326" s="135" t="s">
        <v>121</v>
      </c>
      <c r="H326" s="135" t="s">
        <v>106</v>
      </c>
      <c r="I326" s="135" t="s">
        <v>1085</v>
      </c>
      <c r="J326" s="135">
        <v>0</v>
      </c>
      <c r="K326" s="135" t="str">
        <f t="shared" ref="K326:K342" si="72">LOWER(DEC2HEX(J326))</f>
        <v>0</v>
      </c>
      <c r="L326" s="135">
        <f t="shared" ref="L326:L342" si="73">J326*(2^C326)</f>
        <v>0</v>
      </c>
      <c r="M326" s="135"/>
    </row>
    <row r="327" spans="1:13" ht="14.6">
      <c r="A327" s="135"/>
      <c r="B327" s="135"/>
      <c r="C327" s="135">
        <v>30</v>
      </c>
      <c r="D327" s="135">
        <v>30</v>
      </c>
      <c r="E327" s="135">
        <v>1</v>
      </c>
      <c r="F327" s="135" t="str">
        <f t="shared" si="71"/>
        <v>1'h0</v>
      </c>
      <c r="G327" s="135" t="s">
        <v>123</v>
      </c>
      <c r="H327" s="135" t="s">
        <v>3023</v>
      </c>
      <c r="I327" s="135" t="s">
        <v>1085</v>
      </c>
      <c r="J327" s="135">
        <v>0</v>
      </c>
      <c r="K327" s="135" t="str">
        <f t="shared" si="72"/>
        <v>0</v>
      </c>
      <c r="L327" s="135">
        <f t="shared" si="73"/>
        <v>0</v>
      </c>
      <c r="M327" s="135"/>
    </row>
    <row r="328" spans="1:13" ht="14.6">
      <c r="A328" s="135"/>
      <c r="B328" s="135"/>
      <c r="C328" s="135">
        <v>29</v>
      </c>
      <c r="D328" s="135">
        <v>29</v>
      </c>
      <c r="E328" s="135">
        <v>1</v>
      </c>
      <c r="F328" s="135" t="str">
        <f t="shared" si="71"/>
        <v>1'h0</v>
      </c>
      <c r="G328" s="135" t="s">
        <v>123</v>
      </c>
      <c r="H328" s="135" t="s">
        <v>3024</v>
      </c>
      <c r="I328" s="135" t="s">
        <v>1085</v>
      </c>
      <c r="J328" s="135">
        <v>0</v>
      </c>
      <c r="K328" s="135" t="str">
        <f t="shared" si="72"/>
        <v>0</v>
      </c>
      <c r="L328" s="135">
        <f t="shared" si="73"/>
        <v>0</v>
      </c>
      <c r="M328" s="135"/>
    </row>
    <row r="329" spans="1:13" ht="14.6">
      <c r="A329" s="135"/>
      <c r="B329" s="135"/>
      <c r="C329" s="135">
        <v>28</v>
      </c>
      <c r="D329" s="135">
        <v>28</v>
      </c>
      <c r="E329" s="135">
        <v>1</v>
      </c>
      <c r="F329" s="135" t="str">
        <f t="shared" si="71"/>
        <v>1'h0</v>
      </c>
      <c r="G329" s="135" t="s">
        <v>123</v>
      </c>
      <c r="H329" s="135" t="s">
        <v>3025</v>
      </c>
      <c r="I329" s="135" t="s">
        <v>1085</v>
      </c>
      <c r="J329" s="135">
        <v>0</v>
      </c>
      <c r="K329" s="135" t="str">
        <f t="shared" si="72"/>
        <v>0</v>
      </c>
      <c r="L329" s="135">
        <f t="shared" si="73"/>
        <v>0</v>
      </c>
      <c r="M329" s="135"/>
    </row>
    <row r="330" spans="1:13" ht="14.6">
      <c r="A330" s="135"/>
      <c r="B330" s="135"/>
      <c r="C330" s="135">
        <v>27</v>
      </c>
      <c r="D330" s="135">
        <v>27</v>
      </c>
      <c r="E330" s="135">
        <v>1</v>
      </c>
      <c r="F330" s="135" t="str">
        <f t="shared" si="71"/>
        <v>1'h0</v>
      </c>
      <c r="G330" s="135" t="s">
        <v>123</v>
      </c>
      <c r="H330" s="135" t="s">
        <v>3026</v>
      </c>
      <c r="I330" s="135" t="s">
        <v>1085</v>
      </c>
      <c r="J330" s="135">
        <v>0</v>
      </c>
      <c r="K330" s="135" t="str">
        <f t="shared" si="72"/>
        <v>0</v>
      </c>
      <c r="L330" s="135">
        <f t="shared" si="73"/>
        <v>0</v>
      </c>
      <c r="M330" s="135"/>
    </row>
    <row r="331" spans="1:13" ht="14.6">
      <c r="A331" s="135"/>
      <c r="B331" s="135"/>
      <c r="C331" s="135">
        <v>26</v>
      </c>
      <c r="D331" s="135">
        <v>26</v>
      </c>
      <c r="E331" s="135">
        <v>1</v>
      </c>
      <c r="F331" s="135" t="str">
        <f t="shared" si="71"/>
        <v>1'h0</v>
      </c>
      <c r="G331" s="135" t="s">
        <v>123</v>
      </c>
      <c r="H331" s="135" t="s">
        <v>3027</v>
      </c>
      <c r="I331" s="135" t="s">
        <v>1085</v>
      </c>
      <c r="J331" s="135">
        <v>0</v>
      </c>
      <c r="K331" s="135" t="str">
        <f t="shared" si="72"/>
        <v>0</v>
      </c>
      <c r="L331" s="135">
        <f t="shared" si="73"/>
        <v>0</v>
      </c>
      <c r="M331" s="135"/>
    </row>
    <row r="332" spans="1:13" ht="14.6">
      <c r="A332" s="135"/>
      <c r="B332" s="135"/>
      <c r="C332" s="135">
        <v>25</v>
      </c>
      <c r="D332" s="135">
        <v>25</v>
      </c>
      <c r="E332" s="135">
        <v>1</v>
      </c>
      <c r="F332" s="135" t="str">
        <f t="shared" si="71"/>
        <v>1'h0</v>
      </c>
      <c r="G332" s="135" t="s">
        <v>123</v>
      </c>
      <c r="H332" s="135" t="s">
        <v>3028</v>
      </c>
      <c r="I332" s="135" t="s">
        <v>1085</v>
      </c>
      <c r="J332" s="135">
        <v>0</v>
      </c>
      <c r="K332" s="135" t="str">
        <f t="shared" si="72"/>
        <v>0</v>
      </c>
      <c r="L332" s="135">
        <f t="shared" si="73"/>
        <v>0</v>
      </c>
      <c r="M332" s="135"/>
    </row>
    <row r="333" spans="1:13" ht="14.6">
      <c r="A333" s="135"/>
      <c r="B333" s="135"/>
      <c r="C333" s="135">
        <v>24</v>
      </c>
      <c r="D333" s="135">
        <v>24</v>
      </c>
      <c r="E333" s="135">
        <v>1</v>
      </c>
      <c r="F333" s="135" t="str">
        <f t="shared" si="71"/>
        <v>1'h0</v>
      </c>
      <c r="G333" s="135" t="s">
        <v>123</v>
      </c>
      <c r="H333" s="135" t="s">
        <v>3029</v>
      </c>
      <c r="I333" s="135" t="s">
        <v>1085</v>
      </c>
      <c r="J333" s="135">
        <v>0</v>
      </c>
      <c r="K333" s="135" t="str">
        <f t="shared" si="72"/>
        <v>0</v>
      </c>
      <c r="L333" s="135">
        <f t="shared" si="73"/>
        <v>0</v>
      </c>
      <c r="M333" s="135"/>
    </row>
    <row r="334" spans="1:13" ht="14.6">
      <c r="A334" s="135"/>
      <c r="B334" s="135"/>
      <c r="C334" s="135">
        <v>23</v>
      </c>
      <c r="D334" s="135">
        <v>23</v>
      </c>
      <c r="E334" s="135">
        <v>1</v>
      </c>
      <c r="F334" s="135" t="str">
        <f t="shared" si="71"/>
        <v>1'h0</v>
      </c>
      <c r="G334" s="135" t="s">
        <v>123</v>
      </c>
      <c r="H334" s="135" t="s">
        <v>3030</v>
      </c>
      <c r="I334" s="135" t="s">
        <v>3031</v>
      </c>
      <c r="J334" s="135">
        <v>0</v>
      </c>
      <c r="K334" s="135" t="str">
        <f t="shared" si="72"/>
        <v>0</v>
      </c>
      <c r="L334" s="135">
        <f t="shared" si="73"/>
        <v>0</v>
      </c>
      <c r="M334" s="135"/>
    </row>
    <row r="335" spans="1:13" ht="14.6">
      <c r="A335" s="135"/>
      <c r="B335" s="135"/>
      <c r="C335" s="135">
        <v>22</v>
      </c>
      <c r="D335" s="135">
        <v>22</v>
      </c>
      <c r="E335" s="135">
        <v>1</v>
      </c>
      <c r="F335" s="135" t="str">
        <f t="shared" si="71"/>
        <v>1'h0</v>
      </c>
      <c r="G335" s="135" t="s">
        <v>123</v>
      </c>
      <c r="H335" s="135" t="s">
        <v>3032</v>
      </c>
      <c r="I335" s="135" t="s">
        <v>3033</v>
      </c>
      <c r="J335" s="135">
        <v>0</v>
      </c>
      <c r="K335" s="135" t="str">
        <f t="shared" si="72"/>
        <v>0</v>
      </c>
      <c r="L335" s="135">
        <f t="shared" si="73"/>
        <v>0</v>
      </c>
      <c r="M335" s="135"/>
    </row>
    <row r="336" spans="1:13" ht="14.6">
      <c r="A336" s="135"/>
      <c r="B336" s="135"/>
      <c r="C336" s="135">
        <v>21</v>
      </c>
      <c r="D336" s="135">
        <v>21</v>
      </c>
      <c r="E336" s="135">
        <v>1</v>
      </c>
      <c r="F336" s="135" t="str">
        <f t="shared" si="71"/>
        <v>1'h0</v>
      </c>
      <c r="G336" s="135" t="s">
        <v>123</v>
      </c>
      <c r="H336" s="135" t="s">
        <v>3034</v>
      </c>
      <c r="I336" s="135" t="s">
        <v>3035</v>
      </c>
      <c r="J336" s="135">
        <v>0</v>
      </c>
      <c r="K336" s="135" t="str">
        <f t="shared" si="72"/>
        <v>0</v>
      </c>
      <c r="L336" s="135">
        <f t="shared" si="73"/>
        <v>0</v>
      </c>
      <c r="M336" s="135"/>
    </row>
    <row r="337" spans="1:13" ht="14.6">
      <c r="A337" s="135"/>
      <c r="B337" s="135"/>
      <c r="C337" s="135">
        <v>20</v>
      </c>
      <c r="D337" s="135">
        <v>20</v>
      </c>
      <c r="E337" s="135">
        <v>1</v>
      </c>
      <c r="F337" s="135" t="str">
        <f t="shared" si="71"/>
        <v>1'h0</v>
      </c>
      <c r="G337" s="135" t="s">
        <v>123</v>
      </c>
      <c r="H337" s="135" t="s">
        <v>3036</v>
      </c>
      <c r="I337" s="135" t="s">
        <v>3037</v>
      </c>
      <c r="J337" s="135">
        <v>0</v>
      </c>
      <c r="K337" s="135" t="str">
        <f t="shared" si="72"/>
        <v>0</v>
      </c>
      <c r="L337" s="135">
        <f t="shared" si="73"/>
        <v>0</v>
      </c>
      <c r="M337" s="135"/>
    </row>
    <row r="338" spans="1:13" ht="14.6">
      <c r="A338" s="135"/>
      <c r="B338" s="135"/>
      <c r="C338" s="135">
        <v>19</v>
      </c>
      <c r="D338" s="135">
        <v>19</v>
      </c>
      <c r="E338" s="135">
        <v>1</v>
      </c>
      <c r="F338" s="135" t="str">
        <f t="shared" si="71"/>
        <v>1'h0</v>
      </c>
      <c r="G338" s="135" t="s">
        <v>123</v>
      </c>
      <c r="H338" s="135" t="s">
        <v>3038</v>
      </c>
      <c r="I338" s="135" t="s">
        <v>3039</v>
      </c>
      <c r="J338" s="135">
        <v>0</v>
      </c>
      <c r="K338" s="135" t="str">
        <f t="shared" si="72"/>
        <v>0</v>
      </c>
      <c r="L338" s="135">
        <f t="shared" si="73"/>
        <v>0</v>
      </c>
      <c r="M338" s="135"/>
    </row>
    <row r="339" spans="1:13" ht="14.6">
      <c r="A339" s="135"/>
      <c r="B339" s="135"/>
      <c r="C339" s="135">
        <v>18</v>
      </c>
      <c r="D339" s="135">
        <v>18</v>
      </c>
      <c r="E339" s="135">
        <v>1</v>
      </c>
      <c r="F339" s="135" t="str">
        <f t="shared" si="71"/>
        <v>1'h0</v>
      </c>
      <c r="G339" s="135" t="s">
        <v>123</v>
      </c>
      <c r="H339" s="135" t="s">
        <v>3040</v>
      </c>
      <c r="I339" s="135" t="s">
        <v>3041</v>
      </c>
      <c r="J339" s="135">
        <v>0</v>
      </c>
      <c r="K339" s="135" t="str">
        <f t="shared" si="72"/>
        <v>0</v>
      </c>
      <c r="L339" s="135">
        <f t="shared" si="73"/>
        <v>0</v>
      </c>
      <c r="M339" s="135"/>
    </row>
    <row r="340" spans="1:13" ht="14.6">
      <c r="A340" s="135"/>
      <c r="B340" s="135"/>
      <c r="C340" s="135">
        <v>12</v>
      </c>
      <c r="D340" s="135">
        <v>17</v>
      </c>
      <c r="E340" s="135">
        <v>6</v>
      </c>
      <c r="F340" s="135" t="str">
        <f t="shared" si="71"/>
        <v>6'h3a</v>
      </c>
      <c r="G340" s="135" t="s">
        <v>123</v>
      </c>
      <c r="H340" s="135" t="s">
        <v>3042</v>
      </c>
      <c r="I340" s="135" t="s">
        <v>3043</v>
      </c>
      <c r="J340" s="135">
        <v>58</v>
      </c>
      <c r="K340" s="135" t="str">
        <f t="shared" si="72"/>
        <v>3a</v>
      </c>
      <c r="L340" s="135">
        <f t="shared" si="73"/>
        <v>237568</v>
      </c>
      <c r="M340" s="135"/>
    </row>
    <row r="341" spans="1:13" ht="14.6">
      <c r="A341" s="135"/>
      <c r="B341" s="135"/>
      <c r="C341" s="135">
        <v>6</v>
      </c>
      <c r="D341" s="135">
        <v>11</v>
      </c>
      <c r="E341" s="135">
        <v>6</v>
      </c>
      <c r="F341" s="135" t="str">
        <f t="shared" si="71"/>
        <v>6'h24</v>
      </c>
      <c r="G341" s="135" t="s">
        <v>123</v>
      </c>
      <c r="H341" s="135" t="s">
        <v>3044</v>
      </c>
      <c r="I341" s="135" t="s">
        <v>3045</v>
      </c>
      <c r="J341" s="135">
        <v>36</v>
      </c>
      <c r="K341" s="135" t="str">
        <f t="shared" si="72"/>
        <v>24</v>
      </c>
      <c r="L341" s="135">
        <f t="shared" si="73"/>
        <v>2304</v>
      </c>
      <c r="M341" s="135"/>
    </row>
    <row r="342" spans="1:13" ht="14.6">
      <c r="A342" s="135"/>
      <c r="B342" s="135"/>
      <c r="C342" s="135">
        <v>0</v>
      </c>
      <c r="D342" s="135">
        <v>5</v>
      </c>
      <c r="E342" s="135">
        <v>6</v>
      </c>
      <c r="F342" s="135" t="str">
        <f t="shared" si="71"/>
        <v>6'h25</v>
      </c>
      <c r="G342" s="135" t="s">
        <v>123</v>
      </c>
      <c r="H342" s="135" t="s">
        <v>3046</v>
      </c>
      <c r="I342" s="135" t="s">
        <v>3047</v>
      </c>
      <c r="J342" s="135">
        <v>37</v>
      </c>
      <c r="K342" s="135" t="str">
        <f t="shared" si="72"/>
        <v>25</v>
      </c>
      <c r="L342" s="135">
        <f t="shared" si="73"/>
        <v>37</v>
      </c>
      <c r="M342" s="135"/>
    </row>
    <row r="343" spans="1:13" ht="14.6">
      <c r="A343" s="134"/>
      <c r="B343" s="134" t="s">
        <v>3134</v>
      </c>
      <c r="C343" s="134"/>
      <c r="D343" s="134"/>
      <c r="E343" s="134">
        <f>SUM(E344:E348)</f>
        <v>32</v>
      </c>
      <c r="F343" s="134" t="str">
        <f>CONCATENATE("32'h",K343)</f>
        <v>32'h009a0862</v>
      </c>
      <c r="G343" s="134"/>
      <c r="H343" s="134" t="s">
        <v>3048</v>
      </c>
      <c r="I343" s="134"/>
      <c r="J343" s="134"/>
      <c r="K343" s="134" t="str">
        <f>LOWER(DEC2HEX(L343,8))</f>
        <v>009a0862</v>
      </c>
      <c r="L343" s="134">
        <f>SUM(L344:L348)</f>
        <v>10094690</v>
      </c>
      <c r="M343" s="134"/>
    </row>
    <row r="344" spans="1:13" ht="14.6">
      <c r="A344" s="135"/>
      <c r="B344" s="135"/>
      <c r="C344" s="135">
        <v>24</v>
      </c>
      <c r="D344" s="135">
        <v>31</v>
      </c>
      <c r="E344" s="135">
        <v>8</v>
      </c>
      <c r="F344" s="135" t="str">
        <f>CONCATENATE(E344,"'h",K344)</f>
        <v>8'h0</v>
      </c>
      <c r="G344" s="135" t="s">
        <v>121</v>
      </c>
      <c r="H344" s="135" t="s">
        <v>106</v>
      </c>
      <c r="I344" s="135" t="s">
        <v>1085</v>
      </c>
      <c r="J344" s="135">
        <v>0</v>
      </c>
      <c r="K344" s="135" t="str">
        <f>LOWER(DEC2HEX(J344))</f>
        <v>0</v>
      </c>
      <c r="L344" s="135">
        <f>J344*(2^C344)</f>
        <v>0</v>
      </c>
      <c r="M344" s="135"/>
    </row>
    <row r="345" spans="1:13" ht="14.6">
      <c r="A345" s="135"/>
      <c r="B345" s="135"/>
      <c r="C345" s="135">
        <v>18</v>
      </c>
      <c r="D345" s="135">
        <v>23</v>
      </c>
      <c r="E345" s="135">
        <v>6</v>
      </c>
      <c r="F345" s="135" t="str">
        <f>CONCATENATE(E345,"'h",K345)</f>
        <v>6'h26</v>
      </c>
      <c r="G345" s="135" t="s">
        <v>123</v>
      </c>
      <c r="H345" s="135" t="s">
        <v>3049</v>
      </c>
      <c r="I345" s="135" t="s">
        <v>3050</v>
      </c>
      <c r="J345" s="135">
        <v>38</v>
      </c>
      <c r="K345" s="135" t="str">
        <f>LOWER(DEC2HEX(J345))</f>
        <v>26</v>
      </c>
      <c r="L345" s="135">
        <f>J345*(2^C345)</f>
        <v>9961472</v>
      </c>
      <c r="M345" s="135"/>
    </row>
    <row r="346" spans="1:13" ht="14.6">
      <c r="A346" s="135"/>
      <c r="B346" s="135"/>
      <c r="C346" s="135">
        <v>12</v>
      </c>
      <c r="D346" s="135">
        <v>17</v>
      </c>
      <c r="E346" s="135">
        <v>6</v>
      </c>
      <c r="F346" s="135" t="str">
        <f>CONCATENATE(E346,"'h",K346)</f>
        <v>6'h20</v>
      </c>
      <c r="G346" s="135" t="s">
        <v>123</v>
      </c>
      <c r="H346" s="135" t="s">
        <v>3051</v>
      </c>
      <c r="I346" s="135" t="s">
        <v>3045</v>
      </c>
      <c r="J346" s="135">
        <v>32</v>
      </c>
      <c r="K346" s="135" t="str">
        <f>LOWER(DEC2HEX(J346))</f>
        <v>20</v>
      </c>
      <c r="L346" s="135">
        <f>J346*(2^C346)</f>
        <v>131072</v>
      </c>
      <c r="M346" s="135"/>
    </row>
    <row r="347" spans="1:13" ht="14.6">
      <c r="A347" s="135"/>
      <c r="B347" s="135"/>
      <c r="C347" s="135">
        <v>6</v>
      </c>
      <c r="D347" s="135">
        <v>11</v>
      </c>
      <c r="E347" s="135">
        <v>6</v>
      </c>
      <c r="F347" s="135" t="str">
        <f>CONCATENATE(E347,"'h",K347)</f>
        <v>6'h21</v>
      </c>
      <c r="G347" s="135" t="s">
        <v>123</v>
      </c>
      <c r="H347" s="135" t="s">
        <v>3052</v>
      </c>
      <c r="I347" s="135" t="s">
        <v>3047</v>
      </c>
      <c r="J347" s="135">
        <v>33</v>
      </c>
      <c r="K347" s="135" t="str">
        <f>LOWER(DEC2HEX(J347))</f>
        <v>21</v>
      </c>
      <c r="L347" s="135">
        <f>J347*(2^C347)</f>
        <v>2112</v>
      </c>
      <c r="M347" s="135"/>
    </row>
    <row r="348" spans="1:13" ht="14.6">
      <c r="A348" s="135"/>
      <c r="B348" s="135"/>
      <c r="C348" s="135">
        <v>0</v>
      </c>
      <c r="D348" s="135">
        <v>5</v>
      </c>
      <c r="E348" s="135">
        <v>6</v>
      </c>
      <c r="F348" s="135" t="str">
        <f>CONCATENATE(E348,"'h",K348)</f>
        <v>6'h22</v>
      </c>
      <c r="G348" s="135" t="s">
        <v>123</v>
      </c>
      <c r="H348" s="135" t="s">
        <v>3053</v>
      </c>
      <c r="I348" s="135" t="s">
        <v>3050</v>
      </c>
      <c r="J348" s="135">
        <v>34</v>
      </c>
      <c r="K348" s="135" t="str">
        <f>LOWER(DEC2HEX(J348))</f>
        <v>22</v>
      </c>
      <c r="L348" s="135">
        <f>J348*(2^C348)</f>
        <v>34</v>
      </c>
      <c r="M348" s="135"/>
    </row>
    <row r="349" spans="1:13" ht="14.6">
      <c r="A349" s="134"/>
      <c r="B349" s="134" t="s">
        <v>3135</v>
      </c>
      <c r="C349" s="134"/>
      <c r="D349" s="134"/>
      <c r="E349" s="134">
        <f>SUM(E350:E354)</f>
        <v>32</v>
      </c>
      <c r="F349" s="134" t="str">
        <f>CONCATENATE("32'h",K349)</f>
        <v>32'h00202001</v>
      </c>
      <c r="G349" s="134"/>
      <c r="H349" s="134" t="s">
        <v>3054</v>
      </c>
      <c r="I349" s="134"/>
      <c r="J349" s="134"/>
      <c r="K349" s="134" t="str">
        <f>LOWER(DEC2HEX(L349,8))</f>
        <v>00202001</v>
      </c>
      <c r="L349" s="134">
        <f>SUM(L350:L354)</f>
        <v>2105345</v>
      </c>
      <c r="M349" s="134"/>
    </row>
    <row r="350" spans="1:13" ht="14.6">
      <c r="A350" s="135"/>
      <c r="B350" s="135"/>
      <c r="C350" s="135">
        <v>28</v>
      </c>
      <c r="D350" s="135">
        <v>31</v>
      </c>
      <c r="E350" s="135">
        <v>4</v>
      </c>
      <c r="F350" s="135" t="str">
        <f>CONCATENATE(E350,"'h",K350)</f>
        <v>4'h0</v>
      </c>
      <c r="G350" s="135" t="s">
        <v>121</v>
      </c>
      <c r="H350" s="135" t="s">
        <v>106</v>
      </c>
      <c r="I350" s="135" t="s">
        <v>1085</v>
      </c>
      <c r="J350" s="135">
        <v>0</v>
      </c>
      <c r="K350" s="135" t="str">
        <f>LOWER(DEC2HEX(J350))</f>
        <v>0</v>
      </c>
      <c r="L350" s="135">
        <f>J350*(2^C350)</f>
        <v>0</v>
      </c>
      <c r="M350" s="135"/>
    </row>
    <row r="351" spans="1:13" ht="14.6">
      <c r="A351" s="135"/>
      <c r="B351" s="135"/>
      <c r="C351" s="135">
        <v>27</v>
      </c>
      <c r="D351" s="135">
        <v>27</v>
      </c>
      <c r="E351" s="135">
        <v>1</v>
      </c>
      <c r="F351" s="135" t="str">
        <f>CONCATENATE(E351,"'h",K351)</f>
        <v>1'h0</v>
      </c>
      <c r="G351" s="135" t="s">
        <v>123</v>
      </c>
      <c r="H351" s="135" t="s">
        <v>3055</v>
      </c>
      <c r="I351" s="135" t="s">
        <v>1085</v>
      </c>
      <c r="J351" s="135">
        <v>0</v>
      </c>
      <c r="K351" s="135" t="str">
        <f>LOWER(DEC2HEX(J351))</f>
        <v>0</v>
      </c>
      <c r="L351" s="135">
        <f>J351*(2^C351)</f>
        <v>0</v>
      </c>
      <c r="M351" s="135"/>
    </row>
    <row r="352" spans="1:13" ht="14.6">
      <c r="A352" s="135"/>
      <c r="B352" s="135"/>
      <c r="C352" s="135">
        <v>18</v>
      </c>
      <c r="D352" s="135">
        <v>26</v>
      </c>
      <c r="E352" s="135">
        <v>9</v>
      </c>
      <c r="F352" s="135" t="str">
        <f>CONCATENATE(E352,"'h",K352)</f>
        <v>9'h8</v>
      </c>
      <c r="G352" s="135" t="s">
        <v>123</v>
      </c>
      <c r="H352" s="135" t="s">
        <v>3230</v>
      </c>
      <c r="I352" s="135" t="s">
        <v>3056</v>
      </c>
      <c r="J352" s="135">
        <v>8</v>
      </c>
      <c r="K352" s="135" t="str">
        <f>LOWER(DEC2HEX(J352))</f>
        <v>8</v>
      </c>
      <c r="L352" s="135">
        <f>J352*(2^C352)</f>
        <v>2097152</v>
      </c>
      <c r="M352" s="135"/>
    </row>
    <row r="353" spans="1:13" ht="14.6">
      <c r="A353" s="135"/>
      <c r="B353" s="135"/>
      <c r="C353" s="135">
        <v>9</v>
      </c>
      <c r="D353" s="135">
        <v>17</v>
      </c>
      <c r="E353" s="135">
        <v>9</v>
      </c>
      <c r="F353" s="135" t="str">
        <f>CONCATENATE(E353,"'h",K353)</f>
        <v>9'h10</v>
      </c>
      <c r="G353" s="135" t="s">
        <v>123</v>
      </c>
      <c r="H353" s="135" t="s">
        <v>3231</v>
      </c>
      <c r="I353" s="135" t="s">
        <v>3057</v>
      </c>
      <c r="J353" s="135">
        <v>16</v>
      </c>
      <c r="K353" s="135" t="str">
        <f>LOWER(DEC2HEX(J353))</f>
        <v>10</v>
      </c>
      <c r="L353" s="135">
        <f>J353*(2^C353)</f>
        <v>8192</v>
      </c>
      <c r="M353" s="135"/>
    </row>
    <row r="354" spans="1:13" ht="14.6">
      <c r="A354" s="135"/>
      <c r="B354" s="135"/>
      <c r="C354" s="135">
        <v>0</v>
      </c>
      <c r="D354" s="135">
        <v>8</v>
      </c>
      <c r="E354" s="135">
        <v>9</v>
      </c>
      <c r="F354" s="135" t="str">
        <f>CONCATENATE(E354,"'h",K354)</f>
        <v>9'h1</v>
      </c>
      <c r="G354" s="135" t="s">
        <v>123</v>
      </c>
      <c r="H354" s="135" t="s">
        <v>3232</v>
      </c>
      <c r="I354" s="135" t="s">
        <v>3058</v>
      </c>
      <c r="J354" s="135">
        <v>1</v>
      </c>
      <c r="K354" s="135" t="str">
        <f>LOWER(DEC2HEX(J354))</f>
        <v>1</v>
      </c>
      <c r="L354" s="135">
        <f>J354*(2^C354)</f>
        <v>1</v>
      </c>
      <c r="M354" s="135"/>
    </row>
    <row r="355" spans="1:13" ht="14.6">
      <c r="A355" s="134"/>
      <c r="B355" s="134" t="s">
        <v>3136</v>
      </c>
      <c r="C355" s="134"/>
      <c r="D355" s="134"/>
      <c r="E355" s="134">
        <f>SUM(E356:E359)</f>
        <v>32</v>
      </c>
      <c r="F355" s="134" t="str">
        <f>CONCATENATE("32'h",K355)</f>
        <v>32'h000950c0</v>
      </c>
      <c r="G355" s="134"/>
      <c r="H355" s="134" t="s">
        <v>3060</v>
      </c>
      <c r="I355" s="134"/>
      <c r="J355" s="134"/>
      <c r="K355" s="134" t="str">
        <f>LOWER(DEC2HEX(L355,8))</f>
        <v>000950c0</v>
      </c>
      <c r="L355" s="134">
        <f>SUM(L356:L359)</f>
        <v>610496</v>
      </c>
      <c r="M355" s="134"/>
    </row>
    <row r="356" spans="1:13" ht="14.6">
      <c r="A356" s="135"/>
      <c r="B356" s="135"/>
      <c r="C356" s="135">
        <v>27</v>
      </c>
      <c r="D356" s="135">
        <v>31</v>
      </c>
      <c r="E356" s="135">
        <v>5</v>
      </c>
      <c r="F356" s="135" t="str">
        <f>CONCATENATE(E356,"'h",K356)</f>
        <v>5'h0</v>
      </c>
      <c r="G356" s="135" t="s">
        <v>121</v>
      </c>
      <c r="H356" s="135" t="s">
        <v>106</v>
      </c>
      <c r="I356" s="135" t="s">
        <v>1085</v>
      </c>
      <c r="J356" s="135">
        <v>0</v>
      </c>
      <c r="K356" s="135" t="str">
        <f>LOWER(DEC2HEX(J356))</f>
        <v>0</v>
      </c>
      <c r="L356" s="135">
        <f>J356*(2^C356)</f>
        <v>0</v>
      </c>
      <c r="M356" s="135"/>
    </row>
    <row r="357" spans="1:13" ht="14.6">
      <c r="A357" s="135"/>
      <c r="B357" s="135"/>
      <c r="C357" s="135">
        <v>18</v>
      </c>
      <c r="D357" s="135">
        <v>26</v>
      </c>
      <c r="E357" s="135">
        <v>9</v>
      </c>
      <c r="F357" s="135" t="str">
        <f>CONCATENATE(E357,"'h",K357)</f>
        <v>9'h2</v>
      </c>
      <c r="G357" s="135" t="s">
        <v>123</v>
      </c>
      <c r="H357" s="135" t="s">
        <v>3233</v>
      </c>
      <c r="I357" s="135" t="s">
        <v>3061</v>
      </c>
      <c r="J357" s="135">
        <v>2</v>
      </c>
      <c r="K357" s="135" t="str">
        <f>LOWER(DEC2HEX(J357))</f>
        <v>2</v>
      </c>
      <c r="L357" s="135">
        <f>J357*(2^C357)</f>
        <v>524288</v>
      </c>
      <c r="M357" s="135"/>
    </row>
    <row r="358" spans="1:13" ht="14.6">
      <c r="A358" s="135"/>
      <c r="B358" s="135"/>
      <c r="C358" s="135">
        <v>9</v>
      </c>
      <c r="D358" s="135">
        <v>17</v>
      </c>
      <c r="E358" s="135">
        <v>9</v>
      </c>
      <c r="F358" s="135" t="str">
        <f>CONCATENATE(E358,"'h",K358)</f>
        <v>9'ha8</v>
      </c>
      <c r="G358" s="135" t="s">
        <v>123</v>
      </c>
      <c r="H358" s="135" t="s">
        <v>3234</v>
      </c>
      <c r="I358" s="135" t="s">
        <v>3062</v>
      </c>
      <c r="J358" s="135">
        <v>168</v>
      </c>
      <c r="K358" s="135" t="str">
        <f>LOWER(DEC2HEX(J358))</f>
        <v>a8</v>
      </c>
      <c r="L358" s="135">
        <f>J358*(2^C358)</f>
        <v>86016</v>
      </c>
      <c r="M358" s="135"/>
    </row>
    <row r="359" spans="1:13" ht="14.6">
      <c r="A359" s="135"/>
      <c r="B359" s="135"/>
      <c r="C359" s="135">
        <v>0</v>
      </c>
      <c r="D359" s="135">
        <v>8</v>
      </c>
      <c r="E359" s="135">
        <v>9</v>
      </c>
      <c r="F359" s="135" t="str">
        <f>CONCATENATE(E359,"'h",K359)</f>
        <v>9'hc0</v>
      </c>
      <c r="G359" s="135" t="s">
        <v>123</v>
      </c>
      <c r="H359" s="135" t="s">
        <v>3235</v>
      </c>
      <c r="I359" s="135" t="s">
        <v>3063</v>
      </c>
      <c r="J359" s="135">
        <v>192</v>
      </c>
      <c r="K359" s="135" t="str">
        <f>LOWER(DEC2HEX(J359))</f>
        <v>c0</v>
      </c>
      <c r="L359" s="135">
        <f>J359*(2^C359)</f>
        <v>192</v>
      </c>
      <c r="M359" s="135"/>
    </row>
    <row r="360" spans="1:13" ht="14.6">
      <c r="A360" s="134"/>
      <c r="B360" s="134" t="s">
        <v>3137</v>
      </c>
      <c r="C360" s="134"/>
      <c r="D360" s="134"/>
      <c r="E360" s="134">
        <f>SUM(E361:E363)</f>
        <v>32</v>
      </c>
      <c r="F360" s="134" t="str">
        <f>CONCATENATE("32'h",K360)</f>
        <v>32'h0001e1f8</v>
      </c>
      <c r="G360" s="134"/>
      <c r="H360" s="134" t="s">
        <v>3064</v>
      </c>
      <c r="I360" s="134"/>
      <c r="J360" s="134"/>
      <c r="K360" s="134" t="str">
        <f>LOWER(DEC2HEX(L360,8))</f>
        <v>0001e1f8</v>
      </c>
      <c r="L360" s="134">
        <f>SUM(L361:L363)</f>
        <v>123384</v>
      </c>
      <c r="M360" s="134"/>
    </row>
    <row r="361" spans="1:13" ht="14.6">
      <c r="A361" s="135"/>
      <c r="B361" s="135"/>
      <c r="C361" s="135">
        <v>18</v>
      </c>
      <c r="D361" s="135">
        <v>31</v>
      </c>
      <c r="E361" s="135">
        <v>14</v>
      </c>
      <c r="F361" s="135" t="str">
        <f>CONCATENATE(E361,"'h",K361)</f>
        <v>14'h0</v>
      </c>
      <c r="G361" s="135" t="s">
        <v>121</v>
      </c>
      <c r="H361" s="135" t="s">
        <v>106</v>
      </c>
      <c r="I361" s="135" t="s">
        <v>1085</v>
      </c>
      <c r="J361" s="135">
        <v>0</v>
      </c>
      <c r="K361" s="135" t="str">
        <f>LOWER(DEC2HEX(J361))</f>
        <v>0</v>
      </c>
      <c r="L361" s="135">
        <f>J361*(2^C361)</f>
        <v>0</v>
      </c>
      <c r="M361" s="135"/>
    </row>
    <row r="362" spans="1:13" ht="14.6">
      <c r="A362" s="135"/>
      <c r="B362" s="135"/>
      <c r="C362" s="135">
        <v>9</v>
      </c>
      <c r="D362" s="135">
        <v>17</v>
      </c>
      <c r="E362" s="135">
        <v>9</v>
      </c>
      <c r="F362" s="135" t="str">
        <f>CONCATENATE(E362,"'h",K362)</f>
        <v>9'hf0</v>
      </c>
      <c r="G362" s="135" t="s">
        <v>123</v>
      </c>
      <c r="H362" s="135" t="s">
        <v>3236</v>
      </c>
      <c r="I362" s="135" t="s">
        <v>3065</v>
      </c>
      <c r="J362" s="135">
        <v>240</v>
      </c>
      <c r="K362" s="135" t="str">
        <f>LOWER(DEC2HEX(J362))</f>
        <v>f0</v>
      </c>
      <c r="L362" s="135">
        <f>J362*(2^C362)</f>
        <v>122880</v>
      </c>
      <c r="M362" s="135"/>
    </row>
    <row r="363" spans="1:13" ht="14.6">
      <c r="A363" s="135"/>
      <c r="B363" s="135"/>
      <c r="C363" s="135">
        <v>0</v>
      </c>
      <c r="D363" s="135">
        <v>8</v>
      </c>
      <c r="E363" s="135">
        <v>9</v>
      </c>
      <c r="F363" s="135" t="str">
        <f>CONCATENATE(E363,"'h",K363)</f>
        <v>9'h1f8</v>
      </c>
      <c r="G363" s="135" t="s">
        <v>123</v>
      </c>
      <c r="H363" s="135" t="s">
        <v>3237</v>
      </c>
      <c r="I363" s="135" t="s">
        <v>3066</v>
      </c>
      <c r="J363" s="135">
        <v>504</v>
      </c>
      <c r="K363" s="135" t="str">
        <f>LOWER(DEC2HEX(J363))</f>
        <v>1f8</v>
      </c>
      <c r="L363" s="135">
        <f>J363*(2^C363)</f>
        <v>504</v>
      </c>
      <c r="M363" s="135"/>
    </row>
    <row r="364" spans="1:13" ht="14.6">
      <c r="A364" s="134"/>
      <c r="B364" s="134" t="s">
        <v>3138</v>
      </c>
      <c r="C364" s="134"/>
      <c r="D364" s="134"/>
      <c r="E364" s="134">
        <f>SUM(E365:E375)</f>
        <v>32</v>
      </c>
      <c r="F364" s="134" t="str">
        <f>CONCATENATE("32'h",K364)</f>
        <v>32'h00842f24</v>
      </c>
      <c r="G364" s="134"/>
      <c r="H364" s="134" t="s">
        <v>3067</v>
      </c>
      <c r="I364" s="134"/>
      <c r="J364" s="134"/>
      <c r="K364" s="134" t="str">
        <f>LOWER(DEC2HEX(L364,8))</f>
        <v>00842f24</v>
      </c>
      <c r="L364" s="134">
        <f>SUM(L365:L375)</f>
        <v>8662820</v>
      </c>
      <c r="M364" s="134"/>
    </row>
    <row r="365" spans="1:13" ht="14.6">
      <c r="A365" s="135"/>
      <c r="B365" s="135"/>
      <c r="C365" s="135">
        <v>24</v>
      </c>
      <c r="D365" s="135">
        <v>31</v>
      </c>
      <c r="E365" s="135">
        <v>8</v>
      </c>
      <c r="F365" s="135" t="str">
        <f t="shared" ref="F365:F375" si="74">CONCATENATE(E365,"'h",K365)</f>
        <v>8'h0</v>
      </c>
      <c r="G365" s="135" t="s">
        <v>121</v>
      </c>
      <c r="H365" s="135" t="s">
        <v>106</v>
      </c>
      <c r="I365" s="135" t="s">
        <v>1085</v>
      </c>
      <c r="J365" s="135">
        <v>0</v>
      </c>
      <c r="K365" s="135" t="str">
        <f t="shared" ref="K365:K375" si="75">LOWER(DEC2HEX(J365))</f>
        <v>0</v>
      </c>
      <c r="L365" s="135">
        <f t="shared" ref="L365:L375" si="76">J365*(2^C365)</f>
        <v>0</v>
      </c>
      <c r="M365" s="135"/>
    </row>
    <row r="366" spans="1:13" ht="14.6">
      <c r="A366" s="135"/>
      <c r="B366" s="135"/>
      <c r="C366" s="135">
        <v>22</v>
      </c>
      <c r="D366" s="135">
        <v>23</v>
      </c>
      <c r="E366" s="135">
        <v>2</v>
      </c>
      <c r="F366" s="135" t="str">
        <f t="shared" si="74"/>
        <v>2'h2</v>
      </c>
      <c r="G366" s="135" t="s">
        <v>123</v>
      </c>
      <c r="H366" s="135" t="s">
        <v>3068</v>
      </c>
      <c r="I366" s="135" t="s">
        <v>3069</v>
      </c>
      <c r="J366" s="135">
        <v>2</v>
      </c>
      <c r="K366" s="135" t="str">
        <f t="shared" si="75"/>
        <v>2</v>
      </c>
      <c r="L366" s="135">
        <f t="shared" si="76"/>
        <v>8388608</v>
      </c>
      <c r="M366" s="135"/>
    </row>
    <row r="367" spans="1:13" ht="14.6">
      <c r="A367" s="135"/>
      <c r="B367" s="135"/>
      <c r="C367" s="135">
        <v>17</v>
      </c>
      <c r="D367" s="135">
        <v>21</v>
      </c>
      <c r="E367" s="135">
        <v>5</v>
      </c>
      <c r="F367" s="135" t="str">
        <f t="shared" si="74"/>
        <v>5'h2</v>
      </c>
      <c r="G367" s="135" t="s">
        <v>123</v>
      </c>
      <c r="H367" s="135" t="s">
        <v>3070</v>
      </c>
      <c r="I367" s="135" t="s">
        <v>3071</v>
      </c>
      <c r="J367" s="135">
        <v>2</v>
      </c>
      <c r="K367" s="135" t="str">
        <f t="shared" si="75"/>
        <v>2</v>
      </c>
      <c r="L367" s="135">
        <f t="shared" si="76"/>
        <v>262144</v>
      </c>
      <c r="M367" s="135"/>
    </row>
    <row r="368" spans="1:13" ht="14.6">
      <c r="A368" s="135"/>
      <c r="B368" s="135"/>
      <c r="C368" s="135">
        <v>16</v>
      </c>
      <c r="D368" s="135">
        <v>16</v>
      </c>
      <c r="E368" s="135">
        <v>1</v>
      </c>
      <c r="F368" s="135" t="str">
        <f t="shared" si="74"/>
        <v>1'h0</v>
      </c>
      <c r="G368" s="135" t="s">
        <v>123</v>
      </c>
      <c r="H368" s="135" t="s">
        <v>3072</v>
      </c>
      <c r="I368" s="135" t="s">
        <v>3073</v>
      </c>
      <c r="J368" s="135">
        <v>0</v>
      </c>
      <c r="K368" s="135" t="str">
        <f t="shared" si="75"/>
        <v>0</v>
      </c>
      <c r="L368" s="135">
        <f t="shared" si="76"/>
        <v>0</v>
      </c>
      <c r="M368" s="135"/>
    </row>
    <row r="369" spans="1:13" ht="14.6">
      <c r="A369" s="135"/>
      <c r="B369" s="135"/>
      <c r="C369" s="135">
        <v>15</v>
      </c>
      <c r="D369" s="135">
        <v>15</v>
      </c>
      <c r="E369" s="135">
        <v>1</v>
      </c>
      <c r="F369" s="135" t="str">
        <f t="shared" si="74"/>
        <v>1'h0</v>
      </c>
      <c r="G369" s="135" t="s">
        <v>123</v>
      </c>
      <c r="H369" s="135" t="s">
        <v>3074</v>
      </c>
      <c r="I369" s="135" t="s">
        <v>3075</v>
      </c>
      <c r="J369" s="135">
        <v>0</v>
      </c>
      <c r="K369" s="135" t="str">
        <f t="shared" si="75"/>
        <v>0</v>
      </c>
      <c r="L369" s="135">
        <f t="shared" si="76"/>
        <v>0</v>
      </c>
      <c r="M369" s="135"/>
    </row>
    <row r="370" spans="1:13" ht="14.6">
      <c r="A370" s="135"/>
      <c r="B370" s="135"/>
      <c r="C370" s="135">
        <v>14</v>
      </c>
      <c r="D370" s="135">
        <v>14</v>
      </c>
      <c r="E370" s="135">
        <v>1</v>
      </c>
      <c r="F370" s="135" t="str">
        <f t="shared" si="74"/>
        <v>1'h0</v>
      </c>
      <c r="G370" s="135" t="s">
        <v>123</v>
      </c>
      <c r="H370" s="135" t="s">
        <v>3076</v>
      </c>
      <c r="I370" s="135" t="s">
        <v>3077</v>
      </c>
      <c r="J370" s="135">
        <v>0</v>
      </c>
      <c r="K370" s="135" t="str">
        <f t="shared" si="75"/>
        <v>0</v>
      </c>
      <c r="L370" s="135">
        <f t="shared" si="76"/>
        <v>0</v>
      </c>
      <c r="M370" s="135"/>
    </row>
    <row r="371" spans="1:13" ht="14.6">
      <c r="A371" s="135"/>
      <c r="B371" s="135"/>
      <c r="C371" s="135">
        <v>12</v>
      </c>
      <c r="D371" s="135">
        <v>13</v>
      </c>
      <c r="E371" s="135">
        <v>2</v>
      </c>
      <c r="F371" s="135" t="str">
        <f t="shared" si="74"/>
        <v>2'h2</v>
      </c>
      <c r="G371" s="135" t="s">
        <v>123</v>
      </c>
      <c r="H371" s="135" t="s">
        <v>3078</v>
      </c>
      <c r="I371" s="135" t="s">
        <v>3079</v>
      </c>
      <c r="J371" s="135">
        <v>2</v>
      </c>
      <c r="K371" s="135" t="str">
        <f t="shared" si="75"/>
        <v>2</v>
      </c>
      <c r="L371" s="135">
        <f t="shared" si="76"/>
        <v>8192</v>
      </c>
      <c r="M371" s="135"/>
    </row>
    <row r="372" spans="1:13" ht="14.6">
      <c r="A372" s="135"/>
      <c r="B372" s="135"/>
      <c r="C372" s="135">
        <v>9</v>
      </c>
      <c r="D372" s="135">
        <v>11</v>
      </c>
      <c r="E372" s="135">
        <v>3</v>
      </c>
      <c r="F372" s="135" t="str">
        <f t="shared" si="74"/>
        <v>3'h7</v>
      </c>
      <c r="G372" s="135" t="s">
        <v>123</v>
      </c>
      <c r="H372" s="135" t="s">
        <v>3080</v>
      </c>
      <c r="I372" s="135" t="s">
        <v>3081</v>
      </c>
      <c r="J372" s="135">
        <v>7</v>
      </c>
      <c r="K372" s="135" t="str">
        <f t="shared" si="75"/>
        <v>7</v>
      </c>
      <c r="L372" s="135">
        <f t="shared" si="76"/>
        <v>3584</v>
      </c>
      <c r="M372" s="135"/>
    </row>
    <row r="373" spans="1:13" ht="14.6">
      <c r="A373" s="135"/>
      <c r="B373" s="135"/>
      <c r="C373" s="135">
        <v>6</v>
      </c>
      <c r="D373" s="135">
        <v>8</v>
      </c>
      <c r="E373" s="135">
        <v>3</v>
      </c>
      <c r="F373" s="135" t="str">
        <f t="shared" si="74"/>
        <v>3'h4</v>
      </c>
      <c r="G373" s="135" t="s">
        <v>123</v>
      </c>
      <c r="H373" s="135" t="s">
        <v>3082</v>
      </c>
      <c r="I373" s="135" t="s">
        <v>3083</v>
      </c>
      <c r="J373" s="135">
        <v>4</v>
      </c>
      <c r="K373" s="135" t="str">
        <f t="shared" si="75"/>
        <v>4</v>
      </c>
      <c r="L373" s="135">
        <f t="shared" si="76"/>
        <v>256</v>
      </c>
      <c r="M373" s="135"/>
    </row>
    <row r="374" spans="1:13" ht="14.6">
      <c r="A374" s="135"/>
      <c r="B374" s="135"/>
      <c r="C374" s="135">
        <v>3</v>
      </c>
      <c r="D374" s="135">
        <v>5</v>
      </c>
      <c r="E374" s="135">
        <v>3</v>
      </c>
      <c r="F374" s="135" t="str">
        <f t="shared" si="74"/>
        <v>3'h4</v>
      </c>
      <c r="G374" s="135" t="s">
        <v>123</v>
      </c>
      <c r="H374" s="135" t="s">
        <v>3084</v>
      </c>
      <c r="I374" s="135" t="s">
        <v>3085</v>
      </c>
      <c r="J374" s="135">
        <v>4</v>
      </c>
      <c r="K374" s="135" t="str">
        <f t="shared" si="75"/>
        <v>4</v>
      </c>
      <c r="L374" s="135">
        <f t="shared" si="76"/>
        <v>32</v>
      </c>
      <c r="M374" s="135"/>
    </row>
    <row r="375" spans="1:13" ht="14.6">
      <c r="A375" s="135"/>
      <c r="B375" s="135"/>
      <c r="C375" s="135">
        <v>0</v>
      </c>
      <c r="D375" s="135">
        <v>2</v>
      </c>
      <c r="E375" s="135">
        <v>3</v>
      </c>
      <c r="F375" s="135" t="str">
        <f t="shared" si="74"/>
        <v>3'h4</v>
      </c>
      <c r="G375" s="135" t="s">
        <v>123</v>
      </c>
      <c r="H375" s="135" t="s">
        <v>3086</v>
      </c>
      <c r="I375" s="135" t="s">
        <v>3087</v>
      </c>
      <c r="J375" s="135">
        <v>4</v>
      </c>
      <c r="K375" s="135" t="str">
        <f t="shared" si="75"/>
        <v>4</v>
      </c>
      <c r="L375" s="135">
        <f t="shared" si="76"/>
        <v>4</v>
      </c>
      <c r="M375" s="135"/>
    </row>
    <row r="376" spans="1:13" ht="14.6">
      <c r="A376" s="134"/>
      <c r="B376" s="134" t="s">
        <v>3139</v>
      </c>
      <c r="C376" s="134"/>
      <c r="D376" s="134"/>
      <c r="E376" s="134">
        <f>SUM(E377:E379)</f>
        <v>32</v>
      </c>
      <c r="F376" s="134" t="str">
        <f>CONCATENATE("32'h",K376)</f>
        <v>32'h00000000</v>
      </c>
      <c r="G376" s="134"/>
      <c r="H376" s="134" t="s">
        <v>3088</v>
      </c>
      <c r="I376" s="134"/>
      <c r="J376" s="134"/>
      <c r="K376" s="134" t="str">
        <f>LOWER(DEC2HEX(L376,8))</f>
        <v>00000000</v>
      </c>
      <c r="L376" s="134">
        <f>SUM(L377:L379)</f>
        <v>0</v>
      </c>
      <c r="M376" s="134"/>
    </row>
    <row r="377" spans="1:13" ht="14.6">
      <c r="A377" s="135"/>
      <c r="B377" s="135"/>
      <c r="C377" s="135">
        <v>2</v>
      </c>
      <c r="D377" s="135">
        <v>31</v>
      </c>
      <c r="E377" s="135">
        <v>30</v>
      </c>
      <c r="F377" s="135" t="str">
        <f>CONCATENATE(E377,"'h",K377)</f>
        <v>30'h0</v>
      </c>
      <c r="G377" s="135" t="s">
        <v>121</v>
      </c>
      <c r="H377" s="135" t="s">
        <v>106</v>
      </c>
      <c r="I377" s="135" t="s">
        <v>1085</v>
      </c>
      <c r="J377" s="135">
        <v>0</v>
      </c>
      <c r="K377" s="135" t="str">
        <f>LOWER(DEC2HEX(J377))</f>
        <v>0</v>
      </c>
      <c r="L377" s="135">
        <f>J377*(2^C377)</f>
        <v>0</v>
      </c>
      <c r="M377" s="135"/>
    </row>
    <row r="378" spans="1:13" ht="14.6">
      <c r="A378" s="135"/>
      <c r="B378" s="135"/>
      <c r="C378" s="135">
        <v>1</v>
      </c>
      <c r="D378" s="135">
        <v>1</v>
      </c>
      <c r="E378" s="135">
        <v>1</v>
      </c>
      <c r="F378" s="135" t="str">
        <f>CONCATENATE(E378,"'h",K378)</f>
        <v>1'h0</v>
      </c>
      <c r="G378" s="135" t="s">
        <v>123</v>
      </c>
      <c r="H378" s="135" t="s">
        <v>3089</v>
      </c>
      <c r="I378" s="135" t="s">
        <v>1085</v>
      </c>
      <c r="J378" s="135">
        <v>0</v>
      </c>
      <c r="K378" s="135" t="str">
        <f>LOWER(DEC2HEX(J378))</f>
        <v>0</v>
      </c>
      <c r="L378" s="135">
        <f>J378*(2^C378)</f>
        <v>0</v>
      </c>
      <c r="M378" s="135"/>
    </row>
    <row r="379" spans="1:13" ht="14.6">
      <c r="A379" s="135"/>
      <c r="B379" s="135"/>
      <c r="C379" s="135">
        <v>0</v>
      </c>
      <c r="D379" s="135">
        <v>0</v>
      </c>
      <c r="E379" s="135">
        <v>1</v>
      </c>
      <c r="F379" s="135" t="str">
        <f>CONCATENATE(E379,"'h",K379)</f>
        <v>1'h0</v>
      </c>
      <c r="G379" s="135" t="s">
        <v>123</v>
      </c>
      <c r="H379" s="135" t="s">
        <v>3090</v>
      </c>
      <c r="I379" s="135" t="s">
        <v>3091</v>
      </c>
      <c r="J379" s="135">
        <v>0</v>
      </c>
      <c r="K379" s="135" t="str">
        <f>LOWER(DEC2HEX(J379))</f>
        <v>0</v>
      </c>
      <c r="L379" s="135">
        <f>J379*(2^C379)</f>
        <v>0</v>
      </c>
      <c r="M379" s="135"/>
    </row>
    <row r="380" spans="1:13" ht="14.6">
      <c r="A380" s="134"/>
      <c r="B380" s="134" t="s">
        <v>3211</v>
      </c>
      <c r="C380" s="134"/>
      <c r="D380" s="134"/>
      <c r="E380" s="134">
        <f>SUM(E381:E381)</f>
        <v>32</v>
      </c>
      <c r="F380" s="134" t="str">
        <f>CONCATENATE("32'h",K380)</f>
        <v>32'h00000000</v>
      </c>
      <c r="G380" s="134"/>
      <c r="H380" s="134" t="s">
        <v>3093</v>
      </c>
      <c r="I380" s="134"/>
      <c r="J380" s="134"/>
      <c r="K380" s="134" t="str">
        <f>LOWER(DEC2HEX(L380,8))</f>
        <v>00000000</v>
      </c>
      <c r="L380" s="134">
        <f>SUM(L381:L381)</f>
        <v>0</v>
      </c>
      <c r="M380" s="134"/>
    </row>
    <row r="381" spans="1:13" ht="14.6">
      <c r="A381" s="135"/>
      <c r="B381" s="135"/>
      <c r="C381" s="135">
        <v>0</v>
      </c>
      <c r="D381" s="135">
        <v>31</v>
      </c>
      <c r="E381" s="135">
        <v>32</v>
      </c>
      <c r="F381" s="135" t="str">
        <f>CONCATENATE(E381,"'h",K381)</f>
        <v>32'h0</v>
      </c>
      <c r="G381" s="135" t="s">
        <v>123</v>
      </c>
      <c r="H381" s="135" t="s">
        <v>3094</v>
      </c>
      <c r="I381" s="135" t="s">
        <v>3095</v>
      </c>
      <c r="J381" s="135">
        <v>0</v>
      </c>
      <c r="K381" s="135" t="str">
        <f>LOWER(DEC2HEX(J381))</f>
        <v>0</v>
      </c>
      <c r="L381" s="135">
        <f>J381*(2^C381)</f>
        <v>0</v>
      </c>
      <c r="M381" s="135"/>
    </row>
    <row r="382" spans="1:13" ht="14.6">
      <c r="A382" s="134"/>
      <c r="B382" s="134" t="s">
        <v>3242</v>
      </c>
      <c r="C382" s="134"/>
      <c r="D382" s="134"/>
      <c r="E382" s="134">
        <f>SUM(E383:E384)</f>
        <v>32</v>
      </c>
      <c r="F382" s="134" t="str">
        <f>CONCATENATE("32'h",K382)</f>
        <v>32'h00000000</v>
      </c>
      <c r="G382" s="134"/>
      <c r="H382" s="134" t="s">
        <v>3097</v>
      </c>
      <c r="I382" s="134"/>
      <c r="J382" s="134"/>
      <c r="K382" s="134" t="str">
        <f>LOWER(DEC2HEX(L382,8))</f>
        <v>00000000</v>
      </c>
      <c r="L382" s="134">
        <f>SUM(L383:L384)</f>
        <v>0</v>
      </c>
      <c r="M382" s="134"/>
    </row>
    <row r="383" spans="1:13" ht="14.6">
      <c r="A383" s="135"/>
      <c r="B383" s="135"/>
      <c r="C383" s="135">
        <v>16</v>
      </c>
      <c r="D383" s="135">
        <v>31</v>
      </c>
      <c r="E383" s="135">
        <v>16</v>
      </c>
      <c r="F383" s="135" t="str">
        <f>CONCATENATE(E383,"'h",K383)</f>
        <v>16'h0</v>
      </c>
      <c r="G383" s="135" t="s">
        <v>121</v>
      </c>
      <c r="H383" s="135" t="s">
        <v>106</v>
      </c>
      <c r="I383" s="135" t="s">
        <v>1085</v>
      </c>
      <c r="J383" s="135">
        <v>0</v>
      </c>
      <c r="K383" s="135" t="str">
        <f>LOWER(DEC2HEX(J383))</f>
        <v>0</v>
      </c>
      <c r="L383" s="135">
        <f>J383*(2^C383)</f>
        <v>0</v>
      </c>
      <c r="M383" s="135"/>
    </row>
    <row r="384" spans="1:13" ht="14.6">
      <c r="A384" s="135"/>
      <c r="B384" s="135"/>
      <c r="C384" s="135">
        <v>0</v>
      </c>
      <c r="D384" s="135">
        <v>15</v>
      </c>
      <c r="E384" s="135">
        <v>16</v>
      </c>
      <c r="F384" s="135" t="str">
        <f>CONCATENATE(E384,"'h",K384)</f>
        <v>16'h0</v>
      </c>
      <c r="G384" s="135" t="s">
        <v>121</v>
      </c>
      <c r="H384" s="135" t="s">
        <v>3098</v>
      </c>
      <c r="I384" s="135" t="s">
        <v>3099</v>
      </c>
      <c r="J384" s="135">
        <v>0</v>
      </c>
      <c r="K384" s="135" t="str">
        <f>LOWER(DEC2HEX(J384))</f>
        <v>0</v>
      </c>
      <c r="L384" s="135">
        <f>J384*(2^C384)</f>
        <v>0</v>
      </c>
      <c r="M384" s="135"/>
    </row>
  </sheetData>
  <phoneticPr fontId="29"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9"/>
  <sheetViews>
    <sheetView topLeftCell="A23" zoomScale="115" zoomScaleNormal="115" workbookViewId="0">
      <selection activeCell="J32" sqref="J32"/>
    </sheetView>
  </sheetViews>
  <sheetFormatPr defaultColWidth="9" defaultRowHeight="14.15"/>
  <cols>
    <col min="1" max="1" width="8.921875" style="44" bestFit="1" customWidth="1"/>
    <col min="2" max="5" width="9" style="44"/>
    <col min="6" max="6" width="16.921875" style="44" customWidth="1"/>
    <col min="7" max="7" width="8.07421875" style="44" bestFit="1" customWidth="1"/>
    <col min="8" max="8" width="24.61328125" style="44" bestFit="1" customWidth="1"/>
    <col min="9" max="9" width="71.07421875" style="45" customWidth="1"/>
    <col min="10" max="10" width="10.4609375" style="44" bestFit="1" customWidth="1"/>
    <col min="11" max="11" width="10.921875" style="44" bestFit="1" customWidth="1"/>
    <col min="12" max="12" width="11.07421875" style="44" bestFit="1" customWidth="1"/>
    <col min="13" max="13" width="11.3828125" style="44" bestFit="1" customWidth="1"/>
    <col min="14" max="14" width="10.61328125" style="44" customWidth="1"/>
    <col min="15" max="256" width="9" style="44"/>
    <col min="257" max="257" width="8.921875" style="44" bestFit="1" customWidth="1"/>
    <col min="258" max="261" width="9" style="44"/>
    <col min="262" max="262" width="16.921875" style="44" customWidth="1"/>
    <col min="263" max="263" width="8.07421875" style="44" bestFit="1" customWidth="1"/>
    <col min="264" max="264" width="24.61328125" style="44" bestFit="1" customWidth="1"/>
    <col min="265" max="265" width="71.07421875" style="44" customWidth="1"/>
    <col min="266" max="266" width="10.4609375" style="44" bestFit="1" customWidth="1"/>
    <col min="267" max="267" width="10.921875" style="44" bestFit="1" customWidth="1"/>
    <col min="268" max="268" width="11.07421875" style="44" bestFit="1" customWidth="1"/>
    <col min="269" max="269" width="11.3828125" style="44" bestFit="1" customWidth="1"/>
    <col min="270" max="270" width="10.61328125" style="44" customWidth="1"/>
    <col min="271" max="512" width="9" style="44"/>
    <col min="513" max="513" width="8.921875" style="44" bestFit="1" customWidth="1"/>
    <col min="514" max="517" width="9" style="44"/>
    <col min="518" max="518" width="16.921875" style="44" customWidth="1"/>
    <col min="519" max="519" width="8.07421875" style="44" bestFit="1" customWidth="1"/>
    <col min="520" max="520" width="24.61328125" style="44" bestFit="1" customWidth="1"/>
    <col min="521" max="521" width="71.07421875" style="44" customWidth="1"/>
    <col min="522" max="522" width="10.4609375" style="44" bestFit="1" customWidth="1"/>
    <col min="523" max="523" width="10.921875" style="44" bestFit="1" customWidth="1"/>
    <col min="524" max="524" width="11.07421875" style="44" bestFit="1" customWidth="1"/>
    <col min="525" max="525" width="11.3828125" style="44" bestFit="1" customWidth="1"/>
    <col min="526" max="526" width="10.61328125" style="44" customWidth="1"/>
    <col min="527" max="768" width="9" style="44"/>
    <col min="769" max="769" width="8.921875" style="44" bestFit="1" customWidth="1"/>
    <col min="770" max="773" width="9" style="44"/>
    <col min="774" max="774" width="16.921875" style="44" customWidth="1"/>
    <col min="775" max="775" width="8.07421875" style="44" bestFit="1" customWidth="1"/>
    <col min="776" max="776" width="24.61328125" style="44" bestFit="1" customWidth="1"/>
    <col min="777" max="777" width="71.07421875" style="44" customWidth="1"/>
    <col min="778" max="778" width="10.4609375" style="44" bestFit="1" customWidth="1"/>
    <col min="779" max="779" width="10.921875" style="44" bestFit="1" customWidth="1"/>
    <col min="780" max="780" width="11.07421875" style="44" bestFit="1" customWidth="1"/>
    <col min="781" max="781" width="11.3828125" style="44" bestFit="1" customWidth="1"/>
    <col min="782" max="782" width="10.61328125" style="44" customWidth="1"/>
    <col min="783" max="1024" width="9" style="44"/>
    <col min="1025" max="1025" width="8.921875" style="44" bestFit="1" customWidth="1"/>
    <col min="1026" max="1029" width="9" style="44"/>
    <col min="1030" max="1030" width="16.921875" style="44" customWidth="1"/>
    <col min="1031" max="1031" width="8.07421875" style="44" bestFit="1" customWidth="1"/>
    <col min="1032" max="1032" width="24.61328125" style="44" bestFit="1" customWidth="1"/>
    <col min="1033" max="1033" width="71.07421875" style="44" customWidth="1"/>
    <col min="1034" max="1034" width="10.4609375" style="44" bestFit="1" customWidth="1"/>
    <col min="1035" max="1035" width="10.921875" style="44" bestFit="1" customWidth="1"/>
    <col min="1036" max="1036" width="11.07421875" style="44" bestFit="1" customWidth="1"/>
    <col min="1037" max="1037" width="11.3828125" style="44" bestFit="1" customWidth="1"/>
    <col min="1038" max="1038" width="10.61328125" style="44" customWidth="1"/>
    <col min="1039" max="1280" width="9" style="44"/>
    <col min="1281" max="1281" width="8.921875" style="44" bestFit="1" customWidth="1"/>
    <col min="1282" max="1285" width="9" style="44"/>
    <col min="1286" max="1286" width="16.921875" style="44" customWidth="1"/>
    <col min="1287" max="1287" width="8.07421875" style="44" bestFit="1" customWidth="1"/>
    <col min="1288" max="1288" width="24.61328125" style="44" bestFit="1" customWidth="1"/>
    <col min="1289" max="1289" width="71.07421875" style="44" customWidth="1"/>
    <col min="1290" max="1290" width="10.4609375" style="44" bestFit="1" customWidth="1"/>
    <col min="1291" max="1291" width="10.921875" style="44" bestFit="1" customWidth="1"/>
    <col min="1292" max="1292" width="11.07421875" style="44" bestFit="1" customWidth="1"/>
    <col min="1293" max="1293" width="11.3828125" style="44" bestFit="1" customWidth="1"/>
    <col min="1294" max="1294" width="10.61328125" style="44" customWidth="1"/>
    <col min="1295" max="1536" width="9" style="44"/>
    <col min="1537" max="1537" width="8.921875" style="44" bestFit="1" customWidth="1"/>
    <col min="1538" max="1541" width="9" style="44"/>
    <col min="1542" max="1542" width="16.921875" style="44" customWidth="1"/>
    <col min="1543" max="1543" width="8.07421875" style="44" bestFit="1" customWidth="1"/>
    <col min="1544" max="1544" width="24.61328125" style="44" bestFit="1" customWidth="1"/>
    <col min="1545" max="1545" width="71.07421875" style="44" customWidth="1"/>
    <col min="1546" max="1546" width="10.4609375" style="44" bestFit="1" customWidth="1"/>
    <col min="1547" max="1547" width="10.921875" style="44" bestFit="1" customWidth="1"/>
    <col min="1548" max="1548" width="11.07421875" style="44" bestFit="1" customWidth="1"/>
    <col min="1549" max="1549" width="11.3828125" style="44" bestFit="1" customWidth="1"/>
    <col min="1550" max="1550" width="10.61328125" style="44" customWidth="1"/>
    <col min="1551" max="1792" width="9" style="44"/>
    <col min="1793" max="1793" width="8.921875" style="44" bestFit="1" customWidth="1"/>
    <col min="1794" max="1797" width="9" style="44"/>
    <col min="1798" max="1798" width="16.921875" style="44" customWidth="1"/>
    <col min="1799" max="1799" width="8.07421875" style="44" bestFit="1" customWidth="1"/>
    <col min="1800" max="1800" width="24.61328125" style="44" bestFit="1" customWidth="1"/>
    <col min="1801" max="1801" width="71.07421875" style="44" customWidth="1"/>
    <col min="1802" max="1802" width="10.4609375" style="44" bestFit="1" customWidth="1"/>
    <col min="1803" max="1803" width="10.921875" style="44" bestFit="1" customWidth="1"/>
    <col min="1804" max="1804" width="11.07421875" style="44" bestFit="1" customWidth="1"/>
    <col min="1805" max="1805" width="11.3828125" style="44" bestFit="1" customWidth="1"/>
    <col min="1806" max="1806" width="10.61328125" style="44" customWidth="1"/>
    <col min="1807" max="2048" width="9" style="44"/>
    <col min="2049" max="2049" width="8.921875" style="44" bestFit="1" customWidth="1"/>
    <col min="2050" max="2053" width="9" style="44"/>
    <col min="2054" max="2054" width="16.921875" style="44" customWidth="1"/>
    <col min="2055" max="2055" width="8.07421875" style="44" bestFit="1" customWidth="1"/>
    <col min="2056" max="2056" width="24.61328125" style="44" bestFit="1" customWidth="1"/>
    <col min="2057" max="2057" width="71.07421875" style="44" customWidth="1"/>
    <col min="2058" max="2058" width="10.4609375" style="44" bestFit="1" customWidth="1"/>
    <col min="2059" max="2059" width="10.921875" style="44" bestFit="1" customWidth="1"/>
    <col min="2060" max="2060" width="11.07421875" style="44" bestFit="1" customWidth="1"/>
    <col min="2061" max="2061" width="11.3828125" style="44" bestFit="1" customWidth="1"/>
    <col min="2062" max="2062" width="10.61328125" style="44" customWidth="1"/>
    <col min="2063" max="2304" width="9" style="44"/>
    <col min="2305" max="2305" width="8.921875" style="44" bestFit="1" customWidth="1"/>
    <col min="2306" max="2309" width="9" style="44"/>
    <col min="2310" max="2310" width="16.921875" style="44" customWidth="1"/>
    <col min="2311" max="2311" width="8.07421875" style="44" bestFit="1" customWidth="1"/>
    <col min="2312" max="2312" width="24.61328125" style="44" bestFit="1" customWidth="1"/>
    <col min="2313" max="2313" width="71.07421875" style="44" customWidth="1"/>
    <col min="2314" max="2314" width="10.4609375" style="44" bestFit="1" customWidth="1"/>
    <col min="2315" max="2315" width="10.921875" style="44" bestFit="1" customWidth="1"/>
    <col min="2316" max="2316" width="11.07421875" style="44" bestFit="1" customWidth="1"/>
    <col min="2317" max="2317" width="11.3828125" style="44" bestFit="1" customWidth="1"/>
    <col min="2318" max="2318" width="10.61328125" style="44" customWidth="1"/>
    <col min="2319" max="2560" width="9" style="44"/>
    <col min="2561" max="2561" width="8.921875" style="44" bestFit="1" customWidth="1"/>
    <col min="2562" max="2565" width="9" style="44"/>
    <col min="2566" max="2566" width="16.921875" style="44" customWidth="1"/>
    <col min="2567" max="2567" width="8.07421875" style="44" bestFit="1" customWidth="1"/>
    <col min="2568" max="2568" width="24.61328125" style="44" bestFit="1" customWidth="1"/>
    <col min="2569" max="2569" width="71.07421875" style="44" customWidth="1"/>
    <col min="2570" max="2570" width="10.4609375" style="44" bestFit="1" customWidth="1"/>
    <col min="2571" max="2571" width="10.921875" style="44" bestFit="1" customWidth="1"/>
    <col min="2572" max="2572" width="11.07421875" style="44" bestFit="1" customWidth="1"/>
    <col min="2573" max="2573" width="11.3828125" style="44" bestFit="1" customWidth="1"/>
    <col min="2574" max="2574" width="10.61328125" style="44" customWidth="1"/>
    <col min="2575" max="2816" width="9" style="44"/>
    <col min="2817" max="2817" width="8.921875" style="44" bestFit="1" customWidth="1"/>
    <col min="2818" max="2821" width="9" style="44"/>
    <col min="2822" max="2822" width="16.921875" style="44" customWidth="1"/>
    <col min="2823" max="2823" width="8.07421875" style="44" bestFit="1" customWidth="1"/>
    <col min="2824" max="2824" width="24.61328125" style="44" bestFit="1" customWidth="1"/>
    <col min="2825" max="2825" width="71.07421875" style="44" customWidth="1"/>
    <col min="2826" max="2826" width="10.4609375" style="44" bestFit="1" customWidth="1"/>
    <col min="2827" max="2827" width="10.921875" style="44" bestFit="1" customWidth="1"/>
    <col min="2828" max="2828" width="11.07421875" style="44" bestFit="1" customWidth="1"/>
    <col min="2829" max="2829" width="11.3828125" style="44" bestFit="1" customWidth="1"/>
    <col min="2830" max="2830" width="10.61328125" style="44" customWidth="1"/>
    <col min="2831" max="3072" width="9" style="44"/>
    <col min="3073" max="3073" width="8.921875" style="44" bestFit="1" customWidth="1"/>
    <col min="3074" max="3077" width="9" style="44"/>
    <col min="3078" max="3078" width="16.921875" style="44" customWidth="1"/>
    <col min="3079" max="3079" width="8.07421875" style="44" bestFit="1" customWidth="1"/>
    <col min="3080" max="3080" width="24.61328125" style="44" bestFit="1" customWidth="1"/>
    <col min="3081" max="3081" width="71.07421875" style="44" customWidth="1"/>
    <col min="3082" max="3082" width="10.4609375" style="44" bestFit="1" customWidth="1"/>
    <col min="3083" max="3083" width="10.921875" style="44" bestFit="1" customWidth="1"/>
    <col min="3084" max="3084" width="11.07421875" style="44" bestFit="1" customWidth="1"/>
    <col min="3085" max="3085" width="11.3828125" style="44" bestFit="1" customWidth="1"/>
    <col min="3086" max="3086" width="10.61328125" style="44" customWidth="1"/>
    <col min="3087" max="3328" width="9" style="44"/>
    <col min="3329" max="3329" width="8.921875" style="44" bestFit="1" customWidth="1"/>
    <col min="3330" max="3333" width="9" style="44"/>
    <col min="3334" max="3334" width="16.921875" style="44" customWidth="1"/>
    <col min="3335" max="3335" width="8.07421875" style="44" bestFit="1" customWidth="1"/>
    <col min="3336" max="3336" width="24.61328125" style="44" bestFit="1" customWidth="1"/>
    <col min="3337" max="3337" width="71.07421875" style="44" customWidth="1"/>
    <col min="3338" max="3338" width="10.4609375" style="44" bestFit="1" customWidth="1"/>
    <col min="3339" max="3339" width="10.921875" style="44" bestFit="1" customWidth="1"/>
    <col min="3340" max="3340" width="11.07421875" style="44" bestFit="1" customWidth="1"/>
    <col min="3341" max="3341" width="11.3828125" style="44" bestFit="1" customWidth="1"/>
    <col min="3342" max="3342" width="10.61328125" style="44" customWidth="1"/>
    <col min="3343" max="3584" width="9" style="44"/>
    <col min="3585" max="3585" width="8.921875" style="44" bestFit="1" customWidth="1"/>
    <col min="3586" max="3589" width="9" style="44"/>
    <col min="3590" max="3590" width="16.921875" style="44" customWidth="1"/>
    <col min="3591" max="3591" width="8.07421875" style="44" bestFit="1" customWidth="1"/>
    <col min="3592" max="3592" width="24.61328125" style="44" bestFit="1" customWidth="1"/>
    <col min="3593" max="3593" width="71.07421875" style="44" customWidth="1"/>
    <col min="3594" max="3594" width="10.4609375" style="44" bestFit="1" customWidth="1"/>
    <col min="3595" max="3595" width="10.921875" style="44" bestFit="1" customWidth="1"/>
    <col min="3596" max="3596" width="11.07421875" style="44" bestFit="1" customWidth="1"/>
    <col min="3597" max="3597" width="11.3828125" style="44" bestFit="1" customWidth="1"/>
    <col min="3598" max="3598" width="10.61328125" style="44" customWidth="1"/>
    <col min="3599" max="3840" width="9" style="44"/>
    <col min="3841" max="3841" width="8.921875" style="44" bestFit="1" customWidth="1"/>
    <col min="3842" max="3845" width="9" style="44"/>
    <col min="3846" max="3846" width="16.921875" style="44" customWidth="1"/>
    <col min="3847" max="3847" width="8.07421875" style="44" bestFit="1" customWidth="1"/>
    <col min="3848" max="3848" width="24.61328125" style="44" bestFit="1" customWidth="1"/>
    <col min="3849" max="3849" width="71.07421875" style="44" customWidth="1"/>
    <col min="3850" max="3850" width="10.4609375" style="44" bestFit="1" customWidth="1"/>
    <col min="3851" max="3851" width="10.921875" style="44" bestFit="1" customWidth="1"/>
    <col min="3852" max="3852" width="11.07421875" style="44" bestFit="1" customWidth="1"/>
    <col min="3853" max="3853" width="11.3828125" style="44" bestFit="1" customWidth="1"/>
    <col min="3854" max="3854" width="10.61328125" style="44" customWidth="1"/>
    <col min="3855" max="4096" width="9" style="44"/>
    <col min="4097" max="4097" width="8.921875" style="44" bestFit="1" customWidth="1"/>
    <col min="4098" max="4101" width="9" style="44"/>
    <col min="4102" max="4102" width="16.921875" style="44" customWidth="1"/>
    <col min="4103" max="4103" width="8.07421875" style="44" bestFit="1" customWidth="1"/>
    <col min="4104" max="4104" width="24.61328125" style="44" bestFit="1" customWidth="1"/>
    <col min="4105" max="4105" width="71.07421875" style="44" customWidth="1"/>
    <col min="4106" max="4106" width="10.4609375" style="44" bestFit="1" customWidth="1"/>
    <col min="4107" max="4107" width="10.921875" style="44" bestFit="1" customWidth="1"/>
    <col min="4108" max="4108" width="11.07421875" style="44" bestFit="1" customWidth="1"/>
    <col min="4109" max="4109" width="11.3828125" style="44" bestFit="1" customWidth="1"/>
    <col min="4110" max="4110" width="10.61328125" style="44" customWidth="1"/>
    <col min="4111" max="4352" width="9" style="44"/>
    <col min="4353" max="4353" width="8.921875" style="44" bestFit="1" customWidth="1"/>
    <col min="4354" max="4357" width="9" style="44"/>
    <col min="4358" max="4358" width="16.921875" style="44" customWidth="1"/>
    <col min="4359" max="4359" width="8.07421875" style="44" bestFit="1" customWidth="1"/>
    <col min="4360" max="4360" width="24.61328125" style="44" bestFit="1" customWidth="1"/>
    <col min="4361" max="4361" width="71.07421875" style="44" customWidth="1"/>
    <col min="4362" max="4362" width="10.4609375" style="44" bestFit="1" customWidth="1"/>
    <col min="4363" max="4363" width="10.921875" style="44" bestFit="1" customWidth="1"/>
    <col min="4364" max="4364" width="11.07421875" style="44" bestFit="1" customWidth="1"/>
    <col min="4365" max="4365" width="11.3828125" style="44" bestFit="1" customWidth="1"/>
    <col min="4366" max="4366" width="10.61328125" style="44" customWidth="1"/>
    <col min="4367" max="4608" width="9" style="44"/>
    <col min="4609" max="4609" width="8.921875" style="44" bestFit="1" customWidth="1"/>
    <col min="4610" max="4613" width="9" style="44"/>
    <col min="4614" max="4614" width="16.921875" style="44" customWidth="1"/>
    <col min="4615" max="4615" width="8.07421875" style="44" bestFit="1" customWidth="1"/>
    <col min="4616" max="4616" width="24.61328125" style="44" bestFit="1" customWidth="1"/>
    <col min="4617" max="4617" width="71.07421875" style="44" customWidth="1"/>
    <col min="4618" max="4618" width="10.4609375" style="44" bestFit="1" customWidth="1"/>
    <col min="4619" max="4619" width="10.921875" style="44" bestFit="1" customWidth="1"/>
    <col min="4620" max="4620" width="11.07421875" style="44" bestFit="1" customWidth="1"/>
    <col min="4621" max="4621" width="11.3828125" style="44" bestFit="1" customWidth="1"/>
    <col min="4622" max="4622" width="10.61328125" style="44" customWidth="1"/>
    <col min="4623" max="4864" width="9" style="44"/>
    <col min="4865" max="4865" width="8.921875" style="44" bestFit="1" customWidth="1"/>
    <col min="4866" max="4869" width="9" style="44"/>
    <col min="4870" max="4870" width="16.921875" style="44" customWidth="1"/>
    <col min="4871" max="4871" width="8.07421875" style="44" bestFit="1" customWidth="1"/>
    <col min="4872" max="4872" width="24.61328125" style="44" bestFit="1" customWidth="1"/>
    <col min="4873" max="4873" width="71.07421875" style="44" customWidth="1"/>
    <col min="4874" max="4874" width="10.4609375" style="44" bestFit="1" customWidth="1"/>
    <col min="4875" max="4875" width="10.921875" style="44" bestFit="1" customWidth="1"/>
    <col min="4876" max="4876" width="11.07421875" style="44" bestFit="1" customWidth="1"/>
    <col min="4877" max="4877" width="11.3828125" style="44" bestFit="1" customWidth="1"/>
    <col min="4878" max="4878" width="10.61328125" style="44" customWidth="1"/>
    <col min="4879" max="5120" width="9" style="44"/>
    <col min="5121" max="5121" width="8.921875" style="44" bestFit="1" customWidth="1"/>
    <col min="5122" max="5125" width="9" style="44"/>
    <col min="5126" max="5126" width="16.921875" style="44" customWidth="1"/>
    <col min="5127" max="5127" width="8.07421875" style="44" bestFit="1" customWidth="1"/>
    <col min="5128" max="5128" width="24.61328125" style="44" bestFit="1" customWidth="1"/>
    <col min="5129" max="5129" width="71.07421875" style="44" customWidth="1"/>
    <col min="5130" max="5130" width="10.4609375" style="44" bestFit="1" customWidth="1"/>
    <col min="5131" max="5131" width="10.921875" style="44" bestFit="1" customWidth="1"/>
    <col min="5132" max="5132" width="11.07421875" style="44" bestFit="1" customWidth="1"/>
    <col min="5133" max="5133" width="11.3828125" style="44" bestFit="1" customWidth="1"/>
    <col min="5134" max="5134" width="10.61328125" style="44" customWidth="1"/>
    <col min="5135" max="5376" width="9" style="44"/>
    <col min="5377" max="5377" width="8.921875" style="44" bestFit="1" customWidth="1"/>
    <col min="5378" max="5381" width="9" style="44"/>
    <col min="5382" max="5382" width="16.921875" style="44" customWidth="1"/>
    <col min="5383" max="5383" width="8.07421875" style="44" bestFit="1" customWidth="1"/>
    <col min="5384" max="5384" width="24.61328125" style="44" bestFit="1" customWidth="1"/>
    <col min="5385" max="5385" width="71.07421875" style="44" customWidth="1"/>
    <col min="5386" max="5386" width="10.4609375" style="44" bestFit="1" customWidth="1"/>
    <col min="5387" max="5387" width="10.921875" style="44" bestFit="1" customWidth="1"/>
    <col min="5388" max="5388" width="11.07421875" style="44" bestFit="1" customWidth="1"/>
    <col min="5389" max="5389" width="11.3828125" style="44" bestFit="1" customWidth="1"/>
    <col min="5390" max="5390" width="10.61328125" style="44" customWidth="1"/>
    <col min="5391" max="5632" width="9" style="44"/>
    <col min="5633" max="5633" width="8.921875" style="44" bestFit="1" customWidth="1"/>
    <col min="5634" max="5637" width="9" style="44"/>
    <col min="5638" max="5638" width="16.921875" style="44" customWidth="1"/>
    <col min="5639" max="5639" width="8.07421875" style="44" bestFit="1" customWidth="1"/>
    <col min="5640" max="5640" width="24.61328125" style="44" bestFit="1" customWidth="1"/>
    <col min="5641" max="5641" width="71.07421875" style="44" customWidth="1"/>
    <col min="5642" max="5642" width="10.4609375" style="44" bestFit="1" customWidth="1"/>
    <col min="5643" max="5643" width="10.921875" style="44" bestFit="1" customWidth="1"/>
    <col min="5644" max="5644" width="11.07421875" style="44" bestFit="1" customWidth="1"/>
    <col min="5645" max="5645" width="11.3828125" style="44" bestFit="1" customWidth="1"/>
    <col min="5646" max="5646" width="10.61328125" style="44" customWidth="1"/>
    <col min="5647" max="5888" width="9" style="44"/>
    <col min="5889" max="5889" width="8.921875" style="44" bestFit="1" customWidth="1"/>
    <col min="5890" max="5893" width="9" style="44"/>
    <col min="5894" max="5894" width="16.921875" style="44" customWidth="1"/>
    <col min="5895" max="5895" width="8.07421875" style="44" bestFit="1" customWidth="1"/>
    <col min="5896" max="5896" width="24.61328125" style="44" bestFit="1" customWidth="1"/>
    <col min="5897" max="5897" width="71.07421875" style="44" customWidth="1"/>
    <col min="5898" max="5898" width="10.4609375" style="44" bestFit="1" customWidth="1"/>
    <col min="5899" max="5899" width="10.921875" style="44" bestFit="1" customWidth="1"/>
    <col min="5900" max="5900" width="11.07421875" style="44" bestFit="1" customWidth="1"/>
    <col min="5901" max="5901" width="11.3828125" style="44" bestFit="1" customWidth="1"/>
    <col min="5902" max="5902" width="10.61328125" style="44" customWidth="1"/>
    <col min="5903" max="6144" width="9" style="44"/>
    <col min="6145" max="6145" width="8.921875" style="44" bestFit="1" customWidth="1"/>
    <col min="6146" max="6149" width="9" style="44"/>
    <col min="6150" max="6150" width="16.921875" style="44" customWidth="1"/>
    <col min="6151" max="6151" width="8.07421875" style="44" bestFit="1" customWidth="1"/>
    <col min="6152" max="6152" width="24.61328125" style="44" bestFit="1" customWidth="1"/>
    <col min="6153" max="6153" width="71.07421875" style="44" customWidth="1"/>
    <col min="6154" max="6154" width="10.4609375" style="44" bestFit="1" customWidth="1"/>
    <col min="6155" max="6155" width="10.921875" style="44" bestFit="1" customWidth="1"/>
    <col min="6156" max="6156" width="11.07421875" style="44" bestFit="1" customWidth="1"/>
    <col min="6157" max="6157" width="11.3828125" style="44" bestFit="1" customWidth="1"/>
    <col min="6158" max="6158" width="10.61328125" style="44" customWidth="1"/>
    <col min="6159" max="6400" width="9" style="44"/>
    <col min="6401" max="6401" width="8.921875" style="44" bestFit="1" customWidth="1"/>
    <col min="6402" max="6405" width="9" style="44"/>
    <col min="6406" max="6406" width="16.921875" style="44" customWidth="1"/>
    <col min="6407" max="6407" width="8.07421875" style="44" bestFit="1" customWidth="1"/>
    <col min="6408" max="6408" width="24.61328125" style="44" bestFit="1" customWidth="1"/>
    <col min="6409" max="6409" width="71.07421875" style="44" customWidth="1"/>
    <col min="6410" max="6410" width="10.4609375" style="44" bestFit="1" customWidth="1"/>
    <col min="6411" max="6411" width="10.921875" style="44" bestFit="1" customWidth="1"/>
    <col min="6412" max="6412" width="11.07421875" style="44" bestFit="1" customWidth="1"/>
    <col min="6413" max="6413" width="11.3828125" style="44" bestFit="1" customWidth="1"/>
    <col min="6414" max="6414" width="10.61328125" style="44" customWidth="1"/>
    <col min="6415" max="6656" width="9" style="44"/>
    <col min="6657" max="6657" width="8.921875" style="44" bestFit="1" customWidth="1"/>
    <col min="6658" max="6661" width="9" style="44"/>
    <col min="6662" max="6662" width="16.921875" style="44" customWidth="1"/>
    <col min="6663" max="6663" width="8.07421875" style="44" bestFit="1" customWidth="1"/>
    <col min="6664" max="6664" width="24.61328125" style="44" bestFit="1" customWidth="1"/>
    <col min="6665" max="6665" width="71.07421875" style="44" customWidth="1"/>
    <col min="6666" max="6666" width="10.4609375" style="44" bestFit="1" customWidth="1"/>
    <col min="6667" max="6667" width="10.921875" style="44" bestFit="1" customWidth="1"/>
    <col min="6668" max="6668" width="11.07421875" style="44" bestFit="1" customWidth="1"/>
    <col min="6669" max="6669" width="11.3828125" style="44" bestFit="1" customWidth="1"/>
    <col min="6670" max="6670" width="10.61328125" style="44" customWidth="1"/>
    <col min="6671" max="6912" width="9" style="44"/>
    <col min="6913" max="6913" width="8.921875" style="44" bestFit="1" customWidth="1"/>
    <col min="6914" max="6917" width="9" style="44"/>
    <col min="6918" max="6918" width="16.921875" style="44" customWidth="1"/>
    <col min="6919" max="6919" width="8.07421875" style="44" bestFit="1" customWidth="1"/>
    <col min="6920" max="6920" width="24.61328125" style="44" bestFit="1" customWidth="1"/>
    <col min="6921" max="6921" width="71.07421875" style="44" customWidth="1"/>
    <col min="6922" max="6922" width="10.4609375" style="44" bestFit="1" customWidth="1"/>
    <col min="6923" max="6923" width="10.921875" style="44" bestFit="1" customWidth="1"/>
    <col min="6924" max="6924" width="11.07421875" style="44" bestFit="1" customWidth="1"/>
    <col min="6925" max="6925" width="11.3828125" style="44" bestFit="1" customWidth="1"/>
    <col min="6926" max="6926" width="10.61328125" style="44" customWidth="1"/>
    <col min="6927" max="7168" width="9" style="44"/>
    <col min="7169" max="7169" width="8.921875" style="44" bestFit="1" customWidth="1"/>
    <col min="7170" max="7173" width="9" style="44"/>
    <col min="7174" max="7174" width="16.921875" style="44" customWidth="1"/>
    <col min="7175" max="7175" width="8.07421875" style="44" bestFit="1" customWidth="1"/>
    <col min="7176" max="7176" width="24.61328125" style="44" bestFit="1" customWidth="1"/>
    <col min="7177" max="7177" width="71.07421875" style="44" customWidth="1"/>
    <col min="7178" max="7178" width="10.4609375" style="44" bestFit="1" customWidth="1"/>
    <col min="7179" max="7179" width="10.921875" style="44" bestFit="1" customWidth="1"/>
    <col min="7180" max="7180" width="11.07421875" style="44" bestFit="1" customWidth="1"/>
    <col min="7181" max="7181" width="11.3828125" style="44" bestFit="1" customWidth="1"/>
    <col min="7182" max="7182" width="10.61328125" style="44" customWidth="1"/>
    <col min="7183" max="7424" width="9" style="44"/>
    <col min="7425" max="7425" width="8.921875" style="44" bestFit="1" customWidth="1"/>
    <col min="7426" max="7429" width="9" style="44"/>
    <col min="7430" max="7430" width="16.921875" style="44" customWidth="1"/>
    <col min="7431" max="7431" width="8.07421875" style="44" bestFit="1" customWidth="1"/>
    <col min="7432" max="7432" width="24.61328125" style="44" bestFit="1" customWidth="1"/>
    <col min="7433" max="7433" width="71.07421875" style="44" customWidth="1"/>
    <col min="7434" max="7434" width="10.4609375" style="44" bestFit="1" customWidth="1"/>
    <col min="7435" max="7435" width="10.921875" style="44" bestFit="1" customWidth="1"/>
    <col min="7436" max="7436" width="11.07421875" style="44" bestFit="1" customWidth="1"/>
    <col min="7437" max="7437" width="11.3828125" style="44" bestFit="1" customWidth="1"/>
    <col min="7438" max="7438" width="10.61328125" style="44" customWidth="1"/>
    <col min="7439" max="7680" width="9" style="44"/>
    <col min="7681" max="7681" width="8.921875" style="44" bestFit="1" customWidth="1"/>
    <col min="7682" max="7685" width="9" style="44"/>
    <col min="7686" max="7686" width="16.921875" style="44" customWidth="1"/>
    <col min="7687" max="7687" width="8.07421875" style="44" bestFit="1" customWidth="1"/>
    <col min="7688" max="7688" width="24.61328125" style="44" bestFit="1" customWidth="1"/>
    <col min="7689" max="7689" width="71.07421875" style="44" customWidth="1"/>
    <col min="7690" max="7690" width="10.4609375" style="44" bestFit="1" customWidth="1"/>
    <col min="7691" max="7691" width="10.921875" style="44" bestFit="1" customWidth="1"/>
    <col min="7692" max="7692" width="11.07421875" style="44" bestFit="1" customWidth="1"/>
    <col min="7693" max="7693" width="11.3828125" style="44" bestFit="1" customWidth="1"/>
    <col min="7694" max="7694" width="10.61328125" style="44" customWidth="1"/>
    <col min="7695" max="7936" width="9" style="44"/>
    <col min="7937" max="7937" width="8.921875" style="44" bestFit="1" customWidth="1"/>
    <col min="7938" max="7941" width="9" style="44"/>
    <col min="7942" max="7942" width="16.921875" style="44" customWidth="1"/>
    <col min="7943" max="7943" width="8.07421875" style="44" bestFit="1" customWidth="1"/>
    <col min="7944" max="7944" width="24.61328125" style="44" bestFit="1" customWidth="1"/>
    <col min="7945" max="7945" width="71.07421875" style="44" customWidth="1"/>
    <col min="7946" max="7946" width="10.4609375" style="44" bestFit="1" customWidth="1"/>
    <col min="7947" max="7947" width="10.921875" style="44" bestFit="1" customWidth="1"/>
    <col min="7948" max="7948" width="11.07421875" style="44" bestFit="1" customWidth="1"/>
    <col min="7949" max="7949" width="11.3828125" style="44" bestFit="1" customWidth="1"/>
    <col min="7950" max="7950" width="10.61328125" style="44" customWidth="1"/>
    <col min="7951" max="8192" width="9" style="44"/>
    <col min="8193" max="8193" width="8.921875" style="44" bestFit="1" customWidth="1"/>
    <col min="8194" max="8197" width="9" style="44"/>
    <col min="8198" max="8198" width="16.921875" style="44" customWidth="1"/>
    <col min="8199" max="8199" width="8.07421875" style="44" bestFit="1" customWidth="1"/>
    <col min="8200" max="8200" width="24.61328125" style="44" bestFit="1" customWidth="1"/>
    <col min="8201" max="8201" width="71.07421875" style="44" customWidth="1"/>
    <col min="8202" max="8202" width="10.4609375" style="44" bestFit="1" customWidth="1"/>
    <col min="8203" max="8203" width="10.921875" style="44" bestFit="1" customWidth="1"/>
    <col min="8204" max="8204" width="11.07421875" style="44" bestFit="1" customWidth="1"/>
    <col min="8205" max="8205" width="11.3828125" style="44" bestFit="1" customWidth="1"/>
    <col min="8206" max="8206" width="10.61328125" style="44" customWidth="1"/>
    <col min="8207" max="8448" width="9" style="44"/>
    <col min="8449" max="8449" width="8.921875" style="44" bestFit="1" customWidth="1"/>
    <col min="8450" max="8453" width="9" style="44"/>
    <col min="8454" max="8454" width="16.921875" style="44" customWidth="1"/>
    <col min="8455" max="8455" width="8.07421875" style="44" bestFit="1" customWidth="1"/>
    <col min="8456" max="8456" width="24.61328125" style="44" bestFit="1" customWidth="1"/>
    <col min="8457" max="8457" width="71.07421875" style="44" customWidth="1"/>
    <col min="8458" max="8458" width="10.4609375" style="44" bestFit="1" customWidth="1"/>
    <col min="8459" max="8459" width="10.921875" style="44" bestFit="1" customWidth="1"/>
    <col min="8460" max="8460" width="11.07421875" style="44" bestFit="1" customWidth="1"/>
    <col min="8461" max="8461" width="11.3828125" style="44" bestFit="1" customWidth="1"/>
    <col min="8462" max="8462" width="10.61328125" style="44" customWidth="1"/>
    <col min="8463" max="8704" width="9" style="44"/>
    <col min="8705" max="8705" width="8.921875" style="44" bestFit="1" customWidth="1"/>
    <col min="8706" max="8709" width="9" style="44"/>
    <col min="8710" max="8710" width="16.921875" style="44" customWidth="1"/>
    <col min="8711" max="8711" width="8.07421875" style="44" bestFit="1" customWidth="1"/>
    <col min="8712" max="8712" width="24.61328125" style="44" bestFit="1" customWidth="1"/>
    <col min="8713" max="8713" width="71.07421875" style="44" customWidth="1"/>
    <col min="8714" max="8714" width="10.4609375" style="44" bestFit="1" customWidth="1"/>
    <col min="8715" max="8715" width="10.921875" style="44" bestFit="1" customWidth="1"/>
    <col min="8716" max="8716" width="11.07421875" style="44" bestFit="1" customWidth="1"/>
    <col min="8717" max="8717" width="11.3828125" style="44" bestFit="1" customWidth="1"/>
    <col min="8718" max="8718" width="10.61328125" style="44" customWidth="1"/>
    <col min="8719" max="8960" width="9" style="44"/>
    <col min="8961" max="8961" width="8.921875" style="44" bestFit="1" customWidth="1"/>
    <col min="8962" max="8965" width="9" style="44"/>
    <col min="8966" max="8966" width="16.921875" style="44" customWidth="1"/>
    <col min="8967" max="8967" width="8.07421875" style="44" bestFit="1" customWidth="1"/>
    <col min="8968" max="8968" width="24.61328125" style="44" bestFit="1" customWidth="1"/>
    <col min="8969" max="8969" width="71.07421875" style="44" customWidth="1"/>
    <col min="8970" max="8970" width="10.4609375" style="44" bestFit="1" customWidth="1"/>
    <col min="8971" max="8971" width="10.921875" style="44" bestFit="1" customWidth="1"/>
    <col min="8972" max="8972" width="11.07421875" style="44" bestFit="1" customWidth="1"/>
    <col min="8973" max="8973" width="11.3828125" style="44" bestFit="1" customWidth="1"/>
    <col min="8974" max="8974" width="10.61328125" style="44" customWidth="1"/>
    <col min="8975" max="9216" width="9" style="44"/>
    <col min="9217" max="9217" width="8.921875" style="44" bestFit="1" customWidth="1"/>
    <col min="9218" max="9221" width="9" style="44"/>
    <col min="9222" max="9222" width="16.921875" style="44" customWidth="1"/>
    <col min="9223" max="9223" width="8.07421875" style="44" bestFit="1" customWidth="1"/>
    <col min="9224" max="9224" width="24.61328125" style="44" bestFit="1" customWidth="1"/>
    <col min="9225" max="9225" width="71.07421875" style="44" customWidth="1"/>
    <col min="9226" max="9226" width="10.4609375" style="44" bestFit="1" customWidth="1"/>
    <col min="9227" max="9227" width="10.921875" style="44" bestFit="1" customWidth="1"/>
    <col min="9228" max="9228" width="11.07421875" style="44" bestFit="1" customWidth="1"/>
    <col min="9229" max="9229" width="11.3828125" style="44" bestFit="1" customWidth="1"/>
    <col min="9230" max="9230" width="10.61328125" style="44" customWidth="1"/>
    <col min="9231" max="9472" width="9" style="44"/>
    <col min="9473" max="9473" width="8.921875" style="44" bestFit="1" customWidth="1"/>
    <col min="9474" max="9477" width="9" style="44"/>
    <col min="9478" max="9478" width="16.921875" style="44" customWidth="1"/>
    <col min="9479" max="9479" width="8.07421875" style="44" bestFit="1" customWidth="1"/>
    <col min="9480" max="9480" width="24.61328125" style="44" bestFit="1" customWidth="1"/>
    <col min="9481" max="9481" width="71.07421875" style="44" customWidth="1"/>
    <col min="9482" max="9482" width="10.4609375" style="44" bestFit="1" customWidth="1"/>
    <col min="9483" max="9483" width="10.921875" style="44" bestFit="1" customWidth="1"/>
    <col min="9484" max="9484" width="11.07421875" style="44" bestFit="1" customWidth="1"/>
    <col min="9485" max="9485" width="11.3828125" style="44" bestFit="1" customWidth="1"/>
    <col min="9486" max="9486" width="10.61328125" style="44" customWidth="1"/>
    <col min="9487" max="9728" width="9" style="44"/>
    <col min="9729" max="9729" width="8.921875" style="44" bestFit="1" customWidth="1"/>
    <col min="9730" max="9733" width="9" style="44"/>
    <col min="9734" max="9734" width="16.921875" style="44" customWidth="1"/>
    <col min="9735" max="9735" width="8.07421875" style="44" bestFit="1" customWidth="1"/>
    <col min="9736" max="9736" width="24.61328125" style="44" bestFit="1" customWidth="1"/>
    <col min="9737" max="9737" width="71.07421875" style="44" customWidth="1"/>
    <col min="9738" max="9738" width="10.4609375" style="44" bestFit="1" customWidth="1"/>
    <col min="9739" max="9739" width="10.921875" style="44" bestFit="1" customWidth="1"/>
    <col min="9740" max="9740" width="11.07421875" style="44" bestFit="1" customWidth="1"/>
    <col min="9741" max="9741" width="11.3828125" style="44" bestFit="1" customWidth="1"/>
    <col min="9742" max="9742" width="10.61328125" style="44" customWidth="1"/>
    <col min="9743" max="9984" width="9" style="44"/>
    <col min="9985" max="9985" width="8.921875" style="44" bestFit="1" customWidth="1"/>
    <col min="9986" max="9989" width="9" style="44"/>
    <col min="9990" max="9990" width="16.921875" style="44" customWidth="1"/>
    <col min="9991" max="9991" width="8.07421875" style="44" bestFit="1" customWidth="1"/>
    <col min="9992" max="9992" width="24.61328125" style="44" bestFit="1" customWidth="1"/>
    <col min="9993" max="9993" width="71.07421875" style="44" customWidth="1"/>
    <col min="9994" max="9994" width="10.4609375" style="44" bestFit="1" customWidth="1"/>
    <col min="9995" max="9995" width="10.921875" style="44" bestFit="1" customWidth="1"/>
    <col min="9996" max="9996" width="11.07421875" style="44" bestFit="1" customWidth="1"/>
    <col min="9997" max="9997" width="11.3828125" style="44" bestFit="1" customWidth="1"/>
    <col min="9998" max="9998" width="10.61328125" style="44" customWidth="1"/>
    <col min="9999" max="10240" width="9" style="44"/>
    <col min="10241" max="10241" width="8.921875" style="44" bestFit="1" customWidth="1"/>
    <col min="10242" max="10245" width="9" style="44"/>
    <col min="10246" max="10246" width="16.921875" style="44" customWidth="1"/>
    <col min="10247" max="10247" width="8.07421875" style="44" bestFit="1" customWidth="1"/>
    <col min="10248" max="10248" width="24.61328125" style="44" bestFit="1" customWidth="1"/>
    <col min="10249" max="10249" width="71.07421875" style="44" customWidth="1"/>
    <col min="10250" max="10250" width="10.4609375" style="44" bestFit="1" customWidth="1"/>
    <col min="10251" max="10251" width="10.921875" style="44" bestFit="1" customWidth="1"/>
    <col min="10252" max="10252" width="11.07421875" style="44" bestFit="1" customWidth="1"/>
    <col min="10253" max="10253" width="11.3828125" style="44" bestFit="1" customWidth="1"/>
    <col min="10254" max="10254" width="10.61328125" style="44" customWidth="1"/>
    <col min="10255" max="10496" width="9" style="44"/>
    <col min="10497" max="10497" width="8.921875" style="44" bestFit="1" customWidth="1"/>
    <col min="10498" max="10501" width="9" style="44"/>
    <col min="10502" max="10502" width="16.921875" style="44" customWidth="1"/>
    <col min="10503" max="10503" width="8.07421875" style="44" bestFit="1" customWidth="1"/>
    <col min="10504" max="10504" width="24.61328125" style="44" bestFit="1" customWidth="1"/>
    <col min="10505" max="10505" width="71.07421875" style="44" customWidth="1"/>
    <col min="10506" max="10506" width="10.4609375" style="44" bestFit="1" customWidth="1"/>
    <col min="10507" max="10507" width="10.921875" style="44" bestFit="1" customWidth="1"/>
    <col min="10508" max="10508" width="11.07421875" style="44" bestFit="1" customWidth="1"/>
    <col min="10509" max="10509" width="11.3828125" style="44" bestFit="1" customWidth="1"/>
    <col min="10510" max="10510" width="10.61328125" style="44" customWidth="1"/>
    <col min="10511" max="10752" width="9" style="44"/>
    <col min="10753" max="10753" width="8.921875" style="44" bestFit="1" customWidth="1"/>
    <col min="10754" max="10757" width="9" style="44"/>
    <col min="10758" max="10758" width="16.921875" style="44" customWidth="1"/>
    <col min="10759" max="10759" width="8.07421875" style="44" bestFit="1" customWidth="1"/>
    <col min="10760" max="10760" width="24.61328125" style="44" bestFit="1" customWidth="1"/>
    <col min="10761" max="10761" width="71.07421875" style="44" customWidth="1"/>
    <col min="10762" max="10762" width="10.4609375" style="44" bestFit="1" customWidth="1"/>
    <col min="10763" max="10763" width="10.921875" style="44" bestFit="1" customWidth="1"/>
    <col min="10764" max="10764" width="11.07421875" style="44" bestFit="1" customWidth="1"/>
    <col min="10765" max="10765" width="11.3828125" style="44" bestFit="1" customWidth="1"/>
    <col min="10766" max="10766" width="10.61328125" style="44" customWidth="1"/>
    <col min="10767" max="11008" width="9" style="44"/>
    <col min="11009" max="11009" width="8.921875" style="44" bestFit="1" customWidth="1"/>
    <col min="11010" max="11013" width="9" style="44"/>
    <col min="11014" max="11014" width="16.921875" style="44" customWidth="1"/>
    <col min="11015" max="11015" width="8.07421875" style="44" bestFit="1" customWidth="1"/>
    <col min="11016" max="11016" width="24.61328125" style="44" bestFit="1" customWidth="1"/>
    <col min="11017" max="11017" width="71.07421875" style="44" customWidth="1"/>
    <col min="11018" max="11018" width="10.4609375" style="44" bestFit="1" customWidth="1"/>
    <col min="11019" max="11019" width="10.921875" style="44" bestFit="1" customWidth="1"/>
    <col min="11020" max="11020" width="11.07421875" style="44" bestFit="1" customWidth="1"/>
    <col min="11021" max="11021" width="11.3828125" style="44" bestFit="1" customWidth="1"/>
    <col min="11022" max="11022" width="10.61328125" style="44" customWidth="1"/>
    <col min="11023" max="11264" width="9" style="44"/>
    <col min="11265" max="11265" width="8.921875" style="44" bestFit="1" customWidth="1"/>
    <col min="11266" max="11269" width="9" style="44"/>
    <col min="11270" max="11270" width="16.921875" style="44" customWidth="1"/>
    <col min="11271" max="11271" width="8.07421875" style="44" bestFit="1" customWidth="1"/>
    <col min="11272" max="11272" width="24.61328125" style="44" bestFit="1" customWidth="1"/>
    <col min="11273" max="11273" width="71.07421875" style="44" customWidth="1"/>
    <col min="11274" max="11274" width="10.4609375" style="44" bestFit="1" customWidth="1"/>
    <col min="11275" max="11275" width="10.921875" style="44" bestFit="1" customWidth="1"/>
    <col min="11276" max="11276" width="11.07421875" style="44" bestFit="1" customWidth="1"/>
    <col min="11277" max="11277" width="11.3828125" style="44" bestFit="1" customWidth="1"/>
    <col min="11278" max="11278" width="10.61328125" style="44" customWidth="1"/>
    <col min="11279" max="11520" width="9" style="44"/>
    <col min="11521" max="11521" width="8.921875" style="44" bestFit="1" customWidth="1"/>
    <col min="11522" max="11525" width="9" style="44"/>
    <col min="11526" max="11526" width="16.921875" style="44" customWidth="1"/>
    <col min="11527" max="11527" width="8.07421875" style="44" bestFit="1" customWidth="1"/>
    <col min="11528" max="11528" width="24.61328125" style="44" bestFit="1" customWidth="1"/>
    <col min="11529" max="11529" width="71.07421875" style="44" customWidth="1"/>
    <col min="11530" max="11530" width="10.4609375" style="44" bestFit="1" customWidth="1"/>
    <col min="11531" max="11531" width="10.921875" style="44" bestFit="1" customWidth="1"/>
    <col min="11532" max="11532" width="11.07421875" style="44" bestFit="1" customWidth="1"/>
    <col min="11533" max="11533" width="11.3828125" style="44" bestFit="1" customWidth="1"/>
    <col min="11534" max="11534" width="10.61328125" style="44" customWidth="1"/>
    <col min="11535" max="11776" width="9" style="44"/>
    <col min="11777" max="11777" width="8.921875" style="44" bestFit="1" customWidth="1"/>
    <col min="11778" max="11781" width="9" style="44"/>
    <col min="11782" max="11782" width="16.921875" style="44" customWidth="1"/>
    <col min="11783" max="11783" width="8.07421875" style="44" bestFit="1" customWidth="1"/>
    <col min="11784" max="11784" width="24.61328125" style="44" bestFit="1" customWidth="1"/>
    <col min="11785" max="11785" width="71.07421875" style="44" customWidth="1"/>
    <col min="11786" max="11786" width="10.4609375" style="44" bestFit="1" customWidth="1"/>
    <col min="11787" max="11787" width="10.921875" style="44" bestFit="1" customWidth="1"/>
    <col min="11788" max="11788" width="11.07421875" style="44" bestFit="1" customWidth="1"/>
    <col min="11789" max="11789" width="11.3828125" style="44" bestFit="1" customWidth="1"/>
    <col min="11790" max="11790" width="10.61328125" style="44" customWidth="1"/>
    <col min="11791" max="12032" width="9" style="44"/>
    <col min="12033" max="12033" width="8.921875" style="44" bestFit="1" customWidth="1"/>
    <col min="12034" max="12037" width="9" style="44"/>
    <col min="12038" max="12038" width="16.921875" style="44" customWidth="1"/>
    <col min="12039" max="12039" width="8.07421875" style="44" bestFit="1" customWidth="1"/>
    <col min="12040" max="12040" width="24.61328125" style="44" bestFit="1" customWidth="1"/>
    <col min="12041" max="12041" width="71.07421875" style="44" customWidth="1"/>
    <col min="12042" max="12042" width="10.4609375" style="44" bestFit="1" customWidth="1"/>
    <col min="12043" max="12043" width="10.921875" style="44" bestFit="1" customWidth="1"/>
    <col min="12044" max="12044" width="11.07421875" style="44" bestFit="1" customWidth="1"/>
    <col min="12045" max="12045" width="11.3828125" style="44" bestFit="1" customWidth="1"/>
    <col min="12046" max="12046" width="10.61328125" style="44" customWidth="1"/>
    <col min="12047" max="12288" width="9" style="44"/>
    <col min="12289" max="12289" width="8.921875" style="44" bestFit="1" customWidth="1"/>
    <col min="12290" max="12293" width="9" style="44"/>
    <col min="12294" max="12294" width="16.921875" style="44" customWidth="1"/>
    <col min="12295" max="12295" width="8.07421875" style="44" bestFit="1" customWidth="1"/>
    <col min="12296" max="12296" width="24.61328125" style="44" bestFit="1" customWidth="1"/>
    <col min="12297" max="12297" width="71.07421875" style="44" customWidth="1"/>
    <col min="12298" max="12298" width="10.4609375" style="44" bestFit="1" customWidth="1"/>
    <col min="12299" max="12299" width="10.921875" style="44" bestFit="1" customWidth="1"/>
    <col min="12300" max="12300" width="11.07421875" style="44" bestFit="1" customWidth="1"/>
    <col min="12301" max="12301" width="11.3828125" style="44" bestFit="1" customWidth="1"/>
    <col min="12302" max="12302" width="10.61328125" style="44" customWidth="1"/>
    <col min="12303" max="12544" width="9" style="44"/>
    <col min="12545" max="12545" width="8.921875" style="44" bestFit="1" customWidth="1"/>
    <col min="12546" max="12549" width="9" style="44"/>
    <col min="12550" max="12550" width="16.921875" style="44" customWidth="1"/>
    <col min="12551" max="12551" width="8.07421875" style="44" bestFit="1" customWidth="1"/>
    <col min="12552" max="12552" width="24.61328125" style="44" bestFit="1" customWidth="1"/>
    <col min="12553" max="12553" width="71.07421875" style="44" customWidth="1"/>
    <col min="12554" max="12554" width="10.4609375" style="44" bestFit="1" customWidth="1"/>
    <col min="12555" max="12555" width="10.921875" style="44" bestFit="1" customWidth="1"/>
    <col min="12556" max="12556" width="11.07421875" style="44" bestFit="1" customWidth="1"/>
    <col min="12557" max="12557" width="11.3828125" style="44" bestFit="1" customWidth="1"/>
    <col min="12558" max="12558" width="10.61328125" style="44" customWidth="1"/>
    <col min="12559" max="12800" width="9" style="44"/>
    <col min="12801" max="12801" width="8.921875" style="44" bestFit="1" customWidth="1"/>
    <col min="12802" max="12805" width="9" style="44"/>
    <col min="12806" max="12806" width="16.921875" style="44" customWidth="1"/>
    <col min="12807" max="12807" width="8.07421875" style="44" bestFit="1" customWidth="1"/>
    <col min="12808" max="12808" width="24.61328125" style="44" bestFit="1" customWidth="1"/>
    <col min="12809" max="12809" width="71.07421875" style="44" customWidth="1"/>
    <col min="12810" max="12810" width="10.4609375" style="44" bestFit="1" customWidth="1"/>
    <col min="12811" max="12811" width="10.921875" style="44" bestFit="1" customWidth="1"/>
    <col min="12812" max="12812" width="11.07421875" style="44" bestFit="1" customWidth="1"/>
    <col min="12813" max="12813" width="11.3828125" style="44" bestFit="1" customWidth="1"/>
    <col min="12814" max="12814" width="10.61328125" style="44" customWidth="1"/>
    <col min="12815" max="13056" width="9" style="44"/>
    <col min="13057" max="13057" width="8.921875" style="44" bestFit="1" customWidth="1"/>
    <col min="13058" max="13061" width="9" style="44"/>
    <col min="13062" max="13062" width="16.921875" style="44" customWidth="1"/>
    <col min="13063" max="13063" width="8.07421875" style="44" bestFit="1" customWidth="1"/>
    <col min="13064" max="13064" width="24.61328125" style="44" bestFit="1" customWidth="1"/>
    <col min="13065" max="13065" width="71.07421875" style="44" customWidth="1"/>
    <col min="13066" max="13066" width="10.4609375" style="44" bestFit="1" customWidth="1"/>
    <col min="13067" max="13067" width="10.921875" style="44" bestFit="1" customWidth="1"/>
    <col min="13068" max="13068" width="11.07421875" style="44" bestFit="1" customWidth="1"/>
    <col min="13069" max="13069" width="11.3828125" style="44" bestFit="1" customWidth="1"/>
    <col min="13070" max="13070" width="10.61328125" style="44" customWidth="1"/>
    <col min="13071" max="13312" width="9" style="44"/>
    <col min="13313" max="13313" width="8.921875" style="44" bestFit="1" customWidth="1"/>
    <col min="13314" max="13317" width="9" style="44"/>
    <col min="13318" max="13318" width="16.921875" style="44" customWidth="1"/>
    <col min="13319" max="13319" width="8.07421875" style="44" bestFit="1" customWidth="1"/>
    <col min="13320" max="13320" width="24.61328125" style="44" bestFit="1" customWidth="1"/>
    <col min="13321" max="13321" width="71.07421875" style="44" customWidth="1"/>
    <col min="13322" max="13322" width="10.4609375" style="44" bestFit="1" customWidth="1"/>
    <col min="13323" max="13323" width="10.921875" style="44" bestFit="1" customWidth="1"/>
    <col min="13324" max="13324" width="11.07421875" style="44" bestFit="1" customWidth="1"/>
    <col min="13325" max="13325" width="11.3828125" style="44" bestFit="1" customWidth="1"/>
    <col min="13326" max="13326" width="10.61328125" style="44" customWidth="1"/>
    <col min="13327" max="13568" width="9" style="44"/>
    <col min="13569" max="13569" width="8.921875" style="44" bestFit="1" customWidth="1"/>
    <col min="13570" max="13573" width="9" style="44"/>
    <col min="13574" max="13574" width="16.921875" style="44" customWidth="1"/>
    <col min="13575" max="13575" width="8.07421875" style="44" bestFit="1" customWidth="1"/>
    <col min="13576" max="13576" width="24.61328125" style="44" bestFit="1" customWidth="1"/>
    <col min="13577" max="13577" width="71.07421875" style="44" customWidth="1"/>
    <col min="13578" max="13578" width="10.4609375" style="44" bestFit="1" customWidth="1"/>
    <col min="13579" max="13579" width="10.921875" style="44" bestFit="1" customWidth="1"/>
    <col min="13580" max="13580" width="11.07421875" style="44" bestFit="1" customWidth="1"/>
    <col min="13581" max="13581" width="11.3828125" style="44" bestFit="1" customWidth="1"/>
    <col min="13582" max="13582" width="10.61328125" style="44" customWidth="1"/>
    <col min="13583" max="13824" width="9" style="44"/>
    <col min="13825" max="13825" width="8.921875" style="44" bestFit="1" customWidth="1"/>
    <col min="13826" max="13829" width="9" style="44"/>
    <col min="13830" max="13830" width="16.921875" style="44" customWidth="1"/>
    <col min="13831" max="13831" width="8.07421875" style="44" bestFit="1" customWidth="1"/>
    <col min="13832" max="13832" width="24.61328125" style="44" bestFit="1" customWidth="1"/>
    <col min="13833" max="13833" width="71.07421875" style="44" customWidth="1"/>
    <col min="13834" max="13834" width="10.4609375" style="44" bestFit="1" customWidth="1"/>
    <col min="13835" max="13835" width="10.921875" style="44" bestFit="1" customWidth="1"/>
    <col min="13836" max="13836" width="11.07421875" style="44" bestFit="1" customWidth="1"/>
    <col min="13837" max="13837" width="11.3828125" style="44" bestFit="1" customWidth="1"/>
    <col min="13838" max="13838" width="10.61328125" style="44" customWidth="1"/>
    <col min="13839" max="14080" width="9" style="44"/>
    <col min="14081" max="14081" width="8.921875" style="44" bestFit="1" customWidth="1"/>
    <col min="14082" max="14085" width="9" style="44"/>
    <col min="14086" max="14086" width="16.921875" style="44" customWidth="1"/>
    <col min="14087" max="14087" width="8.07421875" style="44" bestFit="1" customWidth="1"/>
    <col min="14088" max="14088" width="24.61328125" style="44" bestFit="1" customWidth="1"/>
    <col min="14089" max="14089" width="71.07421875" style="44" customWidth="1"/>
    <col min="14090" max="14090" width="10.4609375" style="44" bestFit="1" customWidth="1"/>
    <col min="14091" max="14091" width="10.921875" style="44" bestFit="1" customWidth="1"/>
    <col min="14092" max="14092" width="11.07421875" style="44" bestFit="1" customWidth="1"/>
    <col min="14093" max="14093" width="11.3828125" style="44" bestFit="1" customWidth="1"/>
    <col min="14094" max="14094" width="10.61328125" style="44" customWidth="1"/>
    <col min="14095" max="14336" width="9" style="44"/>
    <col min="14337" max="14337" width="8.921875" style="44" bestFit="1" customWidth="1"/>
    <col min="14338" max="14341" width="9" style="44"/>
    <col min="14342" max="14342" width="16.921875" style="44" customWidth="1"/>
    <col min="14343" max="14343" width="8.07421875" style="44" bestFit="1" customWidth="1"/>
    <col min="14344" max="14344" width="24.61328125" style="44" bestFit="1" customWidth="1"/>
    <col min="14345" max="14345" width="71.07421875" style="44" customWidth="1"/>
    <col min="14346" max="14346" width="10.4609375" style="44" bestFit="1" customWidth="1"/>
    <col min="14347" max="14347" width="10.921875" style="44" bestFit="1" customWidth="1"/>
    <col min="14348" max="14348" width="11.07421875" style="44" bestFit="1" customWidth="1"/>
    <col min="14349" max="14349" width="11.3828125" style="44" bestFit="1" customWidth="1"/>
    <col min="14350" max="14350" width="10.61328125" style="44" customWidth="1"/>
    <col min="14351" max="14592" width="9" style="44"/>
    <col min="14593" max="14593" width="8.921875" style="44" bestFit="1" customWidth="1"/>
    <col min="14594" max="14597" width="9" style="44"/>
    <col min="14598" max="14598" width="16.921875" style="44" customWidth="1"/>
    <col min="14599" max="14599" width="8.07421875" style="44" bestFit="1" customWidth="1"/>
    <col min="14600" max="14600" width="24.61328125" style="44" bestFit="1" customWidth="1"/>
    <col min="14601" max="14601" width="71.07421875" style="44" customWidth="1"/>
    <col min="14602" max="14602" width="10.4609375" style="44" bestFit="1" customWidth="1"/>
    <col min="14603" max="14603" width="10.921875" style="44" bestFit="1" customWidth="1"/>
    <col min="14604" max="14604" width="11.07421875" style="44" bestFit="1" customWidth="1"/>
    <col min="14605" max="14605" width="11.3828125" style="44" bestFit="1" customWidth="1"/>
    <col min="14606" max="14606" width="10.61328125" style="44" customWidth="1"/>
    <col min="14607" max="14848" width="9" style="44"/>
    <col min="14849" max="14849" width="8.921875" style="44" bestFit="1" customWidth="1"/>
    <col min="14850" max="14853" width="9" style="44"/>
    <col min="14854" max="14854" width="16.921875" style="44" customWidth="1"/>
    <col min="14855" max="14855" width="8.07421875" style="44" bestFit="1" customWidth="1"/>
    <col min="14856" max="14856" width="24.61328125" style="44" bestFit="1" customWidth="1"/>
    <col min="14857" max="14857" width="71.07421875" style="44" customWidth="1"/>
    <col min="14858" max="14858" width="10.4609375" style="44" bestFit="1" customWidth="1"/>
    <col min="14859" max="14859" width="10.921875" style="44" bestFit="1" customWidth="1"/>
    <col min="14860" max="14860" width="11.07421875" style="44" bestFit="1" customWidth="1"/>
    <col min="14861" max="14861" width="11.3828125" style="44" bestFit="1" customWidth="1"/>
    <col min="14862" max="14862" width="10.61328125" style="44" customWidth="1"/>
    <col min="14863" max="15104" width="9" style="44"/>
    <col min="15105" max="15105" width="8.921875" style="44" bestFit="1" customWidth="1"/>
    <col min="15106" max="15109" width="9" style="44"/>
    <col min="15110" max="15110" width="16.921875" style="44" customWidth="1"/>
    <col min="15111" max="15111" width="8.07421875" style="44" bestFit="1" customWidth="1"/>
    <col min="15112" max="15112" width="24.61328125" style="44" bestFit="1" customWidth="1"/>
    <col min="15113" max="15113" width="71.07421875" style="44" customWidth="1"/>
    <col min="15114" max="15114" width="10.4609375" style="44" bestFit="1" customWidth="1"/>
    <col min="15115" max="15115" width="10.921875" style="44" bestFit="1" customWidth="1"/>
    <col min="15116" max="15116" width="11.07421875" style="44" bestFit="1" customWidth="1"/>
    <col min="15117" max="15117" width="11.3828125" style="44" bestFit="1" customWidth="1"/>
    <col min="15118" max="15118" width="10.61328125" style="44" customWidth="1"/>
    <col min="15119" max="15360" width="9" style="44"/>
    <col min="15361" max="15361" width="8.921875" style="44" bestFit="1" customWidth="1"/>
    <col min="15362" max="15365" width="9" style="44"/>
    <col min="15366" max="15366" width="16.921875" style="44" customWidth="1"/>
    <col min="15367" max="15367" width="8.07421875" style="44" bestFit="1" customWidth="1"/>
    <col min="15368" max="15368" width="24.61328125" style="44" bestFit="1" customWidth="1"/>
    <col min="15369" max="15369" width="71.07421875" style="44" customWidth="1"/>
    <col min="15370" max="15370" width="10.4609375" style="44" bestFit="1" customWidth="1"/>
    <col min="15371" max="15371" width="10.921875" style="44" bestFit="1" customWidth="1"/>
    <col min="15372" max="15372" width="11.07421875" style="44" bestFit="1" customWidth="1"/>
    <col min="15373" max="15373" width="11.3828125" style="44" bestFit="1" customWidth="1"/>
    <col min="15374" max="15374" width="10.61328125" style="44" customWidth="1"/>
    <col min="15375" max="15616" width="9" style="44"/>
    <col min="15617" max="15617" width="8.921875" style="44" bestFit="1" customWidth="1"/>
    <col min="15618" max="15621" width="9" style="44"/>
    <col min="15622" max="15622" width="16.921875" style="44" customWidth="1"/>
    <col min="15623" max="15623" width="8.07421875" style="44" bestFit="1" customWidth="1"/>
    <col min="15624" max="15624" width="24.61328125" style="44" bestFit="1" customWidth="1"/>
    <col min="15625" max="15625" width="71.07421875" style="44" customWidth="1"/>
    <col min="15626" max="15626" width="10.4609375" style="44" bestFit="1" customWidth="1"/>
    <col min="15627" max="15627" width="10.921875" style="44" bestFit="1" customWidth="1"/>
    <col min="15628" max="15628" width="11.07421875" style="44" bestFit="1" customWidth="1"/>
    <col min="15629" max="15629" width="11.3828125" style="44" bestFit="1" customWidth="1"/>
    <col min="15630" max="15630" width="10.61328125" style="44" customWidth="1"/>
    <col min="15631" max="15872" width="9" style="44"/>
    <col min="15873" max="15873" width="8.921875" style="44" bestFit="1" customWidth="1"/>
    <col min="15874" max="15877" width="9" style="44"/>
    <col min="15878" max="15878" width="16.921875" style="44" customWidth="1"/>
    <col min="15879" max="15879" width="8.07421875" style="44" bestFit="1" customWidth="1"/>
    <col min="15880" max="15880" width="24.61328125" style="44" bestFit="1" customWidth="1"/>
    <col min="15881" max="15881" width="71.07421875" style="44" customWidth="1"/>
    <col min="15882" max="15882" width="10.4609375" style="44" bestFit="1" customWidth="1"/>
    <col min="15883" max="15883" width="10.921875" style="44" bestFit="1" customWidth="1"/>
    <col min="15884" max="15884" width="11.07421875" style="44" bestFit="1" customWidth="1"/>
    <col min="15885" max="15885" width="11.3828125" style="44" bestFit="1" customWidth="1"/>
    <col min="15886" max="15886" width="10.61328125" style="44" customWidth="1"/>
    <col min="15887" max="16128" width="9" style="44"/>
    <col min="16129" max="16129" width="8.921875" style="44" bestFit="1" customWidth="1"/>
    <col min="16130" max="16133" width="9" style="44"/>
    <col min="16134" max="16134" width="16.921875" style="44" customWidth="1"/>
    <col min="16135" max="16135" width="8.07421875" style="44" bestFit="1" customWidth="1"/>
    <col min="16136" max="16136" width="24.61328125" style="44" bestFit="1" customWidth="1"/>
    <col min="16137" max="16137" width="71.07421875" style="44" customWidth="1"/>
    <col min="16138" max="16138" width="10.4609375" style="44" bestFit="1" customWidth="1"/>
    <col min="16139" max="16139" width="10.921875" style="44" bestFit="1" customWidth="1"/>
    <col min="16140" max="16140" width="11.07421875" style="44" bestFit="1" customWidth="1"/>
    <col min="16141" max="16141" width="11.3828125" style="44" bestFit="1" customWidth="1"/>
    <col min="16142" max="16142" width="10.61328125" style="44" customWidth="1"/>
    <col min="16143" max="16384" width="9" style="44"/>
  </cols>
  <sheetData>
    <row r="1" spans="1:14" ht="29.15">
      <c r="A1" s="144" t="s">
        <v>106</v>
      </c>
      <c r="B1" s="145" t="s">
        <v>3594</v>
      </c>
      <c r="C1" s="144" t="s">
        <v>108</v>
      </c>
      <c r="D1" s="144" t="s">
        <v>109</v>
      </c>
      <c r="E1" s="144" t="s">
        <v>110</v>
      </c>
      <c r="F1" s="144" t="s">
        <v>111</v>
      </c>
      <c r="G1" s="144" t="s">
        <v>112</v>
      </c>
      <c r="H1" s="144" t="s">
        <v>4356</v>
      </c>
      <c r="I1" s="144" t="s">
        <v>114</v>
      </c>
      <c r="J1" s="144" t="s">
        <v>115</v>
      </c>
      <c r="K1" s="144" t="s">
        <v>116</v>
      </c>
      <c r="L1" s="144" t="s">
        <v>117</v>
      </c>
      <c r="M1" s="144" t="s">
        <v>118</v>
      </c>
      <c r="N1" s="144" t="s">
        <v>119</v>
      </c>
    </row>
    <row r="2" spans="1:14" ht="14.6">
      <c r="A2" s="46"/>
      <c r="B2" s="47" t="s">
        <v>2521</v>
      </c>
      <c r="C2" s="46"/>
      <c r="D2" s="46"/>
      <c r="E2" s="46">
        <f>SUM(E3:E11)</f>
        <v>32</v>
      </c>
      <c r="F2" s="97" t="str">
        <f>CONCATENATE("32'h",K2)</f>
        <v>32'h07d00088</v>
      </c>
      <c r="G2" s="97"/>
      <c r="H2" s="137" t="s">
        <v>1821</v>
      </c>
      <c r="I2" s="137"/>
      <c r="J2" s="46"/>
      <c r="K2" s="46" t="str">
        <f>LOWER(DEC2HEX(L2,8))</f>
        <v>07d00088</v>
      </c>
      <c r="L2" s="46">
        <f>SUM(L3:L11)</f>
        <v>131072136</v>
      </c>
      <c r="M2" s="46"/>
      <c r="N2" s="46"/>
    </row>
    <row r="3" spans="1:14" ht="145.75">
      <c r="A3" s="48"/>
      <c r="B3" s="138"/>
      <c r="C3" s="48">
        <v>16</v>
      </c>
      <c r="D3" s="48">
        <v>31</v>
      </c>
      <c r="E3" s="49">
        <f t="shared" ref="E3:E11" si="0">D3+1-C3</f>
        <v>16</v>
      </c>
      <c r="F3" s="48" t="str">
        <f t="shared" ref="F3:F11" si="1">CONCATENATE(E3,"'h",K3)</f>
        <v>16'h7d0</v>
      </c>
      <c r="G3" s="49" t="s">
        <v>123</v>
      </c>
      <c r="H3" s="48" t="s">
        <v>3595</v>
      </c>
      <c r="I3" s="146" t="s">
        <v>4153</v>
      </c>
      <c r="J3" s="48">
        <v>2000</v>
      </c>
      <c r="K3" s="48" t="str">
        <f t="shared" ref="K3:K11" si="2">LOWER(DEC2HEX((J3)))</f>
        <v>7d0</v>
      </c>
      <c r="L3" s="48">
        <f t="shared" ref="L3:L11" si="3">J3*(2^C3)</f>
        <v>131072000</v>
      </c>
      <c r="M3" s="147"/>
      <c r="N3" s="148"/>
    </row>
    <row r="4" spans="1:14" ht="14.6">
      <c r="A4" s="49"/>
      <c r="B4" s="49"/>
      <c r="C4" s="49">
        <v>15</v>
      </c>
      <c r="D4" s="49">
        <v>15</v>
      </c>
      <c r="E4" s="49">
        <f>D4+1-C4</f>
        <v>1</v>
      </c>
      <c r="F4" s="49" t="str">
        <f>CONCATENATE(E4,"'h",K4)</f>
        <v>1'h0</v>
      </c>
      <c r="G4" s="49" t="s">
        <v>4154</v>
      </c>
      <c r="H4" s="48" t="s">
        <v>2192</v>
      </c>
      <c r="I4" s="149" t="s">
        <v>2507</v>
      </c>
      <c r="J4" s="49">
        <v>0</v>
      </c>
      <c r="K4" s="49" t="str">
        <f>LOWER(DEC2HEX((J4)))</f>
        <v>0</v>
      </c>
      <c r="L4" s="49">
        <f>J4*(2^C4)</f>
        <v>0</v>
      </c>
      <c r="M4" s="147"/>
      <c r="N4" s="148"/>
    </row>
    <row r="5" spans="1:14" ht="58.3">
      <c r="A5" s="48"/>
      <c r="B5" s="138"/>
      <c r="C5" s="48">
        <v>7</v>
      </c>
      <c r="D5" s="48">
        <v>14</v>
      </c>
      <c r="E5" s="48">
        <f t="shared" si="0"/>
        <v>8</v>
      </c>
      <c r="F5" s="48" t="str">
        <f t="shared" si="1"/>
        <v>8'h1</v>
      </c>
      <c r="G5" s="49" t="s">
        <v>123</v>
      </c>
      <c r="H5" s="48" t="s">
        <v>4155</v>
      </c>
      <c r="I5" s="146" t="s">
        <v>4156</v>
      </c>
      <c r="J5" s="48">
        <v>1</v>
      </c>
      <c r="K5" s="48" t="str">
        <f t="shared" si="2"/>
        <v>1</v>
      </c>
      <c r="L5" s="48">
        <f t="shared" si="3"/>
        <v>128</v>
      </c>
      <c r="M5" s="147"/>
      <c r="N5" s="148"/>
    </row>
    <row r="6" spans="1:14" ht="58.3">
      <c r="A6" s="48"/>
      <c r="B6" s="138"/>
      <c r="C6" s="48">
        <v>6</v>
      </c>
      <c r="D6" s="48">
        <v>6</v>
      </c>
      <c r="E6" s="48">
        <f t="shared" si="0"/>
        <v>1</v>
      </c>
      <c r="F6" s="48" t="str">
        <f t="shared" si="1"/>
        <v>1'h0</v>
      </c>
      <c r="G6" s="49" t="s">
        <v>123</v>
      </c>
      <c r="H6" s="48" t="s">
        <v>3596</v>
      </c>
      <c r="I6" s="146" t="s">
        <v>4157</v>
      </c>
      <c r="J6" s="48">
        <v>0</v>
      </c>
      <c r="K6" s="48" t="str">
        <f t="shared" si="2"/>
        <v>0</v>
      </c>
      <c r="L6" s="48">
        <f t="shared" si="3"/>
        <v>0</v>
      </c>
      <c r="M6" s="147"/>
      <c r="N6" s="148"/>
    </row>
    <row r="7" spans="1:14" ht="14.6">
      <c r="A7" s="48"/>
      <c r="B7" s="138"/>
      <c r="C7" s="48">
        <v>5</v>
      </c>
      <c r="D7" s="48">
        <v>5</v>
      </c>
      <c r="E7" s="48">
        <f t="shared" si="0"/>
        <v>1</v>
      </c>
      <c r="F7" s="48" t="str">
        <f t="shared" si="1"/>
        <v>1'h0</v>
      </c>
      <c r="G7" s="48" t="s">
        <v>2190</v>
      </c>
      <c r="H7" s="48" t="s">
        <v>4158</v>
      </c>
      <c r="I7" s="149" t="s">
        <v>2507</v>
      </c>
      <c r="J7" s="49">
        <v>0</v>
      </c>
      <c r="K7" s="49" t="str">
        <f>LOWER(DEC2HEX((J7)))</f>
        <v>0</v>
      </c>
      <c r="L7" s="49">
        <f>J7*(2^C7)</f>
        <v>0</v>
      </c>
      <c r="M7" s="147"/>
      <c r="N7" s="148"/>
    </row>
    <row r="8" spans="1:14" ht="43.75">
      <c r="A8" s="48"/>
      <c r="B8" s="138"/>
      <c r="C8" s="48">
        <v>3</v>
      </c>
      <c r="D8" s="48">
        <v>4</v>
      </c>
      <c r="E8" s="48">
        <f t="shared" si="0"/>
        <v>2</v>
      </c>
      <c r="F8" s="48" t="str">
        <f t="shared" si="1"/>
        <v>2'h1</v>
      </c>
      <c r="G8" s="48" t="s">
        <v>123</v>
      </c>
      <c r="H8" s="48" t="s">
        <v>3597</v>
      </c>
      <c r="I8" s="146" t="s">
        <v>3598</v>
      </c>
      <c r="J8" s="48">
        <v>1</v>
      </c>
      <c r="K8" s="48" t="str">
        <f t="shared" si="2"/>
        <v>1</v>
      </c>
      <c r="L8" s="48">
        <f t="shared" si="3"/>
        <v>8</v>
      </c>
      <c r="M8" s="147"/>
      <c r="N8" s="148"/>
    </row>
    <row r="9" spans="1:14" ht="43.75">
      <c r="A9" s="48"/>
      <c r="B9" s="138"/>
      <c r="C9" s="48">
        <v>2</v>
      </c>
      <c r="D9" s="48">
        <v>2</v>
      </c>
      <c r="E9" s="48">
        <f t="shared" si="0"/>
        <v>1</v>
      </c>
      <c r="F9" s="48" t="str">
        <f t="shared" si="1"/>
        <v>1'h0</v>
      </c>
      <c r="G9" s="48" t="s">
        <v>4159</v>
      </c>
      <c r="H9" s="48" t="s">
        <v>4160</v>
      </c>
      <c r="I9" s="146" t="s">
        <v>4161</v>
      </c>
      <c r="J9" s="48">
        <v>0</v>
      </c>
      <c r="K9" s="48" t="str">
        <f t="shared" si="2"/>
        <v>0</v>
      </c>
      <c r="L9" s="48">
        <f t="shared" si="3"/>
        <v>0</v>
      </c>
      <c r="M9" s="147"/>
      <c r="N9" s="148"/>
    </row>
    <row r="10" spans="1:14" ht="14.6">
      <c r="A10" s="48"/>
      <c r="B10" s="138"/>
      <c r="C10" s="48">
        <v>1</v>
      </c>
      <c r="D10" s="48">
        <v>1</v>
      </c>
      <c r="E10" s="48">
        <f t="shared" si="0"/>
        <v>1</v>
      </c>
      <c r="F10" s="48" t="str">
        <f t="shared" si="1"/>
        <v>1'h0</v>
      </c>
      <c r="G10" s="48" t="s">
        <v>2191</v>
      </c>
      <c r="H10" s="48" t="s">
        <v>4162</v>
      </c>
      <c r="I10" s="146" t="s">
        <v>4163</v>
      </c>
      <c r="J10" s="48">
        <v>0</v>
      </c>
      <c r="K10" s="48" t="str">
        <f t="shared" si="2"/>
        <v>0</v>
      </c>
      <c r="L10" s="48">
        <f t="shared" si="3"/>
        <v>0</v>
      </c>
      <c r="M10" s="147"/>
      <c r="N10" s="148"/>
    </row>
    <row r="11" spans="1:14" ht="44.15">
      <c r="A11" s="48"/>
      <c r="B11" s="138"/>
      <c r="C11" s="48">
        <v>0</v>
      </c>
      <c r="D11" s="48">
        <v>0</v>
      </c>
      <c r="E11" s="48">
        <f t="shared" si="0"/>
        <v>1</v>
      </c>
      <c r="F11" s="48" t="str">
        <f t="shared" si="1"/>
        <v>1'h0</v>
      </c>
      <c r="G11" s="48" t="s">
        <v>123</v>
      </c>
      <c r="H11" s="48" t="s">
        <v>1822</v>
      </c>
      <c r="I11" s="146" t="s">
        <v>4164</v>
      </c>
      <c r="J11" s="48">
        <v>0</v>
      </c>
      <c r="K11" s="48" t="str">
        <f t="shared" si="2"/>
        <v>0</v>
      </c>
      <c r="L11" s="48">
        <f t="shared" si="3"/>
        <v>0</v>
      </c>
      <c r="M11" s="147"/>
      <c r="N11" s="148"/>
    </row>
    <row r="12" spans="1:14" ht="14.6">
      <c r="A12" s="46"/>
      <c r="B12" s="47" t="s">
        <v>4165</v>
      </c>
      <c r="C12" s="46"/>
      <c r="D12" s="46"/>
      <c r="E12" s="46">
        <f>SUM(E13:E15)</f>
        <v>32</v>
      </c>
      <c r="F12" s="97" t="str">
        <f>CONCATENATE("32'h",K12)</f>
        <v>32'h00000000</v>
      </c>
      <c r="G12" s="97"/>
      <c r="H12" s="137" t="s">
        <v>1823</v>
      </c>
      <c r="I12" s="137"/>
      <c r="J12" s="46"/>
      <c r="K12" s="46" t="str">
        <f>LOWER(DEC2HEX(L12,8))</f>
        <v>00000000</v>
      </c>
      <c r="L12" s="46">
        <f>SUM(L14:L15)</f>
        <v>0</v>
      </c>
      <c r="M12" s="147"/>
      <c r="N12" s="148"/>
    </row>
    <row r="13" spans="1:14" ht="14.6">
      <c r="A13" s="49"/>
      <c r="B13" s="49"/>
      <c r="C13" s="49">
        <v>2</v>
      </c>
      <c r="D13" s="49">
        <v>31</v>
      </c>
      <c r="E13" s="49">
        <f>D13+1-C13</f>
        <v>30</v>
      </c>
      <c r="F13" s="49" t="str">
        <f>CONCATENATE(E13,"'h",K13)</f>
        <v>30'h0</v>
      </c>
      <c r="G13" s="49" t="s">
        <v>2190</v>
      </c>
      <c r="H13" s="48" t="s">
        <v>2192</v>
      </c>
      <c r="I13" s="149" t="s">
        <v>4166</v>
      </c>
      <c r="J13" s="49">
        <v>0</v>
      </c>
      <c r="K13" s="49" t="str">
        <f>LOWER(DEC2HEX((J13)))</f>
        <v>0</v>
      </c>
      <c r="L13" s="49">
        <f>J13*(2^C13)</f>
        <v>0</v>
      </c>
      <c r="M13" s="147"/>
      <c r="N13" s="148"/>
    </row>
    <row r="14" spans="1:14" ht="14.6">
      <c r="A14" s="49"/>
      <c r="B14" s="49"/>
      <c r="C14" s="49">
        <v>1</v>
      </c>
      <c r="D14" s="49">
        <v>1</v>
      </c>
      <c r="E14" s="49">
        <f>D14+1-C14</f>
        <v>1</v>
      </c>
      <c r="F14" s="49" t="str">
        <f>CONCATENATE(E14,"'h",K14)</f>
        <v>1'h0</v>
      </c>
      <c r="G14" s="49" t="s">
        <v>2506</v>
      </c>
      <c r="H14" s="48" t="s">
        <v>4167</v>
      </c>
      <c r="I14" s="146" t="s">
        <v>2514</v>
      </c>
      <c r="J14" s="49">
        <v>0</v>
      </c>
      <c r="K14" s="49" t="str">
        <f>LOWER(DEC2HEX((J14)))</f>
        <v>0</v>
      </c>
      <c r="L14" s="49">
        <f>J14*(2^C14)</f>
        <v>0</v>
      </c>
      <c r="M14" s="147"/>
      <c r="N14" s="148"/>
    </row>
    <row r="15" spans="1:14" ht="14.6">
      <c r="A15" s="49"/>
      <c r="B15" s="49"/>
      <c r="C15" s="49">
        <v>0</v>
      </c>
      <c r="D15" s="49">
        <v>0</v>
      </c>
      <c r="E15" s="49">
        <f>D15+1-C15</f>
        <v>1</v>
      </c>
      <c r="F15" s="49" t="str">
        <f>CONCATENATE(E15,"'h",K15)</f>
        <v>1'h0</v>
      </c>
      <c r="G15" s="49" t="s">
        <v>2190</v>
      </c>
      <c r="H15" s="48" t="s">
        <v>3599</v>
      </c>
      <c r="I15" s="146" t="s">
        <v>1824</v>
      </c>
      <c r="J15" s="49">
        <v>0</v>
      </c>
      <c r="K15" s="49" t="str">
        <f>LOWER(DEC2HEX((J15)))</f>
        <v>0</v>
      </c>
      <c r="L15" s="49">
        <f>J15*(2^C15)</f>
        <v>0</v>
      </c>
      <c r="M15" s="147"/>
      <c r="N15" s="148"/>
    </row>
    <row r="16" spans="1:14" ht="14.6">
      <c r="A16" s="46"/>
      <c r="B16" s="47" t="s">
        <v>3600</v>
      </c>
      <c r="C16" s="46"/>
      <c r="D16" s="46"/>
      <c r="E16" s="46">
        <f>SUM(E17:E24)</f>
        <v>32</v>
      </c>
      <c r="F16" s="97" t="str">
        <f>CONCATENATE("32'h",K16)</f>
        <v>32'h00802020</v>
      </c>
      <c r="G16" s="97"/>
      <c r="H16" s="137" t="s">
        <v>3601</v>
      </c>
      <c r="I16" s="137"/>
      <c r="J16" s="46"/>
      <c r="K16" s="46" t="str">
        <f>LOWER(DEC2HEX(L16,8))</f>
        <v>00802020</v>
      </c>
      <c r="L16" s="46">
        <f>SUM(L17:L24)</f>
        <v>8396832</v>
      </c>
      <c r="M16" s="147"/>
      <c r="N16" s="148"/>
    </row>
    <row r="17" spans="1:14" ht="14.6">
      <c r="A17" s="48"/>
      <c r="B17" s="48"/>
      <c r="C17" s="49">
        <v>24</v>
      </c>
      <c r="D17" s="49">
        <v>31</v>
      </c>
      <c r="E17" s="49">
        <f t="shared" ref="E17:E24" si="4">D17+1-C17</f>
        <v>8</v>
      </c>
      <c r="F17" s="49" t="str">
        <f t="shared" ref="F17:F24" si="5">CONCATENATE(E17,"'h",K17)</f>
        <v>8'h0</v>
      </c>
      <c r="G17" s="49" t="s">
        <v>121</v>
      </c>
      <c r="H17" s="139" t="s">
        <v>2192</v>
      </c>
      <c r="I17" s="150" t="s">
        <v>2507</v>
      </c>
      <c r="J17" s="49">
        <v>0</v>
      </c>
      <c r="K17" s="49" t="str">
        <f t="shared" ref="K17:K24" si="6">LOWER(DEC2HEX((J17)))</f>
        <v>0</v>
      </c>
      <c r="L17" s="49">
        <f t="shared" ref="L17:L24" si="7">J17*(2^C17)</f>
        <v>0</v>
      </c>
      <c r="M17" s="147"/>
      <c r="N17" s="148"/>
    </row>
    <row r="18" spans="1:14" ht="14.6">
      <c r="A18" s="48"/>
      <c r="B18" s="48"/>
      <c r="C18" s="49">
        <v>23</v>
      </c>
      <c r="D18" s="49">
        <v>23</v>
      </c>
      <c r="E18" s="49">
        <f>D18+1-C18</f>
        <v>1</v>
      </c>
      <c r="F18" s="49" t="str">
        <f>CONCATENATE(E18,"'h",K18)</f>
        <v>1'h1</v>
      </c>
      <c r="G18" s="49" t="s">
        <v>2191</v>
      </c>
      <c r="H18" s="48" t="s">
        <v>3602</v>
      </c>
      <c r="I18" s="146" t="s">
        <v>3603</v>
      </c>
      <c r="J18" s="49">
        <v>1</v>
      </c>
      <c r="K18" s="49" t="str">
        <f>LOWER(DEC2HEX((J18)))</f>
        <v>1</v>
      </c>
      <c r="L18" s="49">
        <f>J18*(2^C18)</f>
        <v>8388608</v>
      </c>
      <c r="M18" s="147"/>
      <c r="N18" s="148"/>
    </row>
    <row r="19" spans="1:14" ht="58.3">
      <c r="A19" s="48"/>
      <c r="B19" s="48"/>
      <c r="C19" s="49">
        <v>22</v>
      </c>
      <c r="D19" s="49">
        <v>22</v>
      </c>
      <c r="E19" s="49">
        <f>D19+1-C19</f>
        <v>1</v>
      </c>
      <c r="F19" s="49" t="str">
        <f>CONCATENATE(E19,"'h",K19)</f>
        <v>1'h0</v>
      </c>
      <c r="G19" s="49" t="s">
        <v>2191</v>
      </c>
      <c r="H19" s="48" t="s">
        <v>4168</v>
      </c>
      <c r="I19" s="146" t="s">
        <v>3604</v>
      </c>
      <c r="J19" s="49">
        <v>0</v>
      </c>
      <c r="K19" s="49" t="str">
        <f>LOWER(DEC2HEX((J19)))</f>
        <v>0</v>
      </c>
      <c r="L19" s="49">
        <f>J19*(2^C19)</f>
        <v>0</v>
      </c>
      <c r="M19" s="147"/>
      <c r="N19" s="148"/>
    </row>
    <row r="20" spans="1:14" ht="43.75">
      <c r="A20" s="48"/>
      <c r="B20" s="48"/>
      <c r="C20" s="49">
        <v>21</v>
      </c>
      <c r="D20" s="49">
        <v>21</v>
      </c>
      <c r="E20" s="49">
        <f t="shared" si="4"/>
        <v>1</v>
      </c>
      <c r="F20" s="49" t="str">
        <f>CONCATENATE(E20,"'h",K20)</f>
        <v>1'h0</v>
      </c>
      <c r="G20" s="49" t="s">
        <v>2191</v>
      </c>
      <c r="H20" s="48" t="s">
        <v>3605</v>
      </c>
      <c r="I20" s="146" t="s">
        <v>3606</v>
      </c>
      <c r="J20" s="49">
        <v>0</v>
      </c>
      <c r="K20" s="49" t="str">
        <f>LOWER(DEC2HEX((J20)))</f>
        <v>0</v>
      </c>
      <c r="L20" s="49">
        <f t="shared" si="7"/>
        <v>0</v>
      </c>
      <c r="M20" s="147"/>
      <c r="N20" s="148"/>
    </row>
    <row r="21" spans="1:14" ht="43.75">
      <c r="A21" s="48"/>
      <c r="B21" s="48"/>
      <c r="C21" s="138" t="s">
        <v>3607</v>
      </c>
      <c r="D21" s="138" t="s">
        <v>3327</v>
      </c>
      <c r="E21" s="140">
        <f>D21+1-C21</f>
        <v>8</v>
      </c>
      <c r="F21" s="49" t="str">
        <f t="shared" si="5"/>
        <v>8'h1</v>
      </c>
      <c r="G21" s="49" t="s">
        <v>123</v>
      </c>
      <c r="H21" s="48" t="s">
        <v>1825</v>
      </c>
      <c r="I21" s="146" t="s">
        <v>3608</v>
      </c>
      <c r="J21" s="49">
        <v>1</v>
      </c>
      <c r="K21" s="49" t="str">
        <f t="shared" si="6"/>
        <v>1</v>
      </c>
      <c r="L21" s="49">
        <f t="shared" si="7"/>
        <v>8192</v>
      </c>
      <c r="M21" s="147"/>
      <c r="N21" s="148"/>
    </row>
    <row r="22" spans="1:14" ht="29.15">
      <c r="A22" s="48"/>
      <c r="B22" s="48"/>
      <c r="C22" s="138" t="s">
        <v>4169</v>
      </c>
      <c r="D22" s="138" t="s">
        <v>3609</v>
      </c>
      <c r="E22" s="49">
        <f t="shared" si="4"/>
        <v>5</v>
      </c>
      <c r="F22" s="49" t="str">
        <f>CONCATENATE(E22,"'h",K22)</f>
        <v>5'h0</v>
      </c>
      <c r="G22" s="49" t="s">
        <v>123</v>
      </c>
      <c r="H22" s="151" t="s">
        <v>3610</v>
      </c>
      <c r="I22" s="149" t="s">
        <v>3611</v>
      </c>
      <c r="J22" s="50">
        <v>0</v>
      </c>
      <c r="K22" s="49" t="str">
        <f t="shared" si="6"/>
        <v>0</v>
      </c>
      <c r="L22" s="49">
        <f t="shared" si="7"/>
        <v>0</v>
      </c>
      <c r="M22" s="147"/>
      <c r="N22" s="148"/>
    </row>
    <row r="23" spans="1:14" ht="43.75">
      <c r="A23" s="48"/>
      <c r="B23" s="48"/>
      <c r="C23" s="138" t="s">
        <v>4170</v>
      </c>
      <c r="D23" s="138" t="s">
        <v>3326</v>
      </c>
      <c r="E23" s="49">
        <f t="shared" si="4"/>
        <v>1</v>
      </c>
      <c r="F23" s="49" t="str">
        <f t="shared" si="5"/>
        <v>1'h0</v>
      </c>
      <c r="G23" s="49" t="s">
        <v>123</v>
      </c>
      <c r="H23" s="151" t="s">
        <v>3612</v>
      </c>
      <c r="I23" s="149" t="s">
        <v>3613</v>
      </c>
      <c r="J23" s="50">
        <v>0</v>
      </c>
      <c r="K23" s="49" t="str">
        <f t="shared" si="6"/>
        <v>0</v>
      </c>
      <c r="L23" s="49">
        <f t="shared" si="7"/>
        <v>0</v>
      </c>
      <c r="M23" s="147"/>
      <c r="N23" s="148"/>
    </row>
    <row r="24" spans="1:14" ht="14.6">
      <c r="A24" s="48"/>
      <c r="B24" s="48"/>
      <c r="C24" s="138" t="s">
        <v>296</v>
      </c>
      <c r="D24" s="138" t="s">
        <v>3614</v>
      </c>
      <c r="E24" s="49">
        <f t="shared" si="4"/>
        <v>7</v>
      </c>
      <c r="F24" s="49" t="str">
        <f t="shared" si="5"/>
        <v>7'h20</v>
      </c>
      <c r="G24" s="49" t="s">
        <v>123</v>
      </c>
      <c r="H24" s="141" t="s">
        <v>3615</v>
      </c>
      <c r="I24" s="149" t="s">
        <v>3325</v>
      </c>
      <c r="J24" s="50">
        <v>32</v>
      </c>
      <c r="K24" s="49" t="str">
        <f t="shared" si="6"/>
        <v>20</v>
      </c>
      <c r="L24" s="49">
        <f t="shared" si="7"/>
        <v>32</v>
      </c>
      <c r="M24" s="147"/>
      <c r="N24" s="148"/>
    </row>
    <row r="25" spans="1:14" ht="14.6">
      <c r="A25" s="46"/>
      <c r="B25" s="47" t="s">
        <v>3952</v>
      </c>
      <c r="C25" s="46"/>
      <c r="D25" s="46"/>
      <c r="E25" s="46">
        <f>SUM(E26:E34)</f>
        <v>32</v>
      </c>
      <c r="F25" s="97" t="str">
        <f>CONCATENATE("32'h",K25)</f>
        <v>32'h00000282</v>
      </c>
      <c r="G25" s="97"/>
      <c r="H25" s="137" t="s">
        <v>3616</v>
      </c>
      <c r="I25" s="137"/>
      <c r="J25" s="46"/>
      <c r="K25" s="46" t="str">
        <f>LOWER(DEC2HEX(L25,8))</f>
        <v>00000282</v>
      </c>
      <c r="L25" s="46">
        <f>SUM(L26:L34)</f>
        <v>642</v>
      </c>
      <c r="M25" s="147"/>
      <c r="N25" s="148"/>
    </row>
    <row r="26" spans="1:14" ht="14.6">
      <c r="A26" s="48"/>
      <c r="B26" s="48"/>
      <c r="C26" s="49">
        <v>11</v>
      </c>
      <c r="D26" s="49">
        <v>31</v>
      </c>
      <c r="E26" s="49">
        <f t="shared" ref="E26:E27" si="8">D26+1-C26</f>
        <v>21</v>
      </c>
      <c r="F26" s="49" t="str">
        <f t="shared" ref="F26:F31" si="9">CONCATENATE(E26,"'h",K26)</f>
        <v>21'h0</v>
      </c>
      <c r="G26" s="49" t="s">
        <v>121</v>
      </c>
      <c r="H26" s="139" t="s">
        <v>2192</v>
      </c>
      <c r="I26" s="150" t="s">
        <v>4171</v>
      </c>
      <c r="J26" s="49">
        <v>0</v>
      </c>
      <c r="K26" s="49" t="str">
        <f t="shared" ref="K26:K34" si="10">LOWER(DEC2HEX((J26)))</f>
        <v>0</v>
      </c>
      <c r="L26" s="49">
        <f t="shared" ref="L26:L34" si="11">J26*(2^C26)</f>
        <v>0</v>
      </c>
      <c r="M26" s="147"/>
      <c r="N26" s="148"/>
    </row>
    <row r="27" spans="1:14" ht="14.6">
      <c r="A27" s="48"/>
      <c r="B27" s="48"/>
      <c r="C27" s="48">
        <v>10</v>
      </c>
      <c r="D27" s="48">
        <v>10</v>
      </c>
      <c r="E27" s="48">
        <f t="shared" si="8"/>
        <v>1</v>
      </c>
      <c r="F27" s="48" t="str">
        <f t="shared" si="9"/>
        <v>1'h0</v>
      </c>
      <c r="G27" s="48" t="s">
        <v>123</v>
      </c>
      <c r="H27" s="48" t="s">
        <v>1925</v>
      </c>
      <c r="I27" s="146"/>
      <c r="J27" s="48">
        <v>0</v>
      </c>
      <c r="K27" s="48" t="str">
        <f t="shared" si="10"/>
        <v>0</v>
      </c>
      <c r="L27" s="48">
        <f t="shared" si="11"/>
        <v>0</v>
      </c>
      <c r="M27" s="147"/>
      <c r="N27" s="148"/>
    </row>
    <row r="28" spans="1:14" ht="43.75">
      <c r="A28" s="48"/>
      <c r="B28" s="48"/>
      <c r="C28" s="138" t="s">
        <v>3646</v>
      </c>
      <c r="D28" s="138" t="s">
        <v>2516</v>
      </c>
      <c r="E28" s="140">
        <f>D28+1-C28</f>
        <v>1</v>
      </c>
      <c r="F28" s="49" t="str">
        <f t="shared" si="9"/>
        <v>1'h1</v>
      </c>
      <c r="G28" s="49" t="s">
        <v>123</v>
      </c>
      <c r="H28" s="48" t="s">
        <v>4172</v>
      </c>
      <c r="I28" s="32" t="s">
        <v>4173</v>
      </c>
      <c r="J28" s="49">
        <v>1</v>
      </c>
      <c r="K28" s="49" t="str">
        <f t="shared" si="10"/>
        <v>1</v>
      </c>
      <c r="L28" s="49">
        <f t="shared" si="11"/>
        <v>512</v>
      </c>
      <c r="M28" s="147"/>
      <c r="N28" s="148"/>
    </row>
    <row r="29" spans="1:14" ht="72.900000000000006">
      <c r="A29" s="48"/>
      <c r="B29" s="48"/>
      <c r="C29" s="138" t="s">
        <v>3326</v>
      </c>
      <c r="D29" s="138" t="s">
        <v>2515</v>
      </c>
      <c r="E29" s="140">
        <f>D29+1-C29</f>
        <v>2</v>
      </c>
      <c r="F29" s="49" t="str">
        <f t="shared" si="9"/>
        <v>2'h1</v>
      </c>
      <c r="G29" s="49" t="s">
        <v>123</v>
      </c>
      <c r="H29" s="48" t="s">
        <v>4174</v>
      </c>
      <c r="I29" s="32" t="s">
        <v>3617</v>
      </c>
      <c r="J29" s="49">
        <v>1</v>
      </c>
      <c r="K29" s="49" t="str">
        <f t="shared" si="10"/>
        <v>1</v>
      </c>
      <c r="L29" s="49">
        <f t="shared" si="11"/>
        <v>128</v>
      </c>
      <c r="M29" s="147"/>
      <c r="N29" s="148"/>
    </row>
    <row r="30" spans="1:14" ht="43.75">
      <c r="A30" s="48"/>
      <c r="B30" s="48"/>
      <c r="C30" s="138" t="s">
        <v>4175</v>
      </c>
      <c r="D30" s="138" t="s">
        <v>3645</v>
      </c>
      <c r="E30" s="49">
        <f t="shared" ref="E30:E34" si="12">D30+1-C30</f>
        <v>1</v>
      </c>
      <c r="F30" s="49" t="str">
        <f t="shared" si="9"/>
        <v>1'h0</v>
      </c>
      <c r="G30" s="49" t="s">
        <v>4140</v>
      </c>
      <c r="H30" s="139" t="s">
        <v>3618</v>
      </c>
      <c r="I30" s="24" t="s">
        <v>3619</v>
      </c>
      <c r="J30" s="49">
        <v>0</v>
      </c>
      <c r="K30" s="49" t="str">
        <f t="shared" si="10"/>
        <v>0</v>
      </c>
      <c r="L30" s="49">
        <f t="shared" si="11"/>
        <v>0</v>
      </c>
      <c r="M30" s="147"/>
      <c r="N30" s="148"/>
    </row>
    <row r="31" spans="1:14" ht="72.900000000000006">
      <c r="A31" s="48"/>
      <c r="B31" s="48"/>
      <c r="C31" s="138" t="s">
        <v>3644</v>
      </c>
      <c r="D31" s="138" t="s">
        <v>4176</v>
      </c>
      <c r="E31" s="49">
        <f t="shared" si="12"/>
        <v>2</v>
      </c>
      <c r="F31" s="49" t="str">
        <f t="shared" si="9"/>
        <v>2'h0</v>
      </c>
      <c r="G31" s="49" t="s">
        <v>2191</v>
      </c>
      <c r="H31" s="151" t="s">
        <v>4142</v>
      </c>
      <c r="I31" s="32" t="s">
        <v>4143</v>
      </c>
      <c r="J31" s="50">
        <v>0</v>
      </c>
      <c r="K31" s="49" t="str">
        <f t="shared" si="10"/>
        <v>0</v>
      </c>
      <c r="L31" s="49">
        <f t="shared" si="11"/>
        <v>0</v>
      </c>
      <c r="M31" s="147"/>
      <c r="N31" s="148"/>
    </row>
    <row r="32" spans="1:14" ht="72.900000000000006">
      <c r="A32" s="48"/>
      <c r="B32" s="48"/>
      <c r="C32" s="138" t="s">
        <v>3266</v>
      </c>
      <c r="D32" s="138" t="s">
        <v>4144</v>
      </c>
      <c r="E32" s="49">
        <f t="shared" si="12"/>
        <v>2</v>
      </c>
      <c r="F32" s="49" t="str">
        <f>CONCATENATE(E32,"'h",K32)</f>
        <v>2'h0</v>
      </c>
      <c r="G32" s="49" t="s">
        <v>123</v>
      </c>
      <c r="H32" s="151" t="s">
        <v>4177</v>
      </c>
      <c r="I32" s="32" t="s">
        <v>4145</v>
      </c>
      <c r="J32" s="50">
        <v>0</v>
      </c>
      <c r="K32" s="49" t="str">
        <f t="shared" si="10"/>
        <v>0</v>
      </c>
      <c r="L32" s="49">
        <f t="shared" si="11"/>
        <v>0</v>
      </c>
      <c r="M32" s="147"/>
      <c r="N32" s="148"/>
    </row>
    <row r="33" spans="1:14" ht="43.75">
      <c r="A33" s="48"/>
      <c r="B33" s="48"/>
      <c r="C33" s="138" t="s">
        <v>300</v>
      </c>
      <c r="D33" s="138" t="s">
        <v>300</v>
      </c>
      <c r="E33" s="49">
        <f t="shared" si="12"/>
        <v>1</v>
      </c>
      <c r="F33" s="49" t="str">
        <f t="shared" ref="F33:F34" si="13">CONCATENATE(E33,"'h",K33)</f>
        <v>1'h1</v>
      </c>
      <c r="G33" s="49" t="s">
        <v>123</v>
      </c>
      <c r="H33" s="151" t="s">
        <v>4178</v>
      </c>
      <c r="I33" s="32" t="s">
        <v>3620</v>
      </c>
      <c r="J33" s="50">
        <v>1</v>
      </c>
      <c r="K33" s="49" t="str">
        <f t="shared" si="10"/>
        <v>1</v>
      </c>
      <c r="L33" s="49">
        <f t="shared" si="11"/>
        <v>2</v>
      </c>
      <c r="M33" s="147"/>
      <c r="N33" s="148"/>
    </row>
    <row r="34" spans="1:14" ht="43.75">
      <c r="A34" s="48"/>
      <c r="B34" s="48"/>
      <c r="C34" s="138" t="s">
        <v>296</v>
      </c>
      <c r="D34" s="138" t="s">
        <v>296</v>
      </c>
      <c r="E34" s="49">
        <f t="shared" si="12"/>
        <v>1</v>
      </c>
      <c r="F34" s="49" t="str">
        <f t="shared" si="13"/>
        <v>1'h0</v>
      </c>
      <c r="G34" s="49" t="s">
        <v>123</v>
      </c>
      <c r="H34" s="141" t="s">
        <v>3621</v>
      </c>
      <c r="I34" s="32" t="s">
        <v>3622</v>
      </c>
      <c r="J34" s="50">
        <v>0</v>
      </c>
      <c r="K34" s="49" t="str">
        <f t="shared" si="10"/>
        <v>0</v>
      </c>
      <c r="L34" s="49">
        <f t="shared" si="11"/>
        <v>0</v>
      </c>
      <c r="M34" s="147"/>
      <c r="N34" s="148"/>
    </row>
    <row r="35" spans="1:14" ht="14.6">
      <c r="A35" s="46"/>
      <c r="B35" s="47" t="s">
        <v>3500</v>
      </c>
      <c r="C35" s="46"/>
      <c r="D35" s="46"/>
      <c r="E35" s="46">
        <f>SUM(E36:E40)</f>
        <v>32</v>
      </c>
      <c r="F35" s="97" t="str">
        <f>CONCATENATE("32'h",K35)</f>
        <v>32'h02000006</v>
      </c>
      <c r="G35" s="97"/>
      <c r="H35" s="137" t="s">
        <v>3623</v>
      </c>
      <c r="I35" s="142"/>
      <c r="J35" s="46"/>
      <c r="K35" s="46" t="str">
        <f>LOWER(DEC2HEX(L35,8))</f>
        <v>02000006</v>
      </c>
      <c r="L35" s="46">
        <f>SUM(L36:L40)</f>
        <v>33554438</v>
      </c>
      <c r="M35" s="147"/>
      <c r="N35" s="148"/>
    </row>
    <row r="36" spans="1:14" ht="14.6">
      <c r="A36" s="48"/>
      <c r="B36" s="48"/>
      <c r="C36" s="138" t="s">
        <v>4146</v>
      </c>
      <c r="D36" s="138" t="s">
        <v>3624</v>
      </c>
      <c r="E36" s="140">
        <f>D36+1-C36</f>
        <v>6</v>
      </c>
      <c r="F36" s="49" t="str">
        <f>CONCATENATE(E36,"'h",K36)</f>
        <v>6'h0</v>
      </c>
      <c r="G36" s="49" t="s">
        <v>2190</v>
      </c>
      <c r="H36" s="139" t="s">
        <v>2192</v>
      </c>
      <c r="I36" s="150" t="s">
        <v>2507</v>
      </c>
      <c r="J36" s="49">
        <v>0</v>
      </c>
      <c r="K36" s="49" t="str">
        <f>LOWER(DEC2HEX((J36)))</f>
        <v>0</v>
      </c>
      <c r="L36" s="49">
        <f>J36*(2^C36)</f>
        <v>0</v>
      </c>
      <c r="M36" s="147"/>
      <c r="N36" s="148"/>
    </row>
    <row r="37" spans="1:14" ht="14.6">
      <c r="A37" s="48"/>
      <c r="B37" s="48"/>
      <c r="C37" s="138" t="s">
        <v>4147</v>
      </c>
      <c r="D37" s="138" t="s">
        <v>4148</v>
      </c>
      <c r="E37" s="140">
        <f>D37+1-C37</f>
        <v>5</v>
      </c>
      <c r="F37" s="49" t="str">
        <f>CONCATENATE(E37,"'h",K37)</f>
        <v>5'h10</v>
      </c>
      <c r="G37" s="49" t="s">
        <v>4141</v>
      </c>
      <c r="H37" s="139" t="s">
        <v>4089</v>
      </c>
      <c r="I37" s="150" t="s">
        <v>4179</v>
      </c>
      <c r="J37" s="49">
        <v>16</v>
      </c>
      <c r="K37" s="49" t="str">
        <f>LOWER(DEC2HEX((J37)))</f>
        <v>10</v>
      </c>
      <c r="L37" s="49">
        <f>J37*(2^C37)</f>
        <v>33554432</v>
      </c>
      <c r="M37" s="147"/>
      <c r="N37" s="148"/>
    </row>
    <row r="38" spans="1:14" ht="29.15">
      <c r="A38" s="48"/>
      <c r="B38" s="48"/>
      <c r="C38" s="138" t="s">
        <v>3625</v>
      </c>
      <c r="D38" s="138" t="s">
        <v>4180</v>
      </c>
      <c r="E38" s="140">
        <f>D38+1-C38</f>
        <v>5</v>
      </c>
      <c r="F38" s="49" t="str">
        <f>CONCATENATE(E38,"'h",K38)</f>
        <v>5'h0</v>
      </c>
      <c r="G38" s="49" t="s">
        <v>2191</v>
      </c>
      <c r="H38" s="139" t="s">
        <v>3626</v>
      </c>
      <c r="I38" s="150" t="s">
        <v>3627</v>
      </c>
      <c r="J38" s="49">
        <v>0</v>
      </c>
      <c r="K38" s="49" t="str">
        <f>LOWER(DEC2HEX((J38)))</f>
        <v>0</v>
      </c>
      <c r="L38" s="49">
        <f>J38*(2^C38)</f>
        <v>0</v>
      </c>
      <c r="M38" s="147"/>
      <c r="N38" s="148"/>
    </row>
    <row r="39" spans="1:14" ht="14.6">
      <c r="A39" s="48"/>
      <c r="B39" s="48"/>
      <c r="C39" s="138" t="s">
        <v>4149</v>
      </c>
      <c r="D39" s="138" t="s">
        <v>4181</v>
      </c>
      <c r="E39" s="49">
        <f>D39+1-C39</f>
        <v>11</v>
      </c>
      <c r="F39" s="49" t="str">
        <f>CONCATENATE(E39,"'h",K39)</f>
        <v>11'h0</v>
      </c>
      <c r="G39" s="49" t="s">
        <v>2190</v>
      </c>
      <c r="H39" s="48" t="s">
        <v>2192</v>
      </c>
      <c r="I39" s="146" t="s">
        <v>2507</v>
      </c>
      <c r="J39" s="49">
        <v>0</v>
      </c>
      <c r="K39" s="49" t="str">
        <f>LOWER(DEC2HEX((J39)))</f>
        <v>0</v>
      </c>
      <c r="L39" s="49">
        <f>J39*(2^C39)</f>
        <v>0</v>
      </c>
      <c r="M39" s="147"/>
      <c r="N39" s="148"/>
    </row>
    <row r="40" spans="1:14" ht="102">
      <c r="A40" s="48"/>
      <c r="B40" s="48"/>
      <c r="C40" s="138" t="s">
        <v>3628</v>
      </c>
      <c r="D40" s="138" t="s">
        <v>4150</v>
      </c>
      <c r="E40" s="49">
        <f>D40+1-C40</f>
        <v>5</v>
      </c>
      <c r="F40" s="49" t="str">
        <f>CONCATENATE(E40,"'h",K40)</f>
        <v>5'h6</v>
      </c>
      <c r="G40" s="49" t="s">
        <v>123</v>
      </c>
      <c r="H40" s="48" t="s">
        <v>1826</v>
      </c>
      <c r="I40" s="32" t="s">
        <v>3629</v>
      </c>
      <c r="J40" s="49">
        <v>6</v>
      </c>
      <c r="K40" s="49" t="str">
        <f>LOWER(DEC2HEX((J40)))</f>
        <v>6</v>
      </c>
      <c r="L40" s="49">
        <f>J40*(2^C40)</f>
        <v>6</v>
      </c>
      <c r="M40" s="147"/>
      <c r="N40" s="148"/>
    </row>
    <row r="41" spans="1:14" ht="14.6">
      <c r="A41" s="46"/>
      <c r="B41" s="47" t="s">
        <v>3537</v>
      </c>
      <c r="C41" s="46"/>
      <c r="D41" s="46"/>
      <c r="E41" s="46">
        <f>SUM(E42:E52)</f>
        <v>32</v>
      </c>
      <c r="F41" s="97" t="str">
        <f>CONCATENATE("32'h",K41)</f>
        <v>32'h001f0000</v>
      </c>
      <c r="G41" s="97"/>
      <c r="H41" s="137" t="s">
        <v>3630</v>
      </c>
      <c r="I41" s="142"/>
      <c r="J41" s="46"/>
      <c r="K41" s="46" t="str">
        <f>LOWER(DEC2HEX(L41,8))</f>
        <v>001f0000</v>
      </c>
      <c r="L41" s="46">
        <f>SUM(L42:L52)</f>
        <v>2031616</v>
      </c>
      <c r="M41" s="147"/>
      <c r="N41" s="148"/>
    </row>
    <row r="42" spans="1:14" ht="14.6">
      <c r="A42" s="48"/>
      <c r="B42" s="48"/>
      <c r="C42" s="48">
        <v>21</v>
      </c>
      <c r="D42" s="48">
        <v>31</v>
      </c>
      <c r="E42" s="48">
        <f t="shared" ref="E42:E52" si="14">D42+1-C42</f>
        <v>11</v>
      </c>
      <c r="F42" s="48" t="str">
        <f t="shared" ref="F42:F52" si="15">CONCATENATE(E42,"'h",K42)</f>
        <v>11'h0</v>
      </c>
      <c r="G42" s="48" t="s">
        <v>2190</v>
      </c>
      <c r="H42" s="48" t="s">
        <v>2192</v>
      </c>
      <c r="I42" s="48" t="s">
        <v>2507</v>
      </c>
      <c r="J42" s="48">
        <v>0</v>
      </c>
      <c r="K42" s="48" t="str">
        <f t="shared" ref="K42:K52" si="16">LOWER(DEC2HEX((J42)))</f>
        <v>0</v>
      </c>
      <c r="L42" s="48">
        <f t="shared" ref="L42:L52" si="17">J42*(2^C42)</f>
        <v>0</v>
      </c>
      <c r="M42" s="147"/>
      <c r="N42" s="148"/>
    </row>
    <row r="43" spans="1:14" ht="14.6">
      <c r="A43" s="48"/>
      <c r="B43" s="48"/>
      <c r="C43" s="48">
        <f t="shared" ref="C43:D46" si="18">C44+1</f>
        <v>20</v>
      </c>
      <c r="D43" s="48">
        <f t="shared" si="18"/>
        <v>20</v>
      </c>
      <c r="E43" s="48">
        <f t="shared" si="14"/>
        <v>1</v>
      </c>
      <c r="F43" s="48" t="str">
        <f t="shared" si="15"/>
        <v>1'h1</v>
      </c>
      <c r="G43" s="48" t="s">
        <v>2191</v>
      </c>
      <c r="H43" s="48" t="s">
        <v>1827</v>
      </c>
      <c r="I43" s="48" t="s">
        <v>1828</v>
      </c>
      <c r="J43" s="48">
        <v>1</v>
      </c>
      <c r="K43" s="48" t="str">
        <f t="shared" si="16"/>
        <v>1</v>
      </c>
      <c r="L43" s="48">
        <f t="shared" si="17"/>
        <v>1048576</v>
      </c>
      <c r="M43" s="147"/>
      <c r="N43" s="148"/>
    </row>
    <row r="44" spans="1:14" ht="14.6">
      <c r="A44" s="48"/>
      <c r="B44" s="48"/>
      <c r="C44" s="48">
        <f t="shared" si="18"/>
        <v>19</v>
      </c>
      <c r="D44" s="48">
        <f t="shared" si="18"/>
        <v>19</v>
      </c>
      <c r="E44" s="48">
        <f t="shared" si="14"/>
        <v>1</v>
      </c>
      <c r="F44" s="48" t="str">
        <f t="shared" si="15"/>
        <v>1'h1</v>
      </c>
      <c r="G44" s="48" t="s">
        <v>2191</v>
      </c>
      <c r="H44" s="48" t="s">
        <v>1829</v>
      </c>
      <c r="I44" s="48" t="s">
        <v>1830</v>
      </c>
      <c r="J44" s="48">
        <v>1</v>
      </c>
      <c r="K44" s="48" t="str">
        <f t="shared" si="16"/>
        <v>1</v>
      </c>
      <c r="L44" s="48">
        <f t="shared" si="17"/>
        <v>524288</v>
      </c>
      <c r="M44" s="147"/>
      <c r="N44" s="148"/>
    </row>
    <row r="45" spans="1:14" ht="14.6">
      <c r="A45" s="48"/>
      <c r="B45" s="48"/>
      <c r="C45" s="48">
        <f t="shared" si="18"/>
        <v>18</v>
      </c>
      <c r="D45" s="48">
        <f t="shared" si="18"/>
        <v>18</v>
      </c>
      <c r="E45" s="48">
        <f t="shared" si="14"/>
        <v>1</v>
      </c>
      <c r="F45" s="48" t="str">
        <f t="shared" si="15"/>
        <v>1'h1</v>
      </c>
      <c r="G45" s="48" t="s">
        <v>2191</v>
      </c>
      <c r="H45" s="48" t="s">
        <v>1831</v>
      </c>
      <c r="I45" s="48" t="s">
        <v>1832</v>
      </c>
      <c r="J45" s="48">
        <v>1</v>
      </c>
      <c r="K45" s="48" t="str">
        <f t="shared" si="16"/>
        <v>1</v>
      </c>
      <c r="L45" s="48">
        <f t="shared" si="17"/>
        <v>262144</v>
      </c>
      <c r="M45" s="147"/>
      <c r="N45" s="148"/>
    </row>
    <row r="46" spans="1:14" ht="14.6">
      <c r="A46" s="48"/>
      <c r="B46" s="48"/>
      <c r="C46" s="48">
        <f t="shared" si="18"/>
        <v>17</v>
      </c>
      <c r="D46" s="48">
        <f t="shared" si="18"/>
        <v>17</v>
      </c>
      <c r="E46" s="48">
        <f t="shared" si="14"/>
        <v>1</v>
      </c>
      <c r="F46" s="48" t="str">
        <f t="shared" si="15"/>
        <v>1'h1</v>
      </c>
      <c r="G46" s="48" t="s">
        <v>2191</v>
      </c>
      <c r="H46" s="48" t="s">
        <v>1833</v>
      </c>
      <c r="I46" s="48" t="s">
        <v>1834</v>
      </c>
      <c r="J46" s="48">
        <v>1</v>
      </c>
      <c r="K46" s="48" t="str">
        <f t="shared" si="16"/>
        <v>1</v>
      </c>
      <c r="L46" s="48">
        <f t="shared" si="17"/>
        <v>131072</v>
      </c>
      <c r="M46" s="147"/>
      <c r="N46" s="148"/>
    </row>
    <row r="47" spans="1:14" ht="14.6">
      <c r="A47" s="48"/>
      <c r="B47" s="48"/>
      <c r="C47" s="48">
        <v>16</v>
      </c>
      <c r="D47" s="48">
        <v>16</v>
      </c>
      <c r="E47" s="48">
        <f t="shared" si="14"/>
        <v>1</v>
      </c>
      <c r="F47" s="48" t="str">
        <f t="shared" si="15"/>
        <v>1'h1</v>
      </c>
      <c r="G47" s="48" t="s">
        <v>2191</v>
      </c>
      <c r="H47" s="48" t="s">
        <v>1835</v>
      </c>
      <c r="I47" s="48" t="s">
        <v>1836</v>
      </c>
      <c r="J47" s="48">
        <v>1</v>
      </c>
      <c r="K47" s="48" t="str">
        <f t="shared" si="16"/>
        <v>1</v>
      </c>
      <c r="L47" s="48">
        <f t="shared" si="17"/>
        <v>65536</v>
      </c>
      <c r="M47" s="147"/>
      <c r="N47" s="148"/>
    </row>
    <row r="48" spans="1:14" ht="14.6">
      <c r="A48" s="48"/>
      <c r="B48" s="48"/>
      <c r="C48" s="48">
        <v>4</v>
      </c>
      <c r="D48" s="48">
        <v>15</v>
      </c>
      <c r="E48" s="48">
        <f t="shared" si="14"/>
        <v>12</v>
      </c>
      <c r="F48" s="48" t="str">
        <f t="shared" si="15"/>
        <v>12'h0</v>
      </c>
      <c r="G48" s="48" t="s">
        <v>2190</v>
      </c>
      <c r="H48" s="48" t="s">
        <v>106</v>
      </c>
      <c r="I48" s="146" t="s">
        <v>334</v>
      </c>
      <c r="J48" s="48">
        <v>0</v>
      </c>
      <c r="K48" s="48" t="str">
        <f t="shared" si="16"/>
        <v>0</v>
      </c>
      <c r="L48" s="48">
        <f t="shared" si="17"/>
        <v>0</v>
      </c>
      <c r="M48" s="147"/>
      <c r="N48" s="148"/>
    </row>
    <row r="49" spans="1:14" ht="14.6">
      <c r="A49" s="48"/>
      <c r="B49" s="48"/>
      <c r="C49" s="48">
        <v>3</v>
      </c>
      <c r="D49" s="48">
        <v>3</v>
      </c>
      <c r="E49" s="48">
        <f t="shared" si="14"/>
        <v>1</v>
      </c>
      <c r="F49" s="48" t="str">
        <f t="shared" si="15"/>
        <v>1'h0</v>
      </c>
      <c r="G49" s="48" t="s">
        <v>4141</v>
      </c>
      <c r="H49" s="48" t="s">
        <v>3631</v>
      </c>
      <c r="I49" s="146" t="s">
        <v>4097</v>
      </c>
      <c r="J49" s="48">
        <v>0</v>
      </c>
      <c r="K49" s="48" t="str">
        <f t="shared" si="16"/>
        <v>0</v>
      </c>
      <c r="L49" s="48">
        <f t="shared" si="17"/>
        <v>0</v>
      </c>
      <c r="M49" s="147"/>
      <c r="N49" s="148"/>
    </row>
    <row r="50" spans="1:14" ht="14.6">
      <c r="A50" s="48"/>
      <c r="B50" s="48"/>
      <c r="C50" s="48">
        <v>2</v>
      </c>
      <c r="D50" s="48">
        <v>2</v>
      </c>
      <c r="E50" s="48">
        <f t="shared" si="14"/>
        <v>1</v>
      </c>
      <c r="F50" s="48" t="str">
        <f t="shared" si="15"/>
        <v>1'h0</v>
      </c>
      <c r="G50" s="48" t="s">
        <v>2191</v>
      </c>
      <c r="H50" s="48" t="s">
        <v>3632</v>
      </c>
      <c r="I50" s="146" t="s">
        <v>4098</v>
      </c>
      <c r="J50" s="48">
        <v>0</v>
      </c>
      <c r="K50" s="48" t="str">
        <f t="shared" si="16"/>
        <v>0</v>
      </c>
      <c r="L50" s="48">
        <f t="shared" si="17"/>
        <v>0</v>
      </c>
      <c r="M50" s="147"/>
      <c r="N50" s="148"/>
    </row>
    <row r="51" spans="1:14" ht="14.6">
      <c r="A51" s="48"/>
      <c r="B51" s="48"/>
      <c r="C51" s="48">
        <v>1</v>
      </c>
      <c r="D51" s="48">
        <v>1</v>
      </c>
      <c r="E51" s="48">
        <f t="shared" si="14"/>
        <v>1</v>
      </c>
      <c r="F51" s="48" t="str">
        <f t="shared" si="15"/>
        <v>1'h0</v>
      </c>
      <c r="G51" s="48" t="s">
        <v>2191</v>
      </c>
      <c r="H51" s="48" t="s">
        <v>3633</v>
      </c>
      <c r="I51" s="146" t="s">
        <v>3634</v>
      </c>
      <c r="J51" s="48">
        <v>0</v>
      </c>
      <c r="K51" s="48" t="str">
        <f t="shared" si="16"/>
        <v>0</v>
      </c>
      <c r="L51" s="48">
        <f t="shared" si="17"/>
        <v>0</v>
      </c>
      <c r="M51" s="147"/>
      <c r="N51" s="148"/>
    </row>
    <row r="52" spans="1:14" ht="14.6">
      <c r="A52" s="48"/>
      <c r="B52" s="48"/>
      <c r="C52" s="48">
        <v>0</v>
      </c>
      <c r="D52" s="48">
        <v>0</v>
      </c>
      <c r="E52" s="48">
        <f t="shared" si="14"/>
        <v>1</v>
      </c>
      <c r="F52" s="48" t="str">
        <f t="shared" si="15"/>
        <v>1'h0</v>
      </c>
      <c r="G52" s="48" t="s">
        <v>2191</v>
      </c>
      <c r="H52" s="48" t="s">
        <v>3635</v>
      </c>
      <c r="I52" s="146" t="s">
        <v>4099</v>
      </c>
      <c r="J52" s="48">
        <v>0</v>
      </c>
      <c r="K52" s="48" t="str">
        <f t="shared" si="16"/>
        <v>0</v>
      </c>
      <c r="L52" s="48">
        <f t="shared" si="17"/>
        <v>0</v>
      </c>
      <c r="M52" s="147"/>
      <c r="N52" s="148"/>
    </row>
    <row r="53" spans="1:14" ht="14.6">
      <c r="A53" s="46"/>
      <c r="B53" s="47" t="s">
        <v>3543</v>
      </c>
      <c r="C53" s="46"/>
      <c r="D53" s="46"/>
      <c r="E53" s="46">
        <f>SUM(E54:E65)</f>
        <v>32</v>
      </c>
      <c r="F53" s="97" t="str">
        <f>CONCATENATE("32'h",K53)</f>
        <v>32'h001f0000</v>
      </c>
      <c r="G53" s="97"/>
      <c r="H53" s="137" t="s">
        <v>3636</v>
      </c>
      <c r="I53" s="142"/>
      <c r="J53" s="46"/>
      <c r="K53" s="46" t="str">
        <f>LOWER(DEC2HEX(L53,8))</f>
        <v>001f0000</v>
      </c>
      <c r="L53" s="46">
        <f>SUM(L54:L66)</f>
        <v>2031616</v>
      </c>
      <c r="M53" s="147"/>
      <c r="N53" s="148"/>
    </row>
    <row r="54" spans="1:14" ht="14.6">
      <c r="A54" s="48"/>
      <c r="B54" s="48"/>
      <c r="C54" s="48">
        <v>21</v>
      </c>
      <c r="D54" s="48">
        <v>31</v>
      </c>
      <c r="E54" s="48">
        <f t="shared" ref="E54:E65" si="19">D54+1-C54</f>
        <v>11</v>
      </c>
      <c r="F54" s="48" t="str">
        <f>CONCATENATE(E54,"'h",K54)</f>
        <v>11'h0</v>
      </c>
      <c r="G54" s="48" t="s">
        <v>2190</v>
      </c>
      <c r="H54" s="48" t="s">
        <v>2192</v>
      </c>
      <c r="I54" s="48" t="s">
        <v>2507</v>
      </c>
      <c r="J54" s="48">
        <v>0</v>
      </c>
      <c r="K54" s="48" t="str">
        <f t="shared" ref="K54:K65" si="20">LOWER(DEC2HEX((J54)))</f>
        <v>0</v>
      </c>
      <c r="L54" s="48">
        <f t="shared" ref="L54:L65" si="21">J54*(2^C54)</f>
        <v>0</v>
      </c>
      <c r="M54" s="147"/>
      <c r="N54" s="148"/>
    </row>
    <row r="55" spans="1:14" ht="14.6">
      <c r="A55" s="48"/>
      <c r="B55" s="48"/>
      <c r="C55" s="48">
        <f t="shared" ref="C55:D57" si="22">C56+1</f>
        <v>20</v>
      </c>
      <c r="D55" s="48">
        <f t="shared" si="22"/>
        <v>20</v>
      </c>
      <c r="E55" s="48">
        <f t="shared" si="19"/>
        <v>1</v>
      </c>
      <c r="F55" s="48" t="str">
        <f t="shared" ref="F55:F65" si="23">CONCATENATE(E55,"'h",K55)</f>
        <v>1'h1</v>
      </c>
      <c r="G55" s="48" t="s">
        <v>2191</v>
      </c>
      <c r="H55" s="48" t="s">
        <v>1837</v>
      </c>
      <c r="I55" s="48" t="s">
        <v>1838</v>
      </c>
      <c r="J55" s="48">
        <v>1</v>
      </c>
      <c r="K55" s="48" t="str">
        <f t="shared" si="20"/>
        <v>1</v>
      </c>
      <c r="L55" s="48">
        <f t="shared" si="21"/>
        <v>1048576</v>
      </c>
      <c r="M55" s="147"/>
      <c r="N55" s="148"/>
    </row>
    <row r="56" spans="1:14" ht="14.6">
      <c r="A56" s="48"/>
      <c r="B56" s="48"/>
      <c r="C56" s="48">
        <f t="shared" si="22"/>
        <v>19</v>
      </c>
      <c r="D56" s="48">
        <f t="shared" si="22"/>
        <v>19</v>
      </c>
      <c r="E56" s="48">
        <f t="shared" si="19"/>
        <v>1</v>
      </c>
      <c r="F56" s="48" t="str">
        <f t="shared" si="23"/>
        <v>1'h1</v>
      </c>
      <c r="G56" s="48" t="s">
        <v>2191</v>
      </c>
      <c r="H56" s="48" t="s">
        <v>1839</v>
      </c>
      <c r="I56" s="48" t="s">
        <v>1840</v>
      </c>
      <c r="J56" s="48">
        <v>1</v>
      </c>
      <c r="K56" s="48" t="str">
        <f t="shared" si="20"/>
        <v>1</v>
      </c>
      <c r="L56" s="48">
        <f t="shared" si="21"/>
        <v>524288</v>
      </c>
      <c r="M56" s="147"/>
      <c r="N56" s="148"/>
    </row>
    <row r="57" spans="1:14" ht="14.6">
      <c r="A57" s="48"/>
      <c r="B57" s="48"/>
      <c r="C57" s="48">
        <f t="shared" si="22"/>
        <v>18</v>
      </c>
      <c r="D57" s="48">
        <f t="shared" si="22"/>
        <v>18</v>
      </c>
      <c r="E57" s="48">
        <f t="shared" si="19"/>
        <v>1</v>
      </c>
      <c r="F57" s="48" t="str">
        <f t="shared" si="23"/>
        <v>1'h1</v>
      </c>
      <c r="G57" s="48" t="s">
        <v>2191</v>
      </c>
      <c r="H57" s="48" t="s">
        <v>1841</v>
      </c>
      <c r="I57" s="48" t="s">
        <v>1842</v>
      </c>
      <c r="J57" s="48">
        <v>1</v>
      </c>
      <c r="K57" s="48" t="str">
        <f t="shared" si="20"/>
        <v>1</v>
      </c>
      <c r="L57" s="48">
        <f t="shared" si="21"/>
        <v>262144</v>
      </c>
      <c r="M57" s="147"/>
      <c r="N57" s="148"/>
    </row>
    <row r="58" spans="1:14" ht="14.6">
      <c r="A58" s="48"/>
      <c r="B58" s="48"/>
      <c r="C58" s="48">
        <v>17</v>
      </c>
      <c r="D58" s="48">
        <v>17</v>
      </c>
      <c r="E58" s="48">
        <f t="shared" si="19"/>
        <v>1</v>
      </c>
      <c r="F58" s="48" t="str">
        <f t="shared" si="23"/>
        <v>1'h1</v>
      </c>
      <c r="G58" s="48" t="s">
        <v>2191</v>
      </c>
      <c r="H58" s="48" t="s">
        <v>1843</v>
      </c>
      <c r="I58" s="48" t="s">
        <v>1844</v>
      </c>
      <c r="J58" s="48">
        <v>1</v>
      </c>
      <c r="K58" s="48" t="str">
        <f t="shared" si="20"/>
        <v>1</v>
      </c>
      <c r="L58" s="48">
        <f t="shared" si="21"/>
        <v>131072</v>
      </c>
      <c r="M58" s="147"/>
      <c r="N58" s="148"/>
    </row>
    <row r="59" spans="1:14" ht="14.6">
      <c r="A59" s="48"/>
      <c r="B59" s="48"/>
      <c r="C59" s="48">
        <v>16</v>
      </c>
      <c r="D59" s="48">
        <v>16</v>
      </c>
      <c r="E59" s="48">
        <f t="shared" si="19"/>
        <v>1</v>
      </c>
      <c r="F59" s="48" t="str">
        <f t="shared" si="23"/>
        <v>1'h1</v>
      </c>
      <c r="G59" s="48" t="s">
        <v>2191</v>
      </c>
      <c r="H59" s="48" t="s">
        <v>4100</v>
      </c>
      <c r="I59" s="48" t="s">
        <v>4182</v>
      </c>
      <c r="J59" s="48">
        <v>1</v>
      </c>
      <c r="K59" s="48" t="str">
        <f t="shared" si="20"/>
        <v>1</v>
      </c>
      <c r="L59" s="48">
        <f t="shared" si="21"/>
        <v>65536</v>
      </c>
      <c r="M59" s="147"/>
      <c r="N59" s="148"/>
    </row>
    <row r="60" spans="1:14" ht="14.6">
      <c r="A60" s="48"/>
      <c r="B60" s="48"/>
      <c r="C60" s="48">
        <v>5</v>
      </c>
      <c r="D60" s="48">
        <v>15</v>
      </c>
      <c r="E60" s="48">
        <f t="shared" si="19"/>
        <v>11</v>
      </c>
      <c r="F60" s="48" t="str">
        <f t="shared" si="23"/>
        <v>11'h0</v>
      </c>
      <c r="G60" s="48" t="s">
        <v>2190</v>
      </c>
      <c r="H60" s="48" t="s">
        <v>2192</v>
      </c>
      <c r="I60" s="48" t="s">
        <v>2507</v>
      </c>
      <c r="J60" s="48">
        <v>0</v>
      </c>
      <c r="K60" s="48" t="str">
        <f t="shared" si="20"/>
        <v>0</v>
      </c>
      <c r="L60" s="48">
        <f t="shared" si="21"/>
        <v>0</v>
      </c>
      <c r="M60" s="147"/>
      <c r="N60" s="148"/>
    </row>
    <row r="61" spans="1:14" ht="14.6">
      <c r="A61" s="48"/>
      <c r="B61" s="48"/>
      <c r="C61" s="48">
        <v>4</v>
      </c>
      <c r="D61" s="48">
        <v>4</v>
      </c>
      <c r="E61" s="48">
        <f t="shared" si="19"/>
        <v>1</v>
      </c>
      <c r="F61" s="48" t="str">
        <f t="shared" si="23"/>
        <v>1'h0</v>
      </c>
      <c r="G61" s="48" t="s">
        <v>2191</v>
      </c>
      <c r="H61" s="48" t="s">
        <v>1845</v>
      </c>
      <c r="I61" s="48" t="s">
        <v>1846</v>
      </c>
      <c r="J61" s="48">
        <v>0</v>
      </c>
      <c r="K61" s="48" t="str">
        <f t="shared" si="20"/>
        <v>0</v>
      </c>
      <c r="L61" s="48">
        <f t="shared" si="21"/>
        <v>0</v>
      </c>
      <c r="M61" s="147"/>
      <c r="N61" s="148"/>
    </row>
    <row r="62" spans="1:14" ht="14.6">
      <c r="A62" s="48"/>
      <c r="B62" s="48"/>
      <c r="C62" s="48">
        <v>3</v>
      </c>
      <c r="D62" s="48">
        <v>3</v>
      </c>
      <c r="E62" s="48">
        <f t="shared" si="19"/>
        <v>1</v>
      </c>
      <c r="F62" s="48" t="str">
        <f t="shared" si="23"/>
        <v>1'h0</v>
      </c>
      <c r="G62" s="48" t="s">
        <v>2191</v>
      </c>
      <c r="H62" s="48" t="s">
        <v>1847</v>
      </c>
      <c r="I62" s="48" t="s">
        <v>1848</v>
      </c>
      <c r="J62" s="48">
        <v>0</v>
      </c>
      <c r="K62" s="48" t="str">
        <f t="shared" si="20"/>
        <v>0</v>
      </c>
      <c r="L62" s="48">
        <f t="shared" si="21"/>
        <v>0</v>
      </c>
      <c r="M62" s="147"/>
      <c r="N62" s="148"/>
    </row>
    <row r="63" spans="1:14" ht="14.6">
      <c r="A63" s="48"/>
      <c r="B63" s="48"/>
      <c r="C63" s="48">
        <v>2</v>
      </c>
      <c r="D63" s="48">
        <v>2</v>
      </c>
      <c r="E63" s="48">
        <f t="shared" si="19"/>
        <v>1</v>
      </c>
      <c r="F63" s="48" t="str">
        <f t="shared" si="23"/>
        <v>1'h0</v>
      </c>
      <c r="G63" s="48" t="s">
        <v>2191</v>
      </c>
      <c r="H63" s="48" t="s">
        <v>1849</v>
      </c>
      <c r="I63" s="48" t="s">
        <v>1850</v>
      </c>
      <c r="J63" s="48">
        <v>0</v>
      </c>
      <c r="K63" s="48" t="str">
        <f t="shared" si="20"/>
        <v>0</v>
      </c>
      <c r="L63" s="48">
        <f t="shared" si="21"/>
        <v>0</v>
      </c>
      <c r="M63" s="147"/>
      <c r="N63" s="148"/>
    </row>
    <row r="64" spans="1:14" ht="14.6">
      <c r="A64" s="48"/>
      <c r="B64" s="48"/>
      <c r="C64" s="48">
        <v>1</v>
      </c>
      <c r="D64" s="48">
        <v>1</v>
      </c>
      <c r="E64" s="48">
        <f t="shared" si="19"/>
        <v>1</v>
      </c>
      <c r="F64" s="48" t="str">
        <f t="shared" si="23"/>
        <v>1'h0</v>
      </c>
      <c r="G64" s="48" t="s">
        <v>2191</v>
      </c>
      <c r="H64" s="48" t="s">
        <v>1851</v>
      </c>
      <c r="I64" s="48" t="s">
        <v>1852</v>
      </c>
      <c r="J64" s="48">
        <v>0</v>
      </c>
      <c r="K64" s="48" t="str">
        <f t="shared" si="20"/>
        <v>0</v>
      </c>
      <c r="L64" s="48">
        <f t="shared" si="21"/>
        <v>0</v>
      </c>
      <c r="M64" s="147"/>
      <c r="N64" s="148"/>
    </row>
    <row r="65" spans="1:14" ht="14.6">
      <c r="A65" s="48"/>
      <c r="B65" s="48"/>
      <c r="C65" s="48">
        <v>0</v>
      </c>
      <c r="D65" s="48">
        <v>0</v>
      </c>
      <c r="E65" s="48">
        <f t="shared" si="19"/>
        <v>1</v>
      </c>
      <c r="F65" s="48" t="str">
        <f t="shared" si="23"/>
        <v>1'h0</v>
      </c>
      <c r="G65" s="48" t="s">
        <v>2191</v>
      </c>
      <c r="H65" s="48" t="s">
        <v>3637</v>
      </c>
      <c r="I65" s="48" t="s">
        <v>4101</v>
      </c>
      <c r="J65" s="48">
        <v>0</v>
      </c>
      <c r="K65" s="48" t="str">
        <f t="shared" si="20"/>
        <v>0</v>
      </c>
      <c r="L65" s="48">
        <f t="shared" si="21"/>
        <v>0</v>
      </c>
      <c r="M65" s="147"/>
      <c r="N65" s="148"/>
    </row>
    <row r="66" spans="1:14" ht="14.6">
      <c r="A66" s="46"/>
      <c r="B66" s="47" t="s">
        <v>3546</v>
      </c>
      <c r="C66" s="46"/>
      <c r="D66" s="46"/>
      <c r="E66" s="46">
        <f>SUM(E67:E67)</f>
        <v>32</v>
      </c>
      <c r="F66" s="97" t="str">
        <f>CONCATENATE("32'h",K66)</f>
        <v>32'h00000000</v>
      </c>
      <c r="G66" s="97"/>
      <c r="H66" s="137" t="s">
        <v>4102</v>
      </c>
      <c r="I66" s="142"/>
      <c r="J66" s="46"/>
      <c r="K66" s="46" t="str">
        <f>LOWER(DEC2HEX(L66,8))</f>
        <v>00000000</v>
      </c>
      <c r="L66" s="46">
        <f>SUM(L67:L67)</f>
        <v>0</v>
      </c>
      <c r="M66" s="147"/>
      <c r="N66" s="148"/>
    </row>
    <row r="67" spans="1:14" ht="14.6">
      <c r="A67" s="48"/>
      <c r="B67" s="48"/>
      <c r="C67" s="48">
        <v>0</v>
      </c>
      <c r="D67" s="48">
        <v>31</v>
      </c>
      <c r="E67" s="48">
        <f>D67+1-C67</f>
        <v>32</v>
      </c>
      <c r="F67" s="48" t="str">
        <f>CONCATENATE(E67,"'h",K67)</f>
        <v>32'h0</v>
      </c>
      <c r="G67" s="48" t="s">
        <v>4183</v>
      </c>
      <c r="H67" s="48" t="s">
        <v>4184</v>
      </c>
      <c r="I67" s="48" t="s">
        <v>2507</v>
      </c>
      <c r="J67" s="48">
        <v>0</v>
      </c>
      <c r="K67" s="48" t="str">
        <f>LOWER(DEC2HEX((J67)))</f>
        <v>0</v>
      </c>
      <c r="L67" s="48">
        <f>J67*(2^C67)</f>
        <v>0</v>
      </c>
      <c r="M67" s="147"/>
      <c r="N67" s="148"/>
    </row>
    <row r="68" spans="1:14" ht="14.6">
      <c r="A68" s="46"/>
      <c r="B68" s="47" t="s">
        <v>4185</v>
      </c>
      <c r="C68" s="46"/>
      <c r="D68" s="46"/>
      <c r="E68" s="46">
        <f>SUM(E69:E69)</f>
        <v>32</v>
      </c>
      <c r="F68" s="97" t="str">
        <f>CONCATENATE("32'h",K68)</f>
        <v>32'h00000000</v>
      </c>
      <c r="G68" s="97"/>
      <c r="H68" s="137" t="s">
        <v>4103</v>
      </c>
      <c r="I68" s="142"/>
      <c r="J68" s="46"/>
      <c r="K68" s="46" t="str">
        <f>LOWER(DEC2HEX(L68,8))</f>
        <v>00000000</v>
      </c>
      <c r="L68" s="46">
        <f>SUM(L69:L69)</f>
        <v>0</v>
      </c>
      <c r="M68" s="147"/>
      <c r="N68" s="148"/>
    </row>
    <row r="69" spans="1:14" ht="14.6">
      <c r="A69" s="48"/>
      <c r="B69" s="48"/>
      <c r="C69" s="48">
        <v>0</v>
      </c>
      <c r="D69" s="48">
        <v>31</v>
      </c>
      <c r="E69" s="48">
        <f>D69+1-C69</f>
        <v>32</v>
      </c>
      <c r="F69" s="48" t="str">
        <f>CONCATENATE(E69,"'h",K69)</f>
        <v>32'h0</v>
      </c>
      <c r="G69" s="48" t="s">
        <v>2190</v>
      </c>
      <c r="H69" s="48" t="s">
        <v>2192</v>
      </c>
      <c r="I69" s="48" t="s">
        <v>2507</v>
      </c>
      <c r="J69" s="48">
        <v>0</v>
      </c>
      <c r="K69" s="48" t="str">
        <f>LOWER(DEC2HEX((J69)))</f>
        <v>0</v>
      </c>
      <c r="L69" s="48">
        <f>J69*(2^C69)</f>
        <v>0</v>
      </c>
      <c r="M69" s="147"/>
      <c r="N69" s="148"/>
    </row>
    <row r="70" spans="1:14" ht="14.6">
      <c r="A70" s="46"/>
      <c r="B70" s="47" t="s">
        <v>3552</v>
      </c>
      <c r="C70" s="46"/>
      <c r="D70" s="46"/>
      <c r="E70" s="46">
        <f>SUM(E71:E81)</f>
        <v>32</v>
      </c>
      <c r="F70" s="97" t="str">
        <f>CONCATENATE("32'h",K70)</f>
        <v>32'h001f0000</v>
      </c>
      <c r="G70" s="97"/>
      <c r="H70" s="137" t="s">
        <v>3638</v>
      </c>
      <c r="I70" s="142"/>
      <c r="J70" s="46"/>
      <c r="K70" s="46" t="str">
        <f>LOWER(DEC2HEX(L70,8))</f>
        <v>001f0000</v>
      </c>
      <c r="L70" s="46">
        <f>SUM(L72:L81)</f>
        <v>2031616</v>
      </c>
      <c r="M70" s="147"/>
      <c r="N70" s="148"/>
    </row>
    <row r="71" spans="1:14" ht="14.6">
      <c r="A71" s="48"/>
      <c r="B71" s="48"/>
      <c r="C71" s="48">
        <v>21</v>
      </c>
      <c r="D71" s="48">
        <v>31</v>
      </c>
      <c r="E71" s="48">
        <f t="shared" ref="E71:E81" si="24">D71+1-C71</f>
        <v>11</v>
      </c>
      <c r="F71" s="48" t="str">
        <f t="shared" ref="F71:F81" si="25">CONCATENATE(E71,"'h",K71)</f>
        <v>11'h0</v>
      </c>
      <c r="G71" s="48" t="s">
        <v>2190</v>
      </c>
      <c r="H71" s="48" t="s">
        <v>2192</v>
      </c>
      <c r="I71" s="48" t="s">
        <v>2507</v>
      </c>
      <c r="J71" s="48">
        <v>0</v>
      </c>
      <c r="K71" s="48" t="str">
        <f t="shared" ref="K71:K81" si="26">LOWER(DEC2HEX((J71)))</f>
        <v>0</v>
      </c>
      <c r="L71" s="48">
        <f t="shared" ref="L71:L81" si="27">J71*(2^C71)</f>
        <v>0</v>
      </c>
      <c r="M71" s="147"/>
      <c r="N71" s="148"/>
    </row>
    <row r="72" spans="1:14" ht="14.6">
      <c r="A72" s="48"/>
      <c r="B72" s="48"/>
      <c r="C72" s="48">
        <f t="shared" ref="C72:D75" si="28">C73+1</f>
        <v>20</v>
      </c>
      <c r="D72" s="48">
        <f t="shared" si="28"/>
        <v>20</v>
      </c>
      <c r="E72" s="48">
        <f t="shared" si="24"/>
        <v>1</v>
      </c>
      <c r="F72" s="48" t="str">
        <f t="shared" si="25"/>
        <v>1'h1</v>
      </c>
      <c r="G72" s="48" t="s">
        <v>211</v>
      </c>
      <c r="H72" s="48" t="s">
        <v>1853</v>
      </c>
      <c r="I72" s="48" t="s">
        <v>4186</v>
      </c>
      <c r="J72" s="48">
        <v>1</v>
      </c>
      <c r="K72" s="48" t="str">
        <f t="shared" si="26"/>
        <v>1</v>
      </c>
      <c r="L72" s="48">
        <f t="shared" si="27"/>
        <v>1048576</v>
      </c>
      <c r="M72" s="147"/>
      <c r="N72" s="148"/>
    </row>
    <row r="73" spans="1:14" ht="14.6">
      <c r="A73" s="48"/>
      <c r="B73" s="48"/>
      <c r="C73" s="48">
        <f t="shared" si="28"/>
        <v>19</v>
      </c>
      <c r="D73" s="48">
        <f t="shared" si="28"/>
        <v>19</v>
      </c>
      <c r="E73" s="48">
        <f t="shared" si="24"/>
        <v>1</v>
      </c>
      <c r="F73" s="48" t="str">
        <f t="shared" si="25"/>
        <v>1'h1</v>
      </c>
      <c r="G73" s="48" t="s">
        <v>211</v>
      </c>
      <c r="H73" s="48" t="s">
        <v>1854</v>
      </c>
      <c r="I73" s="48" t="s">
        <v>4104</v>
      </c>
      <c r="J73" s="48">
        <v>1</v>
      </c>
      <c r="K73" s="48" t="str">
        <f t="shared" si="26"/>
        <v>1</v>
      </c>
      <c r="L73" s="48">
        <f t="shared" si="27"/>
        <v>524288</v>
      </c>
      <c r="M73" s="147"/>
      <c r="N73" s="148"/>
    </row>
    <row r="74" spans="1:14" ht="14.6">
      <c r="A74" s="48"/>
      <c r="B74" s="48"/>
      <c r="C74" s="48">
        <f t="shared" si="28"/>
        <v>18</v>
      </c>
      <c r="D74" s="48">
        <f t="shared" si="28"/>
        <v>18</v>
      </c>
      <c r="E74" s="48">
        <f t="shared" si="24"/>
        <v>1</v>
      </c>
      <c r="F74" s="48" t="str">
        <f t="shared" si="25"/>
        <v>1'h1</v>
      </c>
      <c r="G74" s="48" t="s">
        <v>211</v>
      </c>
      <c r="H74" s="48" t="s">
        <v>1855</v>
      </c>
      <c r="I74" s="48" t="s">
        <v>4105</v>
      </c>
      <c r="J74" s="48">
        <v>1</v>
      </c>
      <c r="K74" s="48" t="str">
        <f t="shared" si="26"/>
        <v>1</v>
      </c>
      <c r="L74" s="48">
        <f t="shared" si="27"/>
        <v>262144</v>
      </c>
      <c r="M74" s="147"/>
      <c r="N74" s="148"/>
    </row>
    <row r="75" spans="1:14" ht="14.6">
      <c r="A75" s="48"/>
      <c r="B75" s="48"/>
      <c r="C75" s="48">
        <f t="shared" si="28"/>
        <v>17</v>
      </c>
      <c r="D75" s="48">
        <f t="shared" si="28"/>
        <v>17</v>
      </c>
      <c r="E75" s="48">
        <f t="shared" si="24"/>
        <v>1</v>
      </c>
      <c r="F75" s="48" t="str">
        <f t="shared" si="25"/>
        <v>1'h1</v>
      </c>
      <c r="G75" s="48" t="s">
        <v>211</v>
      </c>
      <c r="H75" s="48" t="s">
        <v>1856</v>
      </c>
      <c r="I75" s="48" t="s">
        <v>4106</v>
      </c>
      <c r="J75" s="48">
        <v>1</v>
      </c>
      <c r="K75" s="48" t="str">
        <f t="shared" si="26"/>
        <v>1</v>
      </c>
      <c r="L75" s="48">
        <f t="shared" si="27"/>
        <v>131072</v>
      </c>
      <c r="M75" s="147"/>
      <c r="N75" s="148"/>
    </row>
    <row r="76" spans="1:14" ht="14.6">
      <c r="A76" s="48"/>
      <c r="B76" s="48"/>
      <c r="C76" s="48">
        <v>16</v>
      </c>
      <c r="D76" s="48">
        <v>16</v>
      </c>
      <c r="E76" s="48">
        <f t="shared" si="24"/>
        <v>1</v>
      </c>
      <c r="F76" s="48" t="str">
        <f t="shared" si="25"/>
        <v>1'h1</v>
      </c>
      <c r="G76" s="48" t="s">
        <v>211</v>
      </c>
      <c r="H76" s="48" t="s">
        <v>1857</v>
      </c>
      <c r="I76" s="48" t="s">
        <v>4107</v>
      </c>
      <c r="J76" s="48">
        <v>1</v>
      </c>
      <c r="K76" s="48" t="str">
        <f t="shared" si="26"/>
        <v>1</v>
      </c>
      <c r="L76" s="48">
        <f t="shared" si="27"/>
        <v>65536</v>
      </c>
      <c r="M76" s="147"/>
      <c r="N76" s="148"/>
    </row>
    <row r="77" spans="1:14" ht="14.6">
      <c r="A77" s="48"/>
      <c r="B77" s="48"/>
      <c r="C77" s="48">
        <v>4</v>
      </c>
      <c r="D77" s="48">
        <v>15</v>
      </c>
      <c r="E77" s="48">
        <f t="shared" si="24"/>
        <v>12</v>
      </c>
      <c r="F77" s="48" t="str">
        <f t="shared" si="25"/>
        <v>12'h0</v>
      </c>
      <c r="G77" s="48" t="s">
        <v>4183</v>
      </c>
      <c r="H77" s="48" t="s">
        <v>106</v>
      </c>
      <c r="I77" s="146" t="s">
        <v>334</v>
      </c>
      <c r="J77" s="48">
        <v>0</v>
      </c>
      <c r="K77" s="48" t="str">
        <f t="shared" si="26"/>
        <v>0</v>
      </c>
      <c r="L77" s="48">
        <f t="shared" si="27"/>
        <v>0</v>
      </c>
      <c r="M77" s="147"/>
      <c r="N77" s="148"/>
    </row>
    <row r="78" spans="1:14" ht="14.6">
      <c r="A78" s="48"/>
      <c r="B78" s="48"/>
      <c r="C78" s="48">
        <v>3</v>
      </c>
      <c r="D78" s="48">
        <v>3</v>
      </c>
      <c r="E78" s="48">
        <f t="shared" si="24"/>
        <v>1</v>
      </c>
      <c r="F78" s="48" t="str">
        <f t="shared" si="25"/>
        <v>1'h0</v>
      </c>
      <c r="G78" s="48" t="s">
        <v>4187</v>
      </c>
      <c r="H78" s="48" t="s">
        <v>4108</v>
      </c>
      <c r="I78" s="146" t="s">
        <v>4109</v>
      </c>
      <c r="J78" s="48">
        <v>0</v>
      </c>
      <c r="K78" s="48" t="str">
        <f t="shared" si="26"/>
        <v>0</v>
      </c>
      <c r="L78" s="48">
        <f t="shared" si="27"/>
        <v>0</v>
      </c>
      <c r="M78" s="147"/>
      <c r="N78" s="148"/>
    </row>
    <row r="79" spans="1:14" ht="14.6">
      <c r="A79" s="48"/>
      <c r="B79" s="48"/>
      <c r="C79" s="48">
        <v>2</v>
      </c>
      <c r="D79" s="48">
        <v>2</v>
      </c>
      <c r="E79" s="48">
        <f t="shared" si="24"/>
        <v>1</v>
      </c>
      <c r="F79" s="48" t="str">
        <f t="shared" si="25"/>
        <v>1'h0</v>
      </c>
      <c r="G79" s="48" t="s">
        <v>2506</v>
      </c>
      <c r="H79" s="48" t="s">
        <v>1858</v>
      </c>
      <c r="I79" s="146" t="s">
        <v>4110</v>
      </c>
      <c r="J79" s="48">
        <v>0</v>
      </c>
      <c r="K79" s="48" t="str">
        <f t="shared" si="26"/>
        <v>0</v>
      </c>
      <c r="L79" s="48">
        <f t="shared" si="27"/>
        <v>0</v>
      </c>
      <c r="M79" s="147"/>
      <c r="N79" s="148"/>
    </row>
    <row r="80" spans="1:14" ht="14.6">
      <c r="A80" s="48"/>
      <c r="B80" s="48"/>
      <c r="C80" s="48">
        <v>1</v>
      </c>
      <c r="D80" s="48">
        <v>1</v>
      </c>
      <c r="E80" s="48">
        <f t="shared" si="24"/>
        <v>1</v>
      </c>
      <c r="F80" s="48" t="str">
        <f t="shared" si="25"/>
        <v>1'h0</v>
      </c>
      <c r="G80" s="48" t="s">
        <v>211</v>
      </c>
      <c r="H80" s="48" t="s">
        <v>1859</v>
      </c>
      <c r="I80" s="146" t="s">
        <v>4111</v>
      </c>
      <c r="J80" s="48">
        <v>0</v>
      </c>
      <c r="K80" s="48" t="str">
        <f t="shared" si="26"/>
        <v>0</v>
      </c>
      <c r="L80" s="48">
        <f t="shared" si="27"/>
        <v>0</v>
      </c>
      <c r="M80" s="147"/>
      <c r="N80" s="148"/>
    </row>
    <row r="81" spans="1:14" ht="14.6">
      <c r="A81" s="48"/>
      <c r="B81" s="48"/>
      <c r="C81" s="48">
        <v>0</v>
      </c>
      <c r="D81" s="48">
        <v>0</v>
      </c>
      <c r="E81" s="48">
        <f t="shared" si="24"/>
        <v>1</v>
      </c>
      <c r="F81" s="48" t="str">
        <f t="shared" si="25"/>
        <v>1'h0</v>
      </c>
      <c r="G81" s="48" t="s">
        <v>211</v>
      </c>
      <c r="H81" s="48" t="s">
        <v>1860</v>
      </c>
      <c r="I81" s="146" t="s">
        <v>4112</v>
      </c>
      <c r="J81" s="48">
        <v>0</v>
      </c>
      <c r="K81" s="48" t="str">
        <f t="shared" si="26"/>
        <v>0</v>
      </c>
      <c r="L81" s="48">
        <f t="shared" si="27"/>
        <v>0</v>
      </c>
      <c r="M81" s="147"/>
      <c r="N81" s="148"/>
    </row>
    <row r="82" spans="1:14" ht="14.6">
      <c r="A82" s="46"/>
      <c r="B82" s="47" t="s">
        <v>3556</v>
      </c>
      <c r="C82" s="46"/>
      <c r="D82" s="46"/>
      <c r="E82" s="46">
        <f>SUM(E83:E94)</f>
        <v>32</v>
      </c>
      <c r="F82" s="97" t="str">
        <f>CONCATENATE("32'h",K82)</f>
        <v>32'h00000000</v>
      </c>
      <c r="G82" s="97"/>
      <c r="H82" s="137" t="s">
        <v>4188</v>
      </c>
      <c r="I82" s="142"/>
      <c r="J82" s="46"/>
      <c r="K82" s="46" t="str">
        <f>LOWER(DEC2HEX(L82,8))</f>
        <v>00000000</v>
      </c>
      <c r="L82" s="46">
        <f>SUM(L95:L105)</f>
        <v>0</v>
      </c>
      <c r="M82" s="147"/>
      <c r="N82" s="148"/>
    </row>
    <row r="83" spans="1:14" ht="14.6">
      <c r="A83" s="48"/>
      <c r="B83" s="48"/>
      <c r="C83" s="48">
        <v>21</v>
      </c>
      <c r="D83" s="48">
        <v>31</v>
      </c>
      <c r="E83" s="48">
        <f t="shared" ref="E83:E94" si="29">D83+1-C83</f>
        <v>11</v>
      </c>
      <c r="F83" s="48" t="str">
        <f t="shared" ref="F83:F94" si="30">CONCATENATE(E83,"'h",K83)</f>
        <v>11'h0</v>
      </c>
      <c r="G83" s="48" t="s">
        <v>2190</v>
      </c>
      <c r="H83" s="48" t="s">
        <v>2192</v>
      </c>
      <c r="I83" s="48" t="s">
        <v>2507</v>
      </c>
      <c r="J83" s="48">
        <v>0</v>
      </c>
      <c r="K83" s="48" t="str">
        <f t="shared" ref="K83:K94" si="31">LOWER(DEC2HEX((J83)))</f>
        <v>0</v>
      </c>
      <c r="L83" s="48">
        <f t="shared" ref="L83:L94" si="32">J83*(2^C83)</f>
        <v>0</v>
      </c>
      <c r="M83" s="147"/>
      <c r="N83" s="148"/>
    </row>
    <row r="84" spans="1:14" ht="14.6">
      <c r="A84" s="48"/>
      <c r="B84" s="48"/>
      <c r="C84" s="48">
        <f t="shared" ref="C84:D87" si="33">C85+1</f>
        <v>20</v>
      </c>
      <c r="D84" s="48">
        <f t="shared" si="33"/>
        <v>20</v>
      </c>
      <c r="E84" s="48">
        <f t="shared" si="29"/>
        <v>1</v>
      </c>
      <c r="F84" s="48" t="str">
        <f t="shared" si="30"/>
        <v>1'h0</v>
      </c>
      <c r="G84" s="48" t="s">
        <v>211</v>
      </c>
      <c r="H84" s="48" t="s">
        <v>1861</v>
      </c>
      <c r="I84" s="48" t="s">
        <v>4113</v>
      </c>
      <c r="J84" s="48">
        <v>0</v>
      </c>
      <c r="K84" s="48" t="str">
        <f t="shared" si="31"/>
        <v>0</v>
      </c>
      <c r="L84" s="48">
        <f t="shared" si="32"/>
        <v>0</v>
      </c>
      <c r="M84" s="147"/>
      <c r="N84" s="148"/>
    </row>
    <row r="85" spans="1:14" ht="14.6">
      <c r="A85" s="48"/>
      <c r="B85" s="48"/>
      <c r="C85" s="48">
        <f t="shared" si="33"/>
        <v>19</v>
      </c>
      <c r="D85" s="48">
        <f t="shared" si="33"/>
        <v>19</v>
      </c>
      <c r="E85" s="48">
        <f t="shared" si="29"/>
        <v>1</v>
      </c>
      <c r="F85" s="48" t="str">
        <f t="shared" si="30"/>
        <v>1'h0</v>
      </c>
      <c r="G85" s="48" t="s">
        <v>211</v>
      </c>
      <c r="H85" s="48" t="s">
        <v>1862</v>
      </c>
      <c r="I85" s="48" t="s">
        <v>4189</v>
      </c>
      <c r="J85" s="48">
        <v>0</v>
      </c>
      <c r="K85" s="48" t="str">
        <f t="shared" si="31"/>
        <v>0</v>
      </c>
      <c r="L85" s="48">
        <f t="shared" si="32"/>
        <v>0</v>
      </c>
      <c r="M85" s="147"/>
      <c r="N85" s="148"/>
    </row>
    <row r="86" spans="1:14" ht="14.6">
      <c r="A86" s="48"/>
      <c r="B86" s="48"/>
      <c r="C86" s="48">
        <f t="shared" si="33"/>
        <v>18</v>
      </c>
      <c r="D86" s="48">
        <f t="shared" si="33"/>
        <v>18</v>
      </c>
      <c r="E86" s="48">
        <f t="shared" si="29"/>
        <v>1</v>
      </c>
      <c r="F86" s="48" t="str">
        <f t="shared" si="30"/>
        <v>1'h0</v>
      </c>
      <c r="G86" s="48" t="s">
        <v>211</v>
      </c>
      <c r="H86" s="48" t="s">
        <v>1863</v>
      </c>
      <c r="I86" s="48" t="s">
        <v>4190</v>
      </c>
      <c r="J86" s="48">
        <v>0</v>
      </c>
      <c r="K86" s="48" t="str">
        <f t="shared" si="31"/>
        <v>0</v>
      </c>
      <c r="L86" s="48">
        <f t="shared" si="32"/>
        <v>0</v>
      </c>
      <c r="M86" s="147"/>
      <c r="N86" s="148"/>
    </row>
    <row r="87" spans="1:14" ht="14.6">
      <c r="A87" s="48"/>
      <c r="B87" s="48"/>
      <c r="C87" s="48">
        <f t="shared" si="33"/>
        <v>17</v>
      </c>
      <c r="D87" s="48">
        <f t="shared" si="33"/>
        <v>17</v>
      </c>
      <c r="E87" s="48">
        <f t="shared" si="29"/>
        <v>1</v>
      </c>
      <c r="F87" s="48" t="str">
        <f t="shared" si="30"/>
        <v>1'h0</v>
      </c>
      <c r="G87" s="48" t="s">
        <v>211</v>
      </c>
      <c r="H87" s="48" t="s">
        <v>1864</v>
      </c>
      <c r="I87" s="48" t="s">
        <v>4114</v>
      </c>
      <c r="J87" s="48">
        <v>0</v>
      </c>
      <c r="K87" s="48" t="str">
        <f t="shared" si="31"/>
        <v>0</v>
      </c>
      <c r="L87" s="48">
        <f t="shared" si="32"/>
        <v>0</v>
      </c>
      <c r="M87" s="147"/>
      <c r="N87" s="148"/>
    </row>
    <row r="88" spans="1:14" ht="14.6">
      <c r="A88" s="48"/>
      <c r="B88" s="48"/>
      <c r="C88" s="48">
        <v>16</v>
      </c>
      <c r="D88" s="48">
        <v>16</v>
      </c>
      <c r="E88" s="48">
        <f t="shared" si="29"/>
        <v>1</v>
      </c>
      <c r="F88" s="48" t="str">
        <f t="shared" si="30"/>
        <v>1'h0</v>
      </c>
      <c r="G88" s="48" t="s">
        <v>211</v>
      </c>
      <c r="H88" s="48" t="s">
        <v>4115</v>
      </c>
      <c r="I88" s="48" t="s">
        <v>4116</v>
      </c>
      <c r="J88" s="48">
        <v>0</v>
      </c>
      <c r="K88" s="48" t="str">
        <f t="shared" si="31"/>
        <v>0</v>
      </c>
      <c r="L88" s="48">
        <f t="shared" si="32"/>
        <v>0</v>
      </c>
      <c r="M88" s="147"/>
      <c r="N88" s="148"/>
    </row>
    <row r="89" spans="1:14" ht="14.6">
      <c r="A89" s="48"/>
      <c r="B89" s="48"/>
      <c r="C89" s="48">
        <v>5</v>
      </c>
      <c r="D89" s="48">
        <v>15</v>
      </c>
      <c r="E89" s="48">
        <f t="shared" si="29"/>
        <v>11</v>
      </c>
      <c r="F89" s="48" t="str">
        <f t="shared" si="30"/>
        <v>11'h0</v>
      </c>
      <c r="G89" s="48" t="s">
        <v>2190</v>
      </c>
      <c r="H89" s="48" t="s">
        <v>2192</v>
      </c>
      <c r="I89" s="48" t="s">
        <v>4191</v>
      </c>
      <c r="J89" s="48">
        <v>0</v>
      </c>
      <c r="K89" s="48" t="str">
        <f t="shared" si="31"/>
        <v>0</v>
      </c>
      <c r="L89" s="48">
        <f t="shared" si="32"/>
        <v>0</v>
      </c>
      <c r="M89" s="147"/>
      <c r="N89" s="148"/>
    </row>
    <row r="90" spans="1:14" ht="14.6">
      <c r="A90" s="48"/>
      <c r="B90" s="48"/>
      <c r="C90" s="48">
        <f t="shared" ref="C90:D93" si="34">C91+1</f>
        <v>4</v>
      </c>
      <c r="D90" s="48">
        <f t="shared" si="34"/>
        <v>4</v>
      </c>
      <c r="E90" s="48">
        <f t="shared" si="29"/>
        <v>1</v>
      </c>
      <c r="F90" s="48" t="str">
        <f t="shared" si="30"/>
        <v>1'h0</v>
      </c>
      <c r="G90" s="48" t="s">
        <v>211</v>
      </c>
      <c r="H90" s="48" t="s">
        <v>1865</v>
      </c>
      <c r="I90" s="48" t="s">
        <v>4117</v>
      </c>
      <c r="J90" s="48">
        <v>0</v>
      </c>
      <c r="K90" s="48" t="str">
        <f t="shared" si="31"/>
        <v>0</v>
      </c>
      <c r="L90" s="48">
        <f t="shared" si="32"/>
        <v>0</v>
      </c>
      <c r="M90" s="147"/>
      <c r="N90" s="148"/>
    </row>
    <row r="91" spans="1:14" ht="14.6">
      <c r="A91" s="48"/>
      <c r="B91" s="48"/>
      <c r="C91" s="48">
        <f t="shared" si="34"/>
        <v>3</v>
      </c>
      <c r="D91" s="48">
        <f t="shared" si="34"/>
        <v>3</v>
      </c>
      <c r="E91" s="48">
        <f t="shared" si="29"/>
        <v>1</v>
      </c>
      <c r="F91" s="48" t="str">
        <f t="shared" si="30"/>
        <v>1'h0</v>
      </c>
      <c r="G91" s="48" t="s">
        <v>211</v>
      </c>
      <c r="H91" s="48" t="s">
        <v>1866</v>
      </c>
      <c r="I91" s="48" t="s">
        <v>4192</v>
      </c>
      <c r="J91" s="48">
        <v>0</v>
      </c>
      <c r="K91" s="48" t="str">
        <f t="shared" si="31"/>
        <v>0</v>
      </c>
      <c r="L91" s="48">
        <f t="shared" si="32"/>
        <v>0</v>
      </c>
      <c r="M91" s="147"/>
      <c r="N91" s="148"/>
    </row>
    <row r="92" spans="1:14" ht="14.6">
      <c r="A92" s="48"/>
      <c r="B92" s="48"/>
      <c r="C92" s="48">
        <f t="shared" si="34"/>
        <v>2</v>
      </c>
      <c r="D92" s="48">
        <f t="shared" si="34"/>
        <v>2</v>
      </c>
      <c r="E92" s="48">
        <f t="shared" si="29"/>
        <v>1</v>
      </c>
      <c r="F92" s="48" t="str">
        <f t="shared" si="30"/>
        <v>1'h0</v>
      </c>
      <c r="G92" s="48" t="s">
        <v>211</v>
      </c>
      <c r="H92" s="48" t="s">
        <v>1867</v>
      </c>
      <c r="I92" s="48" t="s">
        <v>4118</v>
      </c>
      <c r="J92" s="48">
        <v>0</v>
      </c>
      <c r="K92" s="48" t="str">
        <f t="shared" si="31"/>
        <v>0</v>
      </c>
      <c r="L92" s="48">
        <f t="shared" si="32"/>
        <v>0</v>
      </c>
      <c r="M92" s="147"/>
      <c r="N92" s="148"/>
    </row>
    <row r="93" spans="1:14" ht="14.6">
      <c r="A93" s="48"/>
      <c r="B93" s="48"/>
      <c r="C93" s="48">
        <f t="shared" si="34"/>
        <v>1</v>
      </c>
      <c r="D93" s="48">
        <f t="shared" si="34"/>
        <v>1</v>
      </c>
      <c r="E93" s="48">
        <f t="shared" si="29"/>
        <v>1</v>
      </c>
      <c r="F93" s="48" t="str">
        <f t="shared" si="30"/>
        <v>1'h0</v>
      </c>
      <c r="G93" s="48" t="s">
        <v>211</v>
      </c>
      <c r="H93" s="48" t="s">
        <v>1868</v>
      </c>
      <c r="I93" s="48" t="s">
        <v>4193</v>
      </c>
      <c r="J93" s="48">
        <v>0</v>
      </c>
      <c r="K93" s="48" t="str">
        <f t="shared" si="31"/>
        <v>0</v>
      </c>
      <c r="L93" s="48">
        <f t="shared" si="32"/>
        <v>0</v>
      </c>
      <c r="M93" s="147"/>
      <c r="N93" s="148"/>
    </row>
    <row r="94" spans="1:14" ht="14.6">
      <c r="A94" s="48"/>
      <c r="B94" s="48"/>
      <c r="C94" s="48">
        <v>0</v>
      </c>
      <c r="D94" s="48">
        <v>0</v>
      </c>
      <c r="E94" s="48">
        <f t="shared" si="29"/>
        <v>1</v>
      </c>
      <c r="F94" s="48" t="str">
        <f t="shared" si="30"/>
        <v>1'h0</v>
      </c>
      <c r="G94" s="48" t="s">
        <v>211</v>
      </c>
      <c r="H94" s="48" t="s">
        <v>1869</v>
      </c>
      <c r="I94" s="48" t="s">
        <v>4194</v>
      </c>
      <c r="J94" s="48">
        <v>0</v>
      </c>
      <c r="K94" s="48" t="str">
        <f t="shared" si="31"/>
        <v>0</v>
      </c>
      <c r="L94" s="48">
        <f t="shared" si="32"/>
        <v>0</v>
      </c>
      <c r="M94" s="147"/>
      <c r="N94" s="148"/>
    </row>
    <row r="95" spans="1:14" ht="14.6">
      <c r="A95" s="46"/>
      <c r="B95" s="47" t="s">
        <v>4195</v>
      </c>
      <c r="C95" s="46"/>
      <c r="D95" s="46"/>
      <c r="E95" s="46">
        <f>SUM(E96:E106)</f>
        <v>32</v>
      </c>
      <c r="F95" s="97" t="str">
        <f>CONCATENATE("32'h",K95)</f>
        <v>32'h00000000</v>
      </c>
      <c r="G95" s="97"/>
      <c r="H95" s="137" t="s">
        <v>4196</v>
      </c>
      <c r="I95" s="142"/>
      <c r="J95" s="46"/>
      <c r="K95" s="46" t="str">
        <f>LOWER(DEC2HEX(L95,8))</f>
        <v>00000000</v>
      </c>
      <c r="L95" s="46">
        <f>SUM(L97:L106)</f>
        <v>0</v>
      </c>
      <c r="M95" s="147"/>
      <c r="N95" s="148"/>
    </row>
    <row r="96" spans="1:14" ht="14.6">
      <c r="A96" s="48"/>
      <c r="B96" s="48"/>
      <c r="C96" s="48">
        <v>21</v>
      </c>
      <c r="D96" s="48">
        <v>31</v>
      </c>
      <c r="E96" s="48">
        <f>D96+1-C96</f>
        <v>11</v>
      </c>
      <c r="F96" s="48" t="str">
        <f t="shared" ref="F96:F106" si="35">CONCATENATE(E96,"'h",K96)</f>
        <v>11'h0</v>
      </c>
      <c r="G96" s="48" t="s">
        <v>4197</v>
      </c>
      <c r="H96" s="48" t="s">
        <v>4198</v>
      </c>
      <c r="I96" s="48" t="s">
        <v>2507</v>
      </c>
      <c r="J96" s="48">
        <v>0</v>
      </c>
      <c r="K96" s="48" t="str">
        <f t="shared" ref="K96:K106" si="36">LOWER(DEC2HEX((J96)))</f>
        <v>0</v>
      </c>
      <c r="L96" s="48">
        <f t="shared" ref="L96:L106" si="37">J96*(2^C96)</f>
        <v>0</v>
      </c>
      <c r="M96" s="147"/>
      <c r="N96" s="148"/>
    </row>
    <row r="97" spans="1:14" ht="14.6">
      <c r="A97" s="48"/>
      <c r="B97" s="48"/>
      <c r="C97" s="48">
        <f t="shared" ref="C97:D100" si="38">C98+1</f>
        <v>20</v>
      </c>
      <c r="D97" s="48">
        <f t="shared" si="38"/>
        <v>20</v>
      </c>
      <c r="E97" s="48">
        <f t="shared" ref="E97:E106" si="39">D97+1-C97</f>
        <v>1</v>
      </c>
      <c r="F97" s="48" t="str">
        <f t="shared" si="35"/>
        <v>1'h0</v>
      </c>
      <c r="G97" s="48" t="s">
        <v>2190</v>
      </c>
      <c r="H97" s="48" t="s">
        <v>1870</v>
      </c>
      <c r="I97" s="48" t="s">
        <v>1871</v>
      </c>
      <c r="J97" s="48">
        <v>0</v>
      </c>
      <c r="K97" s="48" t="str">
        <f t="shared" si="36"/>
        <v>0</v>
      </c>
      <c r="L97" s="48">
        <f t="shared" si="37"/>
        <v>0</v>
      </c>
      <c r="M97" s="147"/>
      <c r="N97" s="148"/>
    </row>
    <row r="98" spans="1:14" ht="14.6">
      <c r="A98" s="48"/>
      <c r="B98" s="48"/>
      <c r="C98" s="48">
        <f t="shared" si="38"/>
        <v>19</v>
      </c>
      <c r="D98" s="48">
        <f t="shared" si="38"/>
        <v>19</v>
      </c>
      <c r="E98" s="48">
        <f t="shared" si="39"/>
        <v>1</v>
      </c>
      <c r="F98" s="48" t="str">
        <f t="shared" si="35"/>
        <v>1'h0</v>
      </c>
      <c r="G98" s="48" t="s">
        <v>4183</v>
      </c>
      <c r="H98" s="48" t="s">
        <v>1872</v>
      </c>
      <c r="I98" s="48" t="s">
        <v>1873</v>
      </c>
      <c r="J98" s="48">
        <v>0</v>
      </c>
      <c r="K98" s="48" t="str">
        <f t="shared" si="36"/>
        <v>0</v>
      </c>
      <c r="L98" s="48">
        <f t="shared" si="37"/>
        <v>0</v>
      </c>
      <c r="M98" s="147"/>
      <c r="N98" s="148"/>
    </row>
    <row r="99" spans="1:14" ht="14.6">
      <c r="A99" s="48"/>
      <c r="B99" s="48"/>
      <c r="C99" s="48">
        <f t="shared" si="38"/>
        <v>18</v>
      </c>
      <c r="D99" s="48">
        <f t="shared" si="38"/>
        <v>18</v>
      </c>
      <c r="E99" s="48">
        <f t="shared" si="39"/>
        <v>1</v>
      </c>
      <c r="F99" s="48" t="str">
        <f t="shared" si="35"/>
        <v>1'h0</v>
      </c>
      <c r="G99" s="48" t="s">
        <v>2190</v>
      </c>
      <c r="H99" s="48" t="s">
        <v>1874</v>
      </c>
      <c r="I99" s="48" t="s">
        <v>1875</v>
      </c>
      <c r="J99" s="48">
        <v>0</v>
      </c>
      <c r="K99" s="48" t="str">
        <f t="shared" si="36"/>
        <v>0</v>
      </c>
      <c r="L99" s="48">
        <f t="shared" si="37"/>
        <v>0</v>
      </c>
      <c r="M99" s="147"/>
      <c r="N99" s="148"/>
    </row>
    <row r="100" spans="1:14" ht="14.6">
      <c r="A100" s="48"/>
      <c r="B100" s="48"/>
      <c r="C100" s="48">
        <f t="shared" si="38"/>
        <v>17</v>
      </c>
      <c r="D100" s="48">
        <f t="shared" si="38"/>
        <v>17</v>
      </c>
      <c r="E100" s="48">
        <f t="shared" si="39"/>
        <v>1</v>
      </c>
      <c r="F100" s="48" t="str">
        <f t="shared" si="35"/>
        <v>1'h0</v>
      </c>
      <c r="G100" s="48" t="s">
        <v>4183</v>
      </c>
      <c r="H100" s="48" t="s">
        <v>1876</v>
      </c>
      <c r="I100" s="48" t="s">
        <v>1877</v>
      </c>
      <c r="J100" s="48">
        <v>0</v>
      </c>
      <c r="K100" s="48" t="str">
        <f t="shared" si="36"/>
        <v>0</v>
      </c>
      <c r="L100" s="48">
        <f t="shared" si="37"/>
        <v>0</v>
      </c>
      <c r="M100" s="147"/>
      <c r="N100" s="148"/>
    </row>
    <row r="101" spans="1:14" ht="14.6">
      <c r="A101" s="48"/>
      <c r="B101" s="48"/>
      <c r="C101" s="48">
        <v>16</v>
      </c>
      <c r="D101" s="48">
        <v>16</v>
      </c>
      <c r="E101" s="48">
        <f t="shared" si="39"/>
        <v>1</v>
      </c>
      <c r="F101" s="48" t="str">
        <f t="shared" si="35"/>
        <v>1'h0</v>
      </c>
      <c r="G101" s="48" t="s">
        <v>4199</v>
      </c>
      <c r="H101" s="48" t="s">
        <v>1878</v>
      </c>
      <c r="I101" s="48" t="s">
        <v>1879</v>
      </c>
      <c r="J101" s="48">
        <v>0</v>
      </c>
      <c r="K101" s="48" t="str">
        <f t="shared" si="36"/>
        <v>0</v>
      </c>
      <c r="L101" s="48">
        <f t="shared" si="37"/>
        <v>0</v>
      </c>
      <c r="M101" s="147"/>
      <c r="N101" s="148"/>
    </row>
    <row r="102" spans="1:14" ht="14.6">
      <c r="A102" s="48"/>
      <c r="B102" s="48"/>
      <c r="C102" s="48">
        <v>4</v>
      </c>
      <c r="D102" s="48">
        <v>15</v>
      </c>
      <c r="E102" s="48">
        <f t="shared" si="39"/>
        <v>12</v>
      </c>
      <c r="F102" s="48" t="str">
        <f t="shared" si="35"/>
        <v>12'h0</v>
      </c>
      <c r="G102" s="48" t="s">
        <v>2190</v>
      </c>
      <c r="H102" s="48" t="s">
        <v>106</v>
      </c>
      <c r="I102" s="146" t="s">
        <v>334</v>
      </c>
      <c r="J102" s="48">
        <v>0</v>
      </c>
      <c r="K102" s="48" t="str">
        <f t="shared" si="36"/>
        <v>0</v>
      </c>
      <c r="L102" s="48">
        <f t="shared" si="37"/>
        <v>0</v>
      </c>
      <c r="M102" s="147"/>
      <c r="N102" s="148"/>
    </row>
    <row r="103" spans="1:14" ht="14.6">
      <c r="A103" s="48"/>
      <c r="B103" s="48"/>
      <c r="C103" s="48">
        <v>3</v>
      </c>
      <c r="D103" s="48">
        <v>3</v>
      </c>
      <c r="E103" s="48">
        <f t="shared" si="39"/>
        <v>1</v>
      </c>
      <c r="F103" s="48" t="str">
        <f t="shared" si="35"/>
        <v>1'h0</v>
      </c>
      <c r="G103" s="48" t="s">
        <v>2190</v>
      </c>
      <c r="H103" s="48" t="s">
        <v>4119</v>
      </c>
      <c r="I103" s="146" t="s">
        <v>4120</v>
      </c>
      <c r="J103" s="48">
        <v>0</v>
      </c>
      <c r="K103" s="48" t="str">
        <f t="shared" si="36"/>
        <v>0</v>
      </c>
      <c r="L103" s="48">
        <f t="shared" si="37"/>
        <v>0</v>
      </c>
      <c r="M103" s="147"/>
      <c r="N103" s="148"/>
    </row>
    <row r="104" spans="1:14" ht="14.6">
      <c r="A104" s="48"/>
      <c r="B104" s="48"/>
      <c r="C104" s="48">
        <v>2</v>
      </c>
      <c r="D104" s="48">
        <v>2</v>
      </c>
      <c r="E104" s="48">
        <f t="shared" si="39"/>
        <v>1</v>
      </c>
      <c r="F104" s="48" t="str">
        <f t="shared" si="35"/>
        <v>1'h0</v>
      </c>
      <c r="G104" s="48" t="s">
        <v>2190</v>
      </c>
      <c r="H104" s="48" t="s">
        <v>1880</v>
      </c>
      <c r="I104" s="146" t="s">
        <v>1881</v>
      </c>
      <c r="J104" s="48">
        <v>0</v>
      </c>
      <c r="K104" s="48" t="str">
        <f t="shared" si="36"/>
        <v>0</v>
      </c>
      <c r="L104" s="48">
        <f t="shared" si="37"/>
        <v>0</v>
      </c>
      <c r="M104" s="147"/>
      <c r="N104" s="148"/>
    </row>
    <row r="105" spans="1:14" ht="14.6">
      <c r="A105" s="48"/>
      <c r="B105" s="48"/>
      <c r="C105" s="48">
        <v>1</v>
      </c>
      <c r="D105" s="48">
        <v>1</v>
      </c>
      <c r="E105" s="48">
        <f t="shared" si="39"/>
        <v>1</v>
      </c>
      <c r="F105" s="48" t="str">
        <f t="shared" si="35"/>
        <v>1'h0</v>
      </c>
      <c r="G105" s="48" t="s">
        <v>2190</v>
      </c>
      <c r="H105" s="48" t="s">
        <v>1882</v>
      </c>
      <c r="I105" s="146" t="s">
        <v>1883</v>
      </c>
      <c r="J105" s="48">
        <v>0</v>
      </c>
      <c r="K105" s="48" t="str">
        <f t="shared" si="36"/>
        <v>0</v>
      </c>
      <c r="L105" s="48">
        <f t="shared" si="37"/>
        <v>0</v>
      </c>
      <c r="M105" s="147"/>
      <c r="N105" s="148"/>
    </row>
    <row r="106" spans="1:14" ht="14.6">
      <c r="A106" s="48"/>
      <c r="B106" s="48"/>
      <c r="C106" s="48">
        <v>0</v>
      </c>
      <c r="D106" s="48">
        <v>0</v>
      </c>
      <c r="E106" s="48">
        <f t="shared" si="39"/>
        <v>1</v>
      </c>
      <c r="F106" s="48" t="str">
        <f t="shared" si="35"/>
        <v>1'h0</v>
      </c>
      <c r="G106" s="48" t="s">
        <v>2190</v>
      </c>
      <c r="H106" s="48" t="s">
        <v>1884</v>
      </c>
      <c r="I106" s="146" t="s">
        <v>1885</v>
      </c>
      <c r="J106" s="48">
        <v>0</v>
      </c>
      <c r="K106" s="48" t="str">
        <f t="shared" si="36"/>
        <v>0</v>
      </c>
      <c r="L106" s="48">
        <f t="shared" si="37"/>
        <v>0</v>
      </c>
      <c r="M106" s="147"/>
      <c r="N106" s="148"/>
    </row>
    <row r="107" spans="1:14" ht="14.6">
      <c r="A107" s="46"/>
      <c r="B107" s="47" t="s">
        <v>4200</v>
      </c>
      <c r="C107" s="46"/>
      <c r="D107" s="46"/>
      <c r="E107" s="46">
        <f>SUM(E108:E119)</f>
        <v>32</v>
      </c>
      <c r="F107" s="97" t="str">
        <f>CONCATENATE("32'h",K107)</f>
        <v>32'h00000000</v>
      </c>
      <c r="G107" s="97"/>
      <c r="H107" s="137" t="s">
        <v>4121</v>
      </c>
      <c r="I107" s="142"/>
      <c r="J107" s="46"/>
      <c r="K107" s="46" t="str">
        <f>LOWER(DEC2HEX(L107,8))</f>
        <v>00000000</v>
      </c>
      <c r="L107" s="46">
        <f>SUM(L108:L119)</f>
        <v>0</v>
      </c>
      <c r="M107" s="147"/>
      <c r="N107" s="148"/>
    </row>
    <row r="108" spans="1:14" ht="14.6">
      <c r="A108" s="48"/>
      <c r="B108" s="48"/>
      <c r="C108" s="48">
        <v>21</v>
      </c>
      <c r="D108" s="48">
        <v>31</v>
      </c>
      <c r="E108" s="48">
        <f t="shared" ref="E108:E119" si="40">D108+1-C108</f>
        <v>11</v>
      </c>
      <c r="F108" s="48" t="str">
        <f t="shared" ref="F108:F119" si="41">CONCATENATE(E108,"'h",K108)</f>
        <v>11'h0</v>
      </c>
      <c r="G108" s="48" t="s">
        <v>4201</v>
      </c>
      <c r="H108" s="48" t="s">
        <v>4198</v>
      </c>
      <c r="I108" s="48" t="s">
        <v>2507</v>
      </c>
      <c r="J108" s="48">
        <v>0</v>
      </c>
      <c r="K108" s="48" t="str">
        <f t="shared" ref="K108:K119" si="42">LOWER(DEC2HEX((J108)))</f>
        <v>0</v>
      </c>
      <c r="L108" s="48">
        <f t="shared" ref="L108:L119" si="43">J108*(2^C108)</f>
        <v>0</v>
      </c>
      <c r="M108" s="147"/>
      <c r="N108" s="148"/>
    </row>
    <row r="109" spans="1:14" ht="14.6">
      <c r="A109" s="48"/>
      <c r="B109" s="48"/>
      <c r="C109" s="48">
        <f t="shared" ref="C109:D112" si="44">C110+1</f>
        <v>20</v>
      </c>
      <c r="D109" s="48">
        <f t="shared" si="44"/>
        <v>20</v>
      </c>
      <c r="E109" s="48">
        <f t="shared" si="40"/>
        <v>1</v>
      </c>
      <c r="F109" s="48" t="str">
        <f t="shared" si="41"/>
        <v>1'h0</v>
      </c>
      <c r="G109" s="48" t="s">
        <v>4151</v>
      </c>
      <c r="H109" s="48" t="s">
        <v>1886</v>
      </c>
      <c r="I109" s="48" t="s">
        <v>1887</v>
      </c>
      <c r="J109" s="48">
        <v>0</v>
      </c>
      <c r="K109" s="48" t="str">
        <f t="shared" si="42"/>
        <v>0</v>
      </c>
      <c r="L109" s="48">
        <f t="shared" si="43"/>
        <v>0</v>
      </c>
      <c r="M109" s="147"/>
      <c r="N109" s="148"/>
    </row>
    <row r="110" spans="1:14" ht="14.6">
      <c r="A110" s="48"/>
      <c r="B110" s="48"/>
      <c r="C110" s="48">
        <f t="shared" si="44"/>
        <v>19</v>
      </c>
      <c r="D110" s="48">
        <f t="shared" si="44"/>
        <v>19</v>
      </c>
      <c r="E110" s="48">
        <f t="shared" si="40"/>
        <v>1</v>
      </c>
      <c r="F110" s="48" t="str">
        <f t="shared" si="41"/>
        <v>1'h0</v>
      </c>
      <c r="G110" s="48" t="s">
        <v>4201</v>
      </c>
      <c r="H110" s="48" t="s">
        <v>1888</v>
      </c>
      <c r="I110" s="48" t="s">
        <v>1889</v>
      </c>
      <c r="J110" s="48">
        <v>0</v>
      </c>
      <c r="K110" s="48" t="str">
        <f t="shared" si="42"/>
        <v>0</v>
      </c>
      <c r="L110" s="48">
        <f t="shared" si="43"/>
        <v>0</v>
      </c>
      <c r="M110" s="147"/>
      <c r="N110" s="148"/>
    </row>
    <row r="111" spans="1:14" ht="14.6">
      <c r="A111" s="48"/>
      <c r="B111" s="48"/>
      <c r="C111" s="48">
        <f t="shared" si="44"/>
        <v>18</v>
      </c>
      <c r="D111" s="48">
        <f t="shared" si="44"/>
        <v>18</v>
      </c>
      <c r="E111" s="48">
        <f t="shared" si="40"/>
        <v>1</v>
      </c>
      <c r="F111" s="48" t="str">
        <f t="shared" si="41"/>
        <v>1'h0</v>
      </c>
      <c r="G111" s="48" t="s">
        <v>4201</v>
      </c>
      <c r="H111" s="48" t="s">
        <v>1890</v>
      </c>
      <c r="I111" s="48" t="s">
        <v>1891</v>
      </c>
      <c r="J111" s="48">
        <v>0</v>
      </c>
      <c r="K111" s="48" t="str">
        <f t="shared" si="42"/>
        <v>0</v>
      </c>
      <c r="L111" s="48">
        <f t="shared" si="43"/>
        <v>0</v>
      </c>
      <c r="M111" s="147"/>
      <c r="N111" s="148"/>
    </row>
    <row r="112" spans="1:14" ht="14.6">
      <c r="A112" s="48"/>
      <c r="B112" s="48"/>
      <c r="C112" s="48">
        <f t="shared" si="44"/>
        <v>17</v>
      </c>
      <c r="D112" s="48">
        <f t="shared" si="44"/>
        <v>17</v>
      </c>
      <c r="E112" s="48">
        <f t="shared" si="40"/>
        <v>1</v>
      </c>
      <c r="F112" s="48" t="str">
        <f t="shared" si="41"/>
        <v>1'h0</v>
      </c>
      <c r="G112" s="48" t="s">
        <v>4202</v>
      </c>
      <c r="H112" s="48" t="s">
        <v>1892</v>
      </c>
      <c r="I112" s="48" t="s">
        <v>1893</v>
      </c>
      <c r="J112" s="48">
        <v>0</v>
      </c>
      <c r="K112" s="48" t="str">
        <f t="shared" si="42"/>
        <v>0</v>
      </c>
      <c r="L112" s="48">
        <f t="shared" si="43"/>
        <v>0</v>
      </c>
      <c r="M112" s="147"/>
      <c r="N112" s="148"/>
    </row>
    <row r="113" spans="1:14" ht="14.6">
      <c r="A113" s="48"/>
      <c r="B113" s="48"/>
      <c r="C113" s="48">
        <v>16</v>
      </c>
      <c r="D113" s="48">
        <v>16</v>
      </c>
      <c r="E113" s="48">
        <f t="shared" si="40"/>
        <v>1</v>
      </c>
      <c r="F113" s="48" t="str">
        <f t="shared" si="41"/>
        <v>1'h0</v>
      </c>
      <c r="G113" s="48" t="s">
        <v>2190</v>
      </c>
      <c r="H113" s="48" t="s">
        <v>1894</v>
      </c>
      <c r="I113" s="48" t="s">
        <v>1895</v>
      </c>
      <c r="J113" s="48">
        <v>0</v>
      </c>
      <c r="K113" s="48" t="str">
        <f t="shared" si="42"/>
        <v>0</v>
      </c>
      <c r="L113" s="48">
        <f t="shared" si="43"/>
        <v>0</v>
      </c>
      <c r="M113" s="147"/>
      <c r="N113" s="148"/>
    </row>
    <row r="114" spans="1:14" ht="14.6">
      <c r="A114" s="48"/>
      <c r="B114" s="48"/>
      <c r="C114" s="48">
        <v>5</v>
      </c>
      <c r="D114" s="48">
        <v>15</v>
      </c>
      <c r="E114" s="48">
        <f t="shared" si="40"/>
        <v>11</v>
      </c>
      <c r="F114" s="48" t="str">
        <f t="shared" si="41"/>
        <v>11'h0</v>
      </c>
      <c r="G114" s="48" t="s">
        <v>2190</v>
      </c>
      <c r="H114" s="48" t="s">
        <v>2192</v>
      </c>
      <c r="I114" s="48" t="s">
        <v>2507</v>
      </c>
      <c r="J114" s="48">
        <v>0</v>
      </c>
      <c r="K114" s="48" t="str">
        <f t="shared" si="42"/>
        <v>0</v>
      </c>
      <c r="L114" s="48">
        <f t="shared" si="43"/>
        <v>0</v>
      </c>
      <c r="M114" s="147"/>
      <c r="N114" s="148"/>
    </row>
    <row r="115" spans="1:14" ht="14.6">
      <c r="A115" s="48"/>
      <c r="B115" s="48"/>
      <c r="C115" s="48">
        <f t="shared" ref="C115:D118" si="45">C116+1</f>
        <v>4</v>
      </c>
      <c r="D115" s="48">
        <f t="shared" si="45"/>
        <v>4</v>
      </c>
      <c r="E115" s="48">
        <f t="shared" si="40"/>
        <v>1</v>
      </c>
      <c r="F115" s="48" t="str">
        <f t="shared" si="41"/>
        <v>1'h0</v>
      </c>
      <c r="G115" s="48" t="s">
        <v>2190</v>
      </c>
      <c r="H115" s="48" t="s">
        <v>1896</v>
      </c>
      <c r="I115" s="48" t="s">
        <v>1897</v>
      </c>
      <c r="J115" s="48">
        <v>0</v>
      </c>
      <c r="K115" s="48" t="str">
        <f t="shared" si="42"/>
        <v>0</v>
      </c>
      <c r="L115" s="48">
        <f t="shared" si="43"/>
        <v>0</v>
      </c>
      <c r="M115" s="147"/>
      <c r="N115" s="148"/>
    </row>
    <row r="116" spans="1:14" ht="14.6">
      <c r="A116" s="48"/>
      <c r="B116" s="48"/>
      <c r="C116" s="48">
        <f t="shared" si="45"/>
        <v>3</v>
      </c>
      <c r="D116" s="48">
        <f t="shared" si="45"/>
        <v>3</v>
      </c>
      <c r="E116" s="48">
        <f t="shared" si="40"/>
        <v>1</v>
      </c>
      <c r="F116" s="48" t="str">
        <f t="shared" si="41"/>
        <v>1'h0</v>
      </c>
      <c r="G116" s="48" t="s">
        <v>2190</v>
      </c>
      <c r="H116" s="48" t="s">
        <v>1898</v>
      </c>
      <c r="I116" s="48" t="s">
        <v>1899</v>
      </c>
      <c r="J116" s="48">
        <v>0</v>
      </c>
      <c r="K116" s="48" t="str">
        <f t="shared" si="42"/>
        <v>0</v>
      </c>
      <c r="L116" s="48">
        <f t="shared" si="43"/>
        <v>0</v>
      </c>
      <c r="M116" s="147"/>
      <c r="N116" s="148"/>
    </row>
    <row r="117" spans="1:14" ht="14.6">
      <c r="A117" s="48"/>
      <c r="B117" s="48"/>
      <c r="C117" s="48">
        <f t="shared" si="45"/>
        <v>2</v>
      </c>
      <c r="D117" s="48">
        <f t="shared" si="45"/>
        <v>2</v>
      </c>
      <c r="E117" s="48">
        <f t="shared" si="40"/>
        <v>1</v>
      </c>
      <c r="F117" s="48" t="str">
        <f t="shared" si="41"/>
        <v>1'h0</v>
      </c>
      <c r="G117" s="48" t="s">
        <v>2190</v>
      </c>
      <c r="H117" s="48" t="s">
        <v>1900</v>
      </c>
      <c r="I117" s="48" t="s">
        <v>1901</v>
      </c>
      <c r="J117" s="48">
        <v>0</v>
      </c>
      <c r="K117" s="48" t="str">
        <f t="shared" si="42"/>
        <v>0</v>
      </c>
      <c r="L117" s="48">
        <f t="shared" si="43"/>
        <v>0</v>
      </c>
      <c r="M117" s="147"/>
      <c r="N117" s="148"/>
    </row>
    <row r="118" spans="1:14" ht="14.6">
      <c r="A118" s="48"/>
      <c r="B118" s="48"/>
      <c r="C118" s="48">
        <f t="shared" si="45"/>
        <v>1</v>
      </c>
      <c r="D118" s="48">
        <f t="shared" si="45"/>
        <v>1</v>
      </c>
      <c r="E118" s="48">
        <f t="shared" si="40"/>
        <v>1</v>
      </c>
      <c r="F118" s="48" t="str">
        <f t="shared" si="41"/>
        <v>1'h0</v>
      </c>
      <c r="G118" s="48" t="s">
        <v>2190</v>
      </c>
      <c r="H118" s="48" t="s">
        <v>1902</v>
      </c>
      <c r="I118" s="48" t="s">
        <v>1903</v>
      </c>
      <c r="J118" s="48">
        <v>0</v>
      </c>
      <c r="K118" s="48" t="str">
        <f t="shared" si="42"/>
        <v>0</v>
      </c>
      <c r="L118" s="48">
        <f t="shared" si="43"/>
        <v>0</v>
      </c>
      <c r="M118" s="147"/>
      <c r="N118" s="148"/>
    </row>
    <row r="119" spans="1:14" ht="14.6">
      <c r="A119" s="48"/>
      <c r="B119" s="48"/>
      <c r="C119" s="48">
        <v>0</v>
      </c>
      <c r="D119" s="48">
        <v>0</v>
      </c>
      <c r="E119" s="48">
        <f t="shared" si="40"/>
        <v>1</v>
      </c>
      <c r="F119" s="48" t="str">
        <f t="shared" si="41"/>
        <v>1'h0</v>
      </c>
      <c r="G119" s="48" t="s">
        <v>2190</v>
      </c>
      <c r="H119" s="48" t="s">
        <v>1904</v>
      </c>
      <c r="I119" s="48" t="s">
        <v>4122</v>
      </c>
      <c r="J119" s="48">
        <v>0</v>
      </c>
      <c r="K119" s="48" t="str">
        <f t="shared" si="42"/>
        <v>0</v>
      </c>
      <c r="L119" s="48">
        <f t="shared" si="43"/>
        <v>0</v>
      </c>
      <c r="M119" s="147"/>
      <c r="N119" s="148"/>
    </row>
    <row r="120" spans="1:14" ht="14.6">
      <c r="A120" s="46"/>
      <c r="B120" s="47" t="s">
        <v>3288</v>
      </c>
      <c r="C120" s="46"/>
      <c r="D120" s="46"/>
      <c r="E120" s="46">
        <f>SUM(E121:E126)</f>
        <v>32</v>
      </c>
      <c r="F120" s="97" t="str">
        <f>CONCATENATE("32'h",K120)</f>
        <v>32'h00088888</v>
      </c>
      <c r="G120" s="97"/>
      <c r="H120" s="137" t="s">
        <v>4203</v>
      </c>
      <c r="I120" s="137"/>
      <c r="J120" s="46"/>
      <c r="K120" s="46" t="str">
        <f>LOWER(DEC2HEX(L120,8))</f>
        <v>00088888</v>
      </c>
      <c r="L120" s="46">
        <f>SUM(L121:L126)</f>
        <v>559240</v>
      </c>
      <c r="M120" s="147"/>
      <c r="N120" s="148"/>
    </row>
    <row r="121" spans="1:14" ht="14.6">
      <c r="A121" s="48"/>
      <c r="B121" s="48"/>
      <c r="C121" s="48">
        <v>20</v>
      </c>
      <c r="D121" s="48">
        <v>31</v>
      </c>
      <c r="E121" s="48">
        <f t="shared" ref="E121:E126" si="46">D121+1-C121</f>
        <v>12</v>
      </c>
      <c r="F121" s="48" t="str">
        <f t="shared" ref="F121:F126" si="47">CONCATENATE(E121,"'h",K121)</f>
        <v>12'h0</v>
      </c>
      <c r="G121" s="48" t="s">
        <v>2190</v>
      </c>
      <c r="H121" s="48" t="s">
        <v>2192</v>
      </c>
      <c r="I121" s="48" t="s">
        <v>2507</v>
      </c>
      <c r="J121" s="48">
        <v>0</v>
      </c>
      <c r="K121" s="48" t="str">
        <f t="shared" ref="K121:K126" si="48">LOWER(DEC2HEX((J121)))</f>
        <v>0</v>
      </c>
      <c r="L121" s="48">
        <f t="shared" ref="L121:L126" si="49">J121*(2^C121)</f>
        <v>0</v>
      </c>
      <c r="M121" s="147"/>
      <c r="N121" s="148"/>
    </row>
    <row r="122" spans="1:14" ht="14.6">
      <c r="A122" s="48"/>
      <c r="B122" s="48"/>
      <c r="C122" s="48">
        <v>16</v>
      </c>
      <c r="D122" s="48">
        <v>19</v>
      </c>
      <c r="E122" s="48">
        <f t="shared" si="46"/>
        <v>4</v>
      </c>
      <c r="F122" s="48" t="str">
        <f t="shared" si="47"/>
        <v>4'h8</v>
      </c>
      <c r="G122" s="48" t="s">
        <v>2191</v>
      </c>
      <c r="H122" s="48" t="s">
        <v>1905</v>
      </c>
      <c r="I122" s="48" t="s">
        <v>1906</v>
      </c>
      <c r="J122" s="48">
        <v>8</v>
      </c>
      <c r="K122" s="48" t="str">
        <f t="shared" si="48"/>
        <v>8</v>
      </c>
      <c r="L122" s="48">
        <f t="shared" si="49"/>
        <v>524288</v>
      </c>
      <c r="M122" s="147"/>
      <c r="N122" s="148"/>
    </row>
    <row r="123" spans="1:14" ht="14.6">
      <c r="A123" s="48"/>
      <c r="B123" s="48"/>
      <c r="C123" s="48">
        <v>12</v>
      </c>
      <c r="D123" s="48">
        <v>15</v>
      </c>
      <c r="E123" s="48">
        <f t="shared" si="46"/>
        <v>4</v>
      </c>
      <c r="F123" s="48" t="str">
        <f t="shared" si="47"/>
        <v>4'h8</v>
      </c>
      <c r="G123" s="48" t="s">
        <v>2191</v>
      </c>
      <c r="H123" s="48" t="s">
        <v>1907</v>
      </c>
      <c r="I123" s="48" t="s">
        <v>1908</v>
      </c>
      <c r="J123" s="48">
        <v>8</v>
      </c>
      <c r="K123" s="48" t="str">
        <f t="shared" si="48"/>
        <v>8</v>
      </c>
      <c r="L123" s="48">
        <f t="shared" si="49"/>
        <v>32768</v>
      </c>
      <c r="M123" s="147"/>
      <c r="N123" s="148"/>
    </row>
    <row r="124" spans="1:14" ht="14.6">
      <c r="A124" s="48"/>
      <c r="B124" s="48"/>
      <c r="C124" s="48">
        <v>8</v>
      </c>
      <c r="D124" s="48">
        <v>11</v>
      </c>
      <c r="E124" s="48">
        <f t="shared" si="46"/>
        <v>4</v>
      </c>
      <c r="F124" s="48" t="str">
        <f t="shared" si="47"/>
        <v>4'h8</v>
      </c>
      <c r="G124" s="48" t="s">
        <v>4204</v>
      </c>
      <c r="H124" s="48" t="s">
        <v>1909</v>
      </c>
      <c r="I124" s="48" t="s">
        <v>1910</v>
      </c>
      <c r="J124" s="48">
        <v>8</v>
      </c>
      <c r="K124" s="48" t="str">
        <f t="shared" si="48"/>
        <v>8</v>
      </c>
      <c r="L124" s="48">
        <f t="shared" si="49"/>
        <v>2048</v>
      </c>
      <c r="M124" s="147"/>
      <c r="N124" s="148"/>
    </row>
    <row r="125" spans="1:14" ht="14.6">
      <c r="A125" s="48"/>
      <c r="B125" s="48"/>
      <c r="C125" s="48">
        <v>4</v>
      </c>
      <c r="D125" s="48">
        <v>7</v>
      </c>
      <c r="E125" s="48">
        <f t="shared" si="46"/>
        <v>4</v>
      </c>
      <c r="F125" s="48" t="str">
        <f t="shared" si="47"/>
        <v>4'h8</v>
      </c>
      <c r="G125" s="48" t="s">
        <v>4205</v>
      </c>
      <c r="H125" s="48" t="s">
        <v>1911</v>
      </c>
      <c r="I125" s="48" t="s">
        <v>1912</v>
      </c>
      <c r="J125" s="48">
        <v>8</v>
      </c>
      <c r="K125" s="48" t="str">
        <f t="shared" si="48"/>
        <v>8</v>
      </c>
      <c r="L125" s="48">
        <f t="shared" si="49"/>
        <v>128</v>
      </c>
      <c r="M125" s="147"/>
      <c r="N125" s="148"/>
    </row>
    <row r="126" spans="1:14" ht="14.6">
      <c r="A126" s="48"/>
      <c r="B126" s="48"/>
      <c r="C126" s="48">
        <v>0</v>
      </c>
      <c r="D126" s="48">
        <v>3</v>
      </c>
      <c r="E126" s="48">
        <f t="shared" si="46"/>
        <v>4</v>
      </c>
      <c r="F126" s="48" t="str">
        <f t="shared" si="47"/>
        <v>4'h8</v>
      </c>
      <c r="G126" s="48" t="s">
        <v>2191</v>
      </c>
      <c r="H126" s="48" t="s">
        <v>1913</v>
      </c>
      <c r="I126" s="48" t="s">
        <v>4123</v>
      </c>
      <c r="J126" s="48">
        <v>8</v>
      </c>
      <c r="K126" s="48" t="str">
        <f t="shared" si="48"/>
        <v>8</v>
      </c>
      <c r="L126" s="48">
        <f t="shared" si="49"/>
        <v>8</v>
      </c>
      <c r="M126" s="147"/>
      <c r="N126" s="148"/>
    </row>
    <row r="127" spans="1:14" ht="14.6">
      <c r="A127" s="46"/>
      <c r="B127" s="47" t="s">
        <v>3639</v>
      </c>
      <c r="C127" s="46"/>
      <c r="D127" s="46"/>
      <c r="E127" s="46">
        <f>SUM(E128:E128)</f>
        <v>32</v>
      </c>
      <c r="F127" s="97" t="str">
        <f>CONCATENATE("32'h",K127)</f>
        <v>32'h00000000</v>
      </c>
      <c r="G127" s="97"/>
      <c r="H127" s="137" t="s">
        <v>4206</v>
      </c>
      <c r="I127" s="137"/>
      <c r="J127" s="46"/>
      <c r="K127" s="46" t="str">
        <f>LOWER(DEC2HEX(L127,8))</f>
        <v>00000000</v>
      </c>
      <c r="L127" s="46">
        <f>SUM(L128:L128)</f>
        <v>0</v>
      </c>
      <c r="M127" s="147"/>
      <c r="N127" s="148"/>
    </row>
    <row r="128" spans="1:14" ht="14.6">
      <c r="A128" s="48"/>
      <c r="B128" s="48"/>
      <c r="C128" s="48">
        <v>0</v>
      </c>
      <c r="D128" s="48">
        <v>31</v>
      </c>
      <c r="E128" s="48">
        <f>D128+1-C128</f>
        <v>32</v>
      </c>
      <c r="F128" s="48" t="str">
        <f>CONCATENATE(E128,"'h",K128)</f>
        <v>32'h0</v>
      </c>
      <c r="G128" s="48" t="s">
        <v>2190</v>
      </c>
      <c r="H128" s="48" t="s">
        <v>2192</v>
      </c>
      <c r="I128" s="48" t="s">
        <v>2507</v>
      </c>
      <c r="J128" s="48">
        <v>0</v>
      </c>
      <c r="K128" s="48" t="str">
        <f>LOWER(DEC2HEX((J128)))</f>
        <v>0</v>
      </c>
      <c r="L128" s="48">
        <f>J128*(2^C128)</f>
        <v>0</v>
      </c>
      <c r="M128" s="147"/>
      <c r="N128" s="148"/>
    </row>
    <row r="129" spans="1:14" ht="14.6">
      <c r="A129" s="46"/>
      <c r="B129" s="47" t="s">
        <v>3640</v>
      </c>
      <c r="C129" s="46"/>
      <c r="D129" s="46"/>
      <c r="E129" s="46">
        <f>SUM(E130:E137)</f>
        <v>32</v>
      </c>
      <c r="F129" s="97" t="str">
        <f>CONCATENATE("32'h",K129)</f>
        <v>32'h00000000</v>
      </c>
      <c r="G129" s="97"/>
      <c r="H129" s="137" t="s">
        <v>4124</v>
      </c>
      <c r="I129" s="137"/>
      <c r="J129" s="46"/>
      <c r="K129" s="46" t="str">
        <f>LOWER(DEC2HEX(L129,8))</f>
        <v>00000000</v>
      </c>
      <c r="L129" s="46">
        <f>SUM(L131:L137)</f>
        <v>0</v>
      </c>
      <c r="M129" s="147"/>
      <c r="N129" s="148"/>
    </row>
    <row r="130" spans="1:14" ht="14.6">
      <c r="A130" s="48"/>
      <c r="B130" s="48"/>
      <c r="C130" s="48">
        <v>29</v>
      </c>
      <c r="D130" s="48">
        <v>31</v>
      </c>
      <c r="E130" s="48">
        <f t="shared" ref="E130:E137" si="50">D130+1-C130</f>
        <v>3</v>
      </c>
      <c r="F130" s="48" t="str">
        <f t="shared" ref="F130:F137" si="51">CONCATENATE(E130,"'h",K130)</f>
        <v>3'h0</v>
      </c>
      <c r="G130" s="48" t="s">
        <v>2190</v>
      </c>
      <c r="H130" s="48" t="s">
        <v>2192</v>
      </c>
      <c r="I130" s="48" t="s">
        <v>2507</v>
      </c>
      <c r="J130" s="48">
        <v>0</v>
      </c>
      <c r="K130" s="48" t="str">
        <f t="shared" ref="K130:K137" si="52">LOWER(DEC2HEX((J130)))</f>
        <v>0</v>
      </c>
      <c r="L130" s="48">
        <f t="shared" ref="L130:L137" si="53">J130*(2^C130)</f>
        <v>0</v>
      </c>
      <c r="M130" s="147"/>
      <c r="N130" s="148"/>
    </row>
    <row r="131" spans="1:14" ht="43.75">
      <c r="A131" s="48"/>
      <c r="B131" s="48"/>
      <c r="C131" s="48">
        <v>24</v>
      </c>
      <c r="D131" s="48">
        <v>28</v>
      </c>
      <c r="E131" s="48">
        <f t="shared" si="50"/>
        <v>5</v>
      </c>
      <c r="F131" s="48" t="str">
        <f t="shared" si="51"/>
        <v>5'h0</v>
      </c>
      <c r="G131" s="48" t="s">
        <v>4183</v>
      </c>
      <c r="H131" s="48" t="s">
        <v>4125</v>
      </c>
      <c r="I131" s="149" t="s">
        <v>4126</v>
      </c>
      <c r="J131" s="48">
        <v>0</v>
      </c>
      <c r="K131" s="48" t="str">
        <f t="shared" si="52"/>
        <v>0</v>
      </c>
      <c r="L131" s="48">
        <f t="shared" si="53"/>
        <v>0</v>
      </c>
      <c r="M131" s="147"/>
      <c r="N131" s="148"/>
    </row>
    <row r="132" spans="1:14" ht="14.6">
      <c r="A132" s="48"/>
      <c r="B132" s="48"/>
      <c r="C132" s="48">
        <v>21</v>
      </c>
      <c r="D132" s="48">
        <v>23</v>
      </c>
      <c r="E132" s="48">
        <f t="shared" si="50"/>
        <v>3</v>
      </c>
      <c r="F132" s="48" t="str">
        <f t="shared" si="51"/>
        <v>3'h0</v>
      </c>
      <c r="G132" s="48" t="s">
        <v>2190</v>
      </c>
      <c r="H132" s="48" t="s">
        <v>2192</v>
      </c>
      <c r="I132" s="48" t="s">
        <v>2507</v>
      </c>
      <c r="J132" s="48">
        <v>0</v>
      </c>
      <c r="K132" s="48" t="str">
        <f t="shared" si="52"/>
        <v>0</v>
      </c>
      <c r="L132" s="48">
        <f t="shared" si="53"/>
        <v>0</v>
      </c>
      <c r="M132" s="147"/>
      <c r="N132" s="148"/>
    </row>
    <row r="133" spans="1:14" ht="43.75">
      <c r="A133" s="48"/>
      <c r="B133" s="48"/>
      <c r="C133" s="48">
        <v>16</v>
      </c>
      <c r="D133" s="48">
        <v>20</v>
      </c>
      <c r="E133" s="48">
        <f t="shared" si="50"/>
        <v>5</v>
      </c>
      <c r="F133" s="48" t="str">
        <f t="shared" si="51"/>
        <v>5'h0</v>
      </c>
      <c r="G133" s="48" t="s">
        <v>2190</v>
      </c>
      <c r="H133" s="48" t="s">
        <v>4127</v>
      </c>
      <c r="I133" s="149" t="s">
        <v>4128</v>
      </c>
      <c r="J133" s="48">
        <v>0</v>
      </c>
      <c r="K133" s="48" t="str">
        <f t="shared" si="52"/>
        <v>0</v>
      </c>
      <c r="L133" s="48">
        <f t="shared" si="53"/>
        <v>0</v>
      </c>
      <c r="M133" s="147"/>
      <c r="N133" s="148"/>
    </row>
    <row r="134" spans="1:14" ht="14.6">
      <c r="A134" s="48"/>
      <c r="B134" s="48"/>
      <c r="C134" s="48">
        <v>13</v>
      </c>
      <c r="D134" s="48">
        <v>15</v>
      </c>
      <c r="E134" s="48">
        <f>D134+1-C134</f>
        <v>3</v>
      </c>
      <c r="F134" s="48" t="str">
        <f t="shared" si="51"/>
        <v>3'h0</v>
      </c>
      <c r="G134" s="48" t="s">
        <v>2190</v>
      </c>
      <c r="H134" s="48" t="s">
        <v>2192</v>
      </c>
      <c r="I134" s="48" t="s">
        <v>2507</v>
      </c>
      <c r="J134" s="48">
        <v>0</v>
      </c>
      <c r="K134" s="48" t="str">
        <f t="shared" si="52"/>
        <v>0</v>
      </c>
      <c r="L134" s="48">
        <f t="shared" si="53"/>
        <v>0</v>
      </c>
      <c r="M134" s="147"/>
      <c r="N134" s="148"/>
    </row>
    <row r="135" spans="1:14" ht="43.75">
      <c r="A135" s="48"/>
      <c r="B135" s="48"/>
      <c r="C135" s="48">
        <v>8</v>
      </c>
      <c r="D135" s="48">
        <v>12</v>
      </c>
      <c r="E135" s="48">
        <f t="shared" si="50"/>
        <v>5</v>
      </c>
      <c r="F135" s="48" t="str">
        <f t="shared" si="51"/>
        <v>5'h0</v>
      </c>
      <c r="G135" s="48" t="s">
        <v>2190</v>
      </c>
      <c r="H135" s="48" t="s">
        <v>4129</v>
      </c>
      <c r="I135" s="149" t="s">
        <v>4130</v>
      </c>
      <c r="J135" s="48">
        <v>0</v>
      </c>
      <c r="K135" s="48" t="str">
        <f t="shared" si="52"/>
        <v>0</v>
      </c>
      <c r="L135" s="48">
        <f t="shared" si="53"/>
        <v>0</v>
      </c>
      <c r="M135" s="147"/>
      <c r="N135" s="148"/>
    </row>
    <row r="136" spans="1:14" ht="14.6">
      <c r="A136" s="48"/>
      <c r="B136" s="48"/>
      <c r="C136" s="48">
        <v>5</v>
      </c>
      <c r="D136" s="48">
        <v>7</v>
      </c>
      <c r="E136" s="48">
        <f t="shared" si="50"/>
        <v>3</v>
      </c>
      <c r="F136" s="48" t="str">
        <f t="shared" si="51"/>
        <v>3'h0</v>
      </c>
      <c r="G136" s="48" t="s">
        <v>2190</v>
      </c>
      <c r="H136" s="48" t="s">
        <v>2192</v>
      </c>
      <c r="I136" s="48" t="s">
        <v>4207</v>
      </c>
      <c r="J136" s="48">
        <v>0</v>
      </c>
      <c r="K136" s="48" t="str">
        <f t="shared" si="52"/>
        <v>0</v>
      </c>
      <c r="L136" s="48">
        <f t="shared" si="53"/>
        <v>0</v>
      </c>
      <c r="M136" s="147"/>
      <c r="N136" s="148"/>
    </row>
    <row r="137" spans="1:14" ht="43.75">
      <c r="A137" s="48"/>
      <c r="B137" s="48"/>
      <c r="C137" s="48">
        <v>0</v>
      </c>
      <c r="D137" s="48">
        <v>4</v>
      </c>
      <c r="E137" s="48">
        <f t="shared" si="50"/>
        <v>5</v>
      </c>
      <c r="F137" s="48" t="str">
        <f t="shared" si="51"/>
        <v>5'h0</v>
      </c>
      <c r="G137" s="48" t="s">
        <v>4183</v>
      </c>
      <c r="H137" s="48" t="s">
        <v>4208</v>
      </c>
      <c r="I137" s="149" t="s">
        <v>4209</v>
      </c>
      <c r="J137" s="48">
        <v>0</v>
      </c>
      <c r="K137" s="48" t="str">
        <f t="shared" si="52"/>
        <v>0</v>
      </c>
      <c r="L137" s="48">
        <f t="shared" si="53"/>
        <v>0</v>
      </c>
      <c r="M137" s="147"/>
      <c r="N137" s="148"/>
    </row>
    <row r="138" spans="1:14" ht="14.6">
      <c r="A138" s="46"/>
      <c r="B138" s="47" t="s">
        <v>4152</v>
      </c>
      <c r="C138" s="46"/>
      <c r="D138" s="46"/>
      <c r="E138" s="46">
        <f>SUM(E139:E140)</f>
        <v>32</v>
      </c>
      <c r="F138" s="97" t="str">
        <f>CONCATENATE("32'h",K138)</f>
        <v>32'h00000000</v>
      </c>
      <c r="G138" s="97"/>
      <c r="H138" s="137" t="s">
        <v>4210</v>
      </c>
      <c r="I138" s="137"/>
      <c r="J138" s="46"/>
      <c r="K138" s="46" t="str">
        <f>LOWER(DEC2HEX(L138,8))</f>
        <v>00000000</v>
      </c>
      <c r="L138" s="46">
        <f>SUM(L140:L140)</f>
        <v>0</v>
      </c>
      <c r="M138" s="147"/>
      <c r="N138" s="148"/>
    </row>
    <row r="139" spans="1:14" ht="14.6">
      <c r="A139" s="48"/>
      <c r="B139" s="48"/>
      <c r="C139" s="48">
        <v>5</v>
      </c>
      <c r="D139" s="48">
        <v>31</v>
      </c>
      <c r="E139" s="48">
        <f t="shared" ref="E139" si="54">D139+1-C139</f>
        <v>27</v>
      </c>
      <c r="F139" s="48" t="str">
        <f t="shared" ref="F139:F140" si="55">CONCATENATE(E139,"'h",K139)</f>
        <v>27'h0</v>
      </c>
      <c r="G139" s="48" t="s">
        <v>4183</v>
      </c>
      <c r="H139" s="48" t="s">
        <v>4184</v>
      </c>
      <c r="I139" s="48" t="s">
        <v>4211</v>
      </c>
      <c r="J139" s="48">
        <v>0</v>
      </c>
      <c r="K139" s="48" t="str">
        <f t="shared" ref="K139:K140" si="56">LOWER(DEC2HEX((J139)))</f>
        <v>0</v>
      </c>
      <c r="L139" s="48">
        <f t="shared" ref="L139:L140" si="57">J139*(2^C139)</f>
        <v>0</v>
      </c>
      <c r="M139" s="147"/>
      <c r="N139" s="148"/>
    </row>
    <row r="140" spans="1:14" ht="43.75">
      <c r="A140" s="48"/>
      <c r="B140" s="48"/>
      <c r="C140" s="48">
        <v>0</v>
      </c>
      <c r="D140" s="48">
        <v>4</v>
      </c>
      <c r="E140" s="48">
        <f>D140+1-C140</f>
        <v>5</v>
      </c>
      <c r="F140" s="48" t="str">
        <f t="shared" si="55"/>
        <v>5'h0</v>
      </c>
      <c r="G140" s="48" t="s">
        <v>4183</v>
      </c>
      <c r="H140" s="48" t="s">
        <v>4212</v>
      </c>
      <c r="I140" s="149" t="s">
        <v>4131</v>
      </c>
      <c r="J140" s="48">
        <v>0</v>
      </c>
      <c r="K140" s="48" t="str">
        <f t="shared" si="56"/>
        <v>0</v>
      </c>
      <c r="L140" s="48">
        <f t="shared" si="57"/>
        <v>0</v>
      </c>
      <c r="M140" s="147"/>
      <c r="N140" s="148"/>
    </row>
    <row r="141" spans="1:14" ht="14.6">
      <c r="A141" s="46"/>
      <c r="B141" s="47" t="s">
        <v>4213</v>
      </c>
      <c r="C141" s="46"/>
      <c r="D141" s="46"/>
      <c r="E141" s="46">
        <f>SUM(E142:E145)</f>
        <v>32</v>
      </c>
      <c r="F141" s="97" t="str">
        <f>CONCATENATE("32'h",K141)</f>
        <v>32'h00000000</v>
      </c>
      <c r="G141" s="97"/>
      <c r="H141" s="137" t="s">
        <v>1914</v>
      </c>
      <c r="I141" s="137"/>
      <c r="J141" s="46"/>
      <c r="K141" s="46" t="str">
        <f>LOWER(DEC2HEX(L141,8))</f>
        <v>00000000</v>
      </c>
      <c r="L141" s="46">
        <f>SUM(L142:L145)</f>
        <v>0</v>
      </c>
      <c r="M141" s="147"/>
      <c r="N141" s="148"/>
    </row>
    <row r="142" spans="1:14" ht="14.6">
      <c r="A142" s="48"/>
      <c r="B142" s="48"/>
      <c r="C142" s="48">
        <v>24</v>
      </c>
      <c r="D142" s="48">
        <v>31</v>
      </c>
      <c r="E142" s="48">
        <f>D142+1-C142</f>
        <v>8</v>
      </c>
      <c r="F142" s="48" t="str">
        <f>CONCATENATE(E142,"'h",K142)</f>
        <v>8'h0</v>
      </c>
      <c r="G142" s="48" t="s">
        <v>121</v>
      </c>
      <c r="H142" s="48" t="s">
        <v>106</v>
      </c>
      <c r="I142" s="146" t="s">
        <v>334</v>
      </c>
      <c r="J142" s="48">
        <v>0</v>
      </c>
      <c r="K142" s="48" t="str">
        <f>LOWER(DEC2HEX((J142)))</f>
        <v>0</v>
      </c>
      <c r="L142" s="48">
        <f>J142*(2^C142)</f>
        <v>0</v>
      </c>
      <c r="M142" s="147"/>
      <c r="N142" s="148"/>
    </row>
    <row r="143" spans="1:14" ht="146.15">
      <c r="A143" s="48"/>
      <c r="B143" s="48"/>
      <c r="C143" s="48">
        <v>16</v>
      </c>
      <c r="D143" s="48">
        <v>23</v>
      </c>
      <c r="E143" s="48">
        <f>D143+1-C143</f>
        <v>8</v>
      </c>
      <c r="F143" s="48" t="str">
        <f>CONCATENATE(E143,"'h",K143)</f>
        <v>8'h0</v>
      </c>
      <c r="G143" s="48" t="s">
        <v>123</v>
      </c>
      <c r="H143" s="48" t="s">
        <v>1915</v>
      </c>
      <c r="I143" s="146" t="s">
        <v>4214</v>
      </c>
      <c r="J143" s="48">
        <v>0</v>
      </c>
      <c r="K143" s="48" t="str">
        <f>LOWER(DEC2HEX((J143)))</f>
        <v>0</v>
      </c>
      <c r="L143" s="48">
        <f>J143*(2^C143)</f>
        <v>0</v>
      </c>
      <c r="M143" s="147"/>
      <c r="N143" s="148"/>
    </row>
    <row r="144" spans="1:14" ht="14.6">
      <c r="A144" s="48"/>
      <c r="B144" s="48"/>
      <c r="C144" s="48">
        <v>8</v>
      </c>
      <c r="D144" s="48">
        <v>15</v>
      </c>
      <c r="E144" s="48">
        <f>D144+1-C144</f>
        <v>8</v>
      </c>
      <c r="F144" s="48" t="str">
        <f>CONCATENATE(E144,"'h",K144)</f>
        <v>8'h0</v>
      </c>
      <c r="G144" s="48" t="s">
        <v>121</v>
      </c>
      <c r="H144" s="48" t="s">
        <v>106</v>
      </c>
      <c r="I144" s="146" t="s">
        <v>334</v>
      </c>
      <c r="J144" s="48">
        <v>0</v>
      </c>
      <c r="K144" s="48" t="str">
        <f>LOWER(DEC2HEX((J144)))</f>
        <v>0</v>
      </c>
      <c r="L144" s="48">
        <f>J144*(2^C144)</f>
        <v>0</v>
      </c>
      <c r="M144" s="147"/>
      <c r="N144" s="148"/>
    </row>
    <row r="145" spans="1:14" ht="146.15">
      <c r="A145" s="48"/>
      <c r="B145" s="48"/>
      <c r="C145" s="48">
        <v>0</v>
      </c>
      <c r="D145" s="48">
        <v>7</v>
      </c>
      <c r="E145" s="48">
        <f>D145+1-C145</f>
        <v>8</v>
      </c>
      <c r="F145" s="48" t="str">
        <f>CONCATENATE(E145,"'h",K145)</f>
        <v>8'h0</v>
      </c>
      <c r="G145" s="48" t="s">
        <v>123</v>
      </c>
      <c r="H145" s="48" t="s">
        <v>1916</v>
      </c>
      <c r="I145" s="146" t="s">
        <v>4132</v>
      </c>
      <c r="J145" s="48">
        <v>0</v>
      </c>
      <c r="K145" s="48" t="str">
        <f>LOWER(DEC2HEX((J145)))</f>
        <v>0</v>
      </c>
      <c r="L145" s="48">
        <f>J145*(2^C145)</f>
        <v>0</v>
      </c>
      <c r="M145" s="147"/>
      <c r="N145" s="148"/>
    </row>
    <row r="146" spans="1:14" ht="14.6">
      <c r="A146" s="46"/>
      <c r="B146" s="47" t="s">
        <v>3579</v>
      </c>
      <c r="C146" s="46"/>
      <c r="D146" s="46"/>
      <c r="E146" s="46">
        <f>SUM(E147:E150)</f>
        <v>32</v>
      </c>
      <c r="F146" s="97" t="str">
        <f>CONCATENATE("32'h",K146)</f>
        <v>32'h00000000</v>
      </c>
      <c r="G146" s="97"/>
      <c r="H146" s="137" t="s">
        <v>4215</v>
      </c>
      <c r="I146" s="137"/>
      <c r="J146" s="46"/>
      <c r="K146" s="46" t="str">
        <f>LOWER(DEC2HEX(L146,8))</f>
        <v>00000000</v>
      </c>
      <c r="L146" s="46">
        <f>SUM(L147:L150)</f>
        <v>0</v>
      </c>
      <c r="M146" s="147"/>
      <c r="N146" s="148"/>
    </row>
    <row r="147" spans="1:14" ht="14.6">
      <c r="A147" s="48"/>
      <c r="B147" s="48"/>
      <c r="C147" s="48">
        <v>25</v>
      </c>
      <c r="D147" s="48">
        <v>31</v>
      </c>
      <c r="E147" s="48">
        <f>D147+1-C147</f>
        <v>7</v>
      </c>
      <c r="F147" s="48" t="str">
        <f>CONCATENATE(E147,"'h",K147)</f>
        <v>7'h0</v>
      </c>
      <c r="G147" s="48" t="s">
        <v>121</v>
      </c>
      <c r="H147" s="48" t="s">
        <v>106</v>
      </c>
      <c r="I147" s="146" t="s">
        <v>334</v>
      </c>
      <c r="J147" s="48">
        <v>0</v>
      </c>
      <c r="K147" s="48" t="str">
        <f>LOWER(DEC2HEX((J147)))</f>
        <v>0</v>
      </c>
      <c r="L147" s="48">
        <f>J147*(2^C147)</f>
        <v>0</v>
      </c>
      <c r="M147" s="147"/>
      <c r="N147" s="148"/>
    </row>
    <row r="148" spans="1:14" ht="102">
      <c r="A148" s="48"/>
      <c r="B148" s="48"/>
      <c r="C148" s="48">
        <v>16</v>
      </c>
      <c r="D148" s="48">
        <v>24</v>
      </c>
      <c r="E148" s="48">
        <f>D148-C148+1</f>
        <v>9</v>
      </c>
      <c r="F148" s="48" t="str">
        <f>CONCATENATE(E148,"'h",K148)</f>
        <v>9'h0</v>
      </c>
      <c r="G148" s="48" t="s">
        <v>123</v>
      </c>
      <c r="H148" s="48" t="s">
        <v>4216</v>
      </c>
      <c r="I148" s="146" t="s">
        <v>4217</v>
      </c>
      <c r="J148" s="48">
        <v>0</v>
      </c>
      <c r="K148" s="48" t="str">
        <f>LOWER(DEC2HEX((J148)))</f>
        <v>0</v>
      </c>
      <c r="L148" s="48">
        <f>J148*(2^C148)</f>
        <v>0</v>
      </c>
      <c r="M148" s="147"/>
      <c r="N148" s="148"/>
    </row>
    <row r="149" spans="1:14" ht="14.6">
      <c r="A149" s="48"/>
      <c r="B149" s="48"/>
      <c r="C149" s="48">
        <v>9</v>
      </c>
      <c r="D149" s="48">
        <v>15</v>
      </c>
      <c r="E149" s="48">
        <f>D149-C149+1</f>
        <v>7</v>
      </c>
      <c r="F149" s="48" t="str">
        <f>CONCATENATE(E149,"'h",K149)</f>
        <v>7'h0</v>
      </c>
      <c r="G149" s="48" t="s">
        <v>4183</v>
      </c>
      <c r="H149" s="48" t="s">
        <v>4184</v>
      </c>
      <c r="I149" s="146" t="s">
        <v>4211</v>
      </c>
      <c r="J149" s="48">
        <v>0</v>
      </c>
      <c r="K149" s="48" t="str">
        <f>LOWER(DEC2HEX((J149)))</f>
        <v>0</v>
      </c>
      <c r="L149" s="48">
        <f>J149*(2^C149)</f>
        <v>0</v>
      </c>
      <c r="M149" s="147"/>
      <c r="N149" s="148"/>
    </row>
    <row r="150" spans="1:14" ht="116.6">
      <c r="A150" s="48"/>
      <c r="B150" s="48"/>
      <c r="C150" s="48">
        <v>0</v>
      </c>
      <c r="D150" s="48">
        <v>8</v>
      </c>
      <c r="E150" s="48">
        <f>D150-C150+1</f>
        <v>9</v>
      </c>
      <c r="F150" s="48" t="str">
        <f>CONCATENATE(E150,"'h",K150)</f>
        <v>9'h0</v>
      </c>
      <c r="G150" s="48" t="s">
        <v>123</v>
      </c>
      <c r="H150" s="48" t="s">
        <v>1917</v>
      </c>
      <c r="I150" s="146" t="s">
        <v>4218</v>
      </c>
      <c r="J150" s="48">
        <v>0</v>
      </c>
      <c r="K150" s="48" t="str">
        <f>LOWER(DEC2HEX((J150)))</f>
        <v>0</v>
      </c>
      <c r="L150" s="48">
        <f>J150*(2^C150)</f>
        <v>0</v>
      </c>
      <c r="M150" s="147"/>
      <c r="N150" s="148"/>
    </row>
    <row r="151" spans="1:14" ht="14.6">
      <c r="A151" s="46"/>
      <c r="B151" s="47" t="s">
        <v>4219</v>
      </c>
      <c r="C151" s="46"/>
      <c r="D151" s="46"/>
      <c r="E151" s="46">
        <f>SUM(E152:E155)</f>
        <v>32</v>
      </c>
      <c r="F151" s="97" t="str">
        <f>CONCATENATE("32'h",K151)</f>
        <v>32'h00000000</v>
      </c>
      <c r="G151" s="97"/>
      <c r="H151" s="137" t="s">
        <v>1918</v>
      </c>
      <c r="I151" s="137"/>
      <c r="J151" s="46"/>
      <c r="K151" s="46" t="str">
        <f>LOWER(DEC2HEX(L151,8))</f>
        <v>00000000</v>
      </c>
      <c r="L151" s="46">
        <f>SUM(L152:L155)</f>
        <v>0</v>
      </c>
      <c r="M151" s="147"/>
      <c r="N151" s="148"/>
    </row>
    <row r="152" spans="1:14" ht="14.6">
      <c r="A152" s="48"/>
      <c r="B152" s="48"/>
      <c r="C152" s="48">
        <v>24</v>
      </c>
      <c r="D152" s="48">
        <v>31</v>
      </c>
      <c r="E152" s="48">
        <f>D152+1-C152</f>
        <v>8</v>
      </c>
      <c r="F152" s="48" t="str">
        <f>CONCATENATE(E152,"'h",K152)</f>
        <v>8'h0</v>
      </c>
      <c r="G152" s="48" t="s">
        <v>121</v>
      </c>
      <c r="H152" s="48" t="s">
        <v>106</v>
      </c>
      <c r="I152" s="146" t="s">
        <v>334</v>
      </c>
      <c r="J152" s="48">
        <v>0</v>
      </c>
      <c r="K152" s="48" t="str">
        <f>LOWER(DEC2HEX((J152)))</f>
        <v>0</v>
      </c>
      <c r="L152" s="48">
        <f>J152*(2^C152)</f>
        <v>0</v>
      </c>
      <c r="M152" s="147"/>
      <c r="N152" s="148"/>
    </row>
    <row r="153" spans="1:14" ht="146.15">
      <c r="A153" s="48"/>
      <c r="B153" s="48"/>
      <c r="C153" s="48">
        <v>16</v>
      </c>
      <c r="D153" s="48">
        <v>23</v>
      </c>
      <c r="E153" s="48">
        <f>D153+1-C153</f>
        <v>8</v>
      </c>
      <c r="F153" s="48" t="str">
        <f>CONCATENATE(E153,"'h",K153)</f>
        <v>8'h0</v>
      </c>
      <c r="G153" s="48" t="s">
        <v>123</v>
      </c>
      <c r="H153" s="48" t="s">
        <v>1919</v>
      </c>
      <c r="I153" s="146" t="s">
        <v>4220</v>
      </c>
      <c r="J153" s="48">
        <v>0</v>
      </c>
      <c r="K153" s="48" t="str">
        <f>LOWER(DEC2HEX((J153)))</f>
        <v>0</v>
      </c>
      <c r="L153" s="48">
        <f>J153*(2^C153)</f>
        <v>0</v>
      </c>
      <c r="M153" s="147"/>
      <c r="N153" s="148"/>
    </row>
    <row r="154" spans="1:14" ht="14.6">
      <c r="A154" s="48"/>
      <c r="B154" s="48"/>
      <c r="C154" s="48">
        <v>8</v>
      </c>
      <c r="D154" s="48">
        <v>15</v>
      </c>
      <c r="E154" s="48">
        <f>D154+1-C154</f>
        <v>8</v>
      </c>
      <c r="F154" s="48" t="str">
        <f>CONCATENATE(E154,"'h",K154)</f>
        <v>8'h0</v>
      </c>
      <c r="G154" s="48" t="s">
        <v>121</v>
      </c>
      <c r="H154" s="48" t="s">
        <v>106</v>
      </c>
      <c r="I154" s="146" t="s">
        <v>334</v>
      </c>
      <c r="J154" s="48">
        <v>0</v>
      </c>
      <c r="K154" s="48" t="str">
        <f>LOWER(DEC2HEX((J154)))</f>
        <v>0</v>
      </c>
      <c r="L154" s="48">
        <f>J154*(2^C154)</f>
        <v>0</v>
      </c>
      <c r="M154" s="147"/>
      <c r="N154" s="148"/>
    </row>
    <row r="155" spans="1:14" ht="146.15">
      <c r="A155" s="48"/>
      <c r="B155" s="48"/>
      <c r="C155" s="48">
        <v>0</v>
      </c>
      <c r="D155" s="48">
        <v>7</v>
      </c>
      <c r="E155" s="48">
        <f>D155+1-C155</f>
        <v>8</v>
      </c>
      <c r="F155" s="48" t="str">
        <f>CONCATENATE(E155,"'h",K155)</f>
        <v>8'h0</v>
      </c>
      <c r="G155" s="48" t="s">
        <v>123</v>
      </c>
      <c r="H155" s="48" t="s">
        <v>1920</v>
      </c>
      <c r="I155" s="146" t="s">
        <v>3641</v>
      </c>
      <c r="J155" s="48">
        <v>0</v>
      </c>
      <c r="K155" s="48" t="str">
        <f>LOWER(DEC2HEX((J155)))</f>
        <v>0</v>
      </c>
      <c r="L155" s="48">
        <f>J155*(2^C155)</f>
        <v>0</v>
      </c>
      <c r="M155" s="147"/>
      <c r="N155" s="148"/>
    </row>
    <row r="156" spans="1:14" ht="14.6">
      <c r="A156" s="46"/>
      <c r="B156" s="47" t="s">
        <v>4221</v>
      </c>
      <c r="C156" s="46"/>
      <c r="D156" s="46"/>
      <c r="E156" s="46">
        <f>SUM(E157:E160)</f>
        <v>32</v>
      </c>
      <c r="F156" s="97" t="str">
        <f>CONCATENATE("32'h",K156)</f>
        <v>32'h00000000</v>
      </c>
      <c r="G156" s="97"/>
      <c r="H156" s="137" t="s">
        <v>4222</v>
      </c>
      <c r="I156" s="137"/>
      <c r="J156" s="46"/>
      <c r="K156" s="46" t="str">
        <f>LOWER(DEC2HEX(L156,8))</f>
        <v>00000000</v>
      </c>
      <c r="L156" s="46">
        <f>SUM(L157:L160)</f>
        <v>0</v>
      </c>
      <c r="M156" s="147"/>
      <c r="N156" s="148"/>
    </row>
    <row r="157" spans="1:14" ht="14.6">
      <c r="A157" s="48"/>
      <c r="B157" s="48"/>
      <c r="C157" s="48">
        <v>25</v>
      </c>
      <c r="D157" s="48">
        <v>31</v>
      </c>
      <c r="E157" s="48">
        <f>D157+1-C157</f>
        <v>7</v>
      </c>
      <c r="F157" s="48" t="str">
        <f>CONCATENATE(E157,"'h",K157)</f>
        <v>7'h0</v>
      </c>
      <c r="G157" s="48" t="s">
        <v>121</v>
      </c>
      <c r="H157" s="48" t="s">
        <v>106</v>
      </c>
      <c r="I157" s="146" t="s">
        <v>334</v>
      </c>
      <c r="J157" s="48">
        <v>0</v>
      </c>
      <c r="K157" s="48" t="str">
        <f>LOWER(DEC2HEX((J157)))</f>
        <v>0</v>
      </c>
      <c r="L157" s="48">
        <f>J157*(2^C157)</f>
        <v>0</v>
      </c>
      <c r="M157" s="147"/>
      <c r="N157" s="148"/>
    </row>
    <row r="158" spans="1:14" ht="102">
      <c r="A158" s="48"/>
      <c r="B158" s="48"/>
      <c r="C158" s="48">
        <v>16</v>
      </c>
      <c r="D158" s="48">
        <v>24</v>
      </c>
      <c r="E158" s="48">
        <f>D158-C158+1</f>
        <v>9</v>
      </c>
      <c r="F158" s="48" t="str">
        <f>CONCATENATE(E158,"'h",K158)</f>
        <v>9'h0</v>
      </c>
      <c r="G158" s="48" t="s">
        <v>123</v>
      </c>
      <c r="H158" s="48" t="s">
        <v>4223</v>
      </c>
      <c r="I158" s="146" t="s">
        <v>4224</v>
      </c>
      <c r="J158" s="48">
        <v>0</v>
      </c>
      <c r="K158" s="48" t="str">
        <f>LOWER(DEC2HEX((J158)))</f>
        <v>0</v>
      </c>
      <c r="L158" s="48">
        <f>J158*(2^C158)</f>
        <v>0</v>
      </c>
      <c r="M158" s="147"/>
      <c r="N158" s="148"/>
    </row>
    <row r="159" spans="1:14" ht="14.6">
      <c r="A159" s="48"/>
      <c r="B159" s="48"/>
      <c r="C159" s="48">
        <v>9</v>
      </c>
      <c r="D159" s="48">
        <v>15</v>
      </c>
      <c r="E159" s="48">
        <f>D159-C159+1</f>
        <v>7</v>
      </c>
      <c r="F159" s="48" t="str">
        <f>CONCATENATE(E159,"'h",K159)</f>
        <v>7'h0</v>
      </c>
      <c r="G159" s="48" t="s">
        <v>4183</v>
      </c>
      <c r="H159" s="48" t="s">
        <v>4184</v>
      </c>
      <c r="I159" s="146" t="s">
        <v>4211</v>
      </c>
      <c r="J159" s="48">
        <v>0</v>
      </c>
      <c r="K159" s="48" t="str">
        <f>LOWER(DEC2HEX((J159)))</f>
        <v>0</v>
      </c>
      <c r="L159" s="48">
        <f>J159*(2^C159)</f>
        <v>0</v>
      </c>
      <c r="M159" s="147"/>
      <c r="N159" s="148"/>
    </row>
    <row r="160" spans="1:14" ht="102">
      <c r="A160" s="48"/>
      <c r="B160" s="48"/>
      <c r="C160" s="48">
        <v>0</v>
      </c>
      <c r="D160" s="48">
        <v>8</v>
      </c>
      <c r="E160" s="48">
        <f>D160+1-C160</f>
        <v>9</v>
      </c>
      <c r="F160" s="48" t="str">
        <f>CONCATENATE(E160,"'h",K160)</f>
        <v>9'h0</v>
      </c>
      <c r="G160" s="48" t="s">
        <v>123</v>
      </c>
      <c r="H160" s="48" t="s">
        <v>4225</v>
      </c>
      <c r="I160" s="146" t="s">
        <v>4226</v>
      </c>
      <c r="J160" s="48">
        <v>0</v>
      </c>
      <c r="K160" s="48" t="str">
        <f>LOWER(DEC2HEX((J160)))</f>
        <v>0</v>
      </c>
      <c r="L160" s="48">
        <f>J160*(2^C160)</f>
        <v>0</v>
      </c>
      <c r="M160" s="147"/>
      <c r="N160" s="148"/>
    </row>
    <row r="161" spans="1:14" ht="14.6">
      <c r="A161" s="46"/>
      <c r="B161" s="47" t="s">
        <v>4227</v>
      </c>
      <c r="C161" s="46"/>
      <c r="D161" s="46"/>
      <c r="E161" s="46">
        <f>SUM(E162:E165)</f>
        <v>32</v>
      </c>
      <c r="F161" s="97" t="str">
        <f>CONCATENATE("32'h",K161)</f>
        <v>32'h00000000</v>
      </c>
      <c r="G161" s="97"/>
      <c r="H161" s="137" t="s">
        <v>1921</v>
      </c>
      <c r="I161" s="137"/>
      <c r="J161" s="46"/>
      <c r="K161" s="46" t="str">
        <f>LOWER(DEC2HEX(L161,8))</f>
        <v>00000000</v>
      </c>
      <c r="L161" s="46">
        <f>SUM(L162:L165)</f>
        <v>0</v>
      </c>
      <c r="M161" s="147"/>
      <c r="N161" s="148"/>
    </row>
    <row r="162" spans="1:14" ht="14.6">
      <c r="A162" s="48"/>
      <c r="B162" s="48"/>
      <c r="C162" s="48">
        <v>24</v>
      </c>
      <c r="D162" s="48">
        <v>31</v>
      </c>
      <c r="E162" s="48">
        <f>D162+1-C162</f>
        <v>8</v>
      </c>
      <c r="F162" s="48" t="str">
        <f>CONCATENATE(E162,"'h",K162)</f>
        <v>8'h0</v>
      </c>
      <c r="G162" s="48" t="s">
        <v>121</v>
      </c>
      <c r="H162" s="48" t="s">
        <v>106</v>
      </c>
      <c r="I162" s="146" t="s">
        <v>334</v>
      </c>
      <c r="J162" s="48">
        <v>0</v>
      </c>
      <c r="K162" s="48" t="str">
        <f>LOWER(DEC2HEX((J162)))</f>
        <v>0</v>
      </c>
      <c r="L162" s="48">
        <f>J162*(2^C162)</f>
        <v>0</v>
      </c>
      <c r="M162" s="147"/>
      <c r="N162" s="148"/>
    </row>
    <row r="163" spans="1:14" ht="146.15">
      <c r="A163" s="48"/>
      <c r="B163" s="48"/>
      <c r="C163" s="48">
        <v>16</v>
      </c>
      <c r="D163" s="48">
        <v>23</v>
      </c>
      <c r="E163" s="48">
        <f>D163+1-C163</f>
        <v>8</v>
      </c>
      <c r="F163" s="48" t="str">
        <f>CONCATENATE(E163,"'h",K163)</f>
        <v>8'h0</v>
      </c>
      <c r="G163" s="48" t="s">
        <v>123</v>
      </c>
      <c r="H163" s="48" t="s">
        <v>1922</v>
      </c>
      <c r="I163" s="146" t="s">
        <v>4228</v>
      </c>
      <c r="J163" s="48">
        <v>0</v>
      </c>
      <c r="K163" s="48" t="str">
        <f>LOWER(DEC2HEX((J163)))</f>
        <v>0</v>
      </c>
      <c r="L163" s="48">
        <f>J163*(2^C163)</f>
        <v>0</v>
      </c>
      <c r="M163" s="147"/>
      <c r="N163" s="148"/>
    </row>
    <row r="164" spans="1:14" ht="14.6">
      <c r="A164" s="48"/>
      <c r="B164" s="48"/>
      <c r="C164" s="48">
        <v>8</v>
      </c>
      <c r="D164" s="48">
        <v>15</v>
      </c>
      <c r="E164" s="48">
        <f>D164+1-C164</f>
        <v>8</v>
      </c>
      <c r="F164" s="48" t="str">
        <f>CONCATENATE(E164,"'h",K164)</f>
        <v>8'h0</v>
      </c>
      <c r="G164" s="48" t="s">
        <v>121</v>
      </c>
      <c r="H164" s="48" t="s">
        <v>106</v>
      </c>
      <c r="I164" s="146" t="s">
        <v>334</v>
      </c>
      <c r="J164" s="48">
        <v>0</v>
      </c>
      <c r="K164" s="48" t="str">
        <f>LOWER(DEC2HEX((J164)))</f>
        <v>0</v>
      </c>
      <c r="L164" s="48">
        <f>J164*(2^C164)</f>
        <v>0</v>
      </c>
      <c r="M164" s="147"/>
      <c r="N164" s="148"/>
    </row>
    <row r="165" spans="1:14" ht="146.15">
      <c r="A165" s="48"/>
      <c r="B165" s="48"/>
      <c r="C165" s="48">
        <v>0</v>
      </c>
      <c r="D165" s="48">
        <v>7</v>
      </c>
      <c r="E165" s="48">
        <f>D165+1-C165</f>
        <v>8</v>
      </c>
      <c r="F165" s="48" t="str">
        <f>CONCATENATE(E165,"'h",K165)</f>
        <v>8'h0</v>
      </c>
      <c r="G165" s="48" t="s">
        <v>123</v>
      </c>
      <c r="H165" s="48" t="s">
        <v>1923</v>
      </c>
      <c r="I165" s="146" t="s">
        <v>4229</v>
      </c>
      <c r="J165" s="48">
        <v>0</v>
      </c>
      <c r="K165" s="48" t="str">
        <f>LOWER(DEC2HEX((J165)))</f>
        <v>0</v>
      </c>
      <c r="L165" s="48">
        <f>J165*(2^C165)</f>
        <v>0</v>
      </c>
      <c r="M165" s="147"/>
      <c r="N165" s="148"/>
    </row>
    <row r="166" spans="1:14" ht="14.6">
      <c r="A166" s="46"/>
      <c r="B166" s="47" t="s">
        <v>4230</v>
      </c>
      <c r="C166" s="46"/>
      <c r="D166" s="46"/>
      <c r="E166" s="46">
        <f>SUM(E167:E168)</f>
        <v>32</v>
      </c>
      <c r="F166" s="97" t="str">
        <f>CONCATENATE("32'h",K166)</f>
        <v>32'h00000000</v>
      </c>
      <c r="G166" s="97"/>
      <c r="H166" s="137" t="s">
        <v>4231</v>
      </c>
      <c r="I166" s="137"/>
      <c r="J166" s="46"/>
      <c r="K166" s="46" t="str">
        <f>LOWER(DEC2HEX(L166,8))</f>
        <v>00000000</v>
      </c>
      <c r="L166" s="46">
        <f>SUM(L167:L168)</f>
        <v>0</v>
      </c>
      <c r="M166" s="147"/>
      <c r="N166" s="148"/>
    </row>
    <row r="167" spans="1:14" ht="14.6">
      <c r="A167" s="48"/>
      <c r="B167" s="48"/>
      <c r="C167" s="48">
        <v>8</v>
      </c>
      <c r="D167" s="48">
        <v>31</v>
      </c>
      <c r="E167" s="48">
        <f>D167+1-C167</f>
        <v>24</v>
      </c>
      <c r="F167" s="48" t="str">
        <f>CONCATENATE(E167,"'h",K167)</f>
        <v>24'h0</v>
      </c>
      <c r="G167" s="48" t="s">
        <v>121</v>
      </c>
      <c r="H167" s="48" t="s">
        <v>106</v>
      </c>
      <c r="I167" s="146" t="s">
        <v>334</v>
      </c>
      <c r="J167" s="48">
        <v>0</v>
      </c>
      <c r="K167" s="48" t="str">
        <f>LOWER(DEC2HEX((J167)))</f>
        <v>0</v>
      </c>
      <c r="L167" s="48">
        <f>J167*(2^C167)</f>
        <v>0</v>
      </c>
      <c r="M167" s="147"/>
      <c r="N167" s="148"/>
    </row>
    <row r="168" spans="1:14" ht="160.75">
      <c r="A168" s="48"/>
      <c r="B168" s="48"/>
      <c r="C168" s="48">
        <v>0</v>
      </c>
      <c r="D168" s="48">
        <v>7</v>
      </c>
      <c r="E168" s="48">
        <f>D168+1-C168</f>
        <v>8</v>
      </c>
      <c r="F168" s="48" t="str">
        <f>CONCATENATE(E168,"'h",K168)</f>
        <v>8'h0</v>
      </c>
      <c r="G168" s="48" t="s">
        <v>123</v>
      </c>
      <c r="H168" s="48" t="s">
        <v>4232</v>
      </c>
      <c r="I168" s="146" t="s">
        <v>4233</v>
      </c>
      <c r="J168" s="48">
        <v>0</v>
      </c>
      <c r="K168" s="48" t="str">
        <f>LOWER(DEC2HEX((J168)))</f>
        <v>0</v>
      </c>
      <c r="L168" s="48">
        <f>J168*(2^C168)</f>
        <v>0</v>
      </c>
      <c r="M168" s="147"/>
      <c r="N168" s="148"/>
    </row>
    <row r="169" spans="1:14" ht="14.6">
      <c r="A169" s="46"/>
      <c r="B169" s="47" t="s">
        <v>4234</v>
      </c>
      <c r="C169" s="46"/>
      <c r="D169" s="46"/>
      <c r="E169" s="46">
        <f>SUM(E170:E172)</f>
        <v>32</v>
      </c>
      <c r="F169" s="97" t="str">
        <f>CONCATENATE("32'h",K169)</f>
        <v>32'h00000000</v>
      </c>
      <c r="G169" s="97"/>
      <c r="H169" s="137" t="s">
        <v>1924</v>
      </c>
      <c r="I169" s="137"/>
      <c r="J169" s="46"/>
      <c r="K169" s="46" t="str">
        <f>LOWER(DEC2HEX(L169,8))</f>
        <v>00000000</v>
      </c>
      <c r="L169" s="46">
        <f>SUM(L170:L172)</f>
        <v>0</v>
      </c>
      <c r="M169" s="147"/>
      <c r="N169" s="148"/>
    </row>
    <row r="170" spans="1:14" ht="14.6">
      <c r="A170" s="48"/>
      <c r="B170" s="48"/>
      <c r="C170" s="48">
        <v>10</v>
      </c>
      <c r="D170" s="48">
        <v>31</v>
      </c>
      <c r="E170" s="48">
        <f t="shared" ref="E170:E172" si="58">D170+1-C170</f>
        <v>22</v>
      </c>
      <c r="F170" s="48" t="str">
        <f t="shared" ref="F170:F172" si="59">CONCATENATE(E170,"'h",K170)</f>
        <v>22'h0</v>
      </c>
      <c r="G170" s="49" t="s">
        <v>121</v>
      </c>
      <c r="H170" s="139" t="s">
        <v>4184</v>
      </c>
      <c r="I170" s="150" t="s">
        <v>4211</v>
      </c>
      <c r="J170" s="49">
        <v>0</v>
      </c>
      <c r="K170" s="48" t="str">
        <f t="shared" ref="K170:K172" si="60">LOWER(DEC2HEX((J170)))</f>
        <v>0</v>
      </c>
      <c r="L170" s="48">
        <f t="shared" ref="L170:L172" si="61">J170*(2^C170)</f>
        <v>0</v>
      </c>
      <c r="M170" s="147"/>
      <c r="N170" s="148"/>
    </row>
    <row r="171" spans="1:14" ht="14.6">
      <c r="A171" s="48"/>
      <c r="B171" s="48"/>
      <c r="C171" s="48">
        <v>2</v>
      </c>
      <c r="D171" s="48">
        <v>9</v>
      </c>
      <c r="E171" s="48">
        <f t="shared" si="58"/>
        <v>8</v>
      </c>
      <c r="F171" s="48" t="str">
        <f t="shared" si="59"/>
        <v>8'h0</v>
      </c>
      <c r="G171" s="48" t="s">
        <v>123</v>
      </c>
      <c r="H171" s="48" t="s">
        <v>4235</v>
      </c>
      <c r="I171" s="146" t="s">
        <v>4236</v>
      </c>
      <c r="J171" s="48">
        <v>0</v>
      </c>
      <c r="K171" s="48" t="str">
        <f t="shared" si="60"/>
        <v>0</v>
      </c>
      <c r="L171" s="48">
        <f t="shared" si="61"/>
        <v>0</v>
      </c>
      <c r="M171" s="147"/>
      <c r="N171" s="148"/>
    </row>
    <row r="172" spans="1:14" ht="14.6">
      <c r="A172" s="48"/>
      <c r="B172" s="48"/>
      <c r="C172" s="48">
        <v>0</v>
      </c>
      <c r="D172" s="48">
        <v>1</v>
      </c>
      <c r="E172" s="48">
        <f t="shared" si="58"/>
        <v>2</v>
      </c>
      <c r="F172" s="48" t="str">
        <f t="shared" si="59"/>
        <v>2'h0</v>
      </c>
      <c r="G172" s="48" t="s">
        <v>123</v>
      </c>
      <c r="H172" s="48" t="s">
        <v>1926</v>
      </c>
      <c r="I172" s="146" t="s">
        <v>4237</v>
      </c>
      <c r="J172" s="48">
        <v>0</v>
      </c>
      <c r="K172" s="48" t="str">
        <f t="shared" si="60"/>
        <v>0</v>
      </c>
      <c r="L172" s="48">
        <f t="shared" si="61"/>
        <v>0</v>
      </c>
      <c r="M172" s="147"/>
      <c r="N172" s="148"/>
    </row>
    <row r="173" spans="1:14" ht="14.6">
      <c r="A173" s="46"/>
      <c r="B173" s="47" t="s">
        <v>4238</v>
      </c>
      <c r="C173" s="46"/>
      <c r="D173" s="46"/>
      <c r="E173" s="46">
        <f>SUM(E174:E175)</f>
        <v>32</v>
      </c>
      <c r="F173" s="97" t="str">
        <f>CONCATENATE("32'h",K173)</f>
        <v>32'h00000000</v>
      </c>
      <c r="G173" s="97"/>
      <c r="H173" s="137" t="s">
        <v>4239</v>
      </c>
      <c r="I173" s="142"/>
      <c r="J173" s="46"/>
      <c r="K173" s="46" t="str">
        <f>LOWER(DEC2HEX(L173,8))</f>
        <v>00000000</v>
      </c>
      <c r="L173" s="46">
        <f>SUM(L174:L175)</f>
        <v>0</v>
      </c>
      <c r="M173" s="147"/>
      <c r="N173" s="148"/>
    </row>
    <row r="174" spans="1:14" ht="14.6">
      <c r="A174" s="48"/>
      <c r="B174" s="48"/>
      <c r="C174" s="48">
        <v>16</v>
      </c>
      <c r="D174" s="48">
        <v>31</v>
      </c>
      <c r="E174" s="48">
        <f>D174+1-C174</f>
        <v>16</v>
      </c>
      <c r="F174" s="48" t="str">
        <f>CONCATENATE(E174,"'h",K174)</f>
        <v>16'h0</v>
      </c>
      <c r="G174" s="48" t="s">
        <v>121</v>
      </c>
      <c r="H174" s="48" t="s">
        <v>106</v>
      </c>
      <c r="I174" s="48" t="s">
        <v>4211</v>
      </c>
      <c r="J174" s="48">
        <v>0</v>
      </c>
      <c r="K174" s="48" t="str">
        <f>LOWER(DEC2HEX((J174)))</f>
        <v>0</v>
      </c>
      <c r="L174" s="48">
        <f>J174*(2^C174)</f>
        <v>0</v>
      </c>
      <c r="M174" s="147"/>
      <c r="N174" s="148"/>
    </row>
    <row r="175" spans="1:14" ht="43.75">
      <c r="A175" s="48"/>
      <c r="B175" s="48"/>
      <c r="C175" s="138" t="s">
        <v>296</v>
      </c>
      <c r="D175" s="138" t="s">
        <v>4240</v>
      </c>
      <c r="E175" s="49">
        <f>D175+1-C175</f>
        <v>16</v>
      </c>
      <c r="F175" s="49" t="str">
        <f>CONCATENATE(E175,"'h",K175)</f>
        <v>16'h0</v>
      </c>
      <c r="G175" s="48" t="s">
        <v>121</v>
      </c>
      <c r="H175" s="48" t="s">
        <v>4241</v>
      </c>
      <c r="I175" s="146" t="s">
        <v>4242</v>
      </c>
      <c r="J175" s="48">
        <v>0</v>
      </c>
      <c r="K175" s="48" t="str">
        <f>LOWER(DEC2HEX((J175)))</f>
        <v>0</v>
      </c>
      <c r="L175" s="48">
        <f>J175*(2^C175)</f>
        <v>0</v>
      </c>
      <c r="M175" s="147"/>
      <c r="N175" s="148"/>
    </row>
    <row r="176" spans="1:14" ht="14.6">
      <c r="A176" s="46"/>
      <c r="B176" s="47" t="s">
        <v>4243</v>
      </c>
      <c r="C176" s="46"/>
      <c r="D176" s="46"/>
      <c r="E176" s="46">
        <f>SUM(E177:E178)</f>
        <v>32</v>
      </c>
      <c r="F176" s="97" t="str">
        <f>CONCATENATE("32'h",K176)</f>
        <v>32'h00000000</v>
      </c>
      <c r="G176" s="97"/>
      <c r="H176" s="137" t="s">
        <v>1927</v>
      </c>
      <c r="I176" s="142"/>
      <c r="J176" s="46"/>
      <c r="K176" s="46" t="str">
        <f>LOWER(DEC2HEX(L176,8))</f>
        <v>00000000</v>
      </c>
      <c r="L176" s="46">
        <f>SUM(L177:L178)</f>
        <v>0</v>
      </c>
      <c r="M176" s="147"/>
      <c r="N176" s="148"/>
    </row>
    <row r="177" spans="1:14" ht="14.6">
      <c r="A177" s="48"/>
      <c r="B177" s="48"/>
      <c r="C177" s="48">
        <v>12</v>
      </c>
      <c r="D177" s="48">
        <v>31</v>
      </c>
      <c r="E177" s="48">
        <f>D177+1-C177</f>
        <v>20</v>
      </c>
      <c r="F177" s="48" t="str">
        <f>CONCATENATE(E177,"'h",K177)</f>
        <v>20'h0</v>
      </c>
      <c r="G177" s="48" t="s">
        <v>121</v>
      </c>
      <c r="H177" s="48" t="s">
        <v>106</v>
      </c>
      <c r="I177" s="48" t="s">
        <v>4211</v>
      </c>
      <c r="J177" s="48">
        <v>0</v>
      </c>
      <c r="K177" s="48" t="str">
        <f>LOWER(DEC2HEX((J177)))</f>
        <v>0</v>
      </c>
      <c r="L177" s="48">
        <f>J177*(2^C177)</f>
        <v>0</v>
      </c>
      <c r="M177" s="147"/>
      <c r="N177" s="148"/>
    </row>
    <row r="178" spans="1:14" ht="14.6">
      <c r="A178" s="48"/>
      <c r="B178" s="48"/>
      <c r="C178" s="138" t="s">
        <v>296</v>
      </c>
      <c r="D178" s="138" t="s">
        <v>4244</v>
      </c>
      <c r="E178" s="49">
        <f>D178+1-C178</f>
        <v>12</v>
      </c>
      <c r="F178" s="49" t="str">
        <f>CONCATENATE(E178,"'h",K178)</f>
        <v>12'h0</v>
      </c>
      <c r="G178" s="48" t="s">
        <v>121</v>
      </c>
      <c r="H178" s="48" t="s">
        <v>1928</v>
      </c>
      <c r="I178" s="146" t="s">
        <v>1929</v>
      </c>
      <c r="J178" s="48">
        <v>0</v>
      </c>
      <c r="K178" s="48" t="str">
        <f>LOWER(DEC2HEX((J178)))</f>
        <v>0</v>
      </c>
      <c r="L178" s="48">
        <f>J178*(2^C178)</f>
        <v>0</v>
      </c>
      <c r="M178" s="147"/>
      <c r="N178" s="148"/>
    </row>
    <row r="179" spans="1:14" ht="14.6">
      <c r="A179" s="46"/>
      <c r="B179" s="47" t="s">
        <v>4245</v>
      </c>
      <c r="C179" s="46"/>
      <c r="D179" s="46"/>
      <c r="E179" s="46">
        <f>SUM(E180:E181)</f>
        <v>32</v>
      </c>
      <c r="F179" s="97" t="str">
        <f>CONCATENATE("32'h",K179)</f>
        <v>32'h00000000</v>
      </c>
      <c r="G179" s="97"/>
      <c r="H179" s="137" t="s">
        <v>1930</v>
      </c>
      <c r="I179" s="142"/>
      <c r="J179" s="46"/>
      <c r="K179" s="46" t="str">
        <f>LOWER(DEC2HEX(L179,8))</f>
        <v>00000000</v>
      </c>
      <c r="L179" s="46">
        <f>SUM(L180:L181)</f>
        <v>0</v>
      </c>
      <c r="M179" s="147"/>
      <c r="N179" s="148"/>
    </row>
    <row r="180" spans="1:14" ht="14.6">
      <c r="A180" s="48"/>
      <c r="B180" s="48"/>
      <c r="C180" s="48">
        <v>12</v>
      </c>
      <c r="D180" s="48">
        <v>31</v>
      </c>
      <c r="E180" s="48">
        <f>D180+1-C180</f>
        <v>20</v>
      </c>
      <c r="F180" s="48" t="str">
        <f>CONCATENATE(E180,"'h",K180)</f>
        <v>20'h0</v>
      </c>
      <c r="G180" s="48" t="s">
        <v>121</v>
      </c>
      <c r="H180" s="48" t="s">
        <v>106</v>
      </c>
      <c r="I180" s="48" t="s">
        <v>4211</v>
      </c>
      <c r="J180" s="48">
        <v>0</v>
      </c>
      <c r="K180" s="48" t="str">
        <f>LOWER(DEC2HEX((J180)))</f>
        <v>0</v>
      </c>
      <c r="L180" s="48">
        <f>J180*(2^C180)</f>
        <v>0</v>
      </c>
      <c r="M180" s="147"/>
      <c r="N180" s="148"/>
    </row>
    <row r="181" spans="1:14" ht="14.6">
      <c r="A181" s="48"/>
      <c r="B181" s="48"/>
      <c r="C181" s="138" t="s">
        <v>296</v>
      </c>
      <c r="D181" s="138" t="s">
        <v>4244</v>
      </c>
      <c r="E181" s="49">
        <f>D181+1-C181</f>
        <v>12</v>
      </c>
      <c r="F181" s="49" t="str">
        <f>CONCATENATE(E181,"'h",K181)</f>
        <v>12'h0</v>
      </c>
      <c r="G181" s="48" t="s">
        <v>121</v>
      </c>
      <c r="H181" s="48" t="s">
        <v>1931</v>
      </c>
      <c r="I181" s="146" t="s">
        <v>1932</v>
      </c>
      <c r="J181" s="48">
        <v>0</v>
      </c>
      <c r="K181" s="48" t="str">
        <f>LOWER(DEC2HEX((J181)))</f>
        <v>0</v>
      </c>
      <c r="L181" s="48">
        <f>J181*(2^C181)</f>
        <v>0</v>
      </c>
      <c r="M181" s="147"/>
      <c r="N181" s="148"/>
    </row>
    <row r="182" spans="1:14" ht="14.6">
      <c r="A182" s="46"/>
      <c r="B182" s="47" t="s">
        <v>4246</v>
      </c>
      <c r="C182" s="46"/>
      <c r="D182" s="46"/>
      <c r="E182" s="46">
        <f>SUM(E183:E184)</f>
        <v>32</v>
      </c>
      <c r="F182" s="97" t="str">
        <f>CONCATENATE("32'h",K182)</f>
        <v>32'h00000000</v>
      </c>
      <c r="G182" s="97"/>
      <c r="H182" s="137" t="s">
        <v>1933</v>
      </c>
      <c r="I182" s="142"/>
      <c r="J182" s="46"/>
      <c r="K182" s="46" t="str">
        <f>LOWER(DEC2HEX(L182,8))</f>
        <v>00000000</v>
      </c>
      <c r="L182" s="46">
        <f>SUM(L183:L184)</f>
        <v>0</v>
      </c>
      <c r="M182" s="147"/>
      <c r="N182" s="148"/>
    </row>
    <row r="183" spans="1:14" ht="14.6">
      <c r="A183" s="48"/>
      <c r="B183" s="48"/>
      <c r="C183" s="48">
        <v>12</v>
      </c>
      <c r="D183" s="48">
        <v>31</v>
      </c>
      <c r="E183" s="48">
        <f>D183+1-C183</f>
        <v>20</v>
      </c>
      <c r="F183" s="48" t="str">
        <f>CONCATENATE(E183,"'h",K183)</f>
        <v>20'h0</v>
      </c>
      <c r="G183" s="48" t="s">
        <v>121</v>
      </c>
      <c r="H183" s="48" t="s">
        <v>106</v>
      </c>
      <c r="I183" s="48" t="s">
        <v>4211</v>
      </c>
      <c r="J183" s="48">
        <v>0</v>
      </c>
      <c r="K183" s="48" t="str">
        <f>LOWER(DEC2HEX((J183)))</f>
        <v>0</v>
      </c>
      <c r="L183" s="48">
        <f>J183*(2^C183)</f>
        <v>0</v>
      </c>
      <c r="M183" s="147"/>
      <c r="N183" s="148"/>
    </row>
    <row r="184" spans="1:14" ht="14.6">
      <c r="A184" s="48"/>
      <c r="B184" s="48"/>
      <c r="C184" s="138" t="s">
        <v>296</v>
      </c>
      <c r="D184" s="138" t="s">
        <v>4244</v>
      </c>
      <c r="E184" s="49">
        <f>D184+1-C184</f>
        <v>12</v>
      </c>
      <c r="F184" s="49" t="str">
        <f>CONCATENATE(E184,"'h",K184)</f>
        <v>12'h0</v>
      </c>
      <c r="G184" s="48" t="s">
        <v>121</v>
      </c>
      <c r="H184" s="48" t="s">
        <v>1934</v>
      </c>
      <c r="I184" s="146" t="s">
        <v>1935</v>
      </c>
      <c r="J184" s="48">
        <v>0</v>
      </c>
      <c r="K184" s="48" t="str">
        <f>LOWER(DEC2HEX((J184)))</f>
        <v>0</v>
      </c>
      <c r="L184" s="48">
        <f>J184*(2^C184)</f>
        <v>0</v>
      </c>
      <c r="M184" s="147"/>
      <c r="N184" s="148"/>
    </row>
    <row r="185" spans="1:14" ht="14.6">
      <c r="A185" s="46"/>
      <c r="B185" s="47" t="s">
        <v>4247</v>
      </c>
      <c r="C185" s="46"/>
      <c r="D185" s="46"/>
      <c r="E185" s="46">
        <f>SUM(E186:E187)</f>
        <v>32</v>
      </c>
      <c r="F185" s="97" t="str">
        <f>CONCATENATE("32'h",K185)</f>
        <v>32'h00000000</v>
      </c>
      <c r="G185" s="97"/>
      <c r="H185" s="137" t="s">
        <v>1936</v>
      </c>
      <c r="I185" s="142"/>
      <c r="J185" s="46"/>
      <c r="K185" s="46" t="str">
        <f>LOWER(DEC2HEX(L185,8))</f>
        <v>00000000</v>
      </c>
      <c r="L185" s="46">
        <f>SUM(L186:L187)</f>
        <v>0</v>
      </c>
      <c r="M185" s="147"/>
      <c r="N185" s="148"/>
    </row>
    <row r="186" spans="1:14" ht="14.6">
      <c r="A186" s="48"/>
      <c r="B186" s="48"/>
      <c r="C186" s="48">
        <v>12</v>
      </c>
      <c r="D186" s="48">
        <v>31</v>
      </c>
      <c r="E186" s="48">
        <f>D186+1-C186</f>
        <v>20</v>
      </c>
      <c r="F186" s="48" t="str">
        <f>CONCATENATE(E186,"'h",K186)</f>
        <v>20'h0</v>
      </c>
      <c r="G186" s="48" t="s">
        <v>121</v>
      </c>
      <c r="H186" s="48" t="s">
        <v>106</v>
      </c>
      <c r="I186" s="48" t="s">
        <v>4211</v>
      </c>
      <c r="J186" s="48">
        <v>0</v>
      </c>
      <c r="K186" s="48" t="str">
        <f>LOWER(DEC2HEX((J186)))</f>
        <v>0</v>
      </c>
      <c r="L186" s="48">
        <f>J186*(2^C186)</f>
        <v>0</v>
      </c>
      <c r="M186" s="147"/>
      <c r="N186" s="148"/>
    </row>
    <row r="187" spans="1:14" ht="14.6">
      <c r="A187" s="48"/>
      <c r="B187" s="48"/>
      <c r="C187" s="138" t="s">
        <v>296</v>
      </c>
      <c r="D187" s="138" t="s">
        <v>4244</v>
      </c>
      <c r="E187" s="49">
        <f>D187+1-C187</f>
        <v>12</v>
      </c>
      <c r="F187" s="49" t="str">
        <f>CONCATENATE(E187,"'h",K187)</f>
        <v>12'h0</v>
      </c>
      <c r="G187" s="48" t="s">
        <v>121</v>
      </c>
      <c r="H187" s="48" t="s">
        <v>1937</v>
      </c>
      <c r="I187" s="146" t="s">
        <v>1938</v>
      </c>
      <c r="J187" s="48">
        <v>0</v>
      </c>
      <c r="K187" s="48" t="str">
        <f>LOWER(DEC2HEX((J187)))</f>
        <v>0</v>
      </c>
      <c r="L187" s="48">
        <f>J187*(2^C187)</f>
        <v>0</v>
      </c>
      <c r="M187" s="147"/>
      <c r="N187" s="148"/>
    </row>
    <row r="188" spans="1:14" ht="14.6">
      <c r="A188" s="46"/>
      <c r="B188" s="47" t="s">
        <v>4248</v>
      </c>
      <c r="C188" s="46"/>
      <c r="D188" s="46"/>
      <c r="E188" s="46">
        <f>SUM(E189:E190)</f>
        <v>32</v>
      </c>
      <c r="F188" s="97" t="str">
        <f>CONCATENATE("32'h",K188)</f>
        <v>32'h00000000</v>
      </c>
      <c r="G188" s="97"/>
      <c r="H188" s="137" t="s">
        <v>1939</v>
      </c>
      <c r="I188" s="142"/>
      <c r="J188" s="46"/>
      <c r="K188" s="46" t="str">
        <f>LOWER(DEC2HEX(L188,8))</f>
        <v>00000000</v>
      </c>
      <c r="L188" s="46">
        <f>SUM(L189:L190)</f>
        <v>0</v>
      </c>
      <c r="M188" s="147"/>
      <c r="N188" s="148"/>
    </row>
    <row r="189" spans="1:14" ht="14.6">
      <c r="A189" s="48"/>
      <c r="B189" s="48"/>
      <c r="C189" s="48">
        <v>12</v>
      </c>
      <c r="D189" s="48">
        <v>31</v>
      </c>
      <c r="E189" s="48">
        <f>D189+1-C189</f>
        <v>20</v>
      </c>
      <c r="F189" s="48" t="str">
        <f>CONCATENATE(E189,"'h",K189)</f>
        <v>20'h0</v>
      </c>
      <c r="G189" s="48" t="s">
        <v>121</v>
      </c>
      <c r="H189" s="48" t="s">
        <v>106</v>
      </c>
      <c r="I189" s="48" t="s">
        <v>4211</v>
      </c>
      <c r="J189" s="48">
        <v>0</v>
      </c>
      <c r="K189" s="48" t="str">
        <f>LOWER(DEC2HEX((J189)))</f>
        <v>0</v>
      </c>
      <c r="L189" s="48">
        <f>J189*(2^C189)</f>
        <v>0</v>
      </c>
      <c r="M189" s="147"/>
      <c r="N189" s="148"/>
    </row>
    <row r="190" spans="1:14" ht="14.6">
      <c r="A190" s="48"/>
      <c r="B190" s="48"/>
      <c r="C190" s="138" t="s">
        <v>296</v>
      </c>
      <c r="D190" s="138" t="s">
        <v>4244</v>
      </c>
      <c r="E190" s="49">
        <f>D190+1-C190</f>
        <v>12</v>
      </c>
      <c r="F190" s="49" t="str">
        <f>CONCATENATE(E190,"'h",K190)</f>
        <v>12'h0</v>
      </c>
      <c r="G190" s="48" t="s">
        <v>121</v>
      </c>
      <c r="H190" s="48" t="s">
        <v>1940</v>
      </c>
      <c r="I190" s="146" t="s">
        <v>1941</v>
      </c>
      <c r="J190" s="48">
        <v>0</v>
      </c>
      <c r="K190" s="48" t="str">
        <f>LOWER(DEC2HEX((J190)))</f>
        <v>0</v>
      </c>
      <c r="L190" s="48">
        <f>J190*(2^C190)</f>
        <v>0</v>
      </c>
      <c r="M190" s="147"/>
      <c r="N190" s="148"/>
    </row>
    <row r="191" spans="1:14" ht="14.6">
      <c r="A191" s="46"/>
      <c r="B191" s="47" t="s">
        <v>4249</v>
      </c>
      <c r="C191" s="46"/>
      <c r="D191" s="46"/>
      <c r="E191" s="46">
        <f>SUM(E192:E192)</f>
        <v>32</v>
      </c>
      <c r="F191" s="97" t="str">
        <f>CONCATENATE("32'h",K191)</f>
        <v>32'h00000000</v>
      </c>
      <c r="G191" s="97"/>
      <c r="H191" s="137" t="s">
        <v>1942</v>
      </c>
      <c r="I191" s="142"/>
      <c r="J191" s="46"/>
      <c r="K191" s="46" t="str">
        <f>LOWER(DEC2HEX(L191,8))</f>
        <v>00000000</v>
      </c>
      <c r="L191" s="46">
        <f>SUM(L192:L192)</f>
        <v>0</v>
      </c>
      <c r="M191" s="147"/>
      <c r="N191" s="148"/>
    </row>
    <row r="192" spans="1:14" ht="14.6">
      <c r="A192" s="48"/>
      <c r="B192" s="48"/>
      <c r="C192" s="48">
        <v>0</v>
      </c>
      <c r="D192" s="48">
        <v>31</v>
      </c>
      <c r="E192" s="48">
        <f>D192+1-C192</f>
        <v>32</v>
      </c>
      <c r="F192" s="48" t="str">
        <f>CONCATENATE(E192,"'h",K192)</f>
        <v>32'h0</v>
      </c>
      <c r="G192" s="48" t="s">
        <v>121</v>
      </c>
      <c r="H192" s="48" t="s">
        <v>106</v>
      </c>
      <c r="I192" s="48" t="s">
        <v>4211</v>
      </c>
      <c r="J192" s="48">
        <v>0</v>
      </c>
      <c r="K192" s="48" t="str">
        <f>LOWER(DEC2HEX((J192)))</f>
        <v>0</v>
      </c>
      <c r="L192" s="48">
        <f>J192*(2^C192)</f>
        <v>0</v>
      </c>
      <c r="M192" s="147"/>
      <c r="N192" s="148"/>
    </row>
    <row r="193" spans="1:14" ht="14.6">
      <c r="A193" s="46"/>
      <c r="B193" s="47" t="s">
        <v>4250</v>
      </c>
      <c r="C193" s="46"/>
      <c r="D193" s="46"/>
      <c r="E193" s="46">
        <f>SUM(E194:E194)</f>
        <v>32</v>
      </c>
      <c r="F193" s="97" t="str">
        <f>CONCATENATE("32'h",K193)</f>
        <v>32'h00000000</v>
      </c>
      <c r="G193" s="97"/>
      <c r="H193" s="137" t="s">
        <v>1943</v>
      </c>
      <c r="I193" s="142"/>
      <c r="J193" s="46"/>
      <c r="K193" s="46" t="str">
        <f>LOWER(DEC2HEX(L193,8))</f>
        <v>00000000</v>
      </c>
      <c r="L193" s="46">
        <f>SUM(L194:L194)</f>
        <v>0</v>
      </c>
      <c r="M193" s="147"/>
      <c r="N193" s="148"/>
    </row>
    <row r="194" spans="1:14" ht="14.6">
      <c r="A194" s="48"/>
      <c r="B194" s="48"/>
      <c r="C194" s="48">
        <v>0</v>
      </c>
      <c r="D194" s="48">
        <v>31</v>
      </c>
      <c r="E194" s="48">
        <f>D194+1-C194</f>
        <v>32</v>
      </c>
      <c r="F194" s="48" t="str">
        <f>CONCATENATE(E194,"'h",K194)</f>
        <v>32'h0</v>
      </c>
      <c r="G194" s="48" t="s">
        <v>121</v>
      </c>
      <c r="H194" s="48" t="s">
        <v>106</v>
      </c>
      <c r="I194" s="48" t="s">
        <v>4211</v>
      </c>
      <c r="J194" s="48">
        <v>0</v>
      </c>
      <c r="K194" s="48" t="str">
        <f>LOWER(DEC2HEX((J194)))</f>
        <v>0</v>
      </c>
      <c r="L194" s="48">
        <f>J194*(2^C194)</f>
        <v>0</v>
      </c>
      <c r="M194" s="147"/>
      <c r="N194" s="148"/>
    </row>
    <row r="195" spans="1:14" ht="14.6">
      <c r="A195" s="46"/>
      <c r="B195" s="47" t="s">
        <v>4251</v>
      </c>
      <c r="C195" s="46"/>
      <c r="D195" s="46"/>
      <c r="E195" s="46">
        <f>SUM(E196:E196)</f>
        <v>32</v>
      </c>
      <c r="F195" s="97" t="str">
        <f>CONCATENATE("32'h",K195)</f>
        <v>32'h00000000</v>
      </c>
      <c r="G195" s="97"/>
      <c r="H195" s="137" t="s">
        <v>1944</v>
      </c>
      <c r="I195" s="142"/>
      <c r="J195" s="46"/>
      <c r="K195" s="46" t="str">
        <f>LOWER(DEC2HEX(L195,8))</f>
        <v>00000000</v>
      </c>
      <c r="L195" s="46">
        <f>SUM(L196:L196)</f>
        <v>0</v>
      </c>
      <c r="M195" s="147"/>
      <c r="N195" s="148"/>
    </row>
    <row r="196" spans="1:14" ht="14.6">
      <c r="A196" s="48"/>
      <c r="B196" s="48"/>
      <c r="C196" s="48">
        <v>0</v>
      </c>
      <c r="D196" s="48">
        <v>31</v>
      </c>
      <c r="E196" s="48">
        <f>D196+1-C196</f>
        <v>32</v>
      </c>
      <c r="F196" s="48" t="str">
        <f>CONCATENATE(E196,"'h",K196)</f>
        <v>32'h0</v>
      </c>
      <c r="G196" s="48" t="s">
        <v>121</v>
      </c>
      <c r="H196" s="48" t="s">
        <v>106</v>
      </c>
      <c r="I196" s="48" t="s">
        <v>2507</v>
      </c>
      <c r="J196" s="48">
        <v>0</v>
      </c>
      <c r="K196" s="48" t="str">
        <f>LOWER(DEC2HEX((J196)))</f>
        <v>0</v>
      </c>
      <c r="L196" s="48">
        <f>J196*(2^C196)</f>
        <v>0</v>
      </c>
      <c r="M196" s="147"/>
      <c r="N196" s="148"/>
    </row>
    <row r="197" spans="1:14" ht="14.6">
      <c r="A197" s="46"/>
      <c r="B197" s="47" t="s">
        <v>4252</v>
      </c>
      <c r="C197" s="46"/>
      <c r="D197" s="46"/>
      <c r="E197" s="46">
        <f>SUM(E198:E198)</f>
        <v>32</v>
      </c>
      <c r="F197" s="97" t="str">
        <f>CONCATENATE("32'h",K197)</f>
        <v>32'h00000000</v>
      </c>
      <c r="G197" s="97"/>
      <c r="H197" s="137" t="s">
        <v>4253</v>
      </c>
      <c r="I197" s="142"/>
      <c r="J197" s="46"/>
      <c r="K197" s="46" t="str">
        <f>LOWER(DEC2HEX(L197,8))</f>
        <v>00000000</v>
      </c>
      <c r="L197" s="46">
        <f>SUM(L198:L198)</f>
        <v>0</v>
      </c>
      <c r="M197" s="147"/>
      <c r="N197" s="148"/>
    </row>
    <row r="198" spans="1:14" ht="14.6">
      <c r="A198" s="48"/>
      <c r="B198" s="48"/>
      <c r="C198" s="48">
        <v>0</v>
      </c>
      <c r="D198" s="48">
        <v>31</v>
      </c>
      <c r="E198" s="48">
        <f>D198+1-C198</f>
        <v>32</v>
      </c>
      <c r="F198" s="48" t="str">
        <f>CONCATENATE(E198,"'h",K198)</f>
        <v>32'h0</v>
      </c>
      <c r="G198" s="48" t="s">
        <v>121</v>
      </c>
      <c r="H198" s="48" t="s">
        <v>106</v>
      </c>
      <c r="I198" s="48" t="s">
        <v>4211</v>
      </c>
      <c r="J198" s="48">
        <v>0</v>
      </c>
      <c r="K198" s="48" t="str">
        <f>LOWER(DEC2HEX((J198)))</f>
        <v>0</v>
      </c>
      <c r="L198" s="48">
        <f>J198*(2^C198)</f>
        <v>0</v>
      </c>
      <c r="M198" s="147"/>
      <c r="N198" s="148"/>
    </row>
    <row r="199" spans="1:14" ht="14.6">
      <c r="A199" s="46"/>
      <c r="B199" s="47" t="s">
        <v>4254</v>
      </c>
      <c r="C199" s="46"/>
      <c r="D199" s="46"/>
      <c r="E199" s="46">
        <f>SUM(E200:E200)</f>
        <v>32</v>
      </c>
      <c r="F199" s="97" t="str">
        <f>CONCATENATE("32'h",K199)</f>
        <v>32'h00000000</v>
      </c>
      <c r="G199" s="97"/>
      <c r="H199" s="137" t="s">
        <v>4255</v>
      </c>
      <c r="I199" s="142"/>
      <c r="J199" s="46"/>
      <c r="K199" s="46" t="str">
        <f>LOWER(DEC2HEX(L199,8))</f>
        <v>00000000</v>
      </c>
      <c r="L199" s="46">
        <f>SUM(L200:L200)</f>
        <v>0</v>
      </c>
      <c r="M199" s="147"/>
      <c r="N199" s="148"/>
    </row>
    <row r="200" spans="1:14" ht="14.6">
      <c r="A200" s="48"/>
      <c r="B200" s="48"/>
      <c r="C200" s="48">
        <v>0</v>
      </c>
      <c r="D200" s="48">
        <v>31</v>
      </c>
      <c r="E200" s="48">
        <f>D200+1-C200</f>
        <v>32</v>
      </c>
      <c r="F200" s="48" t="str">
        <f>CONCATENATE(E200,"'h",K200)</f>
        <v>32'h0</v>
      </c>
      <c r="G200" s="48" t="s">
        <v>121</v>
      </c>
      <c r="H200" s="48" t="s">
        <v>106</v>
      </c>
      <c r="I200" s="48" t="s">
        <v>4211</v>
      </c>
      <c r="J200" s="48">
        <v>0</v>
      </c>
      <c r="K200" s="48" t="str">
        <f>LOWER(DEC2HEX((J200)))</f>
        <v>0</v>
      </c>
      <c r="L200" s="48">
        <f>J200*(2^C200)</f>
        <v>0</v>
      </c>
      <c r="M200" s="147"/>
      <c r="N200" s="148"/>
    </row>
    <row r="201" spans="1:14" ht="14.6">
      <c r="A201" s="46"/>
      <c r="B201" s="47" t="s">
        <v>4256</v>
      </c>
      <c r="C201" s="46"/>
      <c r="D201" s="46"/>
      <c r="E201" s="46">
        <f>SUM(E202:E202)</f>
        <v>32</v>
      </c>
      <c r="F201" s="97" t="str">
        <f>CONCATENATE("32'h",K201)</f>
        <v>32'h00000000</v>
      </c>
      <c r="G201" s="97"/>
      <c r="H201" s="137" t="s">
        <v>2517</v>
      </c>
      <c r="I201" s="142"/>
      <c r="J201" s="46"/>
      <c r="K201" s="46" t="str">
        <f>LOWER(DEC2HEX(L201,8))</f>
        <v>00000000</v>
      </c>
      <c r="L201" s="46">
        <f>SUM(L202:L202)</f>
        <v>0</v>
      </c>
      <c r="M201" s="147"/>
      <c r="N201" s="148"/>
    </row>
    <row r="202" spans="1:14" ht="14.6">
      <c r="A202" s="48"/>
      <c r="B202" s="48"/>
      <c r="C202" s="48">
        <v>0</v>
      </c>
      <c r="D202" s="48">
        <v>31</v>
      </c>
      <c r="E202" s="48">
        <f>D202+1-C202</f>
        <v>32</v>
      </c>
      <c r="F202" s="48" t="str">
        <f>CONCATENATE(E202,"'h",K202)</f>
        <v>32'h0</v>
      </c>
      <c r="G202" s="48" t="s">
        <v>121</v>
      </c>
      <c r="H202" s="48" t="s">
        <v>106</v>
      </c>
      <c r="I202" s="48" t="s">
        <v>4211</v>
      </c>
      <c r="J202" s="48">
        <v>0</v>
      </c>
      <c r="K202" s="48" t="str">
        <f>LOWER(DEC2HEX((J202)))</f>
        <v>0</v>
      </c>
      <c r="L202" s="48">
        <f>J202*(2^C202)</f>
        <v>0</v>
      </c>
      <c r="M202" s="147"/>
      <c r="N202" s="148"/>
    </row>
    <row r="203" spans="1:14" ht="14.6">
      <c r="A203" s="46"/>
      <c r="B203" s="47" t="s">
        <v>4257</v>
      </c>
      <c r="C203" s="46"/>
      <c r="D203" s="46"/>
      <c r="E203" s="46">
        <f>SUM(E204:E204)</f>
        <v>32</v>
      </c>
      <c r="F203" s="97" t="str">
        <f>CONCATENATE("32'h",K203)</f>
        <v>32'h00000000</v>
      </c>
      <c r="G203" s="97"/>
      <c r="H203" s="137" t="s">
        <v>4258</v>
      </c>
      <c r="I203" s="142"/>
      <c r="J203" s="46"/>
      <c r="K203" s="46" t="str">
        <f>LOWER(DEC2HEX(L203,8))</f>
        <v>00000000</v>
      </c>
      <c r="L203" s="46">
        <f>SUM(L204:L204)</f>
        <v>0</v>
      </c>
      <c r="M203" s="147"/>
      <c r="N203" s="148"/>
    </row>
    <row r="204" spans="1:14" ht="14.6">
      <c r="A204" s="48"/>
      <c r="B204" s="48"/>
      <c r="C204" s="48">
        <v>0</v>
      </c>
      <c r="D204" s="48">
        <v>31</v>
      </c>
      <c r="E204" s="48">
        <f>D204+1-C204</f>
        <v>32</v>
      </c>
      <c r="F204" s="48" t="str">
        <f>CONCATENATE(E204,"'h",K204)</f>
        <v>32'h0</v>
      </c>
      <c r="G204" s="48" t="s">
        <v>121</v>
      </c>
      <c r="H204" s="48" t="s">
        <v>106</v>
      </c>
      <c r="I204" s="48" t="s">
        <v>4211</v>
      </c>
      <c r="J204" s="48">
        <v>0</v>
      </c>
      <c r="K204" s="48" t="str">
        <f>LOWER(DEC2HEX((J204)))</f>
        <v>0</v>
      </c>
      <c r="L204" s="48">
        <f>J204*(2^C204)</f>
        <v>0</v>
      </c>
      <c r="M204" s="147"/>
      <c r="N204" s="148"/>
    </row>
    <row r="205" spans="1:14" ht="14.6">
      <c r="A205" s="46"/>
      <c r="B205" s="47" t="s">
        <v>4259</v>
      </c>
      <c r="C205" s="46"/>
      <c r="D205" s="46"/>
      <c r="E205" s="46">
        <f>SUM(E206:E206)</f>
        <v>32</v>
      </c>
      <c r="F205" s="97" t="str">
        <f>CONCATENATE("32'h",K205)</f>
        <v>32'h00000000</v>
      </c>
      <c r="G205" s="97"/>
      <c r="H205" s="137" t="s">
        <v>4260</v>
      </c>
      <c r="I205" s="142"/>
      <c r="J205" s="46"/>
      <c r="K205" s="46" t="str">
        <f>LOWER(DEC2HEX(L205,8))</f>
        <v>00000000</v>
      </c>
      <c r="L205" s="46">
        <f>SUM(L206:L206)</f>
        <v>0</v>
      </c>
      <c r="M205" s="147"/>
      <c r="N205" s="148"/>
    </row>
    <row r="206" spans="1:14" ht="14.6">
      <c r="A206" s="48"/>
      <c r="B206" s="48"/>
      <c r="C206" s="48">
        <v>0</v>
      </c>
      <c r="D206" s="48">
        <v>31</v>
      </c>
      <c r="E206" s="48">
        <f>D206+1-C206</f>
        <v>32</v>
      </c>
      <c r="F206" s="48" t="str">
        <f>CONCATENATE(E206,"'h",K206)</f>
        <v>32'h0</v>
      </c>
      <c r="G206" s="48" t="s">
        <v>121</v>
      </c>
      <c r="H206" s="48" t="s">
        <v>106</v>
      </c>
      <c r="I206" s="48" t="s">
        <v>4261</v>
      </c>
      <c r="J206" s="48">
        <v>0</v>
      </c>
      <c r="K206" s="48" t="str">
        <f>LOWER(DEC2HEX((J206)))</f>
        <v>0</v>
      </c>
      <c r="L206" s="48">
        <f>J206*(2^C206)</f>
        <v>0</v>
      </c>
      <c r="M206" s="147"/>
      <c r="N206" s="148"/>
    </row>
    <row r="207" spans="1:14" ht="14.6">
      <c r="A207" s="46"/>
      <c r="B207" s="47" t="s">
        <v>4262</v>
      </c>
      <c r="C207" s="46"/>
      <c r="D207" s="46"/>
      <c r="E207" s="46">
        <f>SUM(E208:E208)</f>
        <v>32</v>
      </c>
      <c r="F207" s="97" t="str">
        <f>CONCATENATE("32'h",K207)</f>
        <v>32'h00000000</v>
      </c>
      <c r="G207" s="97"/>
      <c r="H207" s="137" t="s">
        <v>4263</v>
      </c>
      <c r="I207" s="142"/>
      <c r="J207" s="46"/>
      <c r="K207" s="46" t="str">
        <f>LOWER(DEC2HEX(L207,8))</f>
        <v>00000000</v>
      </c>
      <c r="L207" s="46">
        <f>SUM(L208:L208)</f>
        <v>0</v>
      </c>
      <c r="M207" s="147"/>
      <c r="N207" s="148"/>
    </row>
    <row r="208" spans="1:14" ht="14.6">
      <c r="A208" s="48"/>
      <c r="B208" s="48"/>
      <c r="C208" s="48">
        <v>0</v>
      </c>
      <c r="D208" s="48">
        <v>31</v>
      </c>
      <c r="E208" s="48">
        <f>D208+1-C208</f>
        <v>32</v>
      </c>
      <c r="F208" s="48" t="str">
        <f>CONCATENATE(E208,"'h",K208)</f>
        <v>32'h0</v>
      </c>
      <c r="G208" s="48" t="s">
        <v>121</v>
      </c>
      <c r="H208" s="48" t="s">
        <v>106</v>
      </c>
      <c r="I208" s="48" t="s">
        <v>4261</v>
      </c>
      <c r="J208" s="48">
        <v>0</v>
      </c>
      <c r="K208" s="48" t="str">
        <f>LOWER(DEC2HEX((J208)))</f>
        <v>0</v>
      </c>
      <c r="L208" s="48">
        <f>J208*(2^C208)</f>
        <v>0</v>
      </c>
      <c r="M208" s="147"/>
      <c r="N208" s="148"/>
    </row>
    <row r="209" spans="1:14" ht="14.6">
      <c r="A209" s="46"/>
      <c r="B209" s="47" t="s">
        <v>4264</v>
      </c>
      <c r="C209" s="46"/>
      <c r="D209" s="46"/>
      <c r="E209" s="46">
        <f>SUM(E210:E210)</f>
        <v>32</v>
      </c>
      <c r="F209" s="97" t="str">
        <f>CONCATENATE("32'h",K209)</f>
        <v>32'h00000000</v>
      </c>
      <c r="G209" s="97"/>
      <c r="H209" s="137" t="s">
        <v>4265</v>
      </c>
      <c r="I209" s="142"/>
      <c r="J209" s="46"/>
      <c r="K209" s="46" t="str">
        <f>LOWER(DEC2HEX(L209,8))</f>
        <v>00000000</v>
      </c>
      <c r="L209" s="46">
        <f>SUM(L210:L210)</f>
        <v>0</v>
      </c>
      <c r="M209" s="147"/>
      <c r="N209" s="148"/>
    </row>
    <row r="210" spans="1:14" ht="14.6">
      <c r="A210" s="48"/>
      <c r="B210" s="48"/>
      <c r="C210" s="138" t="s">
        <v>296</v>
      </c>
      <c r="D210" s="138" t="s">
        <v>4266</v>
      </c>
      <c r="E210" s="49">
        <f>D210+1-C210</f>
        <v>32</v>
      </c>
      <c r="F210" s="49" t="str">
        <f>CONCATENATE(E210,"'h",K210)</f>
        <v>32'h0</v>
      </c>
      <c r="G210" s="48" t="s">
        <v>121</v>
      </c>
      <c r="H210" s="48" t="s">
        <v>4267</v>
      </c>
      <c r="I210" s="146" t="s">
        <v>4268</v>
      </c>
      <c r="J210" s="48">
        <v>0</v>
      </c>
      <c r="K210" s="48" t="str">
        <f>LOWER(DEC2HEX((J210)))</f>
        <v>0</v>
      </c>
      <c r="L210" s="48">
        <f>J210*(2^C210)</f>
        <v>0</v>
      </c>
      <c r="M210" s="147"/>
      <c r="N210" s="148"/>
    </row>
    <row r="211" spans="1:14" ht="14.6">
      <c r="A211" s="46"/>
      <c r="B211" s="47" t="s">
        <v>4269</v>
      </c>
      <c r="C211" s="46"/>
      <c r="D211" s="46"/>
      <c r="E211" s="46">
        <f>SUM(E212:E212)</f>
        <v>32</v>
      </c>
      <c r="F211" s="97" t="str">
        <f>CONCATENATE("32'h",K211)</f>
        <v>32'h00000000</v>
      </c>
      <c r="G211" s="97"/>
      <c r="H211" s="137" t="s">
        <v>4270</v>
      </c>
      <c r="I211" s="137"/>
      <c r="J211" s="46"/>
      <c r="K211" s="46" t="str">
        <f>LOWER(DEC2HEX(L211,8))</f>
        <v>00000000</v>
      </c>
      <c r="L211" s="46">
        <f>SUM(L212:L213)</f>
        <v>0</v>
      </c>
      <c r="M211" s="147"/>
      <c r="N211" s="148"/>
    </row>
    <row r="212" spans="1:14" ht="14.6">
      <c r="A212" s="147"/>
      <c r="B212" s="48"/>
      <c r="C212" s="48">
        <v>0</v>
      </c>
      <c r="D212" s="48">
        <v>31</v>
      </c>
      <c r="E212" s="48">
        <f>D212+1-C212</f>
        <v>32</v>
      </c>
      <c r="F212" s="48" t="str">
        <f>CONCATENATE(E212,"'h",K212)</f>
        <v>32'h0</v>
      </c>
      <c r="G212" s="48" t="s">
        <v>4271</v>
      </c>
      <c r="H212" s="48" t="s">
        <v>4272</v>
      </c>
      <c r="I212" s="146" t="s">
        <v>4273</v>
      </c>
      <c r="J212" s="48">
        <v>0</v>
      </c>
      <c r="K212" s="48" t="str">
        <f>LOWER(DEC2HEX((J212)))</f>
        <v>0</v>
      </c>
      <c r="L212" s="48">
        <f>J212*(2^C212)</f>
        <v>0</v>
      </c>
      <c r="M212" s="147"/>
      <c r="N212" s="148"/>
    </row>
    <row r="213" spans="1:14" ht="14.6">
      <c r="A213" s="46"/>
      <c r="B213" s="47" t="s">
        <v>4274</v>
      </c>
      <c r="C213" s="46"/>
      <c r="D213" s="46"/>
      <c r="E213" s="46">
        <f>SUM(E214:E214)</f>
        <v>32</v>
      </c>
      <c r="F213" s="97" t="str">
        <f>CONCATENATE("32'h",K213)</f>
        <v>32'h00000000</v>
      </c>
      <c r="G213" s="97"/>
      <c r="H213" s="137" t="s">
        <v>4275</v>
      </c>
      <c r="I213" s="137"/>
      <c r="J213" s="46"/>
      <c r="K213" s="46" t="str">
        <f>LOWER(DEC2HEX(L213,8))</f>
        <v>00000000</v>
      </c>
      <c r="L213" s="46">
        <f>SUM(L214:L216)</f>
        <v>0</v>
      </c>
      <c r="M213" s="147"/>
      <c r="N213" s="148"/>
    </row>
    <row r="214" spans="1:14" ht="14.6">
      <c r="A214" s="147"/>
      <c r="B214" s="48"/>
      <c r="C214" s="48">
        <v>0</v>
      </c>
      <c r="D214" s="48">
        <v>31</v>
      </c>
      <c r="E214" s="48">
        <f>D214+1-C214</f>
        <v>32</v>
      </c>
      <c r="F214" s="48" t="str">
        <f>CONCATENATE(E214,"'h",K214)</f>
        <v>32'h0</v>
      </c>
      <c r="G214" s="48" t="s">
        <v>4276</v>
      </c>
      <c r="H214" s="48" t="s">
        <v>4277</v>
      </c>
      <c r="I214" s="146" t="s">
        <v>4261</v>
      </c>
      <c r="J214" s="48">
        <v>0</v>
      </c>
      <c r="K214" s="48" t="str">
        <f>LOWER(DEC2HEX((J214)))</f>
        <v>0</v>
      </c>
      <c r="L214" s="48">
        <f>J214*(2^C214)</f>
        <v>0</v>
      </c>
      <c r="M214" s="147"/>
      <c r="N214" s="148"/>
    </row>
    <row r="215" spans="1:14" ht="14.6">
      <c r="A215" s="46"/>
      <c r="B215" s="47" t="s">
        <v>4278</v>
      </c>
      <c r="C215" s="46"/>
      <c r="D215" s="46"/>
      <c r="E215" s="46">
        <f>SUM(E216:E216)</f>
        <v>32</v>
      </c>
      <c r="F215" s="97" t="str">
        <f>CONCATENATE("32'h",K215)</f>
        <v>32'h00000000</v>
      </c>
      <c r="G215" s="97"/>
      <c r="H215" s="137" t="s">
        <v>4279</v>
      </c>
      <c r="I215" s="137"/>
      <c r="J215" s="46"/>
      <c r="K215" s="46" t="str">
        <f>LOWER(DEC2HEX(L215,8))</f>
        <v>00000000</v>
      </c>
      <c r="L215" s="46">
        <f>SUM(L216:L218)</f>
        <v>0</v>
      </c>
      <c r="M215" s="147"/>
      <c r="N215" s="148"/>
    </row>
    <row r="216" spans="1:14" ht="14.6">
      <c r="A216" s="147"/>
      <c r="B216" s="48"/>
      <c r="C216" s="48">
        <v>0</v>
      </c>
      <c r="D216" s="48">
        <v>31</v>
      </c>
      <c r="E216" s="48">
        <f>D216+1-C216</f>
        <v>32</v>
      </c>
      <c r="F216" s="48" t="str">
        <f>CONCATENATE(E216,"'h",K216)</f>
        <v>32'h0</v>
      </c>
      <c r="G216" s="48" t="s">
        <v>4271</v>
      </c>
      <c r="H216" s="48" t="s">
        <v>4272</v>
      </c>
      <c r="I216" s="146" t="s">
        <v>4273</v>
      </c>
      <c r="J216" s="48">
        <v>0</v>
      </c>
      <c r="K216" s="48" t="str">
        <f>LOWER(DEC2HEX((J216)))</f>
        <v>0</v>
      </c>
      <c r="L216" s="48">
        <f>J216*(2^C216)</f>
        <v>0</v>
      </c>
      <c r="M216" s="147"/>
      <c r="N216" s="148"/>
    </row>
    <row r="217" spans="1:14" ht="14.6">
      <c r="A217" s="46"/>
      <c r="B217" s="47" t="s">
        <v>4280</v>
      </c>
      <c r="C217" s="46"/>
      <c r="D217" s="46"/>
      <c r="E217" s="46">
        <f>SUM(E218:E218)</f>
        <v>32</v>
      </c>
      <c r="F217" s="97" t="str">
        <f>CONCATENATE("32'h",K217)</f>
        <v>32'h00000000</v>
      </c>
      <c r="G217" s="97"/>
      <c r="H217" s="137" t="s">
        <v>4281</v>
      </c>
      <c r="I217" s="137"/>
      <c r="J217" s="46"/>
      <c r="K217" s="46" t="str">
        <f>LOWER(DEC2HEX(L217,8))</f>
        <v>00000000</v>
      </c>
      <c r="L217" s="46">
        <f>SUM(L218:L218)</f>
        <v>0</v>
      </c>
      <c r="M217" s="147"/>
      <c r="N217" s="148"/>
    </row>
    <row r="218" spans="1:14" ht="14.6">
      <c r="A218" s="147"/>
      <c r="B218" s="48"/>
      <c r="C218" s="48">
        <v>0</v>
      </c>
      <c r="D218" s="48">
        <v>31</v>
      </c>
      <c r="E218" s="48">
        <f>D218+1-C218</f>
        <v>32</v>
      </c>
      <c r="F218" s="48" t="str">
        <f>CONCATENATE(E218,"'h",K218)</f>
        <v>32'h0</v>
      </c>
      <c r="G218" s="48" t="s">
        <v>4271</v>
      </c>
      <c r="H218" s="48" t="s">
        <v>4272</v>
      </c>
      <c r="I218" s="146" t="s">
        <v>4273</v>
      </c>
      <c r="J218" s="48">
        <v>0</v>
      </c>
      <c r="K218" s="48" t="str">
        <f>LOWER(DEC2HEX((J218)))</f>
        <v>0</v>
      </c>
      <c r="L218" s="48">
        <f>J218*(2^C218)</f>
        <v>0</v>
      </c>
      <c r="M218" s="147"/>
      <c r="N218" s="148"/>
    </row>
    <row r="219" spans="1:14" ht="14.6">
      <c r="A219" s="46"/>
      <c r="B219" s="47" t="s">
        <v>4282</v>
      </c>
      <c r="C219" s="46"/>
      <c r="D219" s="46"/>
      <c r="E219" s="46">
        <f>SUM(E220:E220)</f>
        <v>32</v>
      </c>
      <c r="F219" s="97" t="str">
        <f>CONCATENATE("32'h",K219)</f>
        <v>32'h00000000</v>
      </c>
      <c r="G219" s="97"/>
      <c r="H219" s="137" t="s">
        <v>4283</v>
      </c>
      <c r="I219" s="137"/>
      <c r="J219" s="46"/>
      <c r="K219" s="46" t="str">
        <f>LOWER(DEC2HEX(L219,8))</f>
        <v>00000000</v>
      </c>
      <c r="L219" s="46">
        <f>SUM(L220:L222)</f>
        <v>0</v>
      </c>
      <c r="M219" s="147"/>
      <c r="N219" s="148"/>
    </row>
    <row r="220" spans="1:14" ht="14.6">
      <c r="A220" s="147"/>
      <c r="B220" s="48"/>
      <c r="C220" s="48">
        <v>0</v>
      </c>
      <c r="D220" s="48">
        <v>31</v>
      </c>
      <c r="E220" s="48">
        <f>D220+1-C220</f>
        <v>32</v>
      </c>
      <c r="F220" s="48" t="str">
        <f>CONCATENATE(E220,"'h",K220)</f>
        <v>32'h0</v>
      </c>
      <c r="G220" s="48" t="s">
        <v>4284</v>
      </c>
      <c r="H220" s="48" t="s">
        <v>4277</v>
      </c>
      <c r="I220" s="146" t="s">
        <v>2507</v>
      </c>
      <c r="J220" s="48">
        <v>0</v>
      </c>
      <c r="K220" s="48" t="str">
        <f>LOWER(DEC2HEX((J220)))</f>
        <v>0</v>
      </c>
      <c r="L220" s="48">
        <f>J220*(2^C220)</f>
        <v>0</v>
      </c>
      <c r="M220" s="147"/>
      <c r="N220" s="148"/>
    </row>
    <row r="221" spans="1:14" ht="14.6">
      <c r="A221" s="46"/>
      <c r="B221" s="47" t="s">
        <v>4285</v>
      </c>
      <c r="C221" s="46"/>
      <c r="D221" s="46"/>
      <c r="E221" s="46">
        <f>SUM(E222:E233)</f>
        <v>32</v>
      </c>
      <c r="F221" s="97" t="str">
        <f>CONCATENATE("32'h",K221)</f>
        <v>32'h00000000</v>
      </c>
      <c r="G221" s="97"/>
      <c r="H221" s="137" t="s">
        <v>4286</v>
      </c>
      <c r="I221" s="142"/>
      <c r="J221" s="46"/>
      <c r="K221" s="46" t="str">
        <f>LOWER(DEC2HEX(L221,8))</f>
        <v>00000000</v>
      </c>
      <c r="L221" s="46">
        <f>SUM(L222:L234)</f>
        <v>0</v>
      </c>
      <c r="M221" s="147"/>
      <c r="N221" s="148"/>
    </row>
    <row r="222" spans="1:14" ht="14.6">
      <c r="A222" s="48"/>
      <c r="B222" s="48"/>
      <c r="C222" s="48">
        <v>21</v>
      </c>
      <c r="D222" s="48">
        <v>31</v>
      </c>
      <c r="E222" s="48">
        <f t="shared" ref="E222:E233" si="62">D222+1-C222</f>
        <v>11</v>
      </c>
      <c r="F222" s="48" t="str">
        <f>CONCATENATE(E222,"'h",K222)</f>
        <v>11'h0</v>
      </c>
      <c r="G222" s="48" t="s">
        <v>4284</v>
      </c>
      <c r="H222" s="48" t="s">
        <v>4277</v>
      </c>
      <c r="I222" s="48" t="s">
        <v>4273</v>
      </c>
      <c r="J222" s="48">
        <v>0</v>
      </c>
      <c r="K222" s="48" t="str">
        <f t="shared" ref="K222:K233" si="63">LOWER(DEC2HEX((J222)))</f>
        <v>0</v>
      </c>
      <c r="L222" s="48">
        <f t="shared" ref="L222:L233" si="64">J222*(2^C222)</f>
        <v>0</v>
      </c>
      <c r="M222" s="147"/>
      <c r="N222" s="148"/>
    </row>
    <row r="223" spans="1:14" ht="14.6">
      <c r="A223" s="48"/>
      <c r="B223" s="48"/>
      <c r="C223" s="48">
        <f t="shared" ref="C223:D225" si="65">C224+1</f>
        <v>20</v>
      </c>
      <c r="D223" s="48">
        <f t="shared" si="65"/>
        <v>20</v>
      </c>
      <c r="E223" s="48">
        <f t="shared" si="62"/>
        <v>1</v>
      </c>
      <c r="F223" s="48" t="str">
        <f t="shared" ref="F223:F233" si="66">CONCATENATE(E223,"'h",K223)</f>
        <v>1'h0</v>
      </c>
      <c r="G223" s="48" t="s">
        <v>4287</v>
      </c>
      <c r="H223" s="48" t="s">
        <v>4288</v>
      </c>
      <c r="I223" s="48" t="s">
        <v>4289</v>
      </c>
      <c r="J223" s="48">
        <v>0</v>
      </c>
      <c r="K223" s="48" t="str">
        <f t="shared" si="63"/>
        <v>0</v>
      </c>
      <c r="L223" s="48">
        <f t="shared" si="64"/>
        <v>0</v>
      </c>
      <c r="M223" s="147"/>
      <c r="N223" s="148"/>
    </row>
    <row r="224" spans="1:14" ht="14.6">
      <c r="A224" s="48"/>
      <c r="B224" s="48"/>
      <c r="C224" s="48">
        <f t="shared" si="65"/>
        <v>19</v>
      </c>
      <c r="D224" s="48">
        <f t="shared" si="65"/>
        <v>19</v>
      </c>
      <c r="E224" s="48">
        <f t="shared" si="62"/>
        <v>1</v>
      </c>
      <c r="F224" s="48" t="str">
        <f t="shared" si="66"/>
        <v>1'h0</v>
      </c>
      <c r="G224" s="48" t="s">
        <v>4290</v>
      </c>
      <c r="H224" s="48" t="s">
        <v>4291</v>
      </c>
      <c r="I224" s="48" t="s">
        <v>3642</v>
      </c>
      <c r="J224" s="48">
        <v>0</v>
      </c>
      <c r="K224" s="48" t="str">
        <f t="shared" si="63"/>
        <v>0</v>
      </c>
      <c r="L224" s="48">
        <f t="shared" si="64"/>
        <v>0</v>
      </c>
      <c r="M224" s="147"/>
      <c r="N224" s="148"/>
    </row>
    <row r="225" spans="1:14" ht="14.6">
      <c r="A225" s="48"/>
      <c r="B225" s="48"/>
      <c r="C225" s="48">
        <f t="shared" si="65"/>
        <v>18</v>
      </c>
      <c r="D225" s="48">
        <f t="shared" si="65"/>
        <v>18</v>
      </c>
      <c r="E225" s="48">
        <f t="shared" si="62"/>
        <v>1</v>
      </c>
      <c r="F225" s="48" t="str">
        <f t="shared" si="66"/>
        <v>1'h0</v>
      </c>
      <c r="G225" s="48" t="s">
        <v>4292</v>
      </c>
      <c r="H225" s="48" t="s">
        <v>4293</v>
      </c>
      <c r="I225" s="48" t="s">
        <v>4294</v>
      </c>
      <c r="J225" s="48">
        <v>0</v>
      </c>
      <c r="K225" s="48" t="str">
        <f t="shared" si="63"/>
        <v>0</v>
      </c>
      <c r="L225" s="48">
        <f t="shared" si="64"/>
        <v>0</v>
      </c>
      <c r="M225" s="147"/>
      <c r="N225" s="148"/>
    </row>
    <row r="226" spans="1:14" ht="14.6">
      <c r="A226" s="48"/>
      <c r="B226" s="48"/>
      <c r="C226" s="48">
        <v>17</v>
      </c>
      <c r="D226" s="48">
        <v>17</v>
      </c>
      <c r="E226" s="48">
        <f t="shared" si="62"/>
        <v>1</v>
      </c>
      <c r="F226" s="48" t="str">
        <f t="shared" si="66"/>
        <v>1'h0</v>
      </c>
      <c r="G226" s="48" t="s">
        <v>4295</v>
      </c>
      <c r="H226" s="48" t="s">
        <v>4296</v>
      </c>
      <c r="I226" s="48" t="s">
        <v>4297</v>
      </c>
      <c r="J226" s="48">
        <v>0</v>
      </c>
      <c r="K226" s="48" t="str">
        <f t="shared" si="63"/>
        <v>0</v>
      </c>
      <c r="L226" s="48">
        <f t="shared" si="64"/>
        <v>0</v>
      </c>
      <c r="M226" s="147"/>
      <c r="N226" s="148"/>
    </row>
    <row r="227" spans="1:14" ht="14.6">
      <c r="A227" s="48"/>
      <c r="B227" s="48"/>
      <c r="C227" s="48">
        <v>16</v>
      </c>
      <c r="D227" s="48">
        <v>16</v>
      </c>
      <c r="E227" s="48">
        <f t="shared" si="62"/>
        <v>1</v>
      </c>
      <c r="F227" s="48" t="str">
        <f t="shared" si="66"/>
        <v>1'h0</v>
      </c>
      <c r="G227" s="48" t="s">
        <v>4292</v>
      </c>
      <c r="H227" s="48" t="s">
        <v>4298</v>
      </c>
      <c r="I227" s="48" t="s">
        <v>4299</v>
      </c>
      <c r="J227" s="48">
        <v>0</v>
      </c>
      <c r="K227" s="48" t="str">
        <f t="shared" si="63"/>
        <v>0</v>
      </c>
      <c r="L227" s="48">
        <f t="shared" si="64"/>
        <v>0</v>
      </c>
      <c r="M227" s="147"/>
      <c r="N227" s="148"/>
    </row>
    <row r="228" spans="1:14" ht="14.6">
      <c r="A228" s="48"/>
      <c r="B228" s="48"/>
      <c r="C228" s="48">
        <v>5</v>
      </c>
      <c r="D228" s="48">
        <v>15</v>
      </c>
      <c r="E228" s="48">
        <f t="shared" si="62"/>
        <v>11</v>
      </c>
      <c r="F228" s="48" t="str">
        <f t="shared" si="66"/>
        <v>11'h0</v>
      </c>
      <c r="G228" s="48" t="s">
        <v>4271</v>
      </c>
      <c r="H228" s="48" t="s">
        <v>4277</v>
      </c>
      <c r="I228" s="48" t="s">
        <v>4261</v>
      </c>
      <c r="J228" s="48">
        <v>0</v>
      </c>
      <c r="K228" s="48" t="str">
        <f t="shared" si="63"/>
        <v>0</v>
      </c>
      <c r="L228" s="48">
        <f t="shared" si="64"/>
        <v>0</v>
      </c>
      <c r="M228" s="147"/>
      <c r="N228" s="148"/>
    </row>
    <row r="229" spans="1:14" ht="14.6">
      <c r="A229" s="48"/>
      <c r="B229" s="48"/>
      <c r="C229" s="48">
        <v>4</v>
      </c>
      <c r="D229" s="48">
        <v>4</v>
      </c>
      <c r="E229" s="48">
        <f t="shared" si="62"/>
        <v>1</v>
      </c>
      <c r="F229" s="48" t="str">
        <f t="shared" si="66"/>
        <v>1'h0</v>
      </c>
      <c r="G229" s="48" t="s">
        <v>4300</v>
      </c>
      <c r="H229" s="48" t="s">
        <v>4301</v>
      </c>
      <c r="I229" s="48" t="s">
        <v>4302</v>
      </c>
      <c r="J229" s="48">
        <v>0</v>
      </c>
      <c r="K229" s="48" t="str">
        <f t="shared" si="63"/>
        <v>0</v>
      </c>
      <c r="L229" s="48">
        <f t="shared" si="64"/>
        <v>0</v>
      </c>
      <c r="M229" s="147"/>
      <c r="N229" s="148"/>
    </row>
    <row r="230" spans="1:14" ht="14.6">
      <c r="A230" s="48"/>
      <c r="B230" s="48"/>
      <c r="C230" s="48">
        <v>3</v>
      </c>
      <c r="D230" s="48">
        <v>3</v>
      </c>
      <c r="E230" s="48">
        <f t="shared" si="62"/>
        <v>1</v>
      </c>
      <c r="F230" s="48" t="str">
        <f t="shared" si="66"/>
        <v>1'h0</v>
      </c>
      <c r="G230" s="48" t="s">
        <v>4290</v>
      </c>
      <c r="H230" s="48" t="s">
        <v>4303</v>
      </c>
      <c r="I230" s="48" t="s">
        <v>4133</v>
      </c>
      <c r="J230" s="48">
        <v>0</v>
      </c>
      <c r="K230" s="48" t="str">
        <f t="shared" si="63"/>
        <v>0</v>
      </c>
      <c r="L230" s="48">
        <f t="shared" si="64"/>
        <v>0</v>
      </c>
      <c r="M230" s="147"/>
      <c r="N230" s="148"/>
    </row>
    <row r="231" spans="1:14" ht="14.6">
      <c r="A231" s="48"/>
      <c r="B231" s="48"/>
      <c r="C231" s="48">
        <v>2</v>
      </c>
      <c r="D231" s="48">
        <v>2</v>
      </c>
      <c r="E231" s="48">
        <f t="shared" si="62"/>
        <v>1</v>
      </c>
      <c r="F231" s="48" t="str">
        <f t="shared" si="66"/>
        <v>1'h0</v>
      </c>
      <c r="G231" s="48" t="s">
        <v>2191</v>
      </c>
      <c r="H231" s="48" t="s">
        <v>4304</v>
      </c>
      <c r="I231" s="48" t="s">
        <v>4305</v>
      </c>
      <c r="J231" s="48">
        <v>0</v>
      </c>
      <c r="K231" s="48" t="str">
        <f t="shared" si="63"/>
        <v>0</v>
      </c>
      <c r="L231" s="48">
        <f t="shared" si="64"/>
        <v>0</v>
      </c>
      <c r="M231" s="147"/>
      <c r="N231" s="148"/>
    </row>
    <row r="232" spans="1:14" ht="14.6">
      <c r="A232" s="48"/>
      <c r="B232" s="48"/>
      <c r="C232" s="48">
        <v>1</v>
      </c>
      <c r="D232" s="48">
        <v>1</v>
      </c>
      <c r="E232" s="48">
        <f t="shared" si="62"/>
        <v>1</v>
      </c>
      <c r="F232" s="48" t="str">
        <f t="shared" si="66"/>
        <v>1'h0</v>
      </c>
      <c r="G232" s="48" t="s">
        <v>4292</v>
      </c>
      <c r="H232" s="48" t="s">
        <v>4306</v>
      </c>
      <c r="I232" s="48" t="s">
        <v>4307</v>
      </c>
      <c r="J232" s="48">
        <v>0</v>
      </c>
      <c r="K232" s="48" t="str">
        <f t="shared" si="63"/>
        <v>0</v>
      </c>
      <c r="L232" s="48">
        <f t="shared" si="64"/>
        <v>0</v>
      </c>
      <c r="M232" s="147"/>
      <c r="N232" s="148"/>
    </row>
    <row r="233" spans="1:14" ht="14.6">
      <c r="A233" s="48"/>
      <c r="B233" s="48"/>
      <c r="C233" s="48">
        <v>0</v>
      </c>
      <c r="D233" s="48">
        <v>0</v>
      </c>
      <c r="E233" s="48">
        <f t="shared" si="62"/>
        <v>1</v>
      </c>
      <c r="F233" s="48" t="str">
        <f t="shared" si="66"/>
        <v>1'h0</v>
      </c>
      <c r="G233" s="48" t="s">
        <v>4287</v>
      </c>
      <c r="H233" s="48" t="s">
        <v>4308</v>
      </c>
      <c r="I233" s="48" t="s">
        <v>4309</v>
      </c>
      <c r="J233" s="48">
        <v>0</v>
      </c>
      <c r="K233" s="48" t="str">
        <f t="shared" si="63"/>
        <v>0</v>
      </c>
      <c r="L233" s="48">
        <f t="shared" si="64"/>
        <v>0</v>
      </c>
      <c r="M233" s="147"/>
      <c r="N233" s="148"/>
    </row>
    <row r="234" spans="1:14" ht="14.6">
      <c r="A234" s="46"/>
      <c r="B234" s="47" t="s">
        <v>4310</v>
      </c>
      <c r="C234" s="46"/>
      <c r="D234" s="46"/>
      <c r="E234" s="46">
        <f>SUM(E235:E246)</f>
        <v>32</v>
      </c>
      <c r="F234" s="97" t="str">
        <f>CONCATENATE("32'h",K234)</f>
        <v>32'h00000000</v>
      </c>
      <c r="G234" s="97"/>
      <c r="H234" s="137" t="s">
        <v>4311</v>
      </c>
      <c r="I234" s="142"/>
      <c r="J234" s="46"/>
      <c r="K234" s="46" t="str">
        <f>LOWER(DEC2HEX(L234,8))</f>
        <v>00000000</v>
      </c>
      <c r="L234" s="46">
        <f>SUM(L247:L254)</f>
        <v>0</v>
      </c>
      <c r="M234" s="147"/>
      <c r="N234" s="148"/>
    </row>
    <row r="235" spans="1:14" ht="14.6">
      <c r="A235" s="48"/>
      <c r="B235" s="48"/>
      <c r="C235" s="48">
        <v>21</v>
      </c>
      <c r="D235" s="48">
        <v>31</v>
      </c>
      <c r="E235" s="48">
        <f t="shared" ref="E235:E246" si="67">D235+1-C235</f>
        <v>11</v>
      </c>
      <c r="F235" s="48" t="str">
        <f t="shared" ref="F235:F246" si="68">CONCATENATE(E235,"'h",K235)</f>
        <v>11'h0</v>
      </c>
      <c r="G235" s="48" t="s">
        <v>4271</v>
      </c>
      <c r="H235" s="48" t="s">
        <v>4277</v>
      </c>
      <c r="I235" s="48" t="s">
        <v>4312</v>
      </c>
      <c r="J235" s="48">
        <v>0</v>
      </c>
      <c r="K235" s="48" t="str">
        <f t="shared" ref="K235:K246" si="69">LOWER(DEC2HEX((J235)))</f>
        <v>0</v>
      </c>
      <c r="L235" s="48">
        <f t="shared" ref="L235:L246" si="70">J235*(2^C235)</f>
        <v>0</v>
      </c>
      <c r="M235" s="147"/>
      <c r="N235" s="148"/>
    </row>
    <row r="236" spans="1:14" ht="14.6">
      <c r="A236" s="48"/>
      <c r="B236" s="48"/>
      <c r="C236" s="48">
        <f t="shared" ref="C236:D239" si="71">C237+1</f>
        <v>20</v>
      </c>
      <c r="D236" s="48">
        <f t="shared" si="71"/>
        <v>20</v>
      </c>
      <c r="E236" s="48">
        <f t="shared" si="67"/>
        <v>1</v>
      </c>
      <c r="F236" s="48" t="str">
        <f t="shared" si="68"/>
        <v>1'h0</v>
      </c>
      <c r="G236" s="48" t="s">
        <v>211</v>
      </c>
      <c r="H236" s="48" t="s">
        <v>4313</v>
      </c>
      <c r="I236" s="48" t="s">
        <v>4314</v>
      </c>
      <c r="J236" s="48">
        <v>0</v>
      </c>
      <c r="K236" s="48" t="str">
        <f t="shared" si="69"/>
        <v>0</v>
      </c>
      <c r="L236" s="48">
        <f t="shared" si="70"/>
        <v>0</v>
      </c>
      <c r="M236" s="147"/>
      <c r="N236" s="148"/>
    </row>
    <row r="237" spans="1:14" ht="14.6">
      <c r="A237" s="48"/>
      <c r="B237" s="48"/>
      <c r="C237" s="48">
        <f t="shared" si="71"/>
        <v>19</v>
      </c>
      <c r="D237" s="48">
        <f t="shared" si="71"/>
        <v>19</v>
      </c>
      <c r="E237" s="48">
        <f t="shared" si="67"/>
        <v>1</v>
      </c>
      <c r="F237" s="48" t="str">
        <f t="shared" si="68"/>
        <v>1'h0</v>
      </c>
      <c r="G237" s="48" t="s">
        <v>211</v>
      </c>
      <c r="H237" s="48" t="s">
        <v>4315</v>
      </c>
      <c r="I237" s="48" t="s">
        <v>4316</v>
      </c>
      <c r="J237" s="48">
        <v>0</v>
      </c>
      <c r="K237" s="48" t="str">
        <f t="shared" si="69"/>
        <v>0</v>
      </c>
      <c r="L237" s="48">
        <f t="shared" si="70"/>
        <v>0</v>
      </c>
      <c r="M237" s="147"/>
      <c r="N237" s="148"/>
    </row>
    <row r="238" spans="1:14" ht="14.6">
      <c r="A238" s="48"/>
      <c r="B238" s="48"/>
      <c r="C238" s="48">
        <f t="shared" si="71"/>
        <v>18</v>
      </c>
      <c r="D238" s="48">
        <f t="shared" si="71"/>
        <v>18</v>
      </c>
      <c r="E238" s="48">
        <f t="shared" si="67"/>
        <v>1</v>
      </c>
      <c r="F238" s="48" t="str">
        <f t="shared" si="68"/>
        <v>1'h0</v>
      </c>
      <c r="G238" s="48" t="s">
        <v>211</v>
      </c>
      <c r="H238" s="48" t="s">
        <v>4317</v>
      </c>
      <c r="I238" s="48" t="s">
        <v>4318</v>
      </c>
      <c r="J238" s="48">
        <v>0</v>
      </c>
      <c r="K238" s="48" t="str">
        <f t="shared" si="69"/>
        <v>0</v>
      </c>
      <c r="L238" s="48">
        <f t="shared" si="70"/>
        <v>0</v>
      </c>
      <c r="M238" s="147"/>
      <c r="N238" s="148"/>
    </row>
    <row r="239" spans="1:14" ht="14.6">
      <c r="A239" s="48"/>
      <c r="B239" s="48"/>
      <c r="C239" s="48">
        <f t="shared" si="71"/>
        <v>17</v>
      </c>
      <c r="D239" s="48">
        <f t="shared" si="71"/>
        <v>17</v>
      </c>
      <c r="E239" s="48">
        <f t="shared" si="67"/>
        <v>1</v>
      </c>
      <c r="F239" s="48" t="str">
        <f t="shared" si="68"/>
        <v>1'h0</v>
      </c>
      <c r="G239" s="48" t="s">
        <v>211</v>
      </c>
      <c r="H239" s="48" t="s">
        <v>4319</v>
      </c>
      <c r="I239" s="48" t="s">
        <v>4320</v>
      </c>
      <c r="J239" s="48">
        <v>0</v>
      </c>
      <c r="K239" s="48" t="str">
        <f t="shared" si="69"/>
        <v>0</v>
      </c>
      <c r="L239" s="48">
        <f t="shared" si="70"/>
        <v>0</v>
      </c>
      <c r="M239" s="147"/>
      <c r="N239" s="148"/>
    </row>
    <row r="240" spans="1:14" ht="14.6">
      <c r="A240" s="48"/>
      <c r="B240" s="48"/>
      <c r="C240" s="48">
        <v>16</v>
      </c>
      <c r="D240" s="48">
        <v>16</v>
      </c>
      <c r="E240" s="48">
        <f t="shared" si="67"/>
        <v>1</v>
      </c>
      <c r="F240" s="48" t="str">
        <f t="shared" si="68"/>
        <v>1'h0</v>
      </c>
      <c r="G240" s="48" t="s">
        <v>211</v>
      </c>
      <c r="H240" s="48" t="s">
        <v>4321</v>
      </c>
      <c r="I240" s="48" t="s">
        <v>4322</v>
      </c>
      <c r="J240" s="48">
        <v>0</v>
      </c>
      <c r="K240" s="48" t="str">
        <f t="shared" si="69"/>
        <v>0</v>
      </c>
      <c r="L240" s="48">
        <f t="shared" si="70"/>
        <v>0</v>
      </c>
      <c r="M240" s="147"/>
      <c r="N240" s="148"/>
    </row>
    <row r="241" spans="1:14" ht="14.6">
      <c r="A241" s="48"/>
      <c r="B241" s="48"/>
      <c r="C241" s="48">
        <v>5</v>
      </c>
      <c r="D241" s="48">
        <v>15</v>
      </c>
      <c r="E241" s="48">
        <f t="shared" si="67"/>
        <v>11</v>
      </c>
      <c r="F241" s="48" t="str">
        <f t="shared" si="68"/>
        <v>11'h0</v>
      </c>
      <c r="G241" s="48" t="s">
        <v>4323</v>
      </c>
      <c r="H241" s="48" t="s">
        <v>4324</v>
      </c>
      <c r="I241" s="48" t="s">
        <v>4325</v>
      </c>
      <c r="J241" s="48">
        <v>0</v>
      </c>
      <c r="K241" s="48" t="str">
        <f t="shared" si="69"/>
        <v>0</v>
      </c>
      <c r="L241" s="48">
        <f t="shared" si="70"/>
        <v>0</v>
      </c>
      <c r="M241" s="147"/>
      <c r="N241" s="148"/>
    </row>
    <row r="242" spans="1:14" ht="14.6">
      <c r="A242" s="48"/>
      <c r="B242" s="48"/>
      <c r="C242" s="48">
        <f t="shared" ref="C242:D245" si="72">C243+1</f>
        <v>4</v>
      </c>
      <c r="D242" s="48">
        <f t="shared" si="72"/>
        <v>4</v>
      </c>
      <c r="E242" s="48">
        <f t="shared" si="67"/>
        <v>1</v>
      </c>
      <c r="F242" s="48" t="str">
        <f t="shared" si="68"/>
        <v>1'h0</v>
      </c>
      <c r="G242" s="48" t="s">
        <v>211</v>
      </c>
      <c r="H242" s="48" t="s">
        <v>4326</v>
      </c>
      <c r="I242" s="48" t="s">
        <v>4327</v>
      </c>
      <c r="J242" s="48">
        <v>0</v>
      </c>
      <c r="K242" s="48" t="str">
        <f t="shared" si="69"/>
        <v>0</v>
      </c>
      <c r="L242" s="48">
        <f t="shared" si="70"/>
        <v>0</v>
      </c>
      <c r="M242" s="147"/>
      <c r="N242" s="148"/>
    </row>
    <row r="243" spans="1:14" ht="14.6">
      <c r="A243" s="48"/>
      <c r="B243" s="48"/>
      <c r="C243" s="48">
        <f t="shared" si="72"/>
        <v>3</v>
      </c>
      <c r="D243" s="48">
        <f t="shared" si="72"/>
        <v>3</v>
      </c>
      <c r="E243" s="48">
        <f t="shared" si="67"/>
        <v>1</v>
      </c>
      <c r="F243" s="48" t="str">
        <f t="shared" si="68"/>
        <v>1'h0</v>
      </c>
      <c r="G243" s="48" t="s">
        <v>211</v>
      </c>
      <c r="H243" s="48" t="s">
        <v>4328</v>
      </c>
      <c r="I243" s="48" t="s">
        <v>4329</v>
      </c>
      <c r="J243" s="48">
        <v>0</v>
      </c>
      <c r="K243" s="48" t="str">
        <f t="shared" si="69"/>
        <v>0</v>
      </c>
      <c r="L243" s="48">
        <f t="shared" si="70"/>
        <v>0</v>
      </c>
      <c r="M243" s="147"/>
      <c r="N243" s="148"/>
    </row>
    <row r="244" spans="1:14" ht="14.6">
      <c r="A244" s="48"/>
      <c r="B244" s="48"/>
      <c r="C244" s="48">
        <f t="shared" si="72"/>
        <v>2</v>
      </c>
      <c r="D244" s="48">
        <f t="shared" si="72"/>
        <v>2</v>
      </c>
      <c r="E244" s="48">
        <f t="shared" si="67"/>
        <v>1</v>
      </c>
      <c r="F244" s="48" t="str">
        <f t="shared" si="68"/>
        <v>1'h0</v>
      </c>
      <c r="G244" s="48" t="s">
        <v>211</v>
      </c>
      <c r="H244" s="48" t="s">
        <v>4330</v>
      </c>
      <c r="I244" s="48" t="s">
        <v>4331</v>
      </c>
      <c r="J244" s="48">
        <v>0</v>
      </c>
      <c r="K244" s="48" t="str">
        <f t="shared" si="69"/>
        <v>0</v>
      </c>
      <c r="L244" s="48">
        <f t="shared" si="70"/>
        <v>0</v>
      </c>
      <c r="M244" s="147"/>
      <c r="N244" s="148"/>
    </row>
    <row r="245" spans="1:14" ht="14.6">
      <c r="A245" s="48"/>
      <c r="B245" s="48"/>
      <c r="C245" s="48">
        <f t="shared" si="72"/>
        <v>1</v>
      </c>
      <c r="D245" s="48">
        <f t="shared" si="72"/>
        <v>1</v>
      </c>
      <c r="E245" s="48">
        <f t="shared" si="67"/>
        <v>1</v>
      </c>
      <c r="F245" s="48" t="str">
        <f t="shared" si="68"/>
        <v>1'h0</v>
      </c>
      <c r="G245" s="48" t="s">
        <v>211</v>
      </c>
      <c r="H245" s="48" t="s">
        <v>4332</v>
      </c>
      <c r="I245" s="48" t="s">
        <v>4333</v>
      </c>
      <c r="J245" s="48">
        <v>0</v>
      </c>
      <c r="K245" s="48" t="str">
        <f t="shared" si="69"/>
        <v>0</v>
      </c>
      <c r="L245" s="48">
        <f t="shared" si="70"/>
        <v>0</v>
      </c>
      <c r="M245" s="147"/>
      <c r="N245" s="148"/>
    </row>
    <row r="246" spans="1:14" ht="14.6">
      <c r="A246" s="48"/>
      <c r="B246" s="48"/>
      <c r="C246" s="48">
        <v>0</v>
      </c>
      <c r="D246" s="48">
        <v>0</v>
      </c>
      <c r="E246" s="48">
        <f t="shared" si="67"/>
        <v>1</v>
      </c>
      <c r="F246" s="48" t="str">
        <f t="shared" si="68"/>
        <v>1'h0</v>
      </c>
      <c r="G246" s="48" t="s">
        <v>211</v>
      </c>
      <c r="H246" s="48" t="s">
        <v>4334</v>
      </c>
      <c r="I246" s="48" t="s">
        <v>4335</v>
      </c>
      <c r="J246" s="48">
        <v>0</v>
      </c>
      <c r="K246" s="48" t="str">
        <f t="shared" si="69"/>
        <v>0</v>
      </c>
      <c r="L246" s="48">
        <f t="shared" si="70"/>
        <v>0</v>
      </c>
      <c r="M246" s="147"/>
      <c r="N246" s="148"/>
    </row>
    <row r="247" spans="1:14" ht="14.6">
      <c r="A247" s="46"/>
      <c r="B247" s="47" t="s">
        <v>4336</v>
      </c>
      <c r="C247" s="46"/>
      <c r="D247" s="46"/>
      <c r="E247" s="46">
        <f>SUM(E248:E259)</f>
        <v>32</v>
      </c>
      <c r="F247" s="97" t="str">
        <f>CONCATENATE("32'h",K247)</f>
        <v>32'h00000000</v>
      </c>
      <c r="G247" s="97"/>
      <c r="H247" s="137" t="s">
        <v>4337</v>
      </c>
      <c r="I247" s="142"/>
      <c r="J247" s="46"/>
      <c r="K247" s="46" t="str">
        <f>LOWER(DEC2HEX(L247,8))</f>
        <v>00000000</v>
      </c>
      <c r="L247" s="46">
        <f>SUM(L248:L259)</f>
        <v>0</v>
      </c>
      <c r="M247" s="147"/>
      <c r="N247" s="148"/>
    </row>
    <row r="248" spans="1:14" ht="14.6">
      <c r="A248" s="48"/>
      <c r="B248" s="48"/>
      <c r="C248" s="48">
        <v>21</v>
      </c>
      <c r="D248" s="48">
        <v>31</v>
      </c>
      <c r="E248" s="48">
        <f t="shared" ref="E248:E259" si="73">D248+1-C248</f>
        <v>11</v>
      </c>
      <c r="F248" s="48" t="str">
        <f t="shared" ref="F248:F259" si="74">CONCATENATE(E248,"'h",K248)</f>
        <v>11'h0</v>
      </c>
      <c r="G248" s="48" t="s">
        <v>4338</v>
      </c>
      <c r="H248" s="48" t="s">
        <v>4339</v>
      </c>
      <c r="I248" s="48" t="s">
        <v>4325</v>
      </c>
      <c r="J248" s="48">
        <v>0</v>
      </c>
      <c r="K248" s="48" t="str">
        <f t="shared" ref="K248:K259" si="75">LOWER(DEC2HEX((J248)))</f>
        <v>0</v>
      </c>
      <c r="L248" s="48">
        <f t="shared" ref="L248:L259" si="76">J248*(2^C248)</f>
        <v>0</v>
      </c>
      <c r="M248" s="147"/>
      <c r="N248" s="148"/>
    </row>
    <row r="249" spans="1:14" ht="14.6">
      <c r="A249" s="48"/>
      <c r="B249" s="48"/>
      <c r="C249" s="48">
        <f t="shared" ref="C249:D252" si="77">C250+1</f>
        <v>20</v>
      </c>
      <c r="D249" s="48">
        <f t="shared" si="77"/>
        <v>20</v>
      </c>
      <c r="E249" s="48">
        <f t="shared" si="73"/>
        <v>1</v>
      </c>
      <c r="F249" s="48" t="str">
        <f t="shared" si="74"/>
        <v>1'h0</v>
      </c>
      <c r="G249" s="48" t="s">
        <v>4340</v>
      </c>
      <c r="H249" s="48" t="s">
        <v>4341</v>
      </c>
      <c r="I249" s="48" t="s">
        <v>4342</v>
      </c>
      <c r="J249" s="48">
        <v>0</v>
      </c>
      <c r="K249" s="48" t="str">
        <f t="shared" si="75"/>
        <v>0</v>
      </c>
      <c r="L249" s="48">
        <f t="shared" si="76"/>
        <v>0</v>
      </c>
      <c r="M249" s="147"/>
      <c r="N249" s="148"/>
    </row>
    <row r="250" spans="1:14" ht="14.6">
      <c r="A250" s="48"/>
      <c r="B250" s="48"/>
      <c r="C250" s="48">
        <f t="shared" si="77"/>
        <v>19</v>
      </c>
      <c r="D250" s="48">
        <f t="shared" si="77"/>
        <v>19</v>
      </c>
      <c r="E250" s="48">
        <f t="shared" si="73"/>
        <v>1</v>
      </c>
      <c r="F250" s="48" t="str">
        <f t="shared" si="74"/>
        <v>1'h0</v>
      </c>
      <c r="G250" s="48" t="s">
        <v>2190</v>
      </c>
      <c r="H250" s="48" t="s">
        <v>4134</v>
      </c>
      <c r="I250" s="48" t="s">
        <v>4135</v>
      </c>
      <c r="J250" s="48">
        <v>0</v>
      </c>
      <c r="K250" s="48" t="str">
        <f t="shared" si="75"/>
        <v>0</v>
      </c>
      <c r="L250" s="48">
        <f t="shared" si="76"/>
        <v>0</v>
      </c>
      <c r="M250" s="147"/>
      <c r="N250" s="148"/>
    </row>
    <row r="251" spans="1:14" ht="14.6">
      <c r="A251" s="48"/>
      <c r="B251" s="48"/>
      <c r="C251" s="48">
        <f t="shared" si="77"/>
        <v>18</v>
      </c>
      <c r="D251" s="48">
        <f t="shared" si="77"/>
        <v>18</v>
      </c>
      <c r="E251" s="48">
        <f t="shared" si="73"/>
        <v>1</v>
      </c>
      <c r="F251" s="48" t="str">
        <f t="shared" si="74"/>
        <v>1'h0</v>
      </c>
      <c r="G251" s="48" t="s">
        <v>2190</v>
      </c>
      <c r="H251" s="48" t="s">
        <v>4136</v>
      </c>
      <c r="I251" s="48" t="s">
        <v>4343</v>
      </c>
      <c r="J251" s="48">
        <v>0</v>
      </c>
      <c r="K251" s="48" t="str">
        <f t="shared" si="75"/>
        <v>0</v>
      </c>
      <c r="L251" s="48">
        <f t="shared" si="76"/>
        <v>0</v>
      </c>
      <c r="M251" s="147"/>
      <c r="N251" s="148"/>
    </row>
    <row r="252" spans="1:14" ht="14.6">
      <c r="A252" s="48"/>
      <c r="B252" s="48"/>
      <c r="C252" s="48">
        <f t="shared" si="77"/>
        <v>17</v>
      </c>
      <c r="D252" s="48">
        <f t="shared" si="77"/>
        <v>17</v>
      </c>
      <c r="E252" s="48">
        <f t="shared" si="73"/>
        <v>1</v>
      </c>
      <c r="F252" s="48" t="str">
        <f t="shared" si="74"/>
        <v>1'h0</v>
      </c>
      <c r="G252" s="48" t="s">
        <v>4197</v>
      </c>
      <c r="H252" s="48" t="s">
        <v>4344</v>
      </c>
      <c r="I252" s="48" t="s">
        <v>4345</v>
      </c>
      <c r="J252" s="48">
        <v>0</v>
      </c>
      <c r="K252" s="48" t="str">
        <f t="shared" si="75"/>
        <v>0</v>
      </c>
      <c r="L252" s="48">
        <f t="shared" si="76"/>
        <v>0</v>
      </c>
      <c r="M252" s="147"/>
      <c r="N252" s="148"/>
    </row>
    <row r="253" spans="1:14" ht="14.6">
      <c r="A253" s="48"/>
      <c r="B253" s="48"/>
      <c r="C253" s="48">
        <v>16</v>
      </c>
      <c r="D253" s="48">
        <v>16</v>
      </c>
      <c r="E253" s="48">
        <f t="shared" si="73"/>
        <v>1</v>
      </c>
      <c r="F253" s="48" t="str">
        <f t="shared" si="74"/>
        <v>1'h0</v>
      </c>
      <c r="G253" s="48" t="s">
        <v>2190</v>
      </c>
      <c r="H253" s="48" t="s">
        <v>4137</v>
      </c>
      <c r="I253" s="48" t="s">
        <v>3643</v>
      </c>
      <c r="J253" s="48">
        <v>0</v>
      </c>
      <c r="K253" s="48" t="str">
        <f t="shared" si="75"/>
        <v>0</v>
      </c>
      <c r="L253" s="48">
        <f t="shared" si="76"/>
        <v>0</v>
      </c>
      <c r="M253" s="147"/>
      <c r="N253" s="148"/>
    </row>
    <row r="254" spans="1:14" ht="14.6">
      <c r="A254" s="48"/>
      <c r="B254" s="48"/>
      <c r="C254" s="48">
        <v>5</v>
      </c>
      <c r="D254" s="48">
        <v>15</v>
      </c>
      <c r="E254" s="48">
        <f t="shared" si="73"/>
        <v>11</v>
      </c>
      <c r="F254" s="48" t="str">
        <f t="shared" si="74"/>
        <v>11'h0</v>
      </c>
      <c r="G254" s="48" t="s">
        <v>4183</v>
      </c>
      <c r="H254" s="48" t="s">
        <v>4184</v>
      </c>
      <c r="I254" s="48" t="s">
        <v>4211</v>
      </c>
      <c r="J254" s="48">
        <v>0</v>
      </c>
      <c r="K254" s="48" t="str">
        <f t="shared" si="75"/>
        <v>0</v>
      </c>
      <c r="L254" s="48">
        <f t="shared" si="76"/>
        <v>0</v>
      </c>
      <c r="M254" s="147"/>
      <c r="N254" s="148"/>
    </row>
    <row r="255" spans="1:14" ht="14.6">
      <c r="A255" s="48"/>
      <c r="B255" s="48"/>
      <c r="C255" s="48">
        <f t="shared" ref="C255:D258" si="78">C256+1</f>
        <v>4</v>
      </c>
      <c r="D255" s="48">
        <f t="shared" si="78"/>
        <v>4</v>
      </c>
      <c r="E255" s="48">
        <f t="shared" si="73"/>
        <v>1</v>
      </c>
      <c r="F255" s="48" t="str">
        <f t="shared" si="74"/>
        <v>1'h0</v>
      </c>
      <c r="G255" s="48" t="s">
        <v>4183</v>
      </c>
      <c r="H255" s="48" t="s">
        <v>4346</v>
      </c>
      <c r="I255" s="48" t="s">
        <v>4347</v>
      </c>
      <c r="J255" s="48">
        <v>0</v>
      </c>
      <c r="K255" s="48" t="str">
        <f t="shared" si="75"/>
        <v>0</v>
      </c>
      <c r="L255" s="48">
        <f t="shared" si="76"/>
        <v>0</v>
      </c>
      <c r="M255" s="147"/>
      <c r="N255" s="148"/>
    </row>
    <row r="256" spans="1:14" ht="14.6">
      <c r="A256" s="48"/>
      <c r="B256" s="48"/>
      <c r="C256" s="48">
        <f t="shared" si="78"/>
        <v>3</v>
      </c>
      <c r="D256" s="48">
        <f t="shared" si="78"/>
        <v>3</v>
      </c>
      <c r="E256" s="48">
        <f t="shared" si="73"/>
        <v>1</v>
      </c>
      <c r="F256" s="48" t="str">
        <f t="shared" si="74"/>
        <v>1'h0</v>
      </c>
      <c r="G256" s="48" t="s">
        <v>4183</v>
      </c>
      <c r="H256" s="48" t="s">
        <v>4348</v>
      </c>
      <c r="I256" s="48" t="s">
        <v>4349</v>
      </c>
      <c r="J256" s="48">
        <v>0</v>
      </c>
      <c r="K256" s="48" t="str">
        <f t="shared" si="75"/>
        <v>0</v>
      </c>
      <c r="L256" s="48">
        <f t="shared" si="76"/>
        <v>0</v>
      </c>
      <c r="M256" s="147"/>
      <c r="N256" s="148"/>
    </row>
    <row r="257" spans="1:14" ht="14.6">
      <c r="A257" s="48"/>
      <c r="B257" s="48"/>
      <c r="C257" s="48">
        <f t="shared" si="78"/>
        <v>2</v>
      </c>
      <c r="D257" s="48">
        <f t="shared" si="78"/>
        <v>2</v>
      </c>
      <c r="E257" s="48">
        <f t="shared" si="73"/>
        <v>1</v>
      </c>
      <c r="F257" s="48" t="str">
        <f t="shared" si="74"/>
        <v>1'h0</v>
      </c>
      <c r="G257" s="48" t="s">
        <v>4183</v>
      </c>
      <c r="H257" s="48" t="s">
        <v>4350</v>
      </c>
      <c r="I257" s="48" t="s">
        <v>4351</v>
      </c>
      <c r="J257" s="48">
        <v>0</v>
      </c>
      <c r="K257" s="48" t="str">
        <f t="shared" si="75"/>
        <v>0</v>
      </c>
      <c r="L257" s="48">
        <f t="shared" si="76"/>
        <v>0</v>
      </c>
      <c r="M257" s="147"/>
      <c r="N257" s="148"/>
    </row>
    <row r="258" spans="1:14" ht="14.6">
      <c r="A258" s="48"/>
      <c r="B258" s="48"/>
      <c r="C258" s="48">
        <f t="shared" si="78"/>
        <v>1</v>
      </c>
      <c r="D258" s="48">
        <f t="shared" si="78"/>
        <v>1</v>
      </c>
      <c r="E258" s="48">
        <f t="shared" si="73"/>
        <v>1</v>
      </c>
      <c r="F258" s="48" t="str">
        <f t="shared" si="74"/>
        <v>1'h0</v>
      </c>
      <c r="G258" s="48" t="s">
        <v>4183</v>
      </c>
      <c r="H258" s="48" t="s">
        <v>4352</v>
      </c>
      <c r="I258" s="48" t="s">
        <v>4353</v>
      </c>
      <c r="J258" s="48">
        <v>0</v>
      </c>
      <c r="K258" s="48" t="str">
        <f t="shared" si="75"/>
        <v>0</v>
      </c>
      <c r="L258" s="48">
        <f t="shared" si="76"/>
        <v>0</v>
      </c>
      <c r="M258" s="147"/>
      <c r="N258" s="148"/>
    </row>
    <row r="259" spans="1:14" ht="14.6">
      <c r="A259" s="48"/>
      <c r="B259" s="48"/>
      <c r="C259" s="48">
        <v>0</v>
      </c>
      <c r="D259" s="48">
        <v>0</v>
      </c>
      <c r="E259" s="48">
        <f t="shared" si="73"/>
        <v>1</v>
      </c>
      <c r="F259" s="48" t="str">
        <f t="shared" si="74"/>
        <v>1'h0</v>
      </c>
      <c r="G259" s="48" t="s">
        <v>4183</v>
      </c>
      <c r="H259" s="48" t="s">
        <v>4354</v>
      </c>
      <c r="I259" s="48" t="s">
        <v>4355</v>
      </c>
      <c r="J259" s="48">
        <v>0</v>
      </c>
      <c r="K259" s="48" t="str">
        <f t="shared" si="75"/>
        <v>0</v>
      </c>
      <c r="L259" s="48">
        <f t="shared" si="76"/>
        <v>0</v>
      </c>
      <c r="M259" s="147"/>
      <c r="N259" s="148"/>
    </row>
  </sheetData>
  <phoneticPr fontId="3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Version</vt:lpstr>
      <vt:lpstr>AP AHB Matrix</vt:lpstr>
      <vt:lpstr>Peripherals</vt:lpstr>
      <vt:lpstr>Interrupt_vector</vt:lpstr>
      <vt:lpstr>IOMUX</vt:lpstr>
      <vt:lpstr>CMN_SYSCFG</vt:lpstr>
      <vt:lpstr>CMN_BUSCFG</vt:lpstr>
      <vt:lpstr>RFIF</vt:lpstr>
      <vt:lpstr>GPADC</vt:lpstr>
      <vt:lpstr>AON_CTRL_NODFT</vt:lpstr>
      <vt:lpstr>AON_CTRL</vt:lpstr>
      <vt:lpstr>AON_IOMUX</vt:lpstr>
      <vt:lpstr>AUDIO_CODEC</vt:lpstr>
      <vt:lpstr>APC</vt:lpstr>
      <vt:lpstr>BT_CTRL_TOP</vt:lpstr>
      <vt:lpstr>BT_MODEM</vt:lpstr>
      <vt:lpstr>BLE</vt:lpstr>
      <vt:lpstr>TRAP</vt:lpstr>
      <vt:lpstr>KEYPAD</vt:lpstr>
      <vt:lpstr>UART</vt:lpstr>
      <vt:lpstr>DUAL_TIMER</vt:lpstr>
      <vt:lpstr>GPIO</vt:lpstr>
      <vt:lpstr>SPI</vt:lpstr>
      <vt:lpstr>IR</vt:lpstr>
      <vt:lpstr>I2C</vt:lpstr>
      <vt:lpstr>KEYSENSE</vt:lpstr>
      <vt:lpstr>QDEC</vt:lpstr>
      <vt:lpstr>AON_TIMER</vt:lpstr>
      <vt:lpstr>FLASH_CACHE_CTRL</vt:lpstr>
      <vt:lpstr>FLASHC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2020-07-14T08:40:00Z</dcterms:created>
  <dcterms:modified xsi:type="dcterms:W3CDTF">2024-08-12T09:39:28Z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2052-11.1.0.11294</vt:lpwstr>
  </property>
  <property fmtid="{D5CDD505-2E9C-101B-9397-08002B2CF9AE}" pid="3" name="ICV">
    <vt:lpwstr>60C1607C202F4A6C9E63AD09AF85DA8B</vt:lpwstr>
  </property>
</Properties>
</file>