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sau\OneDrive\Рабочий стол\CSTOCK\"/>
    </mc:Choice>
  </mc:AlternateContent>
  <xr:revisionPtr revIDLastSave="0" documentId="13_ncr:1_{59931D52-C249-4F83-9760-8B7910A141C8}" xr6:coauthVersionLast="47" xr6:coauthVersionMax="47" xr10:uidLastSave="{00000000-0000-0000-0000-000000000000}"/>
  <bookViews>
    <workbookView xWindow="-10200" yWindow="-21710" windowWidth="38620" windowHeight="21100" xr2:uid="{00000000-000D-0000-FFFF-FFFF00000000}"/>
  </bookViews>
  <sheets>
    <sheet name="litter" sheetId="1" r:id="rId1"/>
    <sheet name="Лист1" sheetId="2" r:id="rId2"/>
    <sheet name="Лист2" sheetId="3" r:id="rId3"/>
    <sheet name="Лист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2" i="1" l="1"/>
  <c r="J92" i="1"/>
  <c r="Q2" i="1"/>
  <c r="Q4" i="1"/>
  <c r="Q9" i="1"/>
  <c r="Q5" i="1"/>
  <c r="Q10" i="1"/>
  <c r="Q8" i="1"/>
  <c r="Q7" i="1"/>
  <c r="Q6" i="1"/>
  <c r="Q3" i="1"/>
  <c r="Q11" i="1"/>
  <c r="O92" i="1" l="1"/>
  <c r="R92" i="1" s="1"/>
  <c r="U92" i="1" s="1"/>
  <c r="N124" i="1"/>
  <c r="N125" i="1"/>
  <c r="N126" i="1"/>
  <c r="N123" i="1"/>
  <c r="L124" i="1"/>
  <c r="L125" i="1"/>
  <c r="L126" i="1"/>
  <c r="L123" i="1"/>
  <c r="J124" i="1"/>
  <c r="J125" i="1"/>
  <c r="J126" i="1"/>
  <c r="J123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J121" i="1"/>
  <c r="J122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08" i="1"/>
  <c r="N101" i="1"/>
  <c r="N102" i="1"/>
  <c r="N103" i="1"/>
  <c r="N104" i="1"/>
  <c r="N105" i="1"/>
  <c r="N106" i="1"/>
  <c r="L101" i="1"/>
  <c r="L102" i="1"/>
  <c r="L103" i="1"/>
  <c r="L104" i="1"/>
  <c r="L105" i="1"/>
  <c r="L106" i="1"/>
  <c r="J101" i="1"/>
  <c r="J102" i="1"/>
  <c r="J103" i="1"/>
  <c r="J104" i="1"/>
  <c r="J105" i="1"/>
  <c r="J106" i="1"/>
  <c r="N100" i="1"/>
  <c r="L100" i="1"/>
  <c r="J100" i="1"/>
  <c r="N107" i="1"/>
  <c r="L107" i="1"/>
  <c r="J10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3" i="1"/>
  <c r="N94" i="1"/>
  <c r="N95" i="1"/>
  <c r="N96" i="1"/>
  <c r="N97" i="1"/>
  <c r="N98" i="1"/>
  <c r="N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N2" i="1"/>
  <c r="L2" i="1"/>
  <c r="J2" i="1"/>
  <c r="H13" i="1"/>
  <c r="Q13" i="1" s="1"/>
  <c r="H14" i="1"/>
  <c r="Q14" i="1" s="1"/>
  <c r="H15" i="1"/>
  <c r="Q15" i="1" s="1"/>
  <c r="H16" i="1"/>
  <c r="Q16" i="1" s="1"/>
  <c r="H17" i="1"/>
  <c r="Q17" i="1" s="1"/>
  <c r="H18" i="1"/>
  <c r="Q18" i="1" s="1"/>
  <c r="H19" i="1"/>
  <c r="Q19" i="1" s="1"/>
  <c r="H20" i="1"/>
  <c r="Q20" i="1" s="1"/>
  <c r="H21" i="1"/>
  <c r="Q21" i="1" s="1"/>
  <c r="H22" i="1"/>
  <c r="Q22" i="1" s="1"/>
  <c r="H23" i="1"/>
  <c r="Q23" i="1" s="1"/>
  <c r="H24" i="1"/>
  <c r="Q24" i="1" s="1"/>
  <c r="H25" i="1"/>
  <c r="Q25" i="1" s="1"/>
  <c r="H26" i="1"/>
  <c r="Q26" i="1" s="1"/>
  <c r="H27" i="1"/>
  <c r="Q27" i="1" s="1"/>
  <c r="H28" i="1"/>
  <c r="Q28" i="1" s="1"/>
  <c r="H29" i="1"/>
  <c r="Q29" i="1" s="1"/>
  <c r="H30" i="1"/>
  <c r="Q30" i="1" s="1"/>
  <c r="H31" i="1"/>
  <c r="Q31" i="1" s="1"/>
  <c r="H32" i="1"/>
  <c r="Q32" i="1" s="1"/>
  <c r="H33" i="1"/>
  <c r="Q33" i="1" s="1"/>
  <c r="H34" i="1"/>
  <c r="Q34" i="1" s="1"/>
  <c r="H35" i="1"/>
  <c r="Q35" i="1" s="1"/>
  <c r="H36" i="1"/>
  <c r="Q36" i="1" s="1"/>
  <c r="H37" i="1"/>
  <c r="Q37" i="1" s="1"/>
  <c r="H38" i="1"/>
  <c r="Q38" i="1" s="1"/>
  <c r="H39" i="1"/>
  <c r="Q39" i="1" s="1"/>
  <c r="H40" i="1"/>
  <c r="Q40" i="1" s="1"/>
  <c r="H41" i="1"/>
  <c r="Q41" i="1" s="1"/>
  <c r="H42" i="1"/>
  <c r="Q42" i="1" s="1"/>
  <c r="H43" i="1"/>
  <c r="Q43" i="1" s="1"/>
  <c r="H44" i="1"/>
  <c r="Q44" i="1" s="1"/>
  <c r="H45" i="1"/>
  <c r="Q45" i="1" s="1"/>
  <c r="H46" i="1"/>
  <c r="Q46" i="1" s="1"/>
  <c r="H47" i="1"/>
  <c r="Q47" i="1" s="1"/>
  <c r="H48" i="1"/>
  <c r="Q48" i="1" s="1"/>
  <c r="H49" i="1"/>
  <c r="Q49" i="1" s="1"/>
  <c r="H50" i="1"/>
  <c r="Q50" i="1" s="1"/>
  <c r="H51" i="1"/>
  <c r="Q51" i="1" s="1"/>
  <c r="H52" i="1"/>
  <c r="Q52" i="1" s="1"/>
  <c r="H53" i="1"/>
  <c r="Q53" i="1" s="1"/>
  <c r="H54" i="1"/>
  <c r="Q54" i="1" s="1"/>
  <c r="H55" i="1"/>
  <c r="Q55" i="1" s="1"/>
  <c r="H56" i="1"/>
  <c r="Q56" i="1" s="1"/>
  <c r="H57" i="1"/>
  <c r="Q57" i="1" s="1"/>
  <c r="H58" i="1"/>
  <c r="Q58" i="1" s="1"/>
  <c r="H59" i="1"/>
  <c r="Q59" i="1" s="1"/>
  <c r="H60" i="1"/>
  <c r="Q60" i="1" s="1"/>
  <c r="H61" i="1"/>
  <c r="Q61" i="1" s="1"/>
  <c r="H62" i="1"/>
  <c r="Q62" i="1" s="1"/>
  <c r="H63" i="1"/>
  <c r="Q63" i="1" s="1"/>
  <c r="H64" i="1"/>
  <c r="Q64" i="1" s="1"/>
  <c r="H65" i="1"/>
  <c r="Q65" i="1" s="1"/>
  <c r="H66" i="1"/>
  <c r="Q66" i="1" s="1"/>
  <c r="H67" i="1"/>
  <c r="Q67" i="1" s="1"/>
  <c r="H68" i="1"/>
  <c r="Q68" i="1" s="1"/>
  <c r="H69" i="1"/>
  <c r="Q69" i="1" s="1"/>
  <c r="H70" i="1"/>
  <c r="Q70" i="1" s="1"/>
  <c r="H71" i="1"/>
  <c r="Q71" i="1" s="1"/>
  <c r="H72" i="1"/>
  <c r="Q72" i="1" s="1"/>
  <c r="H73" i="1"/>
  <c r="Q73" i="1" s="1"/>
  <c r="H74" i="1"/>
  <c r="Q74" i="1" s="1"/>
  <c r="H75" i="1"/>
  <c r="Q75" i="1" s="1"/>
  <c r="H76" i="1"/>
  <c r="Q76" i="1" s="1"/>
  <c r="H77" i="1"/>
  <c r="Q77" i="1" s="1"/>
  <c r="H78" i="1"/>
  <c r="Q78" i="1" s="1"/>
  <c r="H79" i="1"/>
  <c r="Q79" i="1" s="1"/>
  <c r="H80" i="1"/>
  <c r="Q80" i="1" s="1"/>
  <c r="H81" i="1"/>
  <c r="Q81" i="1" s="1"/>
  <c r="H82" i="1"/>
  <c r="Q82" i="1" s="1"/>
  <c r="H83" i="1"/>
  <c r="Q83" i="1" s="1"/>
  <c r="H84" i="1"/>
  <c r="Q84" i="1" s="1"/>
  <c r="H85" i="1"/>
  <c r="Q85" i="1" s="1"/>
  <c r="H86" i="1"/>
  <c r="Q86" i="1" s="1"/>
  <c r="H87" i="1"/>
  <c r="Q87" i="1" s="1"/>
  <c r="H88" i="1"/>
  <c r="Q88" i="1" s="1"/>
  <c r="H89" i="1"/>
  <c r="Q89" i="1" s="1"/>
  <c r="H90" i="1"/>
  <c r="Q90" i="1" s="1"/>
  <c r="H91" i="1"/>
  <c r="Q91" i="1" s="1"/>
  <c r="H92" i="1"/>
  <c r="Q92" i="1" s="1"/>
  <c r="H93" i="1"/>
  <c r="Q93" i="1" s="1"/>
  <c r="H94" i="1"/>
  <c r="Q94" i="1" s="1"/>
  <c r="H95" i="1"/>
  <c r="Q95" i="1" s="1"/>
  <c r="H96" i="1"/>
  <c r="Q96" i="1" s="1"/>
  <c r="H97" i="1"/>
  <c r="Q97" i="1" s="1"/>
  <c r="H98" i="1"/>
  <c r="Q98" i="1" s="1"/>
  <c r="H99" i="1"/>
  <c r="Q99" i="1" s="1"/>
  <c r="H100" i="1"/>
  <c r="Q100" i="1" s="1"/>
  <c r="H101" i="1"/>
  <c r="Q101" i="1" s="1"/>
  <c r="H102" i="1"/>
  <c r="Q102" i="1" s="1"/>
  <c r="H103" i="1"/>
  <c r="Q103" i="1" s="1"/>
  <c r="H104" i="1"/>
  <c r="Q104" i="1" s="1"/>
  <c r="H105" i="1"/>
  <c r="Q105" i="1" s="1"/>
  <c r="H106" i="1"/>
  <c r="Q106" i="1" s="1"/>
  <c r="H107" i="1"/>
  <c r="Q107" i="1" s="1"/>
  <c r="H108" i="1"/>
  <c r="Q108" i="1" s="1"/>
  <c r="H109" i="1"/>
  <c r="Q109" i="1" s="1"/>
  <c r="H110" i="1"/>
  <c r="Q110" i="1" s="1"/>
  <c r="H111" i="1"/>
  <c r="Q111" i="1" s="1"/>
  <c r="H112" i="1"/>
  <c r="Q112" i="1" s="1"/>
  <c r="H113" i="1"/>
  <c r="Q113" i="1" s="1"/>
  <c r="H114" i="1"/>
  <c r="Q114" i="1" s="1"/>
  <c r="H115" i="1"/>
  <c r="Q115" i="1" s="1"/>
  <c r="H116" i="1"/>
  <c r="Q116" i="1" s="1"/>
  <c r="H117" i="1"/>
  <c r="Q117" i="1" s="1"/>
  <c r="H118" i="1"/>
  <c r="Q118" i="1" s="1"/>
  <c r="H119" i="1"/>
  <c r="Q119" i="1" s="1"/>
  <c r="H120" i="1"/>
  <c r="Q120" i="1" s="1"/>
  <c r="H121" i="1"/>
  <c r="Q121" i="1" s="1"/>
  <c r="H122" i="1"/>
  <c r="Q122" i="1" s="1"/>
  <c r="H123" i="1"/>
  <c r="Q123" i="1" s="1"/>
  <c r="H124" i="1"/>
  <c r="Q124" i="1" s="1"/>
  <c r="H125" i="1"/>
  <c r="Q125" i="1" s="1"/>
  <c r="H126" i="1"/>
  <c r="Q126" i="1" s="1"/>
  <c r="H12" i="1"/>
  <c r="Q12" i="1" s="1"/>
  <c r="O126" i="1" l="1"/>
  <c r="R126" i="1" s="1"/>
  <c r="U126" i="1" s="1"/>
  <c r="O121" i="1"/>
  <c r="R121" i="1" s="1"/>
  <c r="U121" i="1" s="1"/>
  <c r="O120" i="1"/>
  <c r="R120" i="1" s="1"/>
  <c r="U120" i="1" s="1"/>
  <c r="O119" i="1"/>
  <c r="R119" i="1" s="1"/>
  <c r="U119" i="1" s="1"/>
  <c r="O109" i="1"/>
  <c r="R109" i="1" s="1"/>
  <c r="U109" i="1" s="1"/>
  <c r="O108" i="1"/>
  <c r="R108" i="1" s="1"/>
  <c r="U108" i="1" s="1"/>
  <c r="O2" i="1"/>
  <c r="R2" i="1" s="1"/>
  <c r="U2" i="1" s="1"/>
  <c r="O29" i="1"/>
  <c r="O124" i="1"/>
  <c r="R124" i="1" s="1"/>
  <c r="U124" i="1" s="1"/>
  <c r="O21" i="1"/>
  <c r="R21" i="1" s="1"/>
  <c r="U21" i="1" s="1"/>
  <c r="O115" i="1"/>
  <c r="R115" i="1" s="1"/>
  <c r="U115" i="1" s="1"/>
  <c r="O114" i="1"/>
  <c r="R114" i="1" s="1"/>
  <c r="U114" i="1" s="1"/>
  <c r="O113" i="1"/>
  <c r="R113" i="1" s="1"/>
  <c r="U113" i="1" s="1"/>
  <c r="O78" i="1"/>
  <c r="R78" i="1" s="1"/>
  <c r="U78" i="1" s="1"/>
  <c r="O54" i="1"/>
  <c r="R54" i="1" s="1"/>
  <c r="U54" i="1" s="1"/>
  <c r="O30" i="1"/>
  <c r="R30" i="1" s="1"/>
  <c r="U30" i="1" s="1"/>
  <c r="O24" i="1"/>
  <c r="R24" i="1" s="1"/>
  <c r="U24" i="1" s="1"/>
  <c r="O104" i="1"/>
  <c r="R104" i="1" s="1"/>
  <c r="U104" i="1" s="1"/>
  <c r="O77" i="1"/>
  <c r="R77" i="1" s="1"/>
  <c r="U77" i="1" s="1"/>
  <c r="O53" i="1"/>
  <c r="R53" i="1" s="1"/>
  <c r="U53" i="1" s="1"/>
  <c r="O5" i="1"/>
  <c r="R5" i="1" s="1"/>
  <c r="U5" i="1" s="1"/>
  <c r="O116" i="1"/>
  <c r="R116" i="1" s="1"/>
  <c r="U116" i="1" s="1"/>
  <c r="O70" i="1"/>
  <c r="R70" i="1" s="1"/>
  <c r="U70" i="1" s="1"/>
  <c r="O46" i="1"/>
  <c r="R46" i="1" s="1"/>
  <c r="U46" i="1" s="1"/>
  <c r="O4" i="1"/>
  <c r="R4" i="1" s="1"/>
  <c r="U4" i="1" s="1"/>
  <c r="O100" i="1"/>
  <c r="R100" i="1" s="1"/>
  <c r="U100" i="1" s="1"/>
  <c r="O102" i="1"/>
  <c r="O69" i="1"/>
  <c r="R69" i="1" s="1"/>
  <c r="U69" i="1" s="1"/>
  <c r="O45" i="1"/>
  <c r="R45" i="1" s="1"/>
  <c r="U45" i="1" s="1"/>
  <c r="O101" i="1"/>
  <c r="R101" i="1" s="1"/>
  <c r="U101" i="1" s="1"/>
  <c r="O94" i="1"/>
  <c r="R94" i="1" s="1"/>
  <c r="U94" i="1" s="1"/>
  <c r="O93" i="1"/>
  <c r="R93" i="1" s="1"/>
  <c r="U93" i="1" s="1"/>
  <c r="O86" i="1"/>
  <c r="R86" i="1" s="1"/>
  <c r="U86" i="1" s="1"/>
  <c r="O62" i="1"/>
  <c r="R62" i="1" s="1"/>
  <c r="U62" i="1" s="1"/>
  <c r="O38" i="1"/>
  <c r="R38" i="1" s="1"/>
  <c r="U38" i="1" s="1"/>
  <c r="O14" i="1"/>
  <c r="R14" i="1" s="1"/>
  <c r="U14" i="1" s="1"/>
  <c r="O22" i="1"/>
  <c r="R22" i="1" s="1"/>
  <c r="U22" i="1" s="1"/>
  <c r="O98" i="1"/>
  <c r="R98" i="1" s="1"/>
  <c r="U98" i="1" s="1"/>
  <c r="O37" i="1"/>
  <c r="R37" i="1" s="1"/>
  <c r="U37" i="1" s="1"/>
  <c r="O91" i="1"/>
  <c r="R91" i="1" s="1"/>
  <c r="U91" i="1" s="1"/>
  <c r="O13" i="1"/>
  <c r="R13" i="1" s="1"/>
  <c r="O85" i="1"/>
  <c r="R85" i="1" s="1"/>
  <c r="U85" i="1" s="1"/>
  <c r="O61" i="1"/>
  <c r="R61" i="1" s="1"/>
  <c r="U61" i="1" s="1"/>
  <c r="O73" i="1"/>
  <c r="R73" i="1" s="1"/>
  <c r="U73" i="1" s="1"/>
  <c r="O55" i="1"/>
  <c r="R55" i="1" s="1"/>
  <c r="U55" i="1" s="1"/>
  <c r="O43" i="1"/>
  <c r="R43" i="1" s="1"/>
  <c r="U43" i="1" s="1"/>
  <c r="O31" i="1"/>
  <c r="O19" i="1"/>
  <c r="R19" i="1" s="1"/>
  <c r="U19" i="1" s="1"/>
  <c r="O84" i="1"/>
  <c r="R84" i="1" s="1"/>
  <c r="U84" i="1" s="1"/>
  <c r="O72" i="1"/>
  <c r="R72" i="1" s="1"/>
  <c r="U72" i="1" s="1"/>
  <c r="O36" i="1"/>
  <c r="R36" i="1" s="1"/>
  <c r="U36" i="1" s="1"/>
  <c r="O18" i="1"/>
  <c r="R18" i="1" s="1"/>
  <c r="U18" i="1" s="1"/>
  <c r="O107" i="1"/>
  <c r="R107" i="1" s="1"/>
  <c r="U107" i="1" s="1"/>
  <c r="O89" i="1"/>
  <c r="R89" i="1" s="1"/>
  <c r="U89" i="1" s="1"/>
  <c r="O59" i="1"/>
  <c r="R59" i="1" s="1"/>
  <c r="U59" i="1" s="1"/>
  <c r="O47" i="1"/>
  <c r="R47" i="1" s="1"/>
  <c r="U47" i="1" s="1"/>
  <c r="O35" i="1"/>
  <c r="R35" i="1" s="1"/>
  <c r="U35" i="1" s="1"/>
  <c r="O17" i="1"/>
  <c r="R17" i="1" s="1"/>
  <c r="U17" i="1" s="1"/>
  <c r="O125" i="1"/>
  <c r="R125" i="1" s="1"/>
  <c r="U125" i="1" s="1"/>
  <c r="O95" i="1"/>
  <c r="R95" i="1" s="1"/>
  <c r="U95" i="1" s="1"/>
  <c r="O88" i="1"/>
  <c r="R88" i="1" s="1"/>
  <c r="U88" i="1" s="1"/>
  <c r="O82" i="1"/>
  <c r="R82" i="1" s="1"/>
  <c r="U82" i="1" s="1"/>
  <c r="O76" i="1"/>
  <c r="R76" i="1" s="1"/>
  <c r="U76" i="1" s="1"/>
  <c r="O64" i="1"/>
  <c r="R64" i="1" s="1"/>
  <c r="U64" i="1" s="1"/>
  <c r="O58" i="1"/>
  <c r="R58" i="1" s="1"/>
  <c r="U58" i="1" s="1"/>
  <c r="O52" i="1"/>
  <c r="R52" i="1" s="1"/>
  <c r="U52" i="1" s="1"/>
  <c r="O40" i="1"/>
  <c r="R40" i="1" s="1"/>
  <c r="U40" i="1" s="1"/>
  <c r="O34" i="1"/>
  <c r="R34" i="1" s="1"/>
  <c r="U34" i="1" s="1"/>
  <c r="O28" i="1"/>
  <c r="O16" i="1"/>
  <c r="R16" i="1" s="1"/>
  <c r="U16" i="1" s="1"/>
  <c r="O10" i="1"/>
  <c r="R10" i="1" s="1"/>
  <c r="U10" i="1" s="1"/>
  <c r="O118" i="1"/>
  <c r="R118" i="1" s="1"/>
  <c r="U118" i="1" s="1"/>
  <c r="O112" i="1"/>
  <c r="R112" i="1" s="1"/>
  <c r="U112" i="1" s="1"/>
  <c r="O79" i="1"/>
  <c r="R79" i="1" s="1"/>
  <c r="U79" i="1" s="1"/>
  <c r="O67" i="1"/>
  <c r="R67" i="1" s="1"/>
  <c r="U67" i="1" s="1"/>
  <c r="O49" i="1"/>
  <c r="R49" i="1" s="1"/>
  <c r="U49" i="1" s="1"/>
  <c r="O25" i="1"/>
  <c r="O7" i="1"/>
  <c r="R7" i="1" s="1"/>
  <c r="U7" i="1" s="1"/>
  <c r="O105" i="1"/>
  <c r="R105" i="1" s="1"/>
  <c r="U105" i="1" s="1"/>
  <c r="O97" i="1"/>
  <c r="R97" i="1" s="1"/>
  <c r="U97" i="1" s="1"/>
  <c r="O60" i="1"/>
  <c r="R60" i="1" s="1"/>
  <c r="U60" i="1" s="1"/>
  <c r="O42" i="1"/>
  <c r="R42" i="1" s="1"/>
  <c r="U42" i="1" s="1"/>
  <c r="O12" i="1"/>
  <c r="R12" i="1" s="1"/>
  <c r="U12" i="1" s="1"/>
  <c r="O87" i="1"/>
  <c r="R87" i="1" s="1"/>
  <c r="U87" i="1" s="1"/>
  <c r="O81" i="1"/>
  <c r="R81" i="1" s="1"/>
  <c r="U81" i="1" s="1"/>
  <c r="O75" i="1"/>
  <c r="R75" i="1" s="1"/>
  <c r="U75" i="1" s="1"/>
  <c r="O63" i="1"/>
  <c r="R63" i="1" s="1"/>
  <c r="U63" i="1" s="1"/>
  <c r="O57" i="1"/>
  <c r="R57" i="1" s="1"/>
  <c r="U57" i="1" s="1"/>
  <c r="O51" i="1"/>
  <c r="R51" i="1" s="1"/>
  <c r="U51" i="1" s="1"/>
  <c r="O39" i="1"/>
  <c r="R39" i="1" s="1"/>
  <c r="U39" i="1" s="1"/>
  <c r="O33" i="1"/>
  <c r="R33" i="1" s="1"/>
  <c r="U33" i="1" s="1"/>
  <c r="O27" i="1"/>
  <c r="O15" i="1"/>
  <c r="R15" i="1" s="1"/>
  <c r="U15" i="1" s="1"/>
  <c r="O9" i="1"/>
  <c r="R9" i="1" s="1"/>
  <c r="U9" i="1" s="1"/>
  <c r="O3" i="1"/>
  <c r="R3" i="1" s="1"/>
  <c r="U3" i="1" s="1"/>
  <c r="O117" i="1"/>
  <c r="R117" i="1" s="1"/>
  <c r="U117" i="1" s="1"/>
  <c r="O111" i="1"/>
  <c r="R111" i="1" s="1"/>
  <c r="U111" i="1" s="1"/>
  <c r="O123" i="1"/>
  <c r="R123" i="1" s="1"/>
  <c r="U123" i="1" s="1"/>
  <c r="O90" i="1"/>
  <c r="R90" i="1" s="1"/>
  <c r="U90" i="1" s="1"/>
  <c r="O66" i="1"/>
  <c r="R66" i="1" s="1"/>
  <c r="U66" i="1" s="1"/>
  <c r="O48" i="1"/>
  <c r="R48" i="1" s="1"/>
  <c r="U48" i="1" s="1"/>
  <c r="O6" i="1"/>
  <c r="R6" i="1" s="1"/>
  <c r="U6" i="1" s="1"/>
  <c r="O96" i="1"/>
  <c r="R96" i="1" s="1"/>
  <c r="U96" i="1" s="1"/>
  <c r="O83" i="1"/>
  <c r="R83" i="1" s="1"/>
  <c r="U83" i="1" s="1"/>
  <c r="O71" i="1"/>
  <c r="R71" i="1" s="1"/>
  <c r="U71" i="1" s="1"/>
  <c r="O65" i="1"/>
  <c r="R65" i="1" s="1"/>
  <c r="U65" i="1" s="1"/>
  <c r="O41" i="1"/>
  <c r="R41" i="1" s="1"/>
  <c r="U41" i="1" s="1"/>
  <c r="O23" i="1"/>
  <c r="O11" i="1"/>
  <c r="R11" i="1" s="1"/>
  <c r="U11" i="1" s="1"/>
  <c r="O103" i="1"/>
  <c r="R103" i="1" s="1"/>
  <c r="U103" i="1" s="1"/>
  <c r="O99" i="1"/>
  <c r="R99" i="1" s="1"/>
  <c r="U99" i="1" s="1"/>
  <c r="O80" i="1"/>
  <c r="R80" i="1" s="1"/>
  <c r="U80" i="1" s="1"/>
  <c r="O74" i="1"/>
  <c r="R74" i="1" s="1"/>
  <c r="U74" i="1" s="1"/>
  <c r="O68" i="1"/>
  <c r="R68" i="1" s="1"/>
  <c r="U68" i="1" s="1"/>
  <c r="O56" i="1"/>
  <c r="R56" i="1" s="1"/>
  <c r="U56" i="1" s="1"/>
  <c r="O50" i="1"/>
  <c r="R50" i="1" s="1"/>
  <c r="U50" i="1" s="1"/>
  <c r="O44" i="1"/>
  <c r="R44" i="1" s="1"/>
  <c r="U44" i="1" s="1"/>
  <c r="O32" i="1"/>
  <c r="R32" i="1" s="1"/>
  <c r="U32" i="1" s="1"/>
  <c r="O26" i="1"/>
  <c r="O20" i="1"/>
  <c r="R20" i="1" s="1"/>
  <c r="U20" i="1" s="1"/>
  <c r="O8" i="1"/>
  <c r="R8" i="1" s="1"/>
  <c r="U8" i="1" s="1"/>
  <c r="O106" i="1"/>
  <c r="R106" i="1" s="1"/>
  <c r="U106" i="1" s="1"/>
  <c r="O122" i="1"/>
  <c r="R122" i="1" s="1"/>
  <c r="U122" i="1" s="1"/>
  <c r="O110" i="1"/>
  <c r="R110" i="1" s="1"/>
  <c r="U110" i="1" s="1"/>
  <c r="B6" i="2"/>
  <c r="B5" i="2"/>
  <c r="B4" i="2"/>
  <c r="B3" i="2"/>
  <c r="R102" i="1" l="1"/>
  <c r="U102" i="1" s="1"/>
  <c r="U13" i="1"/>
  <c r="V13" i="1"/>
  <c r="V24" i="1"/>
  <c r="V113" i="1"/>
  <c r="V79" i="1"/>
  <c r="V86" i="1"/>
  <c r="V94" i="1"/>
  <c r="V30" i="1"/>
  <c r="V93" i="1"/>
  <c r="V101" i="1"/>
  <c r="V102" i="1"/>
  <c r="V14" i="1"/>
  <c r="V114" i="1"/>
  <c r="V21" i="1"/>
  <c r="V106" i="1"/>
  <c r="V82" i="1"/>
  <c r="V34" i="1"/>
  <c r="V100" i="1"/>
  <c r="V66" i="1"/>
  <c r="V72" i="1"/>
  <c r="V76" i="1"/>
  <c r="V54" i="1"/>
  <c r="V70" i="1"/>
  <c r="V20" i="1"/>
  <c r="V95" i="1"/>
  <c r="V45" i="1"/>
  <c r="V119" i="1"/>
  <c r="V42" i="1"/>
  <c r="V90" i="1"/>
  <c r="V125" i="1"/>
  <c r="V111" i="1"/>
  <c r="V17" i="1"/>
  <c r="V124" i="1"/>
  <c r="V56" i="1"/>
  <c r="V120" i="1"/>
  <c r="V32" i="1"/>
  <c r="V44" i="1"/>
  <c r="V68" i="1"/>
  <c r="V59" i="1"/>
  <c r="V74" i="1"/>
  <c r="V126" i="1"/>
  <c r="V18" i="1"/>
  <c r="V37" i="1"/>
  <c r="V16" i="1"/>
  <c r="V19" i="1"/>
  <c r="V53" i="1"/>
  <c r="V48" i="1"/>
  <c r="V121" i="1"/>
  <c r="V50" i="1"/>
  <c r="V105" i="1"/>
  <c r="V22" i="1"/>
  <c r="V91" i="1"/>
  <c r="V107" i="1"/>
  <c r="V103" i="1"/>
  <c r="V118" i="1"/>
  <c r="V38" i="1"/>
  <c r="V36" i="1"/>
  <c r="V40" i="1"/>
  <c r="V81" i="1"/>
  <c r="V43" i="1"/>
  <c r="V60" i="1"/>
  <c r="V97" i="1"/>
  <c r="V61" i="1"/>
  <c r="V117" i="1"/>
  <c r="V63" i="1"/>
  <c r="V49" i="1"/>
  <c r="V15" i="1"/>
  <c r="V89" i="1"/>
  <c r="V80" i="1"/>
  <c r="V33" i="1"/>
  <c r="V39" i="1"/>
  <c r="V98" i="1"/>
  <c r="V84" i="1"/>
  <c r="V41" i="1"/>
  <c r="V75" i="1"/>
  <c r="V71" i="1"/>
  <c r="V110" i="1"/>
  <c r="V87" i="1"/>
  <c r="V58" i="1"/>
  <c r="V55" i="1"/>
  <c r="V69" i="1"/>
  <c r="V88" i="1"/>
  <c r="V78" i="1"/>
  <c r="V123" i="1"/>
  <c r="V116" i="1"/>
  <c r="V85" i="1"/>
  <c r="V115" i="1"/>
  <c r="V35" i="1"/>
  <c r="V47" i="1"/>
  <c r="V67" i="1"/>
  <c r="V109" i="1"/>
  <c r="V108" i="1"/>
  <c r="V112" i="1"/>
  <c r="V99" i="1"/>
  <c r="V46" i="1"/>
  <c r="V51" i="1"/>
  <c r="V57" i="1"/>
  <c r="V65" i="1"/>
  <c r="V52" i="1"/>
  <c r="V77" i="1"/>
  <c r="V83" i="1"/>
  <c r="V122" i="1"/>
  <c r="V96" i="1"/>
  <c r="V12" i="1"/>
  <c r="V64" i="1"/>
  <c r="V73" i="1"/>
  <c r="V62" i="1"/>
  <c r="V104" i="1"/>
  <c r="R23" i="1"/>
  <c r="U23" i="1" s="1"/>
  <c r="R26" i="1"/>
  <c r="U26" i="1" s="1"/>
  <c r="R29" i="1"/>
  <c r="U29" i="1" s="1"/>
  <c r="R25" i="1"/>
  <c r="U25" i="1" s="1"/>
  <c r="R31" i="1"/>
  <c r="U31" i="1" s="1"/>
  <c r="R27" i="1"/>
  <c r="U27" i="1" s="1"/>
  <c r="R28" i="1"/>
  <c r="U28" i="1" s="1"/>
  <c r="V31" i="1" l="1"/>
  <c r="V26" i="1"/>
  <c r="V27" i="1"/>
  <c r="V29" i="1"/>
  <c r="V25" i="1"/>
  <c r="V23" i="1"/>
  <c r="V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Semyon Bryanin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Semyon Bryanin:</t>
        </r>
        <r>
          <rPr>
            <sz val="9"/>
            <color indexed="81"/>
            <rFont val="Tahoma"/>
            <family val="2"/>
            <charset val="204"/>
          </rPr>
          <t xml:space="preserve">
Zone Dicription
1       lowland, hilly land
2       low-mountain relief
3       Stanovoy 
4       Lena plato </t>
        </r>
      </text>
    </comment>
  </commentList>
</comments>
</file>

<file path=xl/sharedStrings.xml><?xml version="1.0" encoding="utf-8"?>
<sst xmlns="http://schemas.openxmlformats.org/spreadsheetml/2006/main" count="753" uniqueCount="268">
  <si>
    <t>Plot ID</t>
  </si>
  <si>
    <t>Disturbance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</si>
  <si>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</si>
  <si>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</si>
  <si>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</si>
  <si>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</si>
  <si>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</si>
  <si>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</si>
  <si>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</si>
  <si>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</si>
  <si>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</si>
  <si>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</si>
  <si>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</si>
  <si>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</si>
  <si>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</si>
  <si>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</si>
  <si>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</si>
  <si>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</si>
  <si>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</si>
  <si>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</si>
  <si>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</si>
  <si>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</si>
  <si>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</si>
  <si>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</si>
  <si>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</si>
  <si>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Zone</t>
  </si>
  <si>
    <t>burned</t>
  </si>
  <si>
    <t>control</t>
  </si>
  <si>
    <t>wilt</t>
  </si>
  <si>
    <t>weight air</t>
  </si>
  <si>
    <t>area</t>
  </si>
  <si>
    <t>depth</t>
  </si>
  <si>
    <t>-</t>
  </si>
  <si>
    <t>D6</t>
  </si>
  <si>
    <t>D8</t>
  </si>
  <si>
    <t>depth mean</t>
  </si>
  <si>
    <t>желтый мусорный пакет = 6,61 г</t>
  </si>
  <si>
    <t xml:space="preserve">подстилка weight air была взвешен с пакетом </t>
  </si>
  <si>
    <t>W,%</t>
  </si>
  <si>
    <t>totally dry</t>
  </si>
  <si>
    <t>stock (t/ga)</t>
  </si>
  <si>
    <t>5;5,5;4</t>
  </si>
  <si>
    <t>3,5;4;3</t>
  </si>
  <si>
    <t>6,5;3;4</t>
  </si>
  <si>
    <t>5,5;4,5;5</t>
  </si>
  <si>
    <t>5;5,5;5</t>
  </si>
  <si>
    <t>6;5;5,5</t>
  </si>
  <si>
    <t>4;4,5;3,5</t>
  </si>
  <si>
    <t>4,5;4,5;5</t>
  </si>
  <si>
    <t>6;6;5</t>
  </si>
  <si>
    <t>6;6;5,5</t>
  </si>
  <si>
    <t>6,5;5,5;6</t>
  </si>
  <si>
    <t>9;11;10</t>
  </si>
  <si>
    <t>9;7,5;8</t>
  </si>
  <si>
    <t>10;9;8</t>
  </si>
  <si>
    <t>9;8;10</t>
  </si>
  <si>
    <t>10;9;10</t>
  </si>
  <si>
    <t>9;8,5;9,5</t>
  </si>
  <si>
    <t>9;9,5;10</t>
  </si>
  <si>
    <t>10;9;8,5</t>
  </si>
  <si>
    <t>10;10,5;9</t>
  </si>
  <si>
    <t>10;9;9,5</t>
  </si>
  <si>
    <t>11;11;11,5</t>
  </si>
  <si>
    <t>10;9;9</t>
  </si>
  <si>
    <t>9;9;10</t>
  </si>
  <si>
    <t>9;10;11</t>
  </si>
  <si>
    <t>8,5;10;11</t>
  </si>
  <si>
    <t>9;10;9,5</t>
  </si>
  <si>
    <t>9;10;10</t>
  </si>
  <si>
    <t>11;9;10</t>
  </si>
  <si>
    <t>10;9,5;10</t>
  </si>
  <si>
    <t>11;12;11</t>
  </si>
  <si>
    <t>13;11;11,5</t>
  </si>
  <si>
    <t>13;10;11</t>
  </si>
  <si>
    <t>10;11;11,5</t>
  </si>
  <si>
    <t>11;12;13</t>
  </si>
  <si>
    <t>1;2,5;1</t>
  </si>
  <si>
    <t>1;1;1</t>
  </si>
  <si>
    <t>1;2;1,5</t>
  </si>
  <si>
    <t>1;1;2</t>
  </si>
  <si>
    <t>2;1;1</t>
  </si>
  <si>
    <t>11;12,5;12</t>
  </si>
  <si>
    <t>12;12;11,5</t>
  </si>
  <si>
    <t>10;11;9,5</t>
  </si>
  <si>
    <t>11;10;11</t>
  </si>
  <si>
    <t>12;11;11,5</t>
  </si>
  <si>
    <t>13;12;13,5</t>
  </si>
  <si>
    <t>13;12;12</t>
  </si>
  <si>
    <t>13;14;14,5</t>
  </si>
  <si>
    <t>13;12;13</t>
  </si>
  <si>
    <t>11;12;11,5</t>
  </si>
  <si>
    <t>12;13;14</t>
  </si>
  <si>
    <t>9,5;11;10</t>
  </si>
  <si>
    <t>11;12;12</t>
  </si>
  <si>
    <t>8,5;9;10</t>
  </si>
  <si>
    <t>7;7;8</t>
  </si>
  <si>
    <t>10;10;9,5</t>
  </si>
  <si>
    <t>10;10;11</t>
  </si>
  <si>
    <t>12;11;13</t>
  </si>
  <si>
    <t>11;11;12</t>
  </si>
  <si>
    <t>7;7;8,5</t>
  </si>
  <si>
    <t>9;10;9</t>
  </si>
  <si>
    <t>10;11;10</t>
  </si>
  <si>
    <t>12;11;10</t>
  </si>
  <si>
    <t>10;10;10</t>
  </si>
  <si>
    <t>12;11;12</t>
  </si>
  <si>
    <t>9;8,5;10</t>
  </si>
  <si>
    <t>8;9;10</t>
  </si>
  <si>
    <t>6;7;8</t>
  </si>
  <si>
    <t>11;12,5;11</t>
  </si>
  <si>
    <t>5;4;5</t>
  </si>
  <si>
    <t>8;8;7,5</t>
  </si>
  <si>
    <t>4;5;4</t>
  </si>
  <si>
    <t>6;7;6</t>
  </si>
  <si>
    <t>4;5;6</t>
  </si>
  <si>
    <t>5;5;6</t>
  </si>
  <si>
    <t>5;5;7,5</t>
  </si>
  <si>
    <t>7;5;6</t>
  </si>
  <si>
    <t>8;9;8</t>
  </si>
  <si>
    <t>6;7;5</t>
  </si>
  <si>
    <t>7;6;8</t>
  </si>
  <si>
    <t>7;6;7</t>
  </si>
  <si>
    <t>5;6;5,5</t>
  </si>
  <si>
    <t>5;5;4</t>
  </si>
  <si>
    <t>3;3;4</t>
  </si>
  <si>
    <t>4;4;3</t>
  </si>
  <si>
    <t>2;2;3</t>
  </si>
  <si>
    <t>2;3;2</t>
  </si>
  <si>
    <t>2;2;2</t>
  </si>
  <si>
    <t>3;4;2</t>
  </si>
  <si>
    <t>stock (t/ga) in 1 cm</t>
  </si>
  <si>
    <t xml:space="preserve">маленький пакет (как под образцы почвенные) = </t>
  </si>
  <si>
    <t>обычный ziplock с синим замком =</t>
  </si>
  <si>
    <t>weight air without pack</t>
  </si>
  <si>
    <t>YL-1</t>
  </si>
  <si>
    <t>YL-2</t>
  </si>
  <si>
    <t>YL-3</t>
  </si>
  <si>
    <t>YL-4</t>
  </si>
  <si>
    <t>YL-5</t>
  </si>
  <si>
    <t>YL-6</t>
  </si>
  <si>
    <t>YL-7</t>
  </si>
  <si>
    <t>YL-8</t>
  </si>
  <si>
    <t>YL-9</t>
  </si>
  <si>
    <t>YL-10</t>
  </si>
  <si>
    <t>YL-11</t>
  </si>
  <si>
    <t>YL-12</t>
  </si>
  <si>
    <t>YL-13</t>
  </si>
  <si>
    <t>YL-14</t>
  </si>
  <si>
    <t>YL-15</t>
  </si>
  <si>
    <t>YL-16</t>
  </si>
  <si>
    <t>YL-17</t>
  </si>
  <si>
    <t>YL-18</t>
  </si>
  <si>
    <t>YL-19</t>
  </si>
  <si>
    <t>YL-20</t>
  </si>
  <si>
    <t>YL-21</t>
  </si>
  <si>
    <t>YL-22</t>
  </si>
  <si>
    <t>YL-23</t>
  </si>
  <si>
    <t>YL-24</t>
  </si>
  <si>
    <t>YL-25</t>
  </si>
  <si>
    <t>YL-26</t>
  </si>
  <si>
    <t>YL-27</t>
  </si>
  <si>
    <t>YL-28</t>
  </si>
  <si>
    <t>YL-29</t>
  </si>
  <si>
    <t>YL-30</t>
  </si>
  <si>
    <t>YL-31</t>
  </si>
  <si>
    <t>YL-32</t>
  </si>
  <si>
    <t>YL-33</t>
  </si>
  <si>
    <t>YL-34</t>
  </si>
  <si>
    <t>YL-35</t>
  </si>
  <si>
    <t>YL-36</t>
  </si>
  <si>
    <t>YL-37</t>
  </si>
  <si>
    <t>YL-38</t>
  </si>
  <si>
    <t>YL-39</t>
  </si>
  <si>
    <t>YL-40</t>
  </si>
  <si>
    <t>YL-41</t>
  </si>
  <si>
    <t>YL-42</t>
  </si>
  <si>
    <t>YL-43</t>
  </si>
  <si>
    <t>YL-44</t>
  </si>
  <si>
    <t>YL-45</t>
  </si>
  <si>
    <t>YL-46</t>
  </si>
  <si>
    <t>YL-47</t>
  </si>
  <si>
    <t>YL-48</t>
  </si>
  <si>
    <t>YL-49</t>
  </si>
  <si>
    <t>YL-50</t>
  </si>
  <si>
    <t>YL-51</t>
  </si>
  <si>
    <t>YL-52</t>
  </si>
  <si>
    <t>YL-53</t>
  </si>
  <si>
    <t>YL-54</t>
  </si>
  <si>
    <t>YL-55</t>
  </si>
  <si>
    <t>YL-56</t>
  </si>
  <si>
    <t>YL-57</t>
  </si>
  <si>
    <t>YL-58</t>
  </si>
  <si>
    <t>YL-59</t>
  </si>
  <si>
    <t>YL-60</t>
  </si>
  <si>
    <t>YL-61</t>
  </si>
  <si>
    <t>YL-62</t>
  </si>
  <si>
    <t>YL-63</t>
  </si>
  <si>
    <t>YL-64</t>
  </si>
  <si>
    <t>YL-65</t>
  </si>
  <si>
    <t>YL-66</t>
  </si>
  <si>
    <t>YL-67</t>
  </si>
  <si>
    <t>YL-68</t>
  </si>
  <si>
    <t>YL-69</t>
  </si>
  <si>
    <t>YL-70</t>
  </si>
  <si>
    <t>YL-71</t>
  </si>
  <si>
    <t>YL-72</t>
  </si>
  <si>
    <t>YL-73</t>
  </si>
  <si>
    <t>YL-74</t>
  </si>
  <si>
    <t>YL-75</t>
  </si>
  <si>
    <t>YL-76</t>
  </si>
  <si>
    <t>YL-77</t>
  </si>
  <si>
    <t>YL-78</t>
  </si>
  <si>
    <t>YL-79</t>
  </si>
  <si>
    <t>YL-80</t>
  </si>
  <si>
    <t>YL-81</t>
  </si>
  <si>
    <t>YL-82</t>
  </si>
  <si>
    <t>YL-83</t>
  </si>
  <si>
    <t>YL-84</t>
  </si>
  <si>
    <t>YL-85</t>
  </si>
  <si>
    <t>YL-86</t>
  </si>
  <si>
    <t>YL-87</t>
  </si>
  <si>
    <t>YL-88</t>
  </si>
  <si>
    <t>YL-89</t>
  </si>
  <si>
    <t>YL-90</t>
  </si>
  <si>
    <t>YL-91</t>
  </si>
  <si>
    <t>YL-92</t>
  </si>
  <si>
    <t>YL-93</t>
  </si>
  <si>
    <t>YL-94</t>
  </si>
  <si>
    <t>YL-95</t>
  </si>
  <si>
    <t>YL-96</t>
  </si>
  <si>
    <t>YL-97</t>
  </si>
  <si>
    <t>YL-98</t>
  </si>
  <si>
    <t>YL-99</t>
  </si>
  <si>
    <t>YL-100</t>
  </si>
  <si>
    <t>YL-101</t>
  </si>
  <si>
    <t>YL-102</t>
  </si>
  <si>
    <t>YL-103</t>
  </si>
  <si>
    <t>YL-104</t>
  </si>
  <si>
    <t>YL-105</t>
  </si>
  <si>
    <t>YL-106</t>
  </si>
  <si>
    <t>YL-107</t>
  </si>
  <si>
    <t>YL-108</t>
  </si>
  <si>
    <t>YL-109</t>
  </si>
  <si>
    <t>YL-110</t>
  </si>
  <si>
    <t>YL-111</t>
  </si>
  <si>
    <t>YL-112</t>
  </si>
  <si>
    <t>YL-113</t>
  </si>
  <si>
    <t>YL-114</t>
  </si>
  <si>
    <t>YL-115</t>
  </si>
  <si>
    <t>YL-116</t>
  </si>
  <si>
    <t>YL-117</t>
  </si>
  <si>
    <t>YL-118</t>
  </si>
  <si>
    <t>YL-119</t>
  </si>
  <si>
    <t>YL-120</t>
  </si>
  <si>
    <t>YL-121</t>
  </si>
  <si>
    <t>YL-122</t>
  </si>
  <si>
    <t>YL-123</t>
  </si>
  <si>
    <t>YL-124</t>
  </si>
  <si>
    <t>YL-125</t>
  </si>
  <si>
    <t xml:space="preserve">     </t>
  </si>
  <si>
    <t>вес полевой общий без пакета</t>
  </si>
  <si>
    <t xml:space="preserve">вес полевой общий </t>
  </si>
  <si>
    <t>вес полевой "НА ВЛАЖНОСТЬ" без пакета</t>
  </si>
  <si>
    <t xml:space="preserve">вес полевой "НА ВЛАЖНОСТЬ" </t>
  </si>
  <si>
    <t xml:space="preserve">Сток C </t>
  </si>
  <si>
    <t>С, %</t>
  </si>
  <si>
    <t>bulk g cm-3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</si>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</sst>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/>
      <right style="thick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49" fontId="0" fillId="5" borderId="1" xfId="0" applyNumberFormat="1" applyFont="1" applyFill="1" applyBorder="1" applyAlignment="1">
      <alignment horizontal="center"/>
    </xf>
    <xf numFmtId="2" fontId="0" fillId="0" borderId="1" xfId="0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6" borderId="1" xfId="0" applyFont="1" applyFill="1" applyBorder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4" borderId="1" xfId="0" applyNumberFormat="1" applyFont="1" applyFill="1" applyBorder="1"/>
    <xf numFmtId="2" fontId="4" fillId="7" borderId="1" xfId="0" applyNumberFormat="1" applyFont="1" applyFill="1" applyBorder="1"/>
    <xf numFmtId="0" fontId="0" fillId="6" borderId="1" xfId="0" applyFont="1" applyFill="1" applyBorder="1"/>
    <xf numFmtId="0" fontId="1" fillId="6" borderId="1" xfId="0" applyFont="1" applyFill="1" applyBorder="1" applyAlignment="1">
      <alignment horizontal="center" wrapText="1"/>
    </xf>
    <xf numFmtId="164" fontId="0" fillId="6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6"/>
  <sheetViews>
    <sheetView tabSelected="1" zoomScale="90" zoomScaleNormal="9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6.28515625" customWidth="1"/>
    <col min="3" max="3" width="10.85546875" customWidth="1"/>
    <col min="4" max="4" width="13.42578125" customWidth="1"/>
    <col min="5" max="5" width="3.85546875" customWidth="1"/>
    <col min="6" max="6" width="4.28515625" customWidth="1"/>
    <col min="7" max="7" width="4.7109375" style="9" customWidth="1"/>
    <col min="8" max="8" width="10" style="51" customWidth="1"/>
    <col min="9" max="9" width="12.85546875" style="9" customWidth="1"/>
    <col min="10" max="10" width="9.7109375" style="9" customWidth="1"/>
    <col min="11" max="11" width="13.5703125" style="9" customWidth="1"/>
    <col min="12" max="12" width="12.28515625" style="9" customWidth="1"/>
    <col min="13" max="13" width="10.140625" style="9" customWidth="1"/>
    <col min="14" max="14" width="10.140625" style="55" customWidth="1"/>
    <col min="15" max="15" width="9.85546875" customWidth="1"/>
    <col min="16" max="16" width="8.85546875" style="9" customWidth="1"/>
    <col min="17" max="17" width="10.7109375" style="9" customWidth="1"/>
    <col min="18" max="18" width="7.140625" style="51" customWidth="1"/>
    <col min="19" max="19" width="8.85546875" style="9" customWidth="1"/>
    <col min="20" max="20" width="9.140625" style="55"/>
    <col min="21" max="21" width="10" style="48" bestFit="1" customWidth="1"/>
    <col min="22" max="22" width="10" style="9" customWidth="1"/>
  </cols>
  <sheetData>
    <row r="1" spans="1:29" s="1" customFormat="1" ht="75" x14ac:dyDescent="0.25">
      <c r="B1" s="2" t="s">
        <v>0</v>
      </c>
      <c r="C1" s="2" t="s">
        <v>25</v>
      </c>
      <c r="D1" s="2" t="s">
        <v>1</v>
      </c>
      <c r="E1" s="66" t="s">
        <v>31</v>
      </c>
      <c r="F1" s="67"/>
      <c r="G1" s="68"/>
      <c r="H1" s="49" t="s">
        <v>35</v>
      </c>
      <c r="I1" s="23" t="s">
        <v>261</v>
      </c>
      <c r="J1" s="23" t="s">
        <v>260</v>
      </c>
      <c r="K1" s="23" t="s">
        <v>263</v>
      </c>
      <c r="L1" s="23" t="s">
        <v>262</v>
      </c>
      <c r="M1" s="6" t="s">
        <v>29</v>
      </c>
      <c r="N1" s="52" t="s">
        <v>133</v>
      </c>
      <c r="O1" s="1" t="s">
        <v>39</v>
      </c>
      <c r="P1" s="6" t="s">
        <v>30</v>
      </c>
      <c r="Q1" s="23" t="s">
        <v>266</v>
      </c>
      <c r="R1" s="59" t="s">
        <v>40</v>
      </c>
      <c r="S1" s="6" t="s">
        <v>38</v>
      </c>
      <c r="T1" s="53" t="s">
        <v>265</v>
      </c>
      <c r="U1" s="47" t="s">
        <v>264</v>
      </c>
      <c r="V1" s="64" t="s">
        <v>130</v>
      </c>
    </row>
    <row r="2" spans="1:29" s="1" customFormat="1" x14ac:dyDescent="0.25">
      <c r="A2" s="1" t="s">
        <v>134</v>
      </c>
      <c r="B2" s="4" t="s">
        <v>33</v>
      </c>
      <c r="C2" s="4"/>
      <c r="D2" s="4"/>
      <c r="E2" s="4"/>
      <c r="F2" s="4"/>
      <c r="G2" s="7"/>
      <c r="H2" s="56">
        <v>1.9894904009542018</v>
      </c>
      <c r="I2" s="7">
        <v>67.7</v>
      </c>
      <c r="J2" s="1">
        <f>I2-$AB$5</f>
        <v>59.5</v>
      </c>
      <c r="K2" s="7">
        <v>67.7</v>
      </c>
      <c r="L2" s="1">
        <f>K2-$AB$5</f>
        <v>59.5</v>
      </c>
      <c r="M2" s="7">
        <v>32.53</v>
      </c>
      <c r="N2" s="53">
        <f>M2-$AB$5</f>
        <v>24.330000000000002</v>
      </c>
      <c r="O2" s="16">
        <f t="shared" ref="O2:O33" si="0">(J2/100)*(100-S2)</f>
        <v>21.986775395346996</v>
      </c>
      <c r="P2" s="8">
        <v>400</v>
      </c>
      <c r="Q2" s="8">
        <f>(I2*S2%)/(P2*H2)</f>
        <v>5.3635738028227305E-2</v>
      </c>
      <c r="R2" s="60">
        <f>((100000000/400)*O2)/1000000</f>
        <v>5.4966938488367489</v>
      </c>
      <c r="S2" s="61">
        <v>63.047436310341183</v>
      </c>
      <c r="T2" s="18">
        <v>66.39</v>
      </c>
      <c r="U2" s="58">
        <f>R2*T2%</f>
        <v>3.6492550462427178</v>
      </c>
      <c r="V2" s="20"/>
    </row>
    <row r="3" spans="1:29" s="1" customFormat="1" x14ac:dyDescent="0.25">
      <c r="A3" s="1" t="s">
        <v>135</v>
      </c>
      <c r="B3" s="4" t="s">
        <v>33</v>
      </c>
      <c r="C3" s="4"/>
      <c r="D3" s="4"/>
      <c r="E3" s="4"/>
      <c r="F3" s="4"/>
      <c r="G3" s="7"/>
      <c r="H3" s="56">
        <v>2.460704716147526</v>
      </c>
      <c r="I3" s="7">
        <v>102.7</v>
      </c>
      <c r="J3" s="1">
        <f t="shared" ref="J3:J66" si="1">I3-$AB$5</f>
        <v>94.5</v>
      </c>
      <c r="K3" s="7">
        <v>102.7</v>
      </c>
      <c r="L3" s="1">
        <f t="shared" ref="L3:L66" si="2">K3-$AB$5</f>
        <v>94.5</v>
      </c>
      <c r="M3" s="7">
        <v>50.8</v>
      </c>
      <c r="N3" s="53">
        <f t="shared" ref="N3:N66" si="3">M3-$AB$5</f>
        <v>42.599999999999994</v>
      </c>
      <c r="O3" s="16">
        <f t="shared" si="0"/>
        <v>38.458192225137132</v>
      </c>
      <c r="P3" s="8">
        <v>400</v>
      </c>
      <c r="Q3" s="8">
        <f t="shared" ref="Q3:Q66" si="4">(I3*S3%)/(P3*H3)</f>
        <v>6.1877289053667593E-2</v>
      </c>
      <c r="R3" s="60">
        <f t="shared" ref="R3:R33" si="5">((100000000/400)*O3)/1000000</f>
        <v>9.6145480562842831</v>
      </c>
      <c r="S3" s="61">
        <v>59.303500290860178</v>
      </c>
      <c r="T3" s="18">
        <v>66.39</v>
      </c>
      <c r="U3" s="58">
        <f>R3*T3%</f>
        <v>6.3830984545671363</v>
      </c>
      <c r="V3" s="20"/>
      <c r="X3" s="13" t="s">
        <v>36</v>
      </c>
      <c r="Y3" s="13"/>
      <c r="Z3" s="13"/>
      <c r="AA3" s="13"/>
      <c r="AB3" s="1">
        <v>6.61</v>
      </c>
    </row>
    <row r="4" spans="1:29" s="1" customFormat="1" x14ac:dyDescent="0.25">
      <c r="A4" s="1" t="s">
        <v>136</v>
      </c>
      <c r="B4" s="4" t="s">
        <v>33</v>
      </c>
      <c r="C4" s="4"/>
      <c r="D4" s="4"/>
      <c r="E4" s="4"/>
      <c r="F4" s="4"/>
      <c r="G4" s="7"/>
      <c r="H4" s="56">
        <v>2.5382106742985648</v>
      </c>
      <c r="I4" s="7">
        <v>95.5</v>
      </c>
      <c r="J4" s="1">
        <f t="shared" si="1"/>
        <v>87.3</v>
      </c>
      <c r="K4" s="7">
        <v>95.5</v>
      </c>
      <c r="L4" s="1">
        <f t="shared" si="2"/>
        <v>87.3</v>
      </c>
      <c r="M4" s="7">
        <v>53.32</v>
      </c>
      <c r="N4" s="53">
        <f t="shared" si="3"/>
        <v>45.120000000000005</v>
      </c>
      <c r="O4" s="16">
        <f t="shared" si="0"/>
        <v>40.740915815126783</v>
      </c>
      <c r="P4" s="8">
        <v>400</v>
      </c>
      <c r="Q4" s="8">
        <f t="shared" si="4"/>
        <v>5.0165587132262476E-2</v>
      </c>
      <c r="R4" s="60">
        <f t="shared" si="5"/>
        <v>10.185228953781696</v>
      </c>
      <c r="S4" s="61">
        <v>53.332284289660045</v>
      </c>
      <c r="T4" s="18">
        <v>66.39</v>
      </c>
      <c r="U4" s="58">
        <f t="shared" ref="U4:U67" si="6">R4*T4%</f>
        <v>6.7619735024156684</v>
      </c>
      <c r="V4" s="20"/>
      <c r="X4" s="14" t="s">
        <v>131</v>
      </c>
      <c r="Y4" s="14"/>
      <c r="Z4" s="14"/>
      <c r="AA4" s="14"/>
      <c r="AB4" s="14"/>
      <c r="AC4" s="14">
        <v>1.26</v>
      </c>
    </row>
    <row r="5" spans="1:29" s="1" customFormat="1" x14ac:dyDescent="0.25">
      <c r="A5" s="1" t="s">
        <v>137</v>
      </c>
      <c r="B5" s="4" t="s">
        <v>33</v>
      </c>
      <c r="C5" s="4"/>
      <c r="D5" s="4"/>
      <c r="E5" s="4"/>
      <c r="F5" s="4"/>
      <c r="G5" s="7"/>
      <c r="H5" s="56">
        <v>1.9031084047876186</v>
      </c>
      <c r="I5" s="7">
        <v>61.6</v>
      </c>
      <c r="J5" s="1">
        <f t="shared" si="1"/>
        <v>53.400000000000006</v>
      </c>
      <c r="K5" s="7">
        <v>61.6</v>
      </c>
      <c r="L5" s="1">
        <f t="shared" si="2"/>
        <v>53.400000000000006</v>
      </c>
      <c r="M5" s="7">
        <v>29.24</v>
      </c>
      <c r="N5" s="53">
        <f t="shared" si="3"/>
        <v>21.04</v>
      </c>
      <c r="O5" s="16">
        <f t="shared" si="0"/>
        <v>19.116552816472407</v>
      </c>
      <c r="P5" s="8">
        <v>400</v>
      </c>
      <c r="Q5" s="8">
        <f t="shared" si="4"/>
        <v>5.1951778553811667E-2</v>
      </c>
      <c r="R5" s="60">
        <f t="shared" si="5"/>
        <v>4.7791382041181016</v>
      </c>
      <c r="S5" s="61">
        <v>64.201211954171526</v>
      </c>
      <c r="T5" s="18">
        <v>66.39</v>
      </c>
      <c r="U5" s="58">
        <f t="shared" si="6"/>
        <v>3.1728698537140079</v>
      </c>
      <c r="V5" s="20"/>
      <c r="X5" s="1" t="s">
        <v>132</v>
      </c>
      <c r="AB5" s="1">
        <v>8.1999999999999993</v>
      </c>
    </row>
    <row r="6" spans="1:29" s="1" customFormat="1" x14ac:dyDescent="0.25">
      <c r="A6" s="1" t="s">
        <v>138</v>
      </c>
      <c r="B6" s="4" t="s">
        <v>33</v>
      </c>
      <c r="C6" s="4"/>
      <c r="D6" s="4"/>
      <c r="E6" s="4"/>
      <c r="F6" s="4"/>
      <c r="G6" s="7"/>
      <c r="H6" s="56">
        <v>2.6150525002166924</v>
      </c>
      <c r="I6" s="7">
        <v>100.3</v>
      </c>
      <c r="J6" s="1">
        <f t="shared" si="1"/>
        <v>92.1</v>
      </c>
      <c r="K6" s="7">
        <v>100.3</v>
      </c>
      <c r="L6" s="1">
        <f t="shared" si="2"/>
        <v>92.1</v>
      </c>
      <c r="M6" s="7">
        <v>56.31</v>
      </c>
      <c r="N6" s="53">
        <f t="shared" si="3"/>
        <v>48.11</v>
      </c>
      <c r="O6" s="16">
        <f t="shared" si="0"/>
        <v>43.952691928251134</v>
      </c>
      <c r="P6" s="8">
        <v>400</v>
      </c>
      <c r="Q6" s="8">
        <f t="shared" si="4"/>
        <v>5.0127138058624954E-2</v>
      </c>
      <c r="R6" s="60">
        <f t="shared" si="5"/>
        <v>10.988172982062784</v>
      </c>
      <c r="S6" s="61">
        <v>52.277207461182265</v>
      </c>
      <c r="T6" s="18">
        <v>66.39</v>
      </c>
      <c r="U6" s="58">
        <f t="shared" si="6"/>
        <v>7.2950480427914828</v>
      </c>
      <c r="V6" s="20"/>
      <c r="X6" s="1" t="s">
        <v>37</v>
      </c>
    </row>
    <row r="7" spans="1:29" s="1" customFormat="1" x14ac:dyDescent="0.25">
      <c r="A7" s="1" t="s">
        <v>139</v>
      </c>
      <c r="B7" s="4" t="s">
        <v>34</v>
      </c>
      <c r="C7" s="4"/>
      <c r="D7" s="4"/>
      <c r="E7" s="4"/>
      <c r="F7" s="4"/>
      <c r="G7" s="7"/>
      <c r="H7" s="57">
        <v>4.586837660848774</v>
      </c>
      <c r="I7" s="7">
        <v>318.8</v>
      </c>
      <c r="J7" s="1">
        <f t="shared" si="1"/>
        <v>310.60000000000002</v>
      </c>
      <c r="K7" s="7">
        <v>318.8</v>
      </c>
      <c r="L7" s="1">
        <f t="shared" si="2"/>
        <v>310.60000000000002</v>
      </c>
      <c r="M7" s="7">
        <v>135.13</v>
      </c>
      <c r="N7" s="53">
        <f t="shared" si="3"/>
        <v>126.92999999999999</v>
      </c>
      <c r="O7" s="16">
        <f t="shared" si="0"/>
        <v>114.70703116364101</v>
      </c>
      <c r="P7" s="8">
        <v>400</v>
      </c>
      <c r="Q7" s="8">
        <f t="shared" si="4"/>
        <v>0.10958783534055251</v>
      </c>
      <c r="R7" s="60">
        <f t="shared" si="5"/>
        <v>28.676757790910251</v>
      </c>
      <c r="S7" s="61">
        <v>63.069210829478109</v>
      </c>
      <c r="T7" s="18">
        <v>69.989999999999995</v>
      </c>
      <c r="U7" s="58">
        <f t="shared" si="6"/>
        <v>20.070862777858085</v>
      </c>
      <c r="V7" s="20"/>
    </row>
    <row r="8" spans="1:29" s="1" customFormat="1" x14ac:dyDescent="0.25">
      <c r="A8" s="1" t="s">
        <v>140</v>
      </c>
      <c r="B8" s="4" t="s">
        <v>34</v>
      </c>
      <c r="C8" s="4"/>
      <c r="D8" s="4"/>
      <c r="E8" s="4"/>
      <c r="F8" s="4"/>
      <c r="G8" s="7"/>
      <c r="H8" s="57">
        <v>3.5203353522020464</v>
      </c>
      <c r="I8" s="7">
        <v>196.8</v>
      </c>
      <c r="J8" s="1">
        <f t="shared" si="1"/>
        <v>188.60000000000002</v>
      </c>
      <c r="K8" s="7">
        <v>196.8</v>
      </c>
      <c r="L8" s="1">
        <f t="shared" si="2"/>
        <v>188.60000000000002</v>
      </c>
      <c r="M8" s="7">
        <v>92.68</v>
      </c>
      <c r="N8" s="53">
        <f t="shared" si="3"/>
        <v>84.48</v>
      </c>
      <c r="O8" s="16">
        <f t="shared" si="0"/>
        <v>76.838528428093653</v>
      </c>
      <c r="P8" s="8">
        <v>400</v>
      </c>
      <c r="Q8" s="8">
        <f t="shared" si="4"/>
        <v>8.2819287312448406E-2</v>
      </c>
      <c r="R8" s="60">
        <f t="shared" si="5"/>
        <v>19.209632107023413</v>
      </c>
      <c r="S8" s="61">
        <v>59.258468489876115</v>
      </c>
      <c r="T8" s="18">
        <v>69.989999999999995</v>
      </c>
      <c r="U8" s="58">
        <f t="shared" si="6"/>
        <v>13.444821511705687</v>
      </c>
      <c r="V8" s="20"/>
    </row>
    <row r="9" spans="1:29" s="1" customFormat="1" x14ac:dyDescent="0.25">
      <c r="A9" s="1" t="s">
        <v>141</v>
      </c>
      <c r="B9" s="4" t="s">
        <v>34</v>
      </c>
      <c r="C9" s="4"/>
      <c r="D9" s="4"/>
      <c r="E9" s="4"/>
      <c r="F9" s="4"/>
      <c r="G9" s="7"/>
      <c r="H9" s="57">
        <v>2.5007598541282796</v>
      </c>
      <c r="I9" s="7">
        <v>118.3</v>
      </c>
      <c r="J9" s="1">
        <f t="shared" si="1"/>
        <v>110.1</v>
      </c>
      <c r="K9" s="7">
        <v>118.3</v>
      </c>
      <c r="L9" s="1">
        <f t="shared" si="2"/>
        <v>110.1</v>
      </c>
      <c r="M9" s="7">
        <v>52.76</v>
      </c>
      <c r="N9" s="53">
        <f t="shared" si="3"/>
        <v>44.56</v>
      </c>
      <c r="O9" s="16">
        <f t="shared" si="0"/>
        <v>40.344600526777882</v>
      </c>
      <c r="P9" s="8">
        <v>400</v>
      </c>
      <c r="Q9" s="8">
        <f t="shared" si="4"/>
        <v>7.4927850807405133E-2</v>
      </c>
      <c r="R9" s="60">
        <f t="shared" si="5"/>
        <v>10.08615013169447</v>
      </c>
      <c r="S9" s="61">
        <v>63.356402791300745</v>
      </c>
      <c r="T9" s="18">
        <v>69.989999999999995</v>
      </c>
      <c r="U9" s="58">
        <f t="shared" si="6"/>
        <v>7.0592964771729596</v>
      </c>
      <c r="V9" s="20"/>
    </row>
    <row r="10" spans="1:29" s="1" customFormat="1" x14ac:dyDescent="0.25">
      <c r="A10" s="1" t="s">
        <v>142</v>
      </c>
      <c r="B10" s="4" t="s">
        <v>34</v>
      </c>
      <c r="C10" s="4"/>
      <c r="D10" s="4"/>
      <c r="E10" s="4"/>
      <c r="F10" s="4"/>
      <c r="G10" s="7"/>
      <c r="H10" s="57">
        <v>2.6880082469108508</v>
      </c>
      <c r="I10" s="7">
        <v>140.1</v>
      </c>
      <c r="J10" s="1">
        <f t="shared" si="1"/>
        <v>131.9</v>
      </c>
      <c r="K10" s="7">
        <v>140.1</v>
      </c>
      <c r="L10" s="1">
        <f t="shared" si="2"/>
        <v>131.9</v>
      </c>
      <c r="M10" s="7">
        <v>60.24</v>
      </c>
      <c r="N10" s="53">
        <f t="shared" si="3"/>
        <v>52.040000000000006</v>
      </c>
      <c r="O10" s="16">
        <f t="shared" si="0"/>
        <v>47.367886462539701</v>
      </c>
      <c r="P10" s="8">
        <v>400</v>
      </c>
      <c r="Q10" s="8">
        <f t="shared" si="4"/>
        <v>8.3507307151085369E-2</v>
      </c>
      <c r="R10" s="60">
        <f t="shared" si="5"/>
        <v>11.841971615634925</v>
      </c>
      <c r="S10" s="61">
        <v>64.088031491630247</v>
      </c>
      <c r="T10" s="18">
        <v>69.989999999999995</v>
      </c>
      <c r="U10" s="58">
        <f t="shared" si="6"/>
        <v>8.2881959337828839</v>
      </c>
      <c r="V10" s="20"/>
    </row>
    <row r="11" spans="1:29" s="1" customFormat="1" x14ac:dyDescent="0.25">
      <c r="A11" s="1" t="s">
        <v>143</v>
      </c>
      <c r="B11" s="4" t="s">
        <v>34</v>
      </c>
      <c r="C11" s="4"/>
      <c r="D11" s="4"/>
      <c r="E11" s="4"/>
      <c r="F11" s="4"/>
      <c r="G11" s="7"/>
      <c r="H11" s="57">
        <v>2.5471736000933323</v>
      </c>
      <c r="I11" s="7">
        <v>124.2</v>
      </c>
      <c r="J11" s="1">
        <f t="shared" si="1"/>
        <v>116</v>
      </c>
      <c r="K11" s="7">
        <v>124.2</v>
      </c>
      <c r="L11" s="1">
        <f t="shared" si="2"/>
        <v>116</v>
      </c>
      <c r="M11" s="7">
        <v>54.63</v>
      </c>
      <c r="N11" s="53">
        <f t="shared" si="3"/>
        <v>46.430000000000007</v>
      </c>
      <c r="O11" s="16">
        <f t="shared" si="0"/>
        <v>41.624230875959682</v>
      </c>
      <c r="P11" s="8">
        <v>400</v>
      </c>
      <c r="Q11" s="8">
        <f t="shared" si="4"/>
        <v>7.8158558366108133E-2</v>
      </c>
      <c r="R11" s="60">
        <f t="shared" si="5"/>
        <v>10.406057718989921</v>
      </c>
      <c r="S11" s="61">
        <v>64.117042348310619</v>
      </c>
      <c r="T11" s="18">
        <v>69.989999999999995</v>
      </c>
      <c r="U11" s="58">
        <f t="shared" si="6"/>
        <v>7.2831997975210454</v>
      </c>
      <c r="V11" s="20"/>
    </row>
    <row r="12" spans="1:29" x14ac:dyDescent="0.25">
      <c r="A12" s="1" t="s">
        <v>144</v>
      </c>
      <c r="B12" s="3" t="s">
        <v>2</v>
      </c>
      <c r="C12" s="3">
        <v>1</v>
      </c>
      <c r="D12" s="3" t="s">
        <v>26</v>
      </c>
      <c r="E12" s="3">
        <v>1</v>
      </c>
      <c r="F12" s="3">
        <v>1.5</v>
      </c>
      <c r="G12" s="8">
        <v>1</v>
      </c>
      <c r="H12" s="50">
        <f>AVERAGE(E12:G12)</f>
        <v>1.1666666666666667</v>
      </c>
      <c r="I12" s="8">
        <v>155.1</v>
      </c>
      <c r="J12" s="1">
        <f t="shared" si="1"/>
        <v>146.9</v>
      </c>
      <c r="K12" s="8">
        <v>80.3</v>
      </c>
      <c r="L12" s="1">
        <f t="shared" si="2"/>
        <v>72.099999999999994</v>
      </c>
      <c r="M12" s="8">
        <v>35.32</v>
      </c>
      <c r="N12" s="53">
        <f t="shared" si="3"/>
        <v>27.12</v>
      </c>
      <c r="O12" s="16">
        <f t="shared" si="0"/>
        <v>50.135004530353378</v>
      </c>
      <c r="P12" s="8">
        <v>400</v>
      </c>
      <c r="Q12" s="8">
        <f t="shared" si="4"/>
        <v>0.21892809682012337</v>
      </c>
      <c r="R12" s="60">
        <f t="shared" si="5"/>
        <v>12.533751132588344</v>
      </c>
      <c r="S12" s="61">
        <v>65.871337964361217</v>
      </c>
      <c r="T12" s="62">
        <v>66.38</v>
      </c>
      <c r="U12" s="58">
        <f t="shared" si="6"/>
        <v>8.3199040018121426</v>
      </c>
      <c r="V12" s="65">
        <f>R12/H12</f>
        <v>10.743215256504294</v>
      </c>
    </row>
    <row r="13" spans="1:29" x14ac:dyDescent="0.25">
      <c r="A13" s="1" t="s">
        <v>145</v>
      </c>
      <c r="B13" s="3" t="s">
        <v>2</v>
      </c>
      <c r="C13" s="3">
        <v>1</v>
      </c>
      <c r="D13" s="3" t="s">
        <v>26</v>
      </c>
      <c r="E13" s="3">
        <v>4</v>
      </c>
      <c r="F13" s="3">
        <v>4.5</v>
      </c>
      <c r="G13" s="8">
        <v>5</v>
      </c>
      <c r="H13" s="50">
        <f t="shared" ref="H13:H76" si="7">AVERAGE(E13:G13)</f>
        <v>4.5</v>
      </c>
      <c r="I13" s="8">
        <v>204.5</v>
      </c>
      <c r="J13" s="1">
        <f t="shared" si="1"/>
        <v>196.3</v>
      </c>
      <c r="K13" s="8">
        <v>86.4</v>
      </c>
      <c r="L13" s="1">
        <f t="shared" si="2"/>
        <v>78.2</v>
      </c>
      <c r="M13" s="8">
        <v>34.32</v>
      </c>
      <c r="N13" s="53">
        <f t="shared" si="3"/>
        <v>26.12</v>
      </c>
      <c r="O13" s="16">
        <f t="shared" si="0"/>
        <v>59.199531569571832</v>
      </c>
      <c r="P13" s="8">
        <v>400</v>
      </c>
      <c r="Q13" s="8">
        <f t="shared" si="4"/>
        <v>7.9348632461715515E-2</v>
      </c>
      <c r="R13" s="60">
        <f t="shared" si="5"/>
        <v>14.799882892392958</v>
      </c>
      <c r="S13" s="61">
        <v>69.842317081216592</v>
      </c>
      <c r="T13" s="62">
        <v>66.38</v>
      </c>
      <c r="U13" s="58">
        <f t="shared" si="6"/>
        <v>9.8241622639704449</v>
      </c>
      <c r="V13" s="65">
        <f>R13/H13</f>
        <v>3.2888628649762128</v>
      </c>
    </row>
    <row r="14" spans="1:29" x14ac:dyDescent="0.25">
      <c r="A14" s="1" t="s">
        <v>146</v>
      </c>
      <c r="B14" s="3" t="s">
        <v>2</v>
      </c>
      <c r="C14" s="3">
        <v>1</v>
      </c>
      <c r="D14" s="3" t="s">
        <v>26</v>
      </c>
      <c r="E14" s="3">
        <v>2.5</v>
      </c>
      <c r="F14" s="3">
        <v>3</v>
      </c>
      <c r="G14" s="8">
        <v>2</v>
      </c>
      <c r="H14" s="50">
        <f t="shared" si="7"/>
        <v>2.5</v>
      </c>
      <c r="I14" s="8">
        <v>132.6</v>
      </c>
      <c r="J14" s="1">
        <f t="shared" si="1"/>
        <v>124.39999999999999</v>
      </c>
      <c r="K14" s="8">
        <v>83.6</v>
      </c>
      <c r="L14" s="1">
        <f t="shared" si="2"/>
        <v>75.399999999999991</v>
      </c>
      <c r="M14" s="8">
        <v>29.95</v>
      </c>
      <c r="N14" s="53">
        <f t="shared" si="3"/>
        <v>21.75</v>
      </c>
      <c r="O14" s="16">
        <f t="shared" si="0"/>
        <v>31.756296800544597</v>
      </c>
      <c r="P14" s="8">
        <v>400</v>
      </c>
      <c r="Q14" s="8">
        <f t="shared" si="4"/>
        <v>9.8750442477876094E-2</v>
      </c>
      <c r="R14" s="60">
        <f t="shared" si="5"/>
        <v>7.9390742001361492</v>
      </c>
      <c r="S14" s="61">
        <v>74.472430224642608</v>
      </c>
      <c r="T14" s="62">
        <v>66.38</v>
      </c>
      <c r="U14" s="58">
        <f t="shared" si="6"/>
        <v>5.2699574540503757</v>
      </c>
      <c r="V14" s="65">
        <f t="shared" ref="V14:V76" si="8">R14/H14</f>
        <v>3.1756296800544597</v>
      </c>
    </row>
    <row r="15" spans="1:29" x14ac:dyDescent="0.25">
      <c r="A15" s="1" t="s">
        <v>147</v>
      </c>
      <c r="B15" s="3" t="s">
        <v>2</v>
      </c>
      <c r="C15" s="3">
        <v>1</v>
      </c>
      <c r="D15" s="3" t="s">
        <v>26</v>
      </c>
      <c r="E15" s="3">
        <v>5</v>
      </c>
      <c r="F15" s="3">
        <v>5.5</v>
      </c>
      <c r="G15" s="8">
        <v>4</v>
      </c>
      <c r="H15" s="50">
        <f t="shared" si="7"/>
        <v>4.833333333333333</v>
      </c>
      <c r="I15" s="8">
        <v>274.7</v>
      </c>
      <c r="J15" s="1">
        <f t="shared" si="1"/>
        <v>266.5</v>
      </c>
      <c r="K15" s="8">
        <v>79.2</v>
      </c>
      <c r="L15" s="1">
        <f t="shared" si="2"/>
        <v>71</v>
      </c>
      <c r="M15" s="8">
        <v>41.74</v>
      </c>
      <c r="N15" s="53">
        <f t="shared" si="3"/>
        <v>33.540000000000006</v>
      </c>
      <c r="O15" s="16">
        <f t="shared" si="0"/>
        <v>113.57225840189655</v>
      </c>
      <c r="P15" s="8">
        <v>400</v>
      </c>
      <c r="Q15" s="8">
        <f t="shared" si="4"/>
        <v>8.1534419260527305E-2</v>
      </c>
      <c r="R15" s="60">
        <f t="shared" si="5"/>
        <v>28.393064600474137</v>
      </c>
      <c r="S15" s="61">
        <v>57.383767954260207</v>
      </c>
      <c r="T15" s="62">
        <v>66.38</v>
      </c>
      <c r="U15" s="58">
        <f t="shared" si="6"/>
        <v>18.847316281794729</v>
      </c>
      <c r="V15" s="65">
        <f t="shared" si="8"/>
        <v>5.8744271587187873</v>
      </c>
    </row>
    <row r="16" spans="1:29" x14ac:dyDescent="0.25">
      <c r="A16" s="1" t="s">
        <v>148</v>
      </c>
      <c r="B16" s="3" t="s">
        <v>2</v>
      </c>
      <c r="C16" s="3">
        <v>1</v>
      </c>
      <c r="D16" s="3" t="s">
        <v>26</v>
      </c>
      <c r="E16" s="3">
        <v>3.5</v>
      </c>
      <c r="F16" s="3">
        <v>4</v>
      </c>
      <c r="G16" s="8">
        <v>3</v>
      </c>
      <c r="H16" s="50">
        <f t="shared" si="7"/>
        <v>3.5</v>
      </c>
      <c r="I16" s="8">
        <v>264.8</v>
      </c>
      <c r="J16" s="1">
        <f t="shared" si="1"/>
        <v>256.60000000000002</v>
      </c>
      <c r="K16" s="8">
        <v>91.2</v>
      </c>
      <c r="L16" s="1">
        <f t="shared" si="2"/>
        <v>83</v>
      </c>
      <c r="M16" s="8">
        <v>43.43</v>
      </c>
      <c r="N16" s="53">
        <f t="shared" si="3"/>
        <v>35.230000000000004</v>
      </c>
      <c r="O16" s="16">
        <f t="shared" si="0"/>
        <v>97.629259878893848</v>
      </c>
      <c r="P16" s="8">
        <v>400</v>
      </c>
      <c r="Q16" s="8">
        <f t="shared" si="4"/>
        <v>0.11717918935549747</v>
      </c>
      <c r="R16" s="60">
        <f t="shared" si="5"/>
        <v>24.407314969723462</v>
      </c>
      <c r="S16" s="61">
        <v>61.952743616954855</v>
      </c>
      <c r="T16" s="62">
        <v>66.38</v>
      </c>
      <c r="U16" s="58">
        <f t="shared" si="6"/>
        <v>16.201575676902433</v>
      </c>
      <c r="V16" s="65">
        <f t="shared" si="8"/>
        <v>6.973518562778132</v>
      </c>
    </row>
    <row r="17" spans="1:31" x14ac:dyDescent="0.25">
      <c r="A17" s="1" t="s">
        <v>149</v>
      </c>
      <c r="B17" s="3" t="s">
        <v>3</v>
      </c>
      <c r="C17" s="3">
        <v>1</v>
      </c>
      <c r="D17" s="3" t="s">
        <v>27</v>
      </c>
      <c r="E17" s="3">
        <v>6.5</v>
      </c>
      <c r="F17" s="3">
        <v>3</v>
      </c>
      <c r="G17" s="8">
        <v>4</v>
      </c>
      <c r="H17" s="50">
        <f t="shared" si="7"/>
        <v>4.5</v>
      </c>
      <c r="I17" s="8">
        <v>263.2</v>
      </c>
      <c r="J17" s="1">
        <f t="shared" si="1"/>
        <v>255</v>
      </c>
      <c r="K17" s="8">
        <v>112.2</v>
      </c>
      <c r="L17" s="1">
        <f t="shared" si="2"/>
        <v>104</v>
      </c>
      <c r="M17" s="8">
        <v>41.42</v>
      </c>
      <c r="N17" s="53">
        <f t="shared" si="3"/>
        <v>33.22</v>
      </c>
      <c r="O17" s="16">
        <f t="shared" si="0"/>
        <v>73.221541199957557</v>
      </c>
      <c r="P17" s="8">
        <v>400</v>
      </c>
      <c r="Q17" s="8">
        <f t="shared" si="4"/>
        <v>0.10423549097205048</v>
      </c>
      <c r="R17" s="60">
        <f t="shared" si="5"/>
        <v>18.305385299989389</v>
      </c>
      <c r="S17" s="61">
        <v>71.285670117663699</v>
      </c>
      <c r="T17" s="62">
        <v>63.06</v>
      </c>
      <c r="U17" s="58">
        <f t="shared" si="6"/>
        <v>11.54337597017331</v>
      </c>
      <c r="V17" s="65">
        <f t="shared" si="8"/>
        <v>4.0678633999976421</v>
      </c>
    </row>
    <row r="18" spans="1:31" x14ac:dyDescent="0.25">
      <c r="A18" s="1" t="s">
        <v>150</v>
      </c>
      <c r="B18" s="3" t="s">
        <v>3</v>
      </c>
      <c r="C18" s="3">
        <v>1</v>
      </c>
      <c r="D18" s="3" t="s">
        <v>27</v>
      </c>
      <c r="E18" s="3">
        <v>5</v>
      </c>
      <c r="F18" s="3">
        <v>5.5</v>
      </c>
      <c r="G18" s="8">
        <v>4</v>
      </c>
      <c r="H18" s="50">
        <f t="shared" si="7"/>
        <v>4.833333333333333</v>
      </c>
      <c r="I18" s="8">
        <v>245.9</v>
      </c>
      <c r="J18" s="1">
        <f t="shared" si="1"/>
        <v>237.70000000000002</v>
      </c>
      <c r="K18" s="8">
        <v>71.099999999999994</v>
      </c>
      <c r="L18" s="1">
        <f t="shared" si="2"/>
        <v>62.899999999999991</v>
      </c>
      <c r="M18" s="8">
        <v>29.48</v>
      </c>
      <c r="N18" s="53">
        <f t="shared" si="3"/>
        <v>21.28</v>
      </c>
      <c r="O18" s="16">
        <f t="shared" si="0"/>
        <v>72.512313581428387</v>
      </c>
      <c r="P18" s="8">
        <v>400</v>
      </c>
      <c r="Q18" s="8">
        <f t="shared" si="4"/>
        <v>8.8389418907475578E-2</v>
      </c>
      <c r="R18" s="60">
        <f t="shared" si="5"/>
        <v>18.128078395357097</v>
      </c>
      <c r="S18" s="61">
        <v>69.494188648957348</v>
      </c>
      <c r="T18" s="62">
        <v>63.06</v>
      </c>
      <c r="U18" s="58">
        <f t="shared" si="6"/>
        <v>11.431566236112186</v>
      </c>
      <c r="V18" s="65">
        <f t="shared" si="8"/>
        <v>3.7506369093842271</v>
      </c>
    </row>
    <row r="19" spans="1:31" x14ac:dyDescent="0.25">
      <c r="A19" s="1" t="s">
        <v>151</v>
      </c>
      <c r="B19" s="3" t="s">
        <v>3</v>
      </c>
      <c r="C19" s="3">
        <v>1</v>
      </c>
      <c r="D19" s="3" t="s">
        <v>27</v>
      </c>
      <c r="E19" s="3">
        <v>5.5</v>
      </c>
      <c r="F19" s="3">
        <v>4.5</v>
      </c>
      <c r="G19" s="8">
        <v>5</v>
      </c>
      <c r="H19" s="50">
        <f t="shared" si="7"/>
        <v>5</v>
      </c>
      <c r="I19" s="8">
        <v>228.2</v>
      </c>
      <c r="J19" s="1">
        <f t="shared" si="1"/>
        <v>220</v>
      </c>
      <c r="K19" s="8">
        <v>70.3</v>
      </c>
      <c r="L19" s="1">
        <f t="shared" si="2"/>
        <v>62.099999999999994</v>
      </c>
      <c r="M19" s="8">
        <v>32.880000000000003</v>
      </c>
      <c r="N19" s="53">
        <f t="shared" si="3"/>
        <v>24.680000000000003</v>
      </c>
      <c r="O19" s="16">
        <f t="shared" si="0"/>
        <v>79.31944485273705</v>
      </c>
      <c r="P19" s="8">
        <v>400</v>
      </c>
      <c r="Q19" s="8">
        <f t="shared" si="4"/>
        <v>7.2962051555921378E-2</v>
      </c>
      <c r="R19" s="60">
        <f t="shared" si="5"/>
        <v>19.829861213184262</v>
      </c>
      <c r="S19" s="61">
        <v>63.945706885119527</v>
      </c>
      <c r="T19" s="62">
        <v>63.06</v>
      </c>
      <c r="U19" s="58">
        <f t="shared" si="6"/>
        <v>12.504710481033998</v>
      </c>
      <c r="V19" s="65">
        <f t="shared" si="8"/>
        <v>3.9659722426368527</v>
      </c>
    </row>
    <row r="20" spans="1:31" x14ac:dyDescent="0.25">
      <c r="A20" s="1" t="s">
        <v>152</v>
      </c>
      <c r="B20" s="3" t="s">
        <v>3</v>
      </c>
      <c r="C20" s="3">
        <v>1</v>
      </c>
      <c r="D20" s="3" t="s">
        <v>27</v>
      </c>
      <c r="E20" s="3">
        <v>5</v>
      </c>
      <c r="F20" s="3">
        <v>5.5</v>
      </c>
      <c r="G20" s="8">
        <v>5</v>
      </c>
      <c r="H20" s="50">
        <f t="shared" si="7"/>
        <v>5.166666666666667</v>
      </c>
      <c r="I20" s="8">
        <v>263.5</v>
      </c>
      <c r="J20" s="1">
        <f t="shared" si="1"/>
        <v>255.3</v>
      </c>
      <c r="K20" s="8">
        <v>77.3</v>
      </c>
      <c r="L20" s="1">
        <f t="shared" si="2"/>
        <v>69.099999999999994</v>
      </c>
      <c r="M20" s="8">
        <v>35.06</v>
      </c>
      <c r="N20" s="53">
        <f t="shared" si="3"/>
        <v>26.860000000000003</v>
      </c>
      <c r="O20" s="16">
        <f t="shared" si="0"/>
        <v>88.836694262652074</v>
      </c>
      <c r="P20" s="8">
        <v>400</v>
      </c>
      <c r="Q20" s="8">
        <f t="shared" si="4"/>
        <v>8.3133848341213706E-2</v>
      </c>
      <c r="R20" s="60">
        <f t="shared" si="5"/>
        <v>22.209173565663018</v>
      </c>
      <c r="S20" s="61">
        <v>65.203018306834281</v>
      </c>
      <c r="T20" s="62">
        <v>63.06</v>
      </c>
      <c r="U20" s="58">
        <f t="shared" si="6"/>
        <v>14.005104850507101</v>
      </c>
      <c r="V20" s="65">
        <f t="shared" si="8"/>
        <v>4.2985497223863902</v>
      </c>
    </row>
    <row r="21" spans="1:31" x14ac:dyDescent="0.25">
      <c r="A21" s="1" t="s">
        <v>153</v>
      </c>
      <c r="B21" s="3" t="s">
        <v>3</v>
      </c>
      <c r="C21" s="3">
        <v>1</v>
      </c>
      <c r="D21" s="3" t="s">
        <v>27</v>
      </c>
      <c r="E21" s="3">
        <v>6</v>
      </c>
      <c r="F21" s="3">
        <v>5</v>
      </c>
      <c r="G21" s="8">
        <v>5.5</v>
      </c>
      <c r="H21" s="50">
        <f t="shared" si="7"/>
        <v>5.5</v>
      </c>
      <c r="I21" s="8">
        <v>255.4</v>
      </c>
      <c r="J21" s="1">
        <f t="shared" si="1"/>
        <v>247.20000000000002</v>
      </c>
      <c r="K21" s="8">
        <v>100.6</v>
      </c>
      <c r="L21" s="1">
        <f t="shared" si="2"/>
        <v>92.399999999999991</v>
      </c>
      <c r="M21" s="8">
        <v>44.7</v>
      </c>
      <c r="N21" s="53">
        <f t="shared" si="3"/>
        <v>36.5</v>
      </c>
      <c r="O21" s="16">
        <f t="shared" si="0"/>
        <v>88.824914681038365</v>
      </c>
      <c r="P21" s="8">
        <v>400</v>
      </c>
      <c r="Q21" s="8">
        <f t="shared" si="4"/>
        <v>7.4376648996879235E-2</v>
      </c>
      <c r="R21" s="60">
        <f t="shared" si="5"/>
        <v>22.206228670259591</v>
      </c>
      <c r="S21" s="61">
        <v>64.067591148447264</v>
      </c>
      <c r="T21" s="62">
        <v>63.06</v>
      </c>
      <c r="U21" s="58">
        <f t="shared" si="6"/>
        <v>14.003247799465699</v>
      </c>
      <c r="V21" s="65">
        <f t="shared" si="8"/>
        <v>4.03749612186538</v>
      </c>
      <c r="AE21" t="s">
        <v>267</v>
      </c>
    </row>
    <row r="22" spans="1:31" x14ac:dyDescent="0.25">
      <c r="A22" s="1" t="s">
        <v>154</v>
      </c>
      <c r="B22" s="3" t="s">
        <v>4</v>
      </c>
      <c r="C22" s="3">
        <v>1</v>
      </c>
      <c r="D22" s="3" t="s">
        <v>27</v>
      </c>
      <c r="E22" s="3">
        <v>4</v>
      </c>
      <c r="F22" s="3">
        <v>4.5</v>
      </c>
      <c r="G22" s="8">
        <v>3.5</v>
      </c>
      <c r="H22" s="50">
        <f t="shared" si="7"/>
        <v>4</v>
      </c>
      <c r="I22" s="8">
        <v>268.3</v>
      </c>
      <c r="J22" s="1">
        <f t="shared" si="1"/>
        <v>260.10000000000002</v>
      </c>
      <c r="K22" s="8">
        <v>109.9</v>
      </c>
      <c r="L22" s="1">
        <f t="shared" si="2"/>
        <v>101.7</v>
      </c>
      <c r="M22" s="8">
        <v>48.87</v>
      </c>
      <c r="N22" s="53">
        <f t="shared" si="3"/>
        <v>40.67</v>
      </c>
      <c r="O22" s="16">
        <f t="shared" si="0"/>
        <v>93.685466220591408</v>
      </c>
      <c r="P22" s="8">
        <v>400</v>
      </c>
      <c r="Q22" s="8">
        <f t="shared" si="4"/>
        <v>0.10728810893169774</v>
      </c>
      <c r="R22" s="60">
        <f t="shared" si="5"/>
        <v>23.421366555147852</v>
      </c>
      <c r="S22" s="61">
        <v>63.980981845216689</v>
      </c>
      <c r="T22" s="62">
        <v>64.150000000000006</v>
      </c>
      <c r="U22" s="58">
        <f t="shared" si="6"/>
        <v>15.024806645127349</v>
      </c>
      <c r="V22" s="65">
        <f t="shared" si="8"/>
        <v>5.855341638786963</v>
      </c>
    </row>
    <row r="23" spans="1:31" x14ac:dyDescent="0.25">
      <c r="A23" s="1" t="s">
        <v>155</v>
      </c>
      <c r="B23" s="3" t="s">
        <v>4</v>
      </c>
      <c r="C23" s="3">
        <v>1</v>
      </c>
      <c r="D23" s="3" t="s">
        <v>27</v>
      </c>
      <c r="E23" s="3">
        <v>4.5</v>
      </c>
      <c r="F23" s="3">
        <v>4.5</v>
      </c>
      <c r="G23" s="8">
        <v>5</v>
      </c>
      <c r="H23" s="50">
        <f t="shared" si="7"/>
        <v>4.666666666666667</v>
      </c>
      <c r="I23" s="8">
        <v>318.7</v>
      </c>
      <c r="J23" s="1">
        <f t="shared" si="1"/>
        <v>310.5</v>
      </c>
      <c r="K23" s="8">
        <v>142.5</v>
      </c>
      <c r="L23" s="1">
        <f t="shared" si="2"/>
        <v>134.30000000000001</v>
      </c>
      <c r="M23" s="8">
        <v>48.78</v>
      </c>
      <c r="N23" s="53">
        <f t="shared" si="3"/>
        <v>40.58</v>
      </c>
      <c r="O23" s="16">
        <f t="shared" si="0"/>
        <v>84.795939400500643</v>
      </c>
      <c r="P23" s="8">
        <v>400</v>
      </c>
      <c r="Q23" s="8">
        <f t="shared" si="4"/>
        <v>0.12410608025027682</v>
      </c>
      <c r="R23" s="60">
        <f t="shared" si="5"/>
        <v>21.198984850125161</v>
      </c>
      <c r="S23" s="61">
        <v>72.690518711593995</v>
      </c>
      <c r="T23" s="62">
        <v>64.150000000000006</v>
      </c>
      <c r="U23" s="58">
        <f t="shared" si="6"/>
        <v>13.599148781355293</v>
      </c>
      <c r="V23" s="65">
        <f t="shared" si="8"/>
        <v>4.542639610741106</v>
      </c>
    </row>
    <row r="24" spans="1:31" x14ac:dyDescent="0.25">
      <c r="A24" s="1" t="s">
        <v>156</v>
      </c>
      <c r="B24" s="3" t="s">
        <v>4</v>
      </c>
      <c r="C24" s="3">
        <v>1</v>
      </c>
      <c r="D24" s="3" t="s">
        <v>27</v>
      </c>
      <c r="E24" s="3">
        <v>6</v>
      </c>
      <c r="F24" s="3">
        <v>6</v>
      </c>
      <c r="G24" s="21">
        <v>5</v>
      </c>
      <c r="H24" s="50">
        <f t="shared" si="7"/>
        <v>5.666666666666667</v>
      </c>
      <c r="I24" s="8">
        <v>307.3</v>
      </c>
      <c r="J24" s="1">
        <f t="shared" si="1"/>
        <v>299.10000000000002</v>
      </c>
      <c r="K24" s="8">
        <v>92.5</v>
      </c>
      <c r="L24" s="1">
        <f t="shared" si="2"/>
        <v>84.3</v>
      </c>
      <c r="M24" s="8">
        <v>36.590000000000003</v>
      </c>
      <c r="N24" s="53">
        <f t="shared" si="3"/>
        <v>28.390000000000004</v>
      </c>
      <c r="O24" s="16">
        <f t="shared" si="0"/>
        <v>90.873199364978191</v>
      </c>
      <c r="P24" s="8">
        <v>400</v>
      </c>
      <c r="Q24" s="8">
        <f t="shared" si="4"/>
        <v>9.4383290806451997E-2</v>
      </c>
      <c r="R24" s="60">
        <f t="shared" si="5"/>
        <v>22.718299841244548</v>
      </c>
      <c r="S24" s="61">
        <v>69.617786905724444</v>
      </c>
      <c r="T24" s="62">
        <v>64.150000000000006</v>
      </c>
      <c r="U24" s="58">
        <f t="shared" si="6"/>
        <v>14.573789348158378</v>
      </c>
      <c r="V24" s="65">
        <f t="shared" si="8"/>
        <v>4.0091117366902145</v>
      </c>
    </row>
    <row r="25" spans="1:31" x14ac:dyDescent="0.25">
      <c r="A25" s="1" t="s">
        <v>157</v>
      </c>
      <c r="B25" s="3" t="s">
        <v>4</v>
      </c>
      <c r="C25" s="3">
        <v>1</v>
      </c>
      <c r="D25" s="3" t="s">
        <v>27</v>
      </c>
      <c r="E25" s="3">
        <v>6</v>
      </c>
      <c r="F25" s="3">
        <v>6</v>
      </c>
      <c r="G25" s="8">
        <v>5.5</v>
      </c>
      <c r="H25" s="50">
        <f t="shared" si="7"/>
        <v>5.833333333333333</v>
      </c>
      <c r="I25" s="8">
        <v>282.89999999999998</v>
      </c>
      <c r="J25" s="1">
        <f t="shared" si="1"/>
        <v>274.7</v>
      </c>
      <c r="K25" s="8">
        <v>118.5</v>
      </c>
      <c r="L25" s="1">
        <f t="shared" si="2"/>
        <v>110.3</v>
      </c>
      <c r="M25" s="8">
        <v>39.479999999999997</v>
      </c>
      <c r="N25" s="53">
        <f t="shared" si="3"/>
        <v>31.279999999999998</v>
      </c>
      <c r="O25" s="16">
        <f t="shared" si="0"/>
        <v>70.447328151927181</v>
      </c>
      <c r="P25" s="8">
        <v>400</v>
      </c>
      <c r="Q25" s="8">
        <f t="shared" si="4"/>
        <v>9.0149899941473516E-2</v>
      </c>
      <c r="R25" s="60">
        <f t="shared" si="5"/>
        <v>17.611832037981799</v>
      </c>
      <c r="S25" s="61">
        <v>74.354813195512492</v>
      </c>
      <c r="T25" s="62">
        <v>64.150000000000006</v>
      </c>
      <c r="U25" s="58">
        <f t="shared" si="6"/>
        <v>11.297990252365326</v>
      </c>
      <c r="V25" s="65">
        <f t="shared" si="8"/>
        <v>3.0191712065111656</v>
      </c>
    </row>
    <row r="26" spans="1:31" x14ac:dyDescent="0.25">
      <c r="A26" s="1" t="s">
        <v>158</v>
      </c>
      <c r="B26" s="3" t="s">
        <v>4</v>
      </c>
      <c r="C26" s="3">
        <v>1</v>
      </c>
      <c r="D26" s="3" t="s">
        <v>27</v>
      </c>
      <c r="E26" s="3">
        <v>6.5</v>
      </c>
      <c r="F26" s="3">
        <v>5.5</v>
      </c>
      <c r="G26" s="8">
        <v>6</v>
      </c>
      <c r="H26" s="50">
        <f t="shared" si="7"/>
        <v>6</v>
      </c>
      <c r="I26" s="8">
        <v>316.39999999999998</v>
      </c>
      <c r="J26" s="1">
        <f t="shared" si="1"/>
        <v>308.2</v>
      </c>
      <c r="K26" s="8">
        <v>99.8</v>
      </c>
      <c r="L26" s="1">
        <f t="shared" si="2"/>
        <v>91.6</v>
      </c>
      <c r="M26" s="8">
        <v>46.56</v>
      </c>
      <c r="N26" s="53">
        <f t="shared" si="3"/>
        <v>38.36</v>
      </c>
      <c r="O26" s="16">
        <f t="shared" si="0"/>
        <v>117.7582221738581</v>
      </c>
      <c r="P26" s="8">
        <v>400</v>
      </c>
      <c r="Q26" s="8">
        <f t="shared" si="4"/>
        <v>8.1461954499501527E-2</v>
      </c>
      <c r="R26" s="60">
        <f t="shared" si="5"/>
        <v>29.439555543464525</v>
      </c>
      <c r="S26" s="61">
        <v>61.791621617826699</v>
      </c>
      <c r="T26" s="62">
        <v>64.150000000000006</v>
      </c>
      <c r="U26" s="58">
        <f t="shared" si="6"/>
        <v>18.885474881132495</v>
      </c>
      <c r="V26" s="65">
        <f t="shared" si="8"/>
        <v>4.9065925905774206</v>
      </c>
    </row>
    <row r="27" spans="1:31" x14ac:dyDescent="0.25">
      <c r="A27" s="1" t="s">
        <v>159</v>
      </c>
      <c r="B27" s="3" t="s">
        <v>5</v>
      </c>
      <c r="C27" s="3">
        <v>1</v>
      </c>
      <c r="D27" s="3" t="s">
        <v>26</v>
      </c>
      <c r="E27" s="3">
        <v>9</v>
      </c>
      <c r="F27" s="3">
        <v>11</v>
      </c>
      <c r="G27" s="21">
        <v>10</v>
      </c>
      <c r="H27" s="50">
        <f t="shared" si="7"/>
        <v>10</v>
      </c>
      <c r="I27" s="8">
        <v>564.9</v>
      </c>
      <c r="J27" s="1">
        <f t="shared" si="1"/>
        <v>556.69999999999993</v>
      </c>
      <c r="K27" s="8">
        <v>109.7</v>
      </c>
      <c r="L27" s="1">
        <f t="shared" si="2"/>
        <v>101.5</v>
      </c>
      <c r="M27" s="8">
        <v>42.33</v>
      </c>
      <c r="N27" s="53">
        <f t="shared" si="3"/>
        <v>34.129999999999995</v>
      </c>
      <c r="O27" s="16">
        <f t="shared" si="0"/>
        <v>171.98248693010748</v>
      </c>
      <c r="P27" s="8">
        <v>400</v>
      </c>
      <c r="Q27" s="8">
        <f t="shared" si="4"/>
        <v>9.7596067510859641E-2</v>
      </c>
      <c r="R27" s="60">
        <f t="shared" si="5"/>
        <v>42.995621732526871</v>
      </c>
      <c r="S27" s="61">
        <v>69.106792360318394</v>
      </c>
      <c r="T27" s="62">
        <v>52.52</v>
      </c>
      <c r="U27" s="58">
        <f t="shared" si="6"/>
        <v>22.581300533923113</v>
      </c>
      <c r="V27" s="65">
        <f t="shared" si="8"/>
        <v>4.2995621732526867</v>
      </c>
    </row>
    <row r="28" spans="1:31" x14ac:dyDescent="0.25">
      <c r="A28" s="1" t="s">
        <v>160</v>
      </c>
      <c r="B28" s="3" t="s">
        <v>5</v>
      </c>
      <c r="C28" s="3">
        <v>1</v>
      </c>
      <c r="D28" s="3" t="s">
        <v>26</v>
      </c>
      <c r="E28" s="3">
        <v>9</v>
      </c>
      <c r="F28" s="3">
        <v>7.5</v>
      </c>
      <c r="G28" s="8">
        <v>8</v>
      </c>
      <c r="H28" s="50">
        <f t="shared" si="7"/>
        <v>8.1666666666666661</v>
      </c>
      <c r="I28" s="8">
        <v>380.6</v>
      </c>
      <c r="J28" s="1">
        <f t="shared" si="1"/>
        <v>372.40000000000003</v>
      </c>
      <c r="K28" s="8">
        <v>95.9</v>
      </c>
      <c r="L28" s="1">
        <f t="shared" si="2"/>
        <v>87.7</v>
      </c>
      <c r="M28" s="8">
        <v>38.61</v>
      </c>
      <c r="N28" s="53">
        <f t="shared" si="3"/>
        <v>30.41</v>
      </c>
      <c r="O28" s="16">
        <f t="shared" si="0"/>
        <v>118.28877888482661</v>
      </c>
      <c r="P28" s="8">
        <v>400</v>
      </c>
      <c r="Q28" s="8">
        <f t="shared" si="4"/>
        <v>7.9502014585289313E-2</v>
      </c>
      <c r="R28" s="60">
        <f t="shared" si="5"/>
        <v>29.572194721206653</v>
      </c>
      <c r="S28" s="61">
        <v>68.236095895588988</v>
      </c>
      <c r="T28" s="62">
        <v>52.52</v>
      </c>
      <c r="U28" s="58">
        <f t="shared" si="6"/>
        <v>15.531316667577734</v>
      </c>
      <c r="V28" s="65">
        <f t="shared" si="8"/>
        <v>3.6210850679028557</v>
      </c>
    </row>
    <row r="29" spans="1:31" x14ac:dyDescent="0.25">
      <c r="A29" s="1" t="s">
        <v>161</v>
      </c>
      <c r="B29" s="3" t="s">
        <v>5</v>
      </c>
      <c r="C29" s="3">
        <v>1</v>
      </c>
      <c r="D29" s="3" t="s">
        <v>26</v>
      </c>
      <c r="E29" s="3">
        <v>10</v>
      </c>
      <c r="F29" s="3">
        <v>9</v>
      </c>
      <c r="G29" s="21">
        <v>8</v>
      </c>
      <c r="H29" s="50">
        <f t="shared" si="7"/>
        <v>9</v>
      </c>
      <c r="I29" s="8">
        <v>411.6</v>
      </c>
      <c r="J29" s="1">
        <f t="shared" si="1"/>
        <v>403.40000000000003</v>
      </c>
      <c r="K29" s="8">
        <v>123.1</v>
      </c>
      <c r="L29" s="1">
        <f t="shared" si="2"/>
        <v>114.89999999999999</v>
      </c>
      <c r="M29" s="8">
        <v>42.57</v>
      </c>
      <c r="N29" s="53">
        <f t="shared" si="3"/>
        <v>34.370000000000005</v>
      </c>
      <c r="O29" s="16">
        <f t="shared" si="0"/>
        <v>110.57796845649693</v>
      </c>
      <c r="P29" s="8">
        <v>400</v>
      </c>
      <c r="Q29" s="8">
        <f t="shared" si="4"/>
        <v>8.2992858056041618E-2</v>
      </c>
      <c r="R29" s="60">
        <f t="shared" si="5"/>
        <v>27.644492114124233</v>
      </c>
      <c r="S29" s="61">
        <v>72.588505588374588</v>
      </c>
      <c r="T29" s="62">
        <v>52.52</v>
      </c>
      <c r="U29" s="58">
        <f t="shared" si="6"/>
        <v>14.518887258338047</v>
      </c>
      <c r="V29" s="65">
        <f t="shared" si="8"/>
        <v>3.0716102349026926</v>
      </c>
    </row>
    <row r="30" spans="1:31" x14ac:dyDescent="0.25">
      <c r="A30" s="1" t="s">
        <v>162</v>
      </c>
      <c r="B30" s="3" t="s">
        <v>5</v>
      </c>
      <c r="C30" s="3">
        <v>1</v>
      </c>
      <c r="D30" s="3" t="s">
        <v>26</v>
      </c>
      <c r="E30" s="3">
        <v>9</v>
      </c>
      <c r="F30" s="3">
        <v>8</v>
      </c>
      <c r="G30" s="21">
        <v>10</v>
      </c>
      <c r="H30" s="50">
        <f t="shared" si="7"/>
        <v>9</v>
      </c>
      <c r="I30" s="8">
        <v>222</v>
      </c>
      <c r="J30" s="1">
        <f t="shared" si="1"/>
        <v>213.8</v>
      </c>
      <c r="K30" s="8">
        <v>69.3</v>
      </c>
      <c r="L30" s="1">
        <f t="shared" si="2"/>
        <v>61.099999999999994</v>
      </c>
      <c r="M30" s="8">
        <v>28.29</v>
      </c>
      <c r="N30" s="53">
        <f t="shared" si="3"/>
        <v>20.09</v>
      </c>
      <c r="O30" s="16">
        <f t="shared" si="0"/>
        <v>64.005638018348336</v>
      </c>
      <c r="P30" s="8">
        <v>400</v>
      </c>
      <c r="Q30" s="8">
        <f t="shared" si="4"/>
        <v>4.3205420902097842E-2</v>
      </c>
      <c r="R30" s="60">
        <f t="shared" si="5"/>
        <v>16.001409504587084</v>
      </c>
      <c r="S30" s="61">
        <v>70.062844706104613</v>
      </c>
      <c r="T30" s="62">
        <v>52.52</v>
      </c>
      <c r="U30" s="58">
        <f t="shared" si="6"/>
        <v>8.4039402718091356</v>
      </c>
      <c r="V30" s="65">
        <f t="shared" si="8"/>
        <v>1.7779343893985649</v>
      </c>
    </row>
    <row r="31" spans="1:31" x14ac:dyDescent="0.25">
      <c r="A31" s="1" t="s">
        <v>163</v>
      </c>
      <c r="B31" s="3" t="s">
        <v>5</v>
      </c>
      <c r="C31" s="3">
        <v>1</v>
      </c>
      <c r="D31" s="3" t="s">
        <v>26</v>
      </c>
      <c r="E31" s="3">
        <v>10</v>
      </c>
      <c r="F31" s="3">
        <v>9</v>
      </c>
      <c r="G31" s="21">
        <v>10</v>
      </c>
      <c r="H31" s="50">
        <f t="shared" si="7"/>
        <v>9.6666666666666661</v>
      </c>
      <c r="I31" s="8">
        <v>333.4</v>
      </c>
      <c r="J31" s="1">
        <f t="shared" si="1"/>
        <v>325.2</v>
      </c>
      <c r="K31" s="8">
        <v>120.7</v>
      </c>
      <c r="L31" s="1">
        <f t="shared" si="2"/>
        <v>112.5</v>
      </c>
      <c r="M31" s="8">
        <v>46.39</v>
      </c>
      <c r="N31" s="53">
        <f t="shared" si="3"/>
        <v>38.19</v>
      </c>
      <c r="O31" s="16">
        <f t="shared" si="0"/>
        <v>100.34068127411395</v>
      </c>
      <c r="P31" s="8">
        <v>400</v>
      </c>
      <c r="Q31" s="8">
        <f t="shared" si="4"/>
        <v>5.9619621503380203E-2</v>
      </c>
      <c r="R31" s="60">
        <f t="shared" si="5"/>
        <v>25.085170318528487</v>
      </c>
      <c r="S31" s="61">
        <v>69.144931957529536</v>
      </c>
      <c r="T31" s="18">
        <v>52.52</v>
      </c>
      <c r="U31" s="58">
        <f t="shared" si="6"/>
        <v>13.174731451291162</v>
      </c>
      <c r="V31" s="65">
        <f t="shared" si="8"/>
        <v>2.5950176191581193</v>
      </c>
    </row>
    <row r="32" spans="1:31" x14ac:dyDescent="0.25">
      <c r="A32" s="1" t="s">
        <v>164</v>
      </c>
      <c r="B32" s="3" t="s">
        <v>6</v>
      </c>
      <c r="C32" s="3">
        <v>1</v>
      </c>
      <c r="D32" s="3" t="s">
        <v>26</v>
      </c>
      <c r="E32" s="3">
        <v>9</v>
      </c>
      <c r="F32" s="3">
        <v>8.5</v>
      </c>
      <c r="G32" s="21">
        <v>9.5</v>
      </c>
      <c r="H32" s="50">
        <f t="shared" si="7"/>
        <v>9</v>
      </c>
      <c r="I32" s="8">
        <v>411.2</v>
      </c>
      <c r="J32" s="1">
        <f t="shared" si="1"/>
        <v>403</v>
      </c>
      <c r="K32" s="8">
        <v>74.599999999999994</v>
      </c>
      <c r="L32" s="1">
        <f t="shared" si="2"/>
        <v>66.399999999999991</v>
      </c>
      <c r="M32" s="8">
        <v>30.81</v>
      </c>
      <c r="N32" s="53">
        <f t="shared" si="3"/>
        <v>22.61</v>
      </c>
      <c r="O32" s="16">
        <f t="shared" si="0"/>
        <v>125.96304763481643</v>
      </c>
      <c r="P32" s="8">
        <v>400</v>
      </c>
      <c r="Q32" s="8">
        <f t="shared" si="4"/>
        <v>7.852053681593843E-2</v>
      </c>
      <c r="R32" s="60">
        <f t="shared" si="5"/>
        <v>31.490761908704108</v>
      </c>
      <c r="S32" s="61">
        <v>68.74366063652198</v>
      </c>
      <c r="T32" s="18">
        <v>50.54</v>
      </c>
      <c r="U32" s="58">
        <f t="shared" si="6"/>
        <v>15.915431068659055</v>
      </c>
      <c r="V32" s="65">
        <f t="shared" si="8"/>
        <v>3.4989735454115678</v>
      </c>
    </row>
    <row r="33" spans="1:22" x14ac:dyDescent="0.25">
      <c r="A33" s="1" t="s">
        <v>165</v>
      </c>
      <c r="B33" s="3" t="s">
        <v>6</v>
      </c>
      <c r="C33" s="3">
        <v>1</v>
      </c>
      <c r="D33" s="3" t="s">
        <v>26</v>
      </c>
      <c r="E33" s="3">
        <v>10</v>
      </c>
      <c r="F33" s="3">
        <v>9</v>
      </c>
      <c r="G33" s="21">
        <v>10</v>
      </c>
      <c r="H33" s="50">
        <f t="shared" si="7"/>
        <v>9.6666666666666661</v>
      </c>
      <c r="I33" s="8">
        <v>429.6</v>
      </c>
      <c r="J33" s="1">
        <f t="shared" si="1"/>
        <v>421.40000000000003</v>
      </c>
      <c r="K33" s="8">
        <v>62.7</v>
      </c>
      <c r="L33" s="1">
        <f t="shared" si="2"/>
        <v>54.5</v>
      </c>
      <c r="M33" s="8">
        <v>25.4</v>
      </c>
      <c r="N33" s="53">
        <f t="shared" si="3"/>
        <v>17.2</v>
      </c>
      <c r="O33" s="16">
        <f t="shared" si="0"/>
        <v>121.1220975307268</v>
      </c>
      <c r="P33" s="8">
        <v>400</v>
      </c>
      <c r="Q33" s="8">
        <f t="shared" si="4"/>
        <v>7.9169222604127329E-2</v>
      </c>
      <c r="R33" s="60">
        <f t="shared" si="5"/>
        <v>30.280524382681701</v>
      </c>
      <c r="S33" s="61">
        <v>71.257214634379025</v>
      </c>
      <c r="T33" s="62">
        <v>50.54</v>
      </c>
      <c r="U33" s="58">
        <f t="shared" si="6"/>
        <v>15.303777023007331</v>
      </c>
      <c r="V33" s="65">
        <f t="shared" si="8"/>
        <v>3.1324680395877622</v>
      </c>
    </row>
    <row r="34" spans="1:22" x14ac:dyDescent="0.25">
      <c r="A34" s="1" t="s">
        <v>166</v>
      </c>
      <c r="B34" s="3" t="s">
        <v>6</v>
      </c>
      <c r="C34" s="3">
        <v>1</v>
      </c>
      <c r="D34" s="3" t="s">
        <v>26</v>
      </c>
      <c r="E34" s="3">
        <v>9</v>
      </c>
      <c r="F34" s="3">
        <v>8.5</v>
      </c>
      <c r="G34" s="21">
        <v>9.5</v>
      </c>
      <c r="H34" s="50">
        <f t="shared" si="7"/>
        <v>9</v>
      </c>
      <c r="I34" s="8">
        <v>284.60000000000002</v>
      </c>
      <c r="J34" s="1">
        <f t="shared" si="1"/>
        <v>276.40000000000003</v>
      </c>
      <c r="K34" s="8">
        <v>92.7</v>
      </c>
      <c r="L34" s="1">
        <f t="shared" si="2"/>
        <v>84.5</v>
      </c>
      <c r="M34" s="8">
        <v>37.76</v>
      </c>
      <c r="N34" s="53">
        <f t="shared" si="3"/>
        <v>29.56</v>
      </c>
      <c r="O34" s="16">
        <f t="shared" ref="O34:O65" si="9">(J34/100)*(100-S34)</f>
        <v>87.845539607164753</v>
      </c>
      <c r="P34" s="8">
        <v>400</v>
      </c>
      <c r="Q34" s="8">
        <f t="shared" si="4"/>
        <v>5.3930092687531066E-2</v>
      </c>
      <c r="R34" s="60">
        <f t="shared" ref="R34:R65" si="10">((100000000/400)*O34)/1000000</f>
        <v>21.961384901791188</v>
      </c>
      <c r="S34" s="61">
        <v>68.21796685703157</v>
      </c>
      <c r="T34" s="62">
        <v>50.54</v>
      </c>
      <c r="U34" s="58">
        <f t="shared" si="6"/>
        <v>11.099283929365265</v>
      </c>
      <c r="V34" s="65">
        <f t="shared" si="8"/>
        <v>2.4401538779767988</v>
      </c>
    </row>
    <row r="35" spans="1:22" x14ac:dyDescent="0.25">
      <c r="A35" s="1" t="s">
        <v>167</v>
      </c>
      <c r="B35" s="3" t="s">
        <v>6</v>
      </c>
      <c r="C35" s="3">
        <v>1</v>
      </c>
      <c r="D35" s="3" t="s">
        <v>26</v>
      </c>
      <c r="E35" s="3">
        <v>9</v>
      </c>
      <c r="F35" s="3">
        <v>9.5</v>
      </c>
      <c r="G35" s="21">
        <v>10</v>
      </c>
      <c r="H35" s="50">
        <f t="shared" si="7"/>
        <v>9.5</v>
      </c>
      <c r="I35" s="8">
        <v>375.6</v>
      </c>
      <c r="J35" s="1">
        <f t="shared" si="1"/>
        <v>367.40000000000003</v>
      </c>
      <c r="K35" s="8">
        <v>92.8</v>
      </c>
      <c r="L35" s="1">
        <f t="shared" si="2"/>
        <v>84.6</v>
      </c>
      <c r="M35" s="8">
        <v>42.77</v>
      </c>
      <c r="N35" s="53">
        <f t="shared" si="3"/>
        <v>34.570000000000007</v>
      </c>
      <c r="O35" s="16">
        <f t="shared" si="9"/>
        <v>137.41480338601687</v>
      </c>
      <c r="P35" s="8">
        <v>400</v>
      </c>
      <c r="Q35" s="8">
        <f t="shared" si="4"/>
        <v>6.1873219958321693E-2</v>
      </c>
      <c r="R35" s="60">
        <f t="shared" si="10"/>
        <v>34.353700846504218</v>
      </c>
      <c r="S35" s="61">
        <v>62.598039361454312</v>
      </c>
      <c r="T35" s="62">
        <v>50.54</v>
      </c>
      <c r="U35" s="58">
        <f t="shared" si="6"/>
        <v>17.362360407823232</v>
      </c>
      <c r="V35" s="65">
        <f t="shared" si="8"/>
        <v>3.616179036474128</v>
      </c>
    </row>
    <row r="36" spans="1:22" x14ac:dyDescent="0.25">
      <c r="A36" s="1" t="s">
        <v>168</v>
      </c>
      <c r="B36" s="3" t="s">
        <v>6</v>
      </c>
      <c r="C36" s="3">
        <v>1</v>
      </c>
      <c r="D36" s="3" t="s">
        <v>26</v>
      </c>
      <c r="E36" s="3">
        <v>10</v>
      </c>
      <c r="F36" s="3">
        <v>9</v>
      </c>
      <c r="G36" s="21">
        <v>8.5</v>
      </c>
      <c r="H36" s="50">
        <f t="shared" si="7"/>
        <v>9.1666666666666661</v>
      </c>
      <c r="I36" s="8">
        <v>277.2</v>
      </c>
      <c r="J36" s="1">
        <f t="shared" si="1"/>
        <v>269</v>
      </c>
      <c r="K36" s="8">
        <v>105</v>
      </c>
      <c r="L36" s="1">
        <f t="shared" si="2"/>
        <v>96.8</v>
      </c>
      <c r="M36" s="8">
        <v>48.24</v>
      </c>
      <c r="N36" s="53">
        <f t="shared" si="3"/>
        <v>40.040000000000006</v>
      </c>
      <c r="O36" s="16">
        <f t="shared" si="9"/>
        <v>101.91938287468327</v>
      </c>
      <c r="P36" s="8">
        <v>400</v>
      </c>
      <c r="Q36" s="8">
        <f t="shared" si="4"/>
        <v>4.6956485705107597E-2</v>
      </c>
      <c r="R36" s="60">
        <f t="shared" si="10"/>
        <v>25.479845718670816</v>
      </c>
      <c r="S36" s="61">
        <v>62.111753578184661</v>
      </c>
      <c r="T36" s="18">
        <v>50.54</v>
      </c>
      <c r="U36" s="58">
        <f t="shared" si="6"/>
        <v>12.877514026216229</v>
      </c>
      <c r="V36" s="65">
        <f t="shared" si="8"/>
        <v>2.7796195329459072</v>
      </c>
    </row>
    <row r="37" spans="1:22" x14ac:dyDescent="0.25">
      <c r="A37" s="1" t="s">
        <v>169</v>
      </c>
      <c r="B37" s="3" t="s">
        <v>7</v>
      </c>
      <c r="C37" s="3">
        <v>1</v>
      </c>
      <c r="D37" s="3" t="s">
        <v>27</v>
      </c>
      <c r="E37" s="3">
        <v>10</v>
      </c>
      <c r="F37" s="3">
        <v>10</v>
      </c>
      <c r="G37" s="21">
        <v>9</v>
      </c>
      <c r="H37" s="50">
        <f t="shared" si="7"/>
        <v>9.6666666666666661</v>
      </c>
      <c r="I37" s="8">
        <v>354.1</v>
      </c>
      <c r="J37" s="1">
        <f t="shared" si="1"/>
        <v>345.90000000000003</v>
      </c>
      <c r="K37" s="8">
        <v>89.9</v>
      </c>
      <c r="L37" s="1">
        <f t="shared" si="2"/>
        <v>81.7</v>
      </c>
      <c r="M37" s="8">
        <v>41</v>
      </c>
      <c r="N37" s="53">
        <f t="shared" si="3"/>
        <v>32.799999999999997</v>
      </c>
      <c r="O37" s="16">
        <f t="shared" si="9"/>
        <v>127.63531059787641</v>
      </c>
      <c r="P37" s="8">
        <v>400</v>
      </c>
      <c r="Q37" s="8">
        <f t="shared" si="4"/>
        <v>5.7785930643667174E-2</v>
      </c>
      <c r="R37" s="60">
        <f t="shared" si="10"/>
        <v>31.908827649469103</v>
      </c>
      <c r="S37" s="61">
        <v>63.100517317757621</v>
      </c>
      <c r="T37" s="18">
        <v>53.1</v>
      </c>
      <c r="U37" s="58">
        <f t="shared" si="6"/>
        <v>16.943587481868093</v>
      </c>
      <c r="V37" s="65">
        <f t="shared" si="8"/>
        <v>3.3009132051174936</v>
      </c>
    </row>
    <row r="38" spans="1:22" x14ac:dyDescent="0.25">
      <c r="A38" s="1" t="s">
        <v>170</v>
      </c>
      <c r="B38" s="3" t="s">
        <v>7</v>
      </c>
      <c r="C38" s="3">
        <v>1</v>
      </c>
      <c r="D38" s="3" t="s">
        <v>27</v>
      </c>
      <c r="E38" s="3">
        <v>10</v>
      </c>
      <c r="F38" s="3">
        <v>9</v>
      </c>
      <c r="G38" s="21">
        <v>9.5</v>
      </c>
      <c r="H38" s="50">
        <f t="shared" si="7"/>
        <v>9.5</v>
      </c>
      <c r="I38" s="8">
        <v>372.9</v>
      </c>
      <c r="J38" s="1">
        <f t="shared" si="1"/>
        <v>364.7</v>
      </c>
      <c r="K38" s="8">
        <v>66.8</v>
      </c>
      <c r="L38" s="1">
        <f t="shared" si="2"/>
        <v>58.599999999999994</v>
      </c>
      <c r="M38" s="8">
        <v>31.82</v>
      </c>
      <c r="N38" s="53">
        <f t="shared" si="3"/>
        <v>23.62</v>
      </c>
      <c r="O38" s="16">
        <f t="shared" si="9"/>
        <v>133.47987981445655</v>
      </c>
      <c r="P38" s="8">
        <v>400</v>
      </c>
      <c r="Q38" s="8">
        <f t="shared" si="4"/>
        <v>6.2215507206492104E-2</v>
      </c>
      <c r="R38" s="60">
        <f t="shared" si="10"/>
        <v>33.369969953614138</v>
      </c>
      <c r="S38" s="61">
        <v>63.400087794226337</v>
      </c>
      <c r="T38" s="62">
        <v>53.1</v>
      </c>
      <c r="U38" s="58">
        <f t="shared" si="6"/>
        <v>17.719454045369108</v>
      </c>
      <c r="V38" s="65">
        <f t="shared" si="8"/>
        <v>3.5126284161699091</v>
      </c>
    </row>
    <row r="39" spans="1:22" x14ac:dyDescent="0.25">
      <c r="A39" s="1" t="s">
        <v>171</v>
      </c>
      <c r="B39" s="3" t="s">
        <v>7</v>
      </c>
      <c r="C39" s="3">
        <v>1</v>
      </c>
      <c r="D39" s="3" t="s">
        <v>27</v>
      </c>
      <c r="E39" s="3">
        <v>11</v>
      </c>
      <c r="F39" s="3">
        <v>11</v>
      </c>
      <c r="G39" s="21">
        <v>11.5</v>
      </c>
      <c r="H39" s="50">
        <f t="shared" si="7"/>
        <v>11.166666666666666</v>
      </c>
      <c r="I39" s="8">
        <v>457.7</v>
      </c>
      <c r="J39" s="1">
        <f t="shared" si="1"/>
        <v>449.5</v>
      </c>
      <c r="K39" s="8">
        <v>130.30000000000001</v>
      </c>
      <c r="L39" s="1">
        <f t="shared" si="2"/>
        <v>122.10000000000001</v>
      </c>
      <c r="M39" s="8">
        <v>48.17</v>
      </c>
      <c r="N39" s="53">
        <f t="shared" si="3"/>
        <v>39.97</v>
      </c>
      <c r="O39" s="16">
        <f t="shared" si="9"/>
        <v>134.05582676862332</v>
      </c>
      <c r="P39" s="8">
        <v>400</v>
      </c>
      <c r="Q39" s="8">
        <f t="shared" si="4"/>
        <v>7.1910147969386121E-2</v>
      </c>
      <c r="R39" s="60">
        <f t="shared" si="10"/>
        <v>33.51395669215583</v>
      </c>
      <c r="S39" s="61">
        <v>70.176679250584357</v>
      </c>
      <c r="T39" s="62">
        <v>53.1</v>
      </c>
      <c r="U39" s="58">
        <f t="shared" si="6"/>
        <v>17.795911003534748</v>
      </c>
      <c r="V39" s="65">
        <f t="shared" si="8"/>
        <v>3.0012498530288805</v>
      </c>
    </row>
    <row r="40" spans="1:22" x14ac:dyDescent="0.25">
      <c r="A40" s="1" t="s">
        <v>172</v>
      </c>
      <c r="B40" s="3" t="s">
        <v>7</v>
      </c>
      <c r="C40" s="3">
        <v>1</v>
      </c>
      <c r="D40" s="3" t="s">
        <v>27</v>
      </c>
      <c r="E40" s="3">
        <v>10</v>
      </c>
      <c r="F40" s="3">
        <v>9</v>
      </c>
      <c r="G40" s="21">
        <v>9</v>
      </c>
      <c r="H40" s="50">
        <f t="shared" si="7"/>
        <v>9.3333333333333339</v>
      </c>
      <c r="I40" s="8">
        <v>351.3</v>
      </c>
      <c r="J40" s="1">
        <f t="shared" si="1"/>
        <v>343.1</v>
      </c>
      <c r="K40" s="8">
        <v>144.6</v>
      </c>
      <c r="L40" s="1">
        <f t="shared" si="2"/>
        <v>136.4</v>
      </c>
      <c r="M40" s="8">
        <v>57.89</v>
      </c>
      <c r="N40" s="53">
        <f t="shared" si="3"/>
        <v>49.69</v>
      </c>
      <c r="O40" s="16">
        <f t="shared" si="9"/>
        <v>113.26900846561038</v>
      </c>
      <c r="P40" s="8">
        <v>400</v>
      </c>
      <c r="Q40" s="8">
        <f t="shared" si="4"/>
        <v>6.3033185342177736E-2</v>
      </c>
      <c r="R40" s="60">
        <f t="shared" si="10"/>
        <v>28.317252116402596</v>
      </c>
      <c r="S40" s="61">
        <v>66.986590362690066</v>
      </c>
      <c r="T40" s="62">
        <v>53.1</v>
      </c>
      <c r="U40" s="58">
        <f t="shared" si="6"/>
        <v>15.03646087380978</v>
      </c>
      <c r="V40" s="65">
        <f t="shared" si="8"/>
        <v>3.0339912981859922</v>
      </c>
    </row>
    <row r="41" spans="1:22" ht="15.75" thickBot="1" x14ac:dyDescent="0.3">
      <c r="A41" s="1" t="s">
        <v>173</v>
      </c>
      <c r="B41" s="3" t="s">
        <v>7</v>
      </c>
      <c r="C41" s="3">
        <v>1</v>
      </c>
      <c r="D41" s="3" t="s">
        <v>27</v>
      </c>
      <c r="E41" s="3">
        <v>10</v>
      </c>
      <c r="F41" s="3">
        <v>9</v>
      </c>
      <c r="G41" s="21">
        <v>9</v>
      </c>
      <c r="H41" s="50">
        <f t="shared" si="7"/>
        <v>9.3333333333333339</v>
      </c>
      <c r="I41" s="8">
        <v>321.7</v>
      </c>
      <c r="J41" s="1">
        <f t="shared" si="1"/>
        <v>313.5</v>
      </c>
      <c r="K41" s="8">
        <v>80.900000000000006</v>
      </c>
      <c r="L41" s="1">
        <f t="shared" si="2"/>
        <v>72.7</v>
      </c>
      <c r="M41" s="8">
        <v>33.58</v>
      </c>
      <c r="N41" s="53">
        <f t="shared" si="3"/>
        <v>25.38</v>
      </c>
      <c r="O41" s="16">
        <f t="shared" si="9"/>
        <v>98.894711816176653</v>
      </c>
      <c r="P41" s="8">
        <v>400</v>
      </c>
      <c r="Q41" s="8">
        <f t="shared" si="4"/>
        <v>5.898711654881747E-2</v>
      </c>
      <c r="R41" s="60">
        <f t="shared" si="10"/>
        <v>24.723677954044163</v>
      </c>
      <c r="S41" s="61">
        <v>68.454637379209998</v>
      </c>
      <c r="T41" s="18">
        <v>53.1</v>
      </c>
      <c r="U41" s="58">
        <f t="shared" si="6"/>
        <v>13.12827299359745</v>
      </c>
      <c r="V41" s="65">
        <f t="shared" si="8"/>
        <v>2.6489654950761601</v>
      </c>
    </row>
    <row r="42" spans="1:22" ht="15.75" thickBot="1" x14ac:dyDescent="0.3">
      <c r="A42" s="1" t="s">
        <v>174</v>
      </c>
      <c r="B42" s="3" t="s">
        <v>8</v>
      </c>
      <c r="C42" s="3">
        <v>2</v>
      </c>
      <c r="D42" s="3" t="s">
        <v>27</v>
      </c>
      <c r="E42" s="3">
        <v>9</v>
      </c>
      <c r="F42" s="3">
        <v>8.5</v>
      </c>
      <c r="G42" s="21">
        <v>9.5</v>
      </c>
      <c r="H42" s="50">
        <f t="shared" si="7"/>
        <v>9</v>
      </c>
      <c r="I42" s="8">
        <v>462.3</v>
      </c>
      <c r="J42" s="1">
        <f t="shared" si="1"/>
        <v>454.1</v>
      </c>
      <c r="K42" s="8">
        <v>124.7</v>
      </c>
      <c r="L42" s="1">
        <f t="shared" si="2"/>
        <v>116.5</v>
      </c>
      <c r="M42" s="8">
        <v>47.02</v>
      </c>
      <c r="N42" s="53">
        <f t="shared" si="3"/>
        <v>38.820000000000007</v>
      </c>
      <c r="O42" s="16">
        <f t="shared" si="9"/>
        <v>138.77240211263765</v>
      </c>
      <c r="P42" s="8">
        <v>400</v>
      </c>
      <c r="Q42" s="8">
        <f t="shared" si="4"/>
        <v>8.9172691100423071E-2</v>
      </c>
      <c r="R42" s="60">
        <f t="shared" si="10"/>
        <v>34.693100528159412</v>
      </c>
      <c r="S42" s="61">
        <v>69.440122855618228</v>
      </c>
      <c r="T42" s="63">
        <v>49.26</v>
      </c>
      <c r="U42" s="58">
        <f t="shared" si="6"/>
        <v>17.089821320171325</v>
      </c>
      <c r="V42" s="65">
        <f t="shared" si="8"/>
        <v>3.854788947573268</v>
      </c>
    </row>
    <row r="43" spans="1:22" ht="15.75" thickBot="1" x14ac:dyDescent="0.3">
      <c r="A43" s="1" t="s">
        <v>175</v>
      </c>
      <c r="B43" s="3" t="s">
        <v>8</v>
      </c>
      <c r="C43" s="3">
        <v>2</v>
      </c>
      <c r="D43" s="3" t="s">
        <v>27</v>
      </c>
      <c r="E43" s="3">
        <v>9</v>
      </c>
      <c r="F43" s="3">
        <v>9</v>
      </c>
      <c r="G43" s="21">
        <v>10</v>
      </c>
      <c r="H43" s="50">
        <f t="shared" si="7"/>
        <v>9.3333333333333339</v>
      </c>
      <c r="I43" s="8">
        <v>315.3</v>
      </c>
      <c r="J43" s="1">
        <f t="shared" si="1"/>
        <v>307.10000000000002</v>
      </c>
      <c r="K43" s="8">
        <v>82.7</v>
      </c>
      <c r="L43" s="1">
        <f t="shared" si="2"/>
        <v>74.5</v>
      </c>
      <c r="M43" s="8">
        <v>37.979999999999997</v>
      </c>
      <c r="N43" s="53">
        <f t="shared" si="3"/>
        <v>29.779999999999998</v>
      </c>
      <c r="O43" s="16">
        <f t="shared" si="9"/>
        <v>112.66523615141789</v>
      </c>
      <c r="P43" s="8">
        <v>400</v>
      </c>
      <c r="Q43" s="8">
        <f t="shared" si="4"/>
        <v>5.3471369006249075E-2</v>
      </c>
      <c r="R43" s="60">
        <f t="shared" si="10"/>
        <v>28.166309037854472</v>
      </c>
      <c r="S43" s="61">
        <v>63.313176114810197</v>
      </c>
      <c r="T43" s="63">
        <v>49.26</v>
      </c>
      <c r="U43" s="58">
        <f t="shared" si="6"/>
        <v>13.874723832047112</v>
      </c>
      <c r="V43" s="65">
        <f t="shared" si="8"/>
        <v>3.0178188254844076</v>
      </c>
    </row>
    <row r="44" spans="1:22" ht="15.75" thickBot="1" x14ac:dyDescent="0.3">
      <c r="A44" s="1" t="s">
        <v>176</v>
      </c>
      <c r="B44" s="3" t="s">
        <v>8</v>
      </c>
      <c r="C44" s="3">
        <v>2</v>
      </c>
      <c r="D44" s="3" t="s">
        <v>27</v>
      </c>
      <c r="E44" s="3">
        <v>10</v>
      </c>
      <c r="F44" s="3">
        <v>9</v>
      </c>
      <c r="G44" s="21">
        <v>10</v>
      </c>
      <c r="H44" s="50">
        <f t="shared" si="7"/>
        <v>9.6666666666666661</v>
      </c>
      <c r="I44" s="8">
        <v>413.3</v>
      </c>
      <c r="J44" s="1">
        <f t="shared" si="1"/>
        <v>405.1</v>
      </c>
      <c r="K44" s="8">
        <v>108.8</v>
      </c>
      <c r="L44" s="1">
        <f t="shared" si="2"/>
        <v>100.6</v>
      </c>
      <c r="M44" s="8">
        <v>42.47</v>
      </c>
      <c r="N44" s="53">
        <f t="shared" si="3"/>
        <v>34.269999999999996</v>
      </c>
      <c r="O44" s="16">
        <f t="shared" si="9"/>
        <v>126.98414581902885</v>
      </c>
      <c r="P44" s="8">
        <v>400</v>
      </c>
      <c r="Q44" s="8">
        <f t="shared" si="4"/>
        <v>7.3382444436662322E-2</v>
      </c>
      <c r="R44" s="60">
        <f t="shared" si="10"/>
        <v>31.746036454757213</v>
      </c>
      <c r="S44" s="61">
        <v>68.653629765729733</v>
      </c>
      <c r="T44" s="63">
        <v>49.26</v>
      </c>
      <c r="U44" s="58">
        <f t="shared" si="6"/>
        <v>15.638097557613403</v>
      </c>
      <c r="V44" s="65">
        <f t="shared" si="8"/>
        <v>3.2840727366990223</v>
      </c>
    </row>
    <row r="45" spans="1:22" ht="15.75" thickBot="1" x14ac:dyDescent="0.3">
      <c r="A45" s="1" t="s">
        <v>177</v>
      </c>
      <c r="B45" s="3" t="s">
        <v>8</v>
      </c>
      <c r="C45" s="3">
        <v>2</v>
      </c>
      <c r="D45" s="3" t="s">
        <v>27</v>
      </c>
      <c r="E45" s="3">
        <v>9</v>
      </c>
      <c r="F45" s="3">
        <v>10</v>
      </c>
      <c r="G45" s="21">
        <v>11</v>
      </c>
      <c r="H45" s="50">
        <f t="shared" si="7"/>
        <v>10</v>
      </c>
      <c r="I45" s="8">
        <v>424.1</v>
      </c>
      <c r="J45" s="1">
        <f t="shared" si="1"/>
        <v>415.90000000000003</v>
      </c>
      <c r="K45" s="8">
        <v>76.5</v>
      </c>
      <c r="L45" s="1">
        <f t="shared" si="2"/>
        <v>68.3</v>
      </c>
      <c r="M45" s="8">
        <v>34.299999999999997</v>
      </c>
      <c r="N45" s="53">
        <f t="shared" si="3"/>
        <v>26.099999999999998</v>
      </c>
      <c r="O45" s="16">
        <f t="shared" si="9"/>
        <v>147.16091923702973</v>
      </c>
      <c r="P45" s="8">
        <v>400</v>
      </c>
      <c r="Q45" s="8">
        <f t="shared" si="4"/>
        <v>6.8509403793926255E-2</v>
      </c>
      <c r="R45" s="60">
        <f t="shared" si="10"/>
        <v>36.790229809257433</v>
      </c>
      <c r="S45" s="61">
        <v>64.616273326032768</v>
      </c>
      <c r="T45" s="63">
        <v>49.26</v>
      </c>
      <c r="U45" s="58">
        <f t="shared" si="6"/>
        <v>18.122867204040212</v>
      </c>
      <c r="V45" s="65">
        <f t="shared" si="8"/>
        <v>3.6790229809257431</v>
      </c>
    </row>
    <row r="46" spans="1:22" ht="15.75" thickBot="1" x14ac:dyDescent="0.3">
      <c r="A46" s="1" t="s">
        <v>178</v>
      </c>
      <c r="B46" s="3" t="s">
        <v>8</v>
      </c>
      <c r="C46" s="3">
        <v>2</v>
      </c>
      <c r="D46" s="3" t="s">
        <v>27</v>
      </c>
      <c r="E46" s="3">
        <v>8.5</v>
      </c>
      <c r="F46" s="3">
        <v>10</v>
      </c>
      <c r="G46" s="21">
        <v>11</v>
      </c>
      <c r="H46" s="50">
        <f t="shared" si="7"/>
        <v>9.8333333333333339</v>
      </c>
      <c r="I46" s="8">
        <v>376.6</v>
      </c>
      <c r="J46" s="1">
        <f t="shared" si="1"/>
        <v>368.40000000000003</v>
      </c>
      <c r="K46" s="8">
        <v>96.3</v>
      </c>
      <c r="L46" s="1">
        <f t="shared" si="2"/>
        <v>88.1</v>
      </c>
      <c r="M46" s="8">
        <v>34.22</v>
      </c>
      <c r="N46" s="53">
        <f t="shared" si="3"/>
        <v>26.02</v>
      </c>
      <c r="O46" s="16">
        <f t="shared" si="9"/>
        <v>99.564976920745451</v>
      </c>
      <c r="P46" s="8">
        <v>400</v>
      </c>
      <c r="Q46" s="8">
        <f t="shared" si="4"/>
        <v>6.9869202845778772E-2</v>
      </c>
      <c r="R46" s="60">
        <f t="shared" si="10"/>
        <v>24.891244230186363</v>
      </c>
      <c r="S46" s="61">
        <v>72.973676188722735</v>
      </c>
      <c r="T46" s="63">
        <v>49.26</v>
      </c>
      <c r="U46" s="58">
        <f t="shared" si="6"/>
        <v>12.261426907789803</v>
      </c>
      <c r="V46" s="65">
        <f t="shared" si="8"/>
        <v>2.531312972561325</v>
      </c>
    </row>
    <row r="47" spans="1:22" ht="15.75" thickBot="1" x14ac:dyDescent="0.3">
      <c r="A47" s="1" t="s">
        <v>179</v>
      </c>
      <c r="B47" s="3" t="s">
        <v>9</v>
      </c>
      <c r="C47" s="3">
        <v>2</v>
      </c>
      <c r="D47" s="3" t="s">
        <v>26</v>
      </c>
      <c r="E47" s="3">
        <v>9</v>
      </c>
      <c r="F47" s="3">
        <v>10</v>
      </c>
      <c r="G47" s="21">
        <v>9.5</v>
      </c>
      <c r="H47" s="50">
        <f t="shared" si="7"/>
        <v>9.5</v>
      </c>
      <c r="I47" s="8">
        <v>350.6</v>
      </c>
      <c r="J47" s="1">
        <f t="shared" si="1"/>
        <v>342.40000000000003</v>
      </c>
      <c r="K47" s="8">
        <v>91.9</v>
      </c>
      <c r="L47" s="1">
        <f t="shared" si="2"/>
        <v>83.7</v>
      </c>
      <c r="M47" s="8">
        <v>29.84</v>
      </c>
      <c r="N47" s="53">
        <f t="shared" si="3"/>
        <v>21.64</v>
      </c>
      <c r="O47" s="16">
        <f t="shared" si="9"/>
        <v>80.284118630425382</v>
      </c>
      <c r="P47" s="8">
        <v>400</v>
      </c>
      <c r="Q47" s="8">
        <f t="shared" si="4"/>
        <v>7.0629786651633109E-2</v>
      </c>
      <c r="R47" s="60">
        <f t="shared" si="10"/>
        <v>20.071029657606346</v>
      </c>
      <c r="S47" s="61">
        <v>76.552535446721564</v>
      </c>
      <c r="T47" s="63">
        <v>44.49</v>
      </c>
      <c r="U47" s="58">
        <f t="shared" si="6"/>
        <v>8.9296010946690636</v>
      </c>
      <c r="V47" s="65">
        <f t="shared" si="8"/>
        <v>2.1127399639585627</v>
      </c>
    </row>
    <row r="48" spans="1:22" ht="15.75" thickBot="1" x14ac:dyDescent="0.3">
      <c r="A48" s="1" t="s">
        <v>180</v>
      </c>
      <c r="B48" s="3" t="s">
        <v>9</v>
      </c>
      <c r="C48" s="3">
        <v>2</v>
      </c>
      <c r="D48" s="3" t="s">
        <v>26</v>
      </c>
      <c r="E48" s="3">
        <v>9</v>
      </c>
      <c r="F48" s="3">
        <v>9.5</v>
      </c>
      <c r="G48" s="21">
        <v>10</v>
      </c>
      <c r="H48" s="50">
        <f t="shared" si="7"/>
        <v>9.5</v>
      </c>
      <c r="I48" s="8">
        <v>534.29999999999995</v>
      </c>
      <c r="J48" s="1">
        <f t="shared" si="1"/>
        <v>526.09999999999991</v>
      </c>
      <c r="K48" s="8">
        <v>83.4</v>
      </c>
      <c r="L48" s="1">
        <f t="shared" si="2"/>
        <v>75.2</v>
      </c>
      <c r="M48" s="8">
        <v>33.630000000000003</v>
      </c>
      <c r="N48" s="53">
        <f t="shared" si="3"/>
        <v>25.430000000000003</v>
      </c>
      <c r="O48" s="16">
        <f t="shared" si="9"/>
        <v>164.50115097991977</v>
      </c>
      <c r="P48" s="8">
        <v>400</v>
      </c>
      <c r="Q48" s="8">
        <f t="shared" si="4"/>
        <v>9.6640755225356811E-2</v>
      </c>
      <c r="R48" s="60">
        <f t="shared" si="10"/>
        <v>41.125287744979943</v>
      </c>
      <c r="S48" s="61">
        <v>68.731961417996615</v>
      </c>
      <c r="T48" s="63">
        <v>44.49</v>
      </c>
      <c r="U48" s="58">
        <f t="shared" si="6"/>
        <v>18.296640517741576</v>
      </c>
      <c r="V48" s="65">
        <f t="shared" si="8"/>
        <v>4.3289776573663099</v>
      </c>
    </row>
    <row r="49" spans="1:22" ht="15.75" thickBot="1" x14ac:dyDescent="0.3">
      <c r="A49" s="1" t="s">
        <v>181</v>
      </c>
      <c r="B49" s="3" t="s">
        <v>9</v>
      </c>
      <c r="C49" s="3">
        <v>2</v>
      </c>
      <c r="D49" s="3" t="s">
        <v>26</v>
      </c>
      <c r="E49" s="3">
        <v>9</v>
      </c>
      <c r="F49" s="3">
        <v>10</v>
      </c>
      <c r="G49" s="21">
        <v>10</v>
      </c>
      <c r="H49" s="50">
        <f t="shared" si="7"/>
        <v>9.6666666666666661</v>
      </c>
      <c r="I49" s="8">
        <v>487.3</v>
      </c>
      <c r="J49" s="1">
        <f t="shared" si="1"/>
        <v>479.1</v>
      </c>
      <c r="K49" s="8">
        <v>121.2</v>
      </c>
      <c r="L49" s="1">
        <f t="shared" si="2"/>
        <v>113</v>
      </c>
      <c r="M49" s="8">
        <v>52.18</v>
      </c>
      <c r="N49" s="53">
        <f t="shared" si="3"/>
        <v>43.980000000000004</v>
      </c>
      <c r="O49" s="16">
        <f t="shared" si="9"/>
        <v>173.26557760406186</v>
      </c>
      <c r="P49" s="8">
        <v>400</v>
      </c>
      <c r="Q49" s="8">
        <f t="shared" si="4"/>
        <v>8.0448855631000293E-2</v>
      </c>
      <c r="R49" s="60">
        <f t="shared" si="10"/>
        <v>43.316394401015465</v>
      </c>
      <c r="S49" s="61">
        <v>63.835195657678597</v>
      </c>
      <c r="T49" s="63">
        <v>44.49</v>
      </c>
      <c r="U49" s="58">
        <f t="shared" si="6"/>
        <v>19.271463869011782</v>
      </c>
      <c r="V49" s="65">
        <f t="shared" si="8"/>
        <v>4.4810063173464281</v>
      </c>
    </row>
    <row r="50" spans="1:22" ht="15.75" thickBot="1" x14ac:dyDescent="0.3">
      <c r="A50" s="1" t="s">
        <v>182</v>
      </c>
      <c r="B50" s="3" t="s">
        <v>9</v>
      </c>
      <c r="C50" s="3">
        <v>2</v>
      </c>
      <c r="D50" s="3" t="s">
        <v>26</v>
      </c>
      <c r="E50" s="3">
        <v>11</v>
      </c>
      <c r="F50" s="3">
        <v>9</v>
      </c>
      <c r="G50" s="21">
        <v>10</v>
      </c>
      <c r="H50" s="50">
        <f t="shared" si="7"/>
        <v>10</v>
      </c>
      <c r="I50" s="8">
        <v>726.4</v>
      </c>
      <c r="J50" s="1">
        <f t="shared" si="1"/>
        <v>718.19999999999993</v>
      </c>
      <c r="K50" s="8">
        <v>170.2</v>
      </c>
      <c r="L50" s="1">
        <f t="shared" si="2"/>
        <v>162</v>
      </c>
      <c r="M50" s="8">
        <v>60.79</v>
      </c>
      <c r="N50" s="53">
        <f t="shared" si="3"/>
        <v>52.59</v>
      </c>
      <c r="O50" s="16">
        <f t="shared" si="9"/>
        <v>214.06189398280804</v>
      </c>
      <c r="P50" s="8">
        <v>400</v>
      </c>
      <c r="Q50" s="8">
        <f t="shared" si="4"/>
        <v>0.1274735171995573</v>
      </c>
      <c r="R50" s="60">
        <f t="shared" si="10"/>
        <v>53.515473495702011</v>
      </c>
      <c r="S50" s="61">
        <v>70.194668061430235</v>
      </c>
      <c r="T50" s="63">
        <v>44.49</v>
      </c>
      <c r="U50" s="58">
        <f t="shared" si="6"/>
        <v>23.809034158237825</v>
      </c>
      <c r="V50" s="65">
        <f t="shared" si="8"/>
        <v>5.3515473495702013</v>
      </c>
    </row>
    <row r="51" spans="1:22" ht="15.75" thickBot="1" x14ac:dyDescent="0.3">
      <c r="A51" s="1" t="s">
        <v>183</v>
      </c>
      <c r="B51" s="3" t="s">
        <v>9</v>
      </c>
      <c r="C51" s="3">
        <v>2</v>
      </c>
      <c r="D51" s="3" t="s">
        <v>26</v>
      </c>
      <c r="E51" s="3">
        <v>10</v>
      </c>
      <c r="F51" s="3">
        <v>9.5</v>
      </c>
      <c r="G51" s="21">
        <v>10</v>
      </c>
      <c r="H51" s="50">
        <f t="shared" si="7"/>
        <v>9.8333333333333339</v>
      </c>
      <c r="I51" s="8">
        <v>686.5</v>
      </c>
      <c r="J51" s="1">
        <f t="shared" si="1"/>
        <v>678.3</v>
      </c>
      <c r="K51" s="8">
        <v>122.8</v>
      </c>
      <c r="L51" s="1">
        <f t="shared" si="2"/>
        <v>114.6</v>
      </c>
      <c r="M51" s="8">
        <v>47.69</v>
      </c>
      <c r="N51" s="53">
        <f t="shared" si="3"/>
        <v>39.489999999999995</v>
      </c>
      <c r="O51" s="16">
        <f t="shared" si="9"/>
        <v>213.7795022324525</v>
      </c>
      <c r="P51" s="8">
        <v>400</v>
      </c>
      <c r="Q51" s="8">
        <f t="shared" si="4"/>
        <v>0.11952612902548794</v>
      </c>
      <c r="R51" s="60">
        <f t="shared" si="10"/>
        <v>53.444875558113125</v>
      </c>
      <c r="S51" s="61">
        <v>68.483045520794263</v>
      </c>
      <c r="T51" s="63">
        <v>44.49</v>
      </c>
      <c r="U51" s="58">
        <f t="shared" si="6"/>
        <v>23.777625135804531</v>
      </c>
      <c r="V51" s="65">
        <f t="shared" si="8"/>
        <v>5.4350720906555718</v>
      </c>
    </row>
    <row r="52" spans="1:22" ht="15.75" thickBot="1" x14ac:dyDescent="0.3">
      <c r="A52" s="1" t="s">
        <v>184</v>
      </c>
      <c r="B52" s="3" t="s">
        <v>10</v>
      </c>
      <c r="C52" s="3">
        <v>2</v>
      </c>
      <c r="D52" s="3" t="s">
        <v>27</v>
      </c>
      <c r="E52" s="3">
        <v>11</v>
      </c>
      <c r="F52" s="3">
        <v>12</v>
      </c>
      <c r="G52" s="21">
        <v>11</v>
      </c>
      <c r="H52" s="50">
        <f t="shared" si="7"/>
        <v>11.333333333333334</v>
      </c>
      <c r="I52" s="8">
        <v>562.20000000000005</v>
      </c>
      <c r="J52" s="1">
        <f t="shared" si="1"/>
        <v>554</v>
      </c>
      <c r="K52" s="8">
        <v>80.900000000000006</v>
      </c>
      <c r="L52" s="1">
        <f t="shared" si="2"/>
        <v>72.7</v>
      </c>
      <c r="M52" s="8">
        <v>27.03</v>
      </c>
      <c r="N52" s="53">
        <f t="shared" si="3"/>
        <v>18.830000000000002</v>
      </c>
      <c r="O52" s="16">
        <f t="shared" si="9"/>
        <v>132.36576360270291</v>
      </c>
      <c r="P52" s="8">
        <v>400</v>
      </c>
      <c r="Q52" s="8">
        <f t="shared" si="4"/>
        <v>9.4384198225164737E-2</v>
      </c>
      <c r="R52" s="60">
        <f t="shared" si="10"/>
        <v>33.091440900675728</v>
      </c>
      <c r="S52" s="61">
        <v>76.10726288759875</v>
      </c>
      <c r="T52" s="63">
        <v>49.79</v>
      </c>
      <c r="U52" s="58">
        <f t="shared" si="6"/>
        <v>16.476228424446447</v>
      </c>
      <c r="V52" s="65">
        <f t="shared" si="8"/>
        <v>2.9198330206478582</v>
      </c>
    </row>
    <row r="53" spans="1:22" ht="15.75" thickBot="1" x14ac:dyDescent="0.3">
      <c r="A53" s="1" t="s">
        <v>185</v>
      </c>
      <c r="B53" s="3" t="s">
        <v>10</v>
      </c>
      <c r="C53" s="3">
        <v>2</v>
      </c>
      <c r="D53" s="3" t="s">
        <v>27</v>
      </c>
      <c r="E53" s="3">
        <v>13</v>
      </c>
      <c r="F53" s="3">
        <v>11</v>
      </c>
      <c r="G53" s="21">
        <v>11.5</v>
      </c>
      <c r="H53" s="50">
        <f t="shared" si="7"/>
        <v>11.833333333333334</v>
      </c>
      <c r="I53" s="8">
        <v>223.1</v>
      </c>
      <c r="J53" s="1">
        <f t="shared" si="1"/>
        <v>214.9</v>
      </c>
      <c r="K53" s="8">
        <v>66.2</v>
      </c>
      <c r="L53" s="1">
        <f t="shared" si="2"/>
        <v>58</v>
      </c>
      <c r="M53" s="8">
        <v>24.09</v>
      </c>
      <c r="N53" s="53">
        <f t="shared" si="3"/>
        <v>15.89</v>
      </c>
      <c r="O53" s="16">
        <f t="shared" si="9"/>
        <v>54.929009763030656</v>
      </c>
      <c r="P53" s="8">
        <v>400</v>
      </c>
      <c r="Q53" s="8">
        <f t="shared" si="4"/>
        <v>3.5086277851343751E-2</v>
      </c>
      <c r="R53" s="60">
        <f t="shared" si="10"/>
        <v>13.732252440757664</v>
      </c>
      <c r="S53" s="61">
        <v>74.439734870623241</v>
      </c>
      <c r="T53" s="63">
        <v>49.79</v>
      </c>
      <c r="U53" s="58">
        <f t="shared" si="6"/>
        <v>6.8372884902532407</v>
      </c>
      <c r="V53" s="65">
        <f t="shared" si="8"/>
        <v>1.1604720372471264</v>
      </c>
    </row>
    <row r="54" spans="1:22" ht="15.75" thickBot="1" x14ac:dyDescent="0.3">
      <c r="A54" s="1" t="s">
        <v>186</v>
      </c>
      <c r="B54" s="3" t="s">
        <v>10</v>
      </c>
      <c r="C54" s="3">
        <v>2</v>
      </c>
      <c r="D54" s="3" t="s">
        <v>27</v>
      </c>
      <c r="E54" s="3">
        <v>13</v>
      </c>
      <c r="F54" s="3">
        <v>10</v>
      </c>
      <c r="G54" s="21">
        <v>11</v>
      </c>
      <c r="H54" s="50">
        <f t="shared" si="7"/>
        <v>11.333333333333334</v>
      </c>
      <c r="I54" s="8">
        <v>366.8</v>
      </c>
      <c r="J54" s="1">
        <f t="shared" si="1"/>
        <v>358.6</v>
      </c>
      <c r="K54" s="8">
        <v>93.2</v>
      </c>
      <c r="L54" s="1">
        <f t="shared" si="2"/>
        <v>85</v>
      </c>
      <c r="M54" s="8">
        <v>29.59</v>
      </c>
      <c r="N54" s="53">
        <f t="shared" si="3"/>
        <v>21.39</v>
      </c>
      <c r="O54" s="16">
        <f t="shared" si="9"/>
        <v>83.598558077037893</v>
      </c>
      <c r="P54" s="8">
        <v>400</v>
      </c>
      <c r="Q54" s="8">
        <f t="shared" si="4"/>
        <v>6.2049224658809479E-2</v>
      </c>
      <c r="R54" s="60">
        <f t="shared" si="10"/>
        <v>20.89963951925947</v>
      </c>
      <c r="S54" s="61">
        <v>76.68751866228726</v>
      </c>
      <c r="T54" s="63">
        <v>49.79</v>
      </c>
      <c r="U54" s="58">
        <f t="shared" si="6"/>
        <v>10.405930516639291</v>
      </c>
      <c r="V54" s="65">
        <f t="shared" si="8"/>
        <v>1.8440858399346589</v>
      </c>
    </row>
    <row r="55" spans="1:22" ht="15.75" thickBot="1" x14ac:dyDescent="0.3">
      <c r="A55" s="1" t="s">
        <v>187</v>
      </c>
      <c r="B55" s="3" t="s">
        <v>10</v>
      </c>
      <c r="C55" s="3">
        <v>2</v>
      </c>
      <c r="D55" s="3" t="s">
        <v>27</v>
      </c>
      <c r="E55" s="3">
        <v>10</v>
      </c>
      <c r="F55" s="3">
        <v>11</v>
      </c>
      <c r="G55" s="21">
        <v>11.5</v>
      </c>
      <c r="H55" s="50">
        <f t="shared" si="7"/>
        <v>10.833333333333334</v>
      </c>
      <c r="I55" s="8">
        <v>356</v>
      </c>
      <c r="J55" s="1">
        <f t="shared" si="1"/>
        <v>347.8</v>
      </c>
      <c r="K55" s="8">
        <v>70.2</v>
      </c>
      <c r="L55" s="1">
        <f t="shared" si="2"/>
        <v>62</v>
      </c>
      <c r="M55" s="8">
        <v>21.25</v>
      </c>
      <c r="N55" s="53">
        <f t="shared" si="3"/>
        <v>13.05</v>
      </c>
      <c r="O55" s="16">
        <f t="shared" si="9"/>
        <v>66.961203944351027</v>
      </c>
      <c r="P55" s="8">
        <v>400</v>
      </c>
      <c r="Q55" s="8">
        <f t="shared" si="4"/>
        <v>6.6336938600308107E-2</v>
      </c>
      <c r="R55" s="60">
        <f t="shared" si="10"/>
        <v>16.740300986087757</v>
      </c>
      <c r="S55" s="61">
        <v>80.747209906742086</v>
      </c>
      <c r="T55" s="63">
        <v>49.79</v>
      </c>
      <c r="U55" s="58">
        <f t="shared" si="6"/>
        <v>8.3349958609730948</v>
      </c>
      <c r="V55" s="65">
        <f t="shared" si="8"/>
        <v>1.5452585525619467</v>
      </c>
    </row>
    <row r="56" spans="1:22" ht="15.75" thickBot="1" x14ac:dyDescent="0.3">
      <c r="A56" s="1" t="s">
        <v>188</v>
      </c>
      <c r="B56" s="3" t="s">
        <v>10</v>
      </c>
      <c r="C56" s="3">
        <v>2</v>
      </c>
      <c r="D56" s="3" t="s">
        <v>27</v>
      </c>
      <c r="E56" s="3">
        <v>11</v>
      </c>
      <c r="F56" s="3">
        <v>12</v>
      </c>
      <c r="G56" s="21">
        <v>13</v>
      </c>
      <c r="H56" s="50">
        <f t="shared" si="7"/>
        <v>12</v>
      </c>
      <c r="I56" s="8">
        <v>371.5</v>
      </c>
      <c r="J56" s="1">
        <f t="shared" si="1"/>
        <v>363.3</v>
      </c>
      <c r="K56" s="8">
        <v>63.8</v>
      </c>
      <c r="L56" s="1">
        <f t="shared" si="2"/>
        <v>55.599999999999994</v>
      </c>
      <c r="M56" s="8">
        <v>22.8</v>
      </c>
      <c r="N56" s="53">
        <f t="shared" si="3"/>
        <v>14.600000000000001</v>
      </c>
      <c r="O56" s="16">
        <f t="shared" si="9"/>
        <v>87.61692586207802</v>
      </c>
      <c r="P56" s="8">
        <v>400</v>
      </c>
      <c r="Q56" s="8">
        <f t="shared" si="4"/>
        <v>5.8730308997521567E-2</v>
      </c>
      <c r="R56" s="60">
        <f t="shared" si="10"/>
        <v>21.904231465519505</v>
      </c>
      <c r="S56" s="61">
        <v>75.88303719733608</v>
      </c>
      <c r="T56" s="63">
        <v>49.79</v>
      </c>
      <c r="U56" s="58">
        <f t="shared" si="6"/>
        <v>10.906116846682162</v>
      </c>
      <c r="V56" s="65">
        <f t="shared" si="8"/>
        <v>1.8253526221266254</v>
      </c>
    </row>
    <row r="57" spans="1:22" ht="15.75" thickBot="1" x14ac:dyDescent="0.3">
      <c r="A57" s="1" t="s">
        <v>189</v>
      </c>
      <c r="B57" s="3" t="s">
        <v>11</v>
      </c>
      <c r="C57" s="3">
        <v>2</v>
      </c>
      <c r="D57" s="3" t="s">
        <v>26</v>
      </c>
      <c r="E57" s="3">
        <v>1</v>
      </c>
      <c r="F57" s="3">
        <v>2.5</v>
      </c>
      <c r="G57" s="21">
        <v>1</v>
      </c>
      <c r="H57" s="50">
        <f t="shared" si="7"/>
        <v>1.5</v>
      </c>
      <c r="I57" s="8">
        <v>23.4</v>
      </c>
      <c r="J57" s="1">
        <f t="shared" si="1"/>
        <v>15.2</v>
      </c>
      <c r="K57" s="8">
        <v>23.4</v>
      </c>
      <c r="L57" s="1">
        <f t="shared" si="2"/>
        <v>15.2</v>
      </c>
      <c r="M57" s="8">
        <v>17.32</v>
      </c>
      <c r="N57" s="53">
        <f t="shared" si="3"/>
        <v>9.120000000000001</v>
      </c>
      <c r="O57" s="16">
        <f t="shared" si="9"/>
        <v>8.5465454545454556</v>
      </c>
      <c r="P57" s="8">
        <v>400</v>
      </c>
      <c r="Q57" s="8">
        <f t="shared" si="4"/>
        <v>1.7071363636363635E-2</v>
      </c>
      <c r="R57" s="60">
        <f t="shared" si="10"/>
        <v>2.1366363636363639</v>
      </c>
      <c r="S57" s="61">
        <v>43.772727272727266</v>
      </c>
      <c r="T57" s="63">
        <v>58.9</v>
      </c>
      <c r="U57" s="58">
        <f t="shared" si="6"/>
        <v>1.2584788181818183</v>
      </c>
      <c r="V57" s="65">
        <f t="shared" si="8"/>
        <v>1.4244242424242426</v>
      </c>
    </row>
    <row r="58" spans="1:22" ht="15.75" thickBot="1" x14ac:dyDescent="0.3">
      <c r="A58" s="1" t="s">
        <v>190</v>
      </c>
      <c r="B58" s="3" t="s">
        <v>11</v>
      </c>
      <c r="C58" s="3">
        <v>2</v>
      </c>
      <c r="D58" s="3" t="s">
        <v>26</v>
      </c>
      <c r="E58" s="3">
        <v>1</v>
      </c>
      <c r="F58" s="3">
        <v>1</v>
      </c>
      <c r="G58" s="21">
        <v>1</v>
      </c>
      <c r="H58" s="50">
        <f t="shared" si="7"/>
        <v>1</v>
      </c>
      <c r="I58" s="8">
        <v>15.8</v>
      </c>
      <c r="J58" s="1">
        <f t="shared" si="1"/>
        <v>7.6000000000000014</v>
      </c>
      <c r="K58" s="8">
        <v>15.8</v>
      </c>
      <c r="L58" s="1">
        <f t="shared" si="2"/>
        <v>7.6000000000000014</v>
      </c>
      <c r="M58" s="8">
        <v>13.77</v>
      </c>
      <c r="N58" s="53">
        <f t="shared" si="3"/>
        <v>5.57</v>
      </c>
      <c r="O58" s="16">
        <f t="shared" si="9"/>
        <v>5.1253147810218973</v>
      </c>
      <c r="P58" s="8">
        <v>400</v>
      </c>
      <c r="Q58" s="8">
        <f t="shared" si="4"/>
        <v>1.2861850809162512E-2</v>
      </c>
      <c r="R58" s="60">
        <f t="shared" si="10"/>
        <v>1.2813286952554743</v>
      </c>
      <c r="S58" s="61">
        <v>32.561647618132938</v>
      </c>
      <c r="T58" s="63">
        <v>58.9</v>
      </c>
      <c r="U58" s="58">
        <f t="shared" si="6"/>
        <v>0.7547026015054743</v>
      </c>
      <c r="V58" s="65">
        <f t="shared" si="8"/>
        <v>1.2813286952554743</v>
      </c>
    </row>
    <row r="59" spans="1:22" ht="15.75" thickBot="1" x14ac:dyDescent="0.3">
      <c r="A59" s="1" t="s">
        <v>191</v>
      </c>
      <c r="B59" s="3" t="s">
        <v>11</v>
      </c>
      <c r="C59" s="3">
        <v>2</v>
      </c>
      <c r="D59" s="3" t="s">
        <v>26</v>
      </c>
      <c r="E59" s="3">
        <v>1</v>
      </c>
      <c r="F59" s="3">
        <v>2</v>
      </c>
      <c r="G59" s="21">
        <v>1.5</v>
      </c>
      <c r="H59" s="50">
        <f t="shared" si="7"/>
        <v>1.5</v>
      </c>
      <c r="I59" s="8">
        <v>77.900000000000006</v>
      </c>
      <c r="J59" s="1">
        <f t="shared" si="1"/>
        <v>69.7</v>
      </c>
      <c r="K59" s="8">
        <v>77.900000000000006</v>
      </c>
      <c r="L59" s="1">
        <f t="shared" si="2"/>
        <v>69.7</v>
      </c>
      <c r="M59" s="8">
        <v>45.2</v>
      </c>
      <c r="N59" s="53">
        <f t="shared" si="3"/>
        <v>37</v>
      </c>
      <c r="O59" s="16">
        <f t="shared" si="9"/>
        <v>34.051107934238736</v>
      </c>
      <c r="P59" s="8">
        <v>400</v>
      </c>
      <c r="Q59" s="8">
        <f t="shared" si="4"/>
        <v>6.6404798946025897E-2</v>
      </c>
      <c r="R59" s="60">
        <f t="shared" si="10"/>
        <v>8.512776983559684</v>
      </c>
      <c r="S59" s="61">
        <v>51.146186607978862</v>
      </c>
      <c r="T59" s="63">
        <v>58.9</v>
      </c>
      <c r="U59" s="58">
        <f t="shared" si="6"/>
        <v>5.0140256433166535</v>
      </c>
      <c r="V59" s="65">
        <f t="shared" si="8"/>
        <v>5.675184655706456</v>
      </c>
    </row>
    <row r="60" spans="1:22" ht="15.75" thickBot="1" x14ac:dyDescent="0.3">
      <c r="A60" s="1" t="s">
        <v>192</v>
      </c>
      <c r="B60" s="3" t="s">
        <v>11</v>
      </c>
      <c r="C60" s="3">
        <v>2</v>
      </c>
      <c r="D60" s="3" t="s">
        <v>26</v>
      </c>
      <c r="E60" s="3">
        <v>1</v>
      </c>
      <c r="F60" s="3">
        <v>1</v>
      </c>
      <c r="G60" s="21">
        <v>2</v>
      </c>
      <c r="H60" s="50">
        <f t="shared" si="7"/>
        <v>1.3333333333333333</v>
      </c>
      <c r="I60" s="8">
        <v>21.8</v>
      </c>
      <c r="J60" s="1">
        <f t="shared" si="1"/>
        <v>13.600000000000001</v>
      </c>
      <c r="K60" s="8">
        <v>21.8</v>
      </c>
      <c r="L60" s="1">
        <f t="shared" si="2"/>
        <v>13.600000000000001</v>
      </c>
      <c r="M60" s="8">
        <v>16.61</v>
      </c>
      <c r="N60" s="53">
        <f t="shared" si="3"/>
        <v>8.41</v>
      </c>
      <c r="O60" s="16">
        <f t="shared" si="9"/>
        <v>6.6441186213148749</v>
      </c>
      <c r="P60" s="8">
        <v>400</v>
      </c>
      <c r="Q60" s="8">
        <f t="shared" si="4"/>
        <v>2.0906003776011362E-2</v>
      </c>
      <c r="R60" s="60">
        <f t="shared" si="10"/>
        <v>1.6610296553287187</v>
      </c>
      <c r="S60" s="61">
        <v>51.146186607978862</v>
      </c>
      <c r="T60" s="63">
        <v>58.9</v>
      </c>
      <c r="U60" s="58">
        <f t="shared" si="6"/>
        <v>0.97834646698861527</v>
      </c>
      <c r="V60" s="65">
        <f t="shared" si="8"/>
        <v>1.2457722414965391</v>
      </c>
    </row>
    <row r="61" spans="1:22" ht="15.75" thickBot="1" x14ac:dyDescent="0.3">
      <c r="A61" s="1" t="s">
        <v>193</v>
      </c>
      <c r="B61" s="3" t="s">
        <v>11</v>
      </c>
      <c r="C61" s="3">
        <v>2</v>
      </c>
      <c r="D61" s="3" t="s">
        <v>26</v>
      </c>
      <c r="E61" s="3">
        <v>2</v>
      </c>
      <c r="F61" s="3">
        <v>1</v>
      </c>
      <c r="G61" s="21">
        <v>1</v>
      </c>
      <c r="H61" s="50">
        <f t="shared" si="7"/>
        <v>1.3333333333333333</v>
      </c>
      <c r="I61" s="8">
        <v>28.9</v>
      </c>
      <c r="J61" s="1">
        <f t="shared" si="1"/>
        <v>20.7</v>
      </c>
      <c r="K61" s="8">
        <v>28.9</v>
      </c>
      <c r="L61" s="1">
        <f t="shared" si="2"/>
        <v>20.7</v>
      </c>
      <c r="M61" s="8">
        <v>18.59</v>
      </c>
      <c r="N61" s="53">
        <f t="shared" si="3"/>
        <v>10.39</v>
      </c>
      <c r="O61" s="16">
        <f t="shared" si="9"/>
        <v>9.6003279320987662</v>
      </c>
      <c r="P61" s="8">
        <v>400</v>
      </c>
      <c r="Q61" s="8">
        <f t="shared" si="4"/>
        <v>2.9056206771951601E-2</v>
      </c>
      <c r="R61" s="60">
        <f t="shared" si="10"/>
        <v>2.4000819830246916</v>
      </c>
      <c r="S61" s="61">
        <v>53.621604192759584</v>
      </c>
      <c r="T61" s="63">
        <v>58.9</v>
      </c>
      <c r="U61" s="58">
        <f t="shared" si="6"/>
        <v>1.4136482880015433</v>
      </c>
      <c r="V61" s="65">
        <f t="shared" si="8"/>
        <v>1.8000614872685188</v>
      </c>
    </row>
    <row r="62" spans="1:22" ht="15.75" thickBot="1" x14ac:dyDescent="0.3">
      <c r="A62" s="1" t="s">
        <v>194</v>
      </c>
      <c r="B62" s="3" t="s">
        <v>12</v>
      </c>
      <c r="C62" s="3">
        <v>2</v>
      </c>
      <c r="D62" s="3" t="s">
        <v>27</v>
      </c>
      <c r="E62" s="3">
        <v>1</v>
      </c>
      <c r="F62" s="3">
        <v>12.5</v>
      </c>
      <c r="G62" s="21">
        <v>12</v>
      </c>
      <c r="H62" s="50">
        <f t="shared" si="7"/>
        <v>8.5</v>
      </c>
      <c r="I62" s="8">
        <v>225.4</v>
      </c>
      <c r="J62" s="1">
        <f t="shared" si="1"/>
        <v>217.20000000000002</v>
      </c>
      <c r="K62" s="8">
        <v>84.2</v>
      </c>
      <c r="L62" s="1">
        <f t="shared" si="2"/>
        <v>76</v>
      </c>
      <c r="M62" s="8">
        <v>31.68</v>
      </c>
      <c r="N62" s="53">
        <f t="shared" si="3"/>
        <v>23.48</v>
      </c>
      <c r="O62" s="16">
        <f t="shared" si="9"/>
        <v>61.884217543859663</v>
      </c>
      <c r="P62" s="8">
        <v>400</v>
      </c>
      <c r="Q62" s="8">
        <f t="shared" si="4"/>
        <v>4.7405721706226346E-2</v>
      </c>
      <c r="R62" s="60">
        <f t="shared" si="10"/>
        <v>15.471054385964916</v>
      </c>
      <c r="S62" s="61">
        <v>71.508187134502919</v>
      </c>
      <c r="T62" s="63">
        <v>46.49</v>
      </c>
      <c r="U62" s="58">
        <f t="shared" si="6"/>
        <v>7.1924931840350901</v>
      </c>
      <c r="V62" s="65">
        <f t="shared" si="8"/>
        <v>1.8201240454076371</v>
      </c>
    </row>
    <row r="63" spans="1:22" ht="15.75" thickBot="1" x14ac:dyDescent="0.3">
      <c r="A63" s="1" t="s">
        <v>195</v>
      </c>
      <c r="B63" s="3" t="s">
        <v>12</v>
      </c>
      <c r="C63" s="3">
        <v>2</v>
      </c>
      <c r="D63" s="3" t="s">
        <v>27</v>
      </c>
      <c r="E63" s="3">
        <v>12</v>
      </c>
      <c r="F63" s="3">
        <v>12</v>
      </c>
      <c r="G63" s="21">
        <v>11.5</v>
      </c>
      <c r="H63" s="50">
        <f t="shared" si="7"/>
        <v>11.833333333333334</v>
      </c>
      <c r="I63" s="8">
        <v>311</v>
      </c>
      <c r="J63" s="1">
        <f t="shared" si="1"/>
        <v>302.8</v>
      </c>
      <c r="K63" s="8">
        <v>95</v>
      </c>
      <c r="L63" s="1">
        <f t="shared" si="2"/>
        <v>86.8</v>
      </c>
      <c r="M63" s="8">
        <v>28.87</v>
      </c>
      <c r="N63" s="53">
        <f t="shared" si="3"/>
        <v>20.67</v>
      </c>
      <c r="O63" s="16">
        <f t="shared" si="9"/>
        <v>66.055940511101824</v>
      </c>
      <c r="P63" s="8">
        <v>400</v>
      </c>
      <c r="Q63" s="8">
        <f t="shared" si="4"/>
        <v>5.1370822441983266E-2</v>
      </c>
      <c r="R63" s="60">
        <f t="shared" si="10"/>
        <v>16.513985127775456</v>
      </c>
      <c r="S63" s="61">
        <v>78.184960201089226</v>
      </c>
      <c r="T63" s="63">
        <v>46.49</v>
      </c>
      <c r="U63" s="58">
        <f t="shared" si="6"/>
        <v>7.6773516859028099</v>
      </c>
      <c r="V63" s="65">
        <f t="shared" si="8"/>
        <v>1.3955480389669399</v>
      </c>
    </row>
    <row r="64" spans="1:22" ht="15.75" thickBot="1" x14ac:dyDescent="0.3">
      <c r="A64" s="1" t="s">
        <v>196</v>
      </c>
      <c r="B64" s="3" t="s">
        <v>12</v>
      </c>
      <c r="C64" s="3">
        <v>2</v>
      </c>
      <c r="D64" s="3" t="s">
        <v>27</v>
      </c>
      <c r="E64" s="3">
        <v>10</v>
      </c>
      <c r="F64" s="3">
        <v>11</v>
      </c>
      <c r="G64" s="21">
        <v>9.5</v>
      </c>
      <c r="H64" s="50">
        <f t="shared" si="7"/>
        <v>10.166666666666666</v>
      </c>
      <c r="I64" s="8">
        <v>325.89999999999998</v>
      </c>
      <c r="J64" s="1">
        <f t="shared" si="1"/>
        <v>317.7</v>
      </c>
      <c r="K64" s="8">
        <v>76.7</v>
      </c>
      <c r="L64" s="1">
        <f t="shared" si="2"/>
        <v>68.5</v>
      </c>
      <c r="M64" s="8">
        <v>34.71</v>
      </c>
      <c r="N64" s="53">
        <f t="shared" si="3"/>
        <v>26.51</v>
      </c>
      <c r="O64" s="16">
        <f t="shared" si="9"/>
        <v>114.05132690654418</v>
      </c>
      <c r="P64" s="8">
        <v>400</v>
      </c>
      <c r="Q64" s="8">
        <f t="shared" si="4"/>
        <v>5.1370069630456552E-2</v>
      </c>
      <c r="R64" s="60">
        <f t="shared" si="10"/>
        <v>28.512831726636044</v>
      </c>
      <c r="S64" s="61">
        <v>64.100935817896072</v>
      </c>
      <c r="T64" s="63">
        <v>46.49</v>
      </c>
      <c r="U64" s="58">
        <f t="shared" si="6"/>
        <v>13.255615469713097</v>
      </c>
      <c r="V64" s="65">
        <f t="shared" si="8"/>
        <v>2.8045408255707587</v>
      </c>
    </row>
    <row r="65" spans="1:22" ht="15.75" thickBot="1" x14ac:dyDescent="0.3">
      <c r="A65" s="1" t="s">
        <v>197</v>
      </c>
      <c r="B65" s="3" t="s">
        <v>12</v>
      </c>
      <c r="C65" s="3">
        <v>2</v>
      </c>
      <c r="D65" s="3" t="s">
        <v>27</v>
      </c>
      <c r="E65" s="3">
        <v>11</v>
      </c>
      <c r="F65" s="3">
        <v>10</v>
      </c>
      <c r="G65" s="21">
        <v>11</v>
      </c>
      <c r="H65" s="50">
        <f t="shared" si="7"/>
        <v>10.666666666666666</v>
      </c>
      <c r="I65" s="8">
        <v>317.3</v>
      </c>
      <c r="J65" s="1">
        <f t="shared" si="1"/>
        <v>309.10000000000002</v>
      </c>
      <c r="K65" s="8">
        <v>114.7</v>
      </c>
      <c r="L65" s="1">
        <f t="shared" si="2"/>
        <v>106.5</v>
      </c>
      <c r="M65" s="8">
        <v>48.49</v>
      </c>
      <c r="N65" s="53">
        <f t="shared" si="3"/>
        <v>40.290000000000006</v>
      </c>
      <c r="O65" s="16">
        <f t="shared" si="9"/>
        <v>109.03094439598316</v>
      </c>
      <c r="P65" s="8">
        <v>400</v>
      </c>
      <c r="Q65" s="8">
        <f t="shared" si="4"/>
        <v>4.8135143872700903E-2</v>
      </c>
      <c r="R65" s="60">
        <f t="shared" si="10"/>
        <v>27.257736098995789</v>
      </c>
      <c r="S65" s="61">
        <v>64.726320156589082</v>
      </c>
      <c r="T65" s="63">
        <v>46.49</v>
      </c>
      <c r="U65" s="58">
        <f t="shared" si="6"/>
        <v>12.672121512423143</v>
      </c>
      <c r="V65" s="65">
        <f t="shared" si="8"/>
        <v>2.5554127592808555</v>
      </c>
    </row>
    <row r="66" spans="1:22" ht="15.75" thickBot="1" x14ac:dyDescent="0.3">
      <c r="A66" s="1" t="s">
        <v>198</v>
      </c>
      <c r="B66" s="3" t="s">
        <v>12</v>
      </c>
      <c r="C66" s="3">
        <v>2</v>
      </c>
      <c r="D66" s="3" t="s">
        <v>27</v>
      </c>
      <c r="E66" s="3">
        <v>12</v>
      </c>
      <c r="F66" s="3">
        <v>11</v>
      </c>
      <c r="G66" s="21">
        <v>11.5</v>
      </c>
      <c r="H66" s="50">
        <f t="shared" si="7"/>
        <v>11.5</v>
      </c>
      <c r="I66" s="8">
        <v>312.7</v>
      </c>
      <c r="J66" s="1">
        <f t="shared" si="1"/>
        <v>304.5</v>
      </c>
      <c r="K66" s="8">
        <v>82.5</v>
      </c>
      <c r="L66" s="1">
        <f t="shared" si="2"/>
        <v>74.3</v>
      </c>
      <c r="M66" s="8">
        <v>32.4</v>
      </c>
      <c r="N66" s="53">
        <f t="shared" si="3"/>
        <v>24.2</v>
      </c>
      <c r="O66" s="16">
        <f t="shared" ref="O66:O97" si="11">(J66/100)*(100-S66)</f>
        <v>92.908271106729714</v>
      </c>
      <c r="P66" s="8">
        <v>400</v>
      </c>
      <c r="Q66" s="8">
        <f t="shared" si="4"/>
        <v>4.7236905565021498E-2</v>
      </c>
      <c r="R66" s="60">
        <f t="shared" ref="R66:R92" si="12">((100000000/400)*O66)/1000000</f>
        <v>23.227067776682429</v>
      </c>
      <c r="S66" s="61">
        <v>69.488252510105184</v>
      </c>
      <c r="T66" s="63">
        <v>46.49</v>
      </c>
      <c r="U66" s="58">
        <f t="shared" si="6"/>
        <v>10.798263809379662</v>
      </c>
      <c r="V66" s="65">
        <f t="shared" si="8"/>
        <v>2.0197450240593415</v>
      </c>
    </row>
    <row r="67" spans="1:22" ht="15.75" thickBot="1" x14ac:dyDescent="0.3">
      <c r="A67" s="1" t="s">
        <v>199</v>
      </c>
      <c r="B67" s="3" t="s">
        <v>13</v>
      </c>
      <c r="C67" s="3">
        <v>2</v>
      </c>
      <c r="D67" s="3" t="s">
        <v>27</v>
      </c>
      <c r="E67" s="3">
        <v>13</v>
      </c>
      <c r="F67" s="3">
        <v>12</v>
      </c>
      <c r="G67" s="21">
        <v>13.5</v>
      </c>
      <c r="H67" s="50">
        <f t="shared" si="7"/>
        <v>12.833333333333334</v>
      </c>
      <c r="I67" s="8">
        <v>219.9</v>
      </c>
      <c r="J67" s="1">
        <f t="shared" ref="J67:J107" si="13">I67-$AB$5</f>
        <v>211.70000000000002</v>
      </c>
      <c r="K67" s="8">
        <v>89.1</v>
      </c>
      <c r="L67" s="1">
        <f t="shared" ref="L67:L122" si="14">K67-$AB$5</f>
        <v>80.899999999999991</v>
      </c>
      <c r="M67" s="8">
        <v>35.69</v>
      </c>
      <c r="N67" s="53">
        <f t="shared" ref="N67:N122" si="15">M67-$AB$5</f>
        <v>27.49</v>
      </c>
      <c r="O67" s="16">
        <f t="shared" si="11"/>
        <v>66.50796447351415</v>
      </c>
      <c r="P67" s="8">
        <v>400</v>
      </c>
      <c r="Q67" s="8">
        <f t="shared" ref="Q67:Q126" si="16">(I67*S67%)/(P67*H67)</f>
        <v>2.9379723155415566E-2</v>
      </c>
      <c r="R67" s="60">
        <f t="shared" si="12"/>
        <v>16.626991118378537</v>
      </c>
      <c r="S67" s="61">
        <v>68.583861845293271</v>
      </c>
      <c r="T67" s="63">
        <v>58.72</v>
      </c>
      <c r="U67" s="58">
        <f t="shared" si="6"/>
        <v>9.7633691847118769</v>
      </c>
      <c r="V67" s="65">
        <f t="shared" si="8"/>
        <v>1.2956096975359899</v>
      </c>
    </row>
    <row r="68" spans="1:22" ht="15.75" thickBot="1" x14ac:dyDescent="0.3">
      <c r="A68" s="1" t="s">
        <v>200</v>
      </c>
      <c r="B68" s="3" t="s">
        <v>13</v>
      </c>
      <c r="C68" s="3">
        <v>2</v>
      </c>
      <c r="D68" s="3" t="s">
        <v>27</v>
      </c>
      <c r="E68" s="3">
        <v>13</v>
      </c>
      <c r="F68" s="3">
        <v>12</v>
      </c>
      <c r="G68" s="21">
        <v>12</v>
      </c>
      <c r="H68" s="50">
        <f t="shared" si="7"/>
        <v>12.333333333333334</v>
      </c>
      <c r="I68" s="8">
        <v>310.10000000000002</v>
      </c>
      <c r="J68" s="1">
        <f t="shared" si="13"/>
        <v>301.90000000000003</v>
      </c>
      <c r="K68" s="8">
        <v>66.8</v>
      </c>
      <c r="L68" s="1">
        <f t="shared" si="14"/>
        <v>58.599999999999994</v>
      </c>
      <c r="M68" s="8">
        <v>27.5</v>
      </c>
      <c r="N68" s="53">
        <f t="shared" si="15"/>
        <v>19.3</v>
      </c>
      <c r="O68" s="16">
        <f t="shared" si="11"/>
        <v>93.453046927573254</v>
      </c>
      <c r="P68" s="8">
        <v>400</v>
      </c>
      <c r="Q68" s="8">
        <f t="shared" si="16"/>
        <v>4.3400401162743747E-2</v>
      </c>
      <c r="R68" s="60">
        <f t="shared" si="12"/>
        <v>23.363261731893314</v>
      </c>
      <c r="S68" s="61">
        <v>69.045032485070138</v>
      </c>
      <c r="T68" s="63">
        <v>58.72</v>
      </c>
      <c r="U68" s="58">
        <f t="shared" ref="U68:U126" si="17">R68*T68%</f>
        <v>13.718907288967753</v>
      </c>
      <c r="V68" s="65">
        <f t="shared" si="8"/>
        <v>1.8943185188021605</v>
      </c>
    </row>
    <row r="69" spans="1:22" ht="15.75" thickBot="1" x14ac:dyDescent="0.3">
      <c r="A69" s="1" t="s">
        <v>201</v>
      </c>
      <c r="B69" s="3" t="s">
        <v>13</v>
      </c>
      <c r="C69" s="3">
        <v>2</v>
      </c>
      <c r="D69" s="3" t="s">
        <v>27</v>
      </c>
      <c r="E69" s="3">
        <v>13</v>
      </c>
      <c r="F69" s="3">
        <v>14</v>
      </c>
      <c r="G69" s="21">
        <v>14.5</v>
      </c>
      <c r="H69" s="50">
        <f t="shared" si="7"/>
        <v>13.833333333333334</v>
      </c>
      <c r="I69" s="8">
        <v>343</v>
      </c>
      <c r="J69" s="1">
        <f t="shared" si="13"/>
        <v>334.8</v>
      </c>
      <c r="K69" s="8">
        <v>81.3</v>
      </c>
      <c r="L69" s="1">
        <f t="shared" si="14"/>
        <v>73.099999999999994</v>
      </c>
      <c r="M69" s="8">
        <v>24.04</v>
      </c>
      <c r="N69" s="53">
        <f t="shared" si="15"/>
        <v>15.84</v>
      </c>
      <c r="O69" s="16">
        <f t="shared" si="11"/>
        <v>66.16722262573694</v>
      </c>
      <c r="P69" s="8">
        <v>400</v>
      </c>
      <c r="Q69" s="8">
        <f t="shared" si="16"/>
        <v>4.9737143541570702E-2</v>
      </c>
      <c r="R69" s="60">
        <f t="shared" si="12"/>
        <v>16.541805656434235</v>
      </c>
      <c r="S69" s="61">
        <v>80.236791330425049</v>
      </c>
      <c r="T69" s="63">
        <v>58.72</v>
      </c>
      <c r="U69" s="58">
        <f t="shared" si="17"/>
        <v>9.7133482814581811</v>
      </c>
      <c r="V69" s="65">
        <f t="shared" si="8"/>
        <v>1.1957931799831976</v>
      </c>
    </row>
    <row r="70" spans="1:22" ht="15.75" thickBot="1" x14ac:dyDescent="0.3">
      <c r="A70" s="1" t="s">
        <v>202</v>
      </c>
      <c r="B70" s="3" t="s">
        <v>13</v>
      </c>
      <c r="C70" s="3">
        <v>2</v>
      </c>
      <c r="D70" s="3" t="s">
        <v>27</v>
      </c>
      <c r="E70" s="3">
        <v>13</v>
      </c>
      <c r="F70" s="3">
        <v>12</v>
      </c>
      <c r="G70" s="21">
        <v>13</v>
      </c>
      <c r="H70" s="50">
        <f t="shared" si="7"/>
        <v>12.666666666666666</v>
      </c>
      <c r="I70" s="8">
        <v>314.5</v>
      </c>
      <c r="J70" s="1">
        <f t="shared" si="13"/>
        <v>306.3</v>
      </c>
      <c r="K70" s="8">
        <v>60.9</v>
      </c>
      <c r="L70" s="1">
        <f t="shared" si="14"/>
        <v>52.7</v>
      </c>
      <c r="M70" s="8">
        <v>25.81</v>
      </c>
      <c r="N70" s="53">
        <f t="shared" si="15"/>
        <v>17.61</v>
      </c>
      <c r="O70" s="16">
        <f t="shared" si="11"/>
        <v>94.181095420539251</v>
      </c>
      <c r="P70" s="8">
        <v>400</v>
      </c>
      <c r="Q70" s="8">
        <f t="shared" si="16"/>
        <v>4.298636237063793E-2</v>
      </c>
      <c r="R70" s="60">
        <f t="shared" si="12"/>
        <v>23.545273855134813</v>
      </c>
      <c r="S70" s="61">
        <v>69.252009330545462</v>
      </c>
      <c r="T70" s="63">
        <v>58.72</v>
      </c>
      <c r="U70" s="58">
        <f t="shared" si="17"/>
        <v>13.825784807735161</v>
      </c>
      <c r="V70" s="65">
        <f t="shared" si="8"/>
        <v>1.8588374096159064</v>
      </c>
    </row>
    <row r="71" spans="1:22" ht="15.75" thickBot="1" x14ac:dyDescent="0.3">
      <c r="A71" s="1" t="s">
        <v>203</v>
      </c>
      <c r="B71" s="3" t="s">
        <v>13</v>
      </c>
      <c r="C71" s="3">
        <v>2</v>
      </c>
      <c r="D71" s="3" t="s">
        <v>27</v>
      </c>
      <c r="E71" s="3">
        <v>11</v>
      </c>
      <c r="F71" s="3">
        <v>12</v>
      </c>
      <c r="G71" s="21">
        <v>11.5</v>
      </c>
      <c r="H71" s="50">
        <f t="shared" si="7"/>
        <v>11.5</v>
      </c>
      <c r="I71" s="8">
        <v>189.9</v>
      </c>
      <c r="J71" s="1">
        <f t="shared" si="13"/>
        <v>181.70000000000002</v>
      </c>
      <c r="K71" s="8">
        <v>73.3</v>
      </c>
      <c r="L71" s="1">
        <f t="shared" si="14"/>
        <v>65.099999999999994</v>
      </c>
      <c r="M71" s="8">
        <v>29.55</v>
      </c>
      <c r="N71" s="53">
        <f t="shared" si="15"/>
        <v>21.35</v>
      </c>
      <c r="O71" s="16">
        <f t="shared" si="11"/>
        <v>55.104826372953994</v>
      </c>
      <c r="P71" s="8">
        <v>400</v>
      </c>
      <c r="Q71" s="8">
        <f t="shared" si="16"/>
        <v>2.8762680328032402E-2</v>
      </c>
      <c r="R71" s="60">
        <f t="shared" si="12"/>
        <v>13.776206593238498</v>
      </c>
      <c r="S71" s="61">
        <v>69.672632706134294</v>
      </c>
      <c r="T71" s="63">
        <v>58.72</v>
      </c>
      <c r="U71" s="58">
        <f t="shared" si="17"/>
        <v>8.0893885115496449</v>
      </c>
      <c r="V71" s="65">
        <f t="shared" si="8"/>
        <v>1.1979310081076955</v>
      </c>
    </row>
    <row r="72" spans="1:22" ht="15.75" thickBot="1" x14ac:dyDescent="0.3">
      <c r="A72" s="1" t="s">
        <v>204</v>
      </c>
      <c r="B72" s="3" t="s">
        <v>14</v>
      </c>
      <c r="C72" s="3">
        <v>3</v>
      </c>
      <c r="D72" s="3" t="s">
        <v>26</v>
      </c>
      <c r="E72" s="3">
        <v>12</v>
      </c>
      <c r="F72" s="3">
        <v>13</v>
      </c>
      <c r="G72" s="21">
        <v>14</v>
      </c>
      <c r="H72" s="50">
        <f t="shared" si="7"/>
        <v>13</v>
      </c>
      <c r="I72" s="8">
        <v>678.4</v>
      </c>
      <c r="J72" s="1">
        <f t="shared" si="13"/>
        <v>670.19999999999993</v>
      </c>
      <c r="K72" s="8">
        <v>76.3</v>
      </c>
      <c r="L72" s="1">
        <f t="shared" si="14"/>
        <v>68.099999999999994</v>
      </c>
      <c r="M72" s="8">
        <v>34.520000000000003</v>
      </c>
      <c r="N72" s="53">
        <f t="shared" si="15"/>
        <v>26.320000000000004</v>
      </c>
      <c r="O72" s="16">
        <f t="shared" si="11"/>
        <v>242.83057427562869</v>
      </c>
      <c r="P72" s="8">
        <v>400</v>
      </c>
      <c r="Q72" s="8">
        <f t="shared" si="16"/>
        <v>8.3191991601649751E-2</v>
      </c>
      <c r="R72" s="60">
        <f t="shared" si="12"/>
        <v>60.707643568907173</v>
      </c>
      <c r="S72" s="61">
        <v>63.767446392773991</v>
      </c>
      <c r="T72" s="63">
        <v>41.23</v>
      </c>
      <c r="U72" s="58">
        <f t="shared" si="17"/>
        <v>25.029761443460423</v>
      </c>
      <c r="V72" s="65">
        <f t="shared" si="8"/>
        <v>4.6698187360697823</v>
      </c>
    </row>
    <row r="73" spans="1:22" ht="15.75" thickBot="1" x14ac:dyDescent="0.3">
      <c r="A73" s="1" t="s">
        <v>205</v>
      </c>
      <c r="B73" s="3" t="s">
        <v>14</v>
      </c>
      <c r="C73" s="3">
        <v>3</v>
      </c>
      <c r="D73" s="3" t="s">
        <v>26</v>
      </c>
      <c r="E73" s="3">
        <v>9.5</v>
      </c>
      <c r="F73" s="3">
        <v>11</v>
      </c>
      <c r="G73" s="21">
        <v>10</v>
      </c>
      <c r="H73" s="50">
        <f t="shared" si="7"/>
        <v>10.166666666666666</v>
      </c>
      <c r="I73" s="8">
        <v>464.3</v>
      </c>
      <c r="J73" s="1">
        <f t="shared" si="13"/>
        <v>456.1</v>
      </c>
      <c r="K73" s="8">
        <v>132.19999999999999</v>
      </c>
      <c r="L73" s="1">
        <f t="shared" si="14"/>
        <v>123.99999999999999</v>
      </c>
      <c r="M73" s="8">
        <v>63.15</v>
      </c>
      <c r="N73" s="53">
        <f t="shared" si="15"/>
        <v>54.95</v>
      </c>
      <c r="O73" s="16">
        <f t="shared" si="11"/>
        <v>190.41782256335421</v>
      </c>
      <c r="P73" s="8">
        <v>400</v>
      </c>
      <c r="Q73" s="8">
        <f t="shared" si="16"/>
        <v>6.6506249519537333E-2</v>
      </c>
      <c r="R73" s="60">
        <f t="shared" si="12"/>
        <v>47.604455640838552</v>
      </c>
      <c r="S73" s="61">
        <v>58.25086109113041</v>
      </c>
      <c r="T73" s="63">
        <v>41.23</v>
      </c>
      <c r="U73" s="58">
        <f t="shared" si="17"/>
        <v>19.627317060717733</v>
      </c>
      <c r="V73" s="65">
        <f t="shared" si="8"/>
        <v>4.682405472869366</v>
      </c>
    </row>
    <row r="74" spans="1:22" ht="15.75" thickBot="1" x14ac:dyDescent="0.3">
      <c r="A74" s="1" t="s">
        <v>206</v>
      </c>
      <c r="B74" s="3" t="s">
        <v>14</v>
      </c>
      <c r="C74" s="3">
        <v>3</v>
      </c>
      <c r="D74" s="3" t="s">
        <v>26</v>
      </c>
      <c r="E74" s="3">
        <v>11</v>
      </c>
      <c r="F74" s="3">
        <v>12</v>
      </c>
      <c r="G74" s="21">
        <v>12</v>
      </c>
      <c r="H74" s="50">
        <f t="shared" si="7"/>
        <v>11.666666666666666</v>
      </c>
      <c r="I74" s="8">
        <v>372.3</v>
      </c>
      <c r="J74" s="1">
        <f t="shared" si="13"/>
        <v>364.1</v>
      </c>
      <c r="K74" s="8">
        <v>117.5</v>
      </c>
      <c r="L74" s="1">
        <f t="shared" si="14"/>
        <v>109.3</v>
      </c>
      <c r="M74" s="8">
        <v>60.15</v>
      </c>
      <c r="N74" s="53">
        <f t="shared" si="15"/>
        <v>51.95</v>
      </c>
      <c r="O74" s="16">
        <f t="shared" si="11"/>
        <v>161.39620314420551</v>
      </c>
      <c r="P74" s="8">
        <v>400</v>
      </c>
      <c r="Q74" s="8">
        <f t="shared" si="16"/>
        <v>4.4414774337551872E-2</v>
      </c>
      <c r="R74" s="60">
        <f t="shared" si="12"/>
        <v>40.349050786051379</v>
      </c>
      <c r="S74" s="61">
        <v>55.672561619278902</v>
      </c>
      <c r="T74" s="63">
        <v>41.23</v>
      </c>
      <c r="U74" s="58">
        <f t="shared" si="17"/>
        <v>16.635913639088979</v>
      </c>
      <c r="V74" s="65">
        <f t="shared" si="8"/>
        <v>3.4584900673758328</v>
      </c>
    </row>
    <row r="75" spans="1:22" ht="15.75" thickBot="1" x14ac:dyDescent="0.3">
      <c r="A75" s="1" t="s">
        <v>207</v>
      </c>
      <c r="B75" s="3" t="s">
        <v>14</v>
      </c>
      <c r="C75" s="3">
        <v>3</v>
      </c>
      <c r="D75" s="3" t="s">
        <v>26</v>
      </c>
      <c r="E75" s="3">
        <v>8.5</v>
      </c>
      <c r="F75" s="3">
        <v>9</v>
      </c>
      <c r="G75" s="21">
        <v>10</v>
      </c>
      <c r="H75" s="50">
        <f t="shared" si="7"/>
        <v>9.1666666666666661</v>
      </c>
      <c r="I75" s="8">
        <v>313.10000000000002</v>
      </c>
      <c r="J75" s="1">
        <f t="shared" si="13"/>
        <v>304.90000000000003</v>
      </c>
      <c r="K75" s="8">
        <v>71.2</v>
      </c>
      <c r="L75" s="1">
        <f t="shared" si="14"/>
        <v>63</v>
      </c>
      <c r="M75" s="8">
        <v>37.47</v>
      </c>
      <c r="N75" s="53">
        <f t="shared" si="15"/>
        <v>29.27</v>
      </c>
      <c r="O75" s="16">
        <f t="shared" si="11"/>
        <v>132.52895734743174</v>
      </c>
      <c r="P75" s="8">
        <v>400</v>
      </c>
      <c r="Q75" s="8">
        <f t="shared" si="16"/>
        <v>4.8274581938506644E-2</v>
      </c>
      <c r="R75" s="60">
        <f t="shared" si="12"/>
        <v>33.132239336857936</v>
      </c>
      <c r="S75" s="61">
        <v>56.533631568569461</v>
      </c>
      <c r="T75" s="63">
        <v>41.23</v>
      </c>
      <c r="U75" s="58">
        <f t="shared" si="17"/>
        <v>13.660422278586525</v>
      </c>
      <c r="V75" s="65">
        <f t="shared" si="8"/>
        <v>3.6144261094754113</v>
      </c>
    </row>
    <row r="76" spans="1:22" ht="15.75" thickBot="1" x14ac:dyDescent="0.3">
      <c r="A76" s="1" t="s">
        <v>208</v>
      </c>
      <c r="B76" s="3" t="s">
        <v>14</v>
      </c>
      <c r="C76" s="3">
        <v>3</v>
      </c>
      <c r="D76" s="3" t="s">
        <v>26</v>
      </c>
      <c r="E76" s="3">
        <v>8.5</v>
      </c>
      <c r="F76" s="3">
        <v>10</v>
      </c>
      <c r="G76" s="21">
        <v>11</v>
      </c>
      <c r="H76" s="50">
        <f t="shared" si="7"/>
        <v>9.8333333333333339</v>
      </c>
      <c r="I76" s="8">
        <v>312.2</v>
      </c>
      <c r="J76" s="1">
        <f t="shared" si="13"/>
        <v>304</v>
      </c>
      <c r="K76" s="8">
        <v>92.5</v>
      </c>
      <c r="L76" s="1">
        <f t="shared" si="14"/>
        <v>84.3</v>
      </c>
      <c r="M76" s="8">
        <v>43.59</v>
      </c>
      <c r="N76" s="53">
        <f t="shared" si="15"/>
        <v>35.39</v>
      </c>
      <c r="O76" s="16">
        <f t="shared" si="11"/>
        <v>119.31905308912657</v>
      </c>
      <c r="P76" s="8">
        <v>400</v>
      </c>
      <c r="Q76" s="8">
        <f t="shared" si="16"/>
        <v>4.8219272657427537E-2</v>
      </c>
      <c r="R76" s="60">
        <f t="shared" si="12"/>
        <v>29.829763272281642</v>
      </c>
      <c r="S76" s="61">
        <v>60.750311483839944</v>
      </c>
      <c r="T76" s="63">
        <v>41.23</v>
      </c>
      <c r="U76" s="58">
        <f t="shared" si="17"/>
        <v>12.298811397161719</v>
      </c>
      <c r="V76" s="65">
        <f t="shared" si="8"/>
        <v>3.0335352480286413</v>
      </c>
    </row>
    <row r="77" spans="1:22" ht="15.75" thickBot="1" x14ac:dyDescent="0.3">
      <c r="A77" s="1" t="s">
        <v>209</v>
      </c>
      <c r="B77" s="3" t="s">
        <v>15</v>
      </c>
      <c r="C77" s="3">
        <v>3</v>
      </c>
      <c r="D77" s="3" t="s">
        <v>27</v>
      </c>
      <c r="E77" s="3">
        <v>7</v>
      </c>
      <c r="F77" s="3">
        <v>7</v>
      </c>
      <c r="G77" s="21">
        <v>8</v>
      </c>
      <c r="H77" s="50">
        <f t="shared" ref="H77:H126" si="18">AVERAGE(E77:G77)</f>
        <v>7.333333333333333</v>
      </c>
      <c r="I77" s="8">
        <v>257.7</v>
      </c>
      <c r="J77" s="1">
        <f t="shared" si="13"/>
        <v>249.5</v>
      </c>
      <c r="K77" s="8">
        <v>126</v>
      </c>
      <c r="L77" s="1">
        <f t="shared" si="14"/>
        <v>117.8</v>
      </c>
      <c r="M77" s="8">
        <v>48.73</v>
      </c>
      <c r="N77" s="53">
        <f t="shared" si="15"/>
        <v>40.53</v>
      </c>
      <c r="O77" s="16">
        <f t="shared" si="11"/>
        <v>80.170802901879767</v>
      </c>
      <c r="P77" s="8">
        <v>400</v>
      </c>
      <c r="Q77" s="8">
        <f t="shared" si="16"/>
        <v>5.9623065347311328E-2</v>
      </c>
      <c r="R77" s="60">
        <f t="shared" si="12"/>
        <v>20.042700725469942</v>
      </c>
      <c r="S77" s="61">
        <v>67.867413666581257</v>
      </c>
      <c r="T77" s="63">
        <v>53.47</v>
      </c>
      <c r="U77" s="58">
        <f t="shared" si="17"/>
        <v>10.716832077908776</v>
      </c>
      <c r="V77" s="65">
        <f t="shared" ref="V77:V126" si="19">R77/H77</f>
        <v>2.733095553473174</v>
      </c>
    </row>
    <row r="78" spans="1:22" ht="15.75" thickBot="1" x14ac:dyDescent="0.3">
      <c r="A78" s="1" t="s">
        <v>210</v>
      </c>
      <c r="B78" s="3" t="s">
        <v>15</v>
      </c>
      <c r="C78" s="3">
        <v>3</v>
      </c>
      <c r="D78" s="3" t="s">
        <v>27</v>
      </c>
      <c r="E78" s="3">
        <v>10</v>
      </c>
      <c r="F78" s="3">
        <v>10</v>
      </c>
      <c r="G78" s="21">
        <v>9.5</v>
      </c>
      <c r="H78" s="50">
        <f t="shared" si="18"/>
        <v>9.8333333333333339</v>
      </c>
      <c r="I78" s="8">
        <v>285.10000000000002</v>
      </c>
      <c r="J78" s="1">
        <f t="shared" si="13"/>
        <v>276.90000000000003</v>
      </c>
      <c r="K78" s="8">
        <v>93.4</v>
      </c>
      <c r="L78" s="1">
        <f t="shared" si="14"/>
        <v>85.2</v>
      </c>
      <c r="M78" s="8">
        <v>32.799999999999997</v>
      </c>
      <c r="N78" s="53">
        <f t="shared" si="15"/>
        <v>24.599999999999998</v>
      </c>
      <c r="O78" s="16">
        <f t="shared" si="11"/>
        <v>74.450035829451792</v>
      </c>
      <c r="P78" s="8">
        <v>400</v>
      </c>
      <c r="Q78" s="8">
        <f t="shared" si="16"/>
        <v>5.2994550549078444E-2</v>
      </c>
      <c r="R78" s="60">
        <f t="shared" si="12"/>
        <v>18.612508957362948</v>
      </c>
      <c r="S78" s="61">
        <v>73.113024258052803</v>
      </c>
      <c r="T78" s="63">
        <v>53.47</v>
      </c>
      <c r="U78" s="58">
        <f t="shared" si="17"/>
        <v>9.9521085395019675</v>
      </c>
      <c r="V78" s="65">
        <f t="shared" si="19"/>
        <v>1.8927975210877572</v>
      </c>
    </row>
    <row r="79" spans="1:22" ht="15.75" thickBot="1" x14ac:dyDescent="0.3">
      <c r="A79" s="1" t="s">
        <v>211</v>
      </c>
      <c r="B79" s="3" t="s">
        <v>15</v>
      </c>
      <c r="C79" s="3">
        <v>3</v>
      </c>
      <c r="D79" s="3" t="s">
        <v>27</v>
      </c>
      <c r="E79" s="3">
        <v>10</v>
      </c>
      <c r="F79" s="3">
        <v>10</v>
      </c>
      <c r="G79" s="21">
        <v>11</v>
      </c>
      <c r="H79" s="50">
        <f t="shared" si="18"/>
        <v>10.333333333333334</v>
      </c>
      <c r="I79" s="8">
        <v>286.7</v>
      </c>
      <c r="J79" s="1">
        <f t="shared" si="13"/>
        <v>278.5</v>
      </c>
      <c r="K79" s="8">
        <v>72.7</v>
      </c>
      <c r="L79" s="1">
        <f t="shared" si="14"/>
        <v>64.5</v>
      </c>
      <c r="M79" s="8">
        <v>32.31</v>
      </c>
      <c r="N79" s="53">
        <f t="shared" si="15"/>
        <v>24.110000000000003</v>
      </c>
      <c r="O79" s="16">
        <f t="shared" si="11"/>
        <v>96.023519836248127</v>
      </c>
      <c r="P79" s="8">
        <v>400</v>
      </c>
      <c r="Q79" s="8">
        <f t="shared" si="16"/>
        <v>4.5447391147519244E-2</v>
      </c>
      <c r="R79" s="60">
        <f t="shared" si="12"/>
        <v>24.005879959062032</v>
      </c>
      <c r="S79" s="61">
        <v>65.521177796679311</v>
      </c>
      <c r="T79" s="63">
        <v>53.47</v>
      </c>
      <c r="U79" s="58">
        <f t="shared" si="17"/>
        <v>12.835944014110467</v>
      </c>
      <c r="V79" s="65">
        <f t="shared" si="19"/>
        <v>2.3231496734576158</v>
      </c>
    </row>
    <row r="80" spans="1:22" ht="15.75" thickBot="1" x14ac:dyDescent="0.3">
      <c r="A80" s="1" t="s">
        <v>212</v>
      </c>
      <c r="B80" s="3" t="s">
        <v>15</v>
      </c>
      <c r="C80" s="3">
        <v>3</v>
      </c>
      <c r="D80" s="3" t="s">
        <v>27</v>
      </c>
      <c r="E80" s="3">
        <v>12</v>
      </c>
      <c r="F80" s="3">
        <v>11</v>
      </c>
      <c r="G80" s="21">
        <v>13</v>
      </c>
      <c r="H80" s="50">
        <f t="shared" si="18"/>
        <v>12</v>
      </c>
      <c r="I80" s="8">
        <v>318.8</v>
      </c>
      <c r="J80" s="1">
        <f t="shared" si="13"/>
        <v>310.60000000000002</v>
      </c>
      <c r="K80" s="8">
        <v>85.8</v>
      </c>
      <c r="L80" s="1">
        <f t="shared" si="14"/>
        <v>77.599999999999994</v>
      </c>
      <c r="M80" s="8">
        <v>32.06</v>
      </c>
      <c r="N80" s="53">
        <f t="shared" si="15"/>
        <v>23.860000000000003</v>
      </c>
      <c r="O80" s="16">
        <f t="shared" si="11"/>
        <v>88.122946543503986</v>
      </c>
      <c r="P80" s="8">
        <v>400</v>
      </c>
      <c r="Q80" s="8">
        <f t="shared" si="16"/>
        <v>4.7573033806832837E-2</v>
      </c>
      <c r="R80" s="60">
        <f t="shared" si="12"/>
        <v>22.030736635875996</v>
      </c>
      <c r="S80" s="61">
        <v>71.628156296360601</v>
      </c>
      <c r="T80" s="63">
        <v>53.47</v>
      </c>
      <c r="U80" s="58">
        <f t="shared" si="17"/>
        <v>11.779834879202895</v>
      </c>
      <c r="V80" s="65">
        <f t="shared" si="19"/>
        <v>1.8358947196563331</v>
      </c>
    </row>
    <row r="81" spans="1:22" ht="15.75" thickBot="1" x14ac:dyDescent="0.3">
      <c r="A81" s="1" t="s">
        <v>213</v>
      </c>
      <c r="B81" s="3" t="s">
        <v>15</v>
      </c>
      <c r="C81" s="3">
        <v>3</v>
      </c>
      <c r="D81" s="3" t="s">
        <v>27</v>
      </c>
      <c r="E81" s="3">
        <v>11</v>
      </c>
      <c r="F81" s="3">
        <v>11</v>
      </c>
      <c r="G81" s="21">
        <v>12</v>
      </c>
      <c r="H81" s="50">
        <f t="shared" si="18"/>
        <v>11.333333333333334</v>
      </c>
      <c r="I81" s="8">
        <v>267.89999999999998</v>
      </c>
      <c r="J81" s="1">
        <f t="shared" si="13"/>
        <v>259.7</v>
      </c>
      <c r="K81" s="8">
        <v>105.6</v>
      </c>
      <c r="L81" s="1">
        <f t="shared" si="14"/>
        <v>97.399999999999991</v>
      </c>
      <c r="M81" s="8">
        <v>37.54</v>
      </c>
      <c r="N81" s="53">
        <f t="shared" si="15"/>
        <v>29.34</v>
      </c>
      <c r="O81" s="16">
        <f t="shared" si="11"/>
        <v>71.905621256107068</v>
      </c>
      <c r="P81" s="8">
        <v>400</v>
      </c>
      <c r="Q81" s="8">
        <f t="shared" si="16"/>
        <v>4.2733227875055693E-2</v>
      </c>
      <c r="R81" s="60">
        <f t="shared" si="12"/>
        <v>17.976405314026767</v>
      </c>
      <c r="S81" s="61">
        <v>72.312044183247181</v>
      </c>
      <c r="T81" s="63">
        <v>53.47</v>
      </c>
      <c r="U81" s="58">
        <f t="shared" si="17"/>
        <v>9.6119839214101113</v>
      </c>
      <c r="V81" s="65">
        <f t="shared" si="19"/>
        <v>1.5861534100611852</v>
      </c>
    </row>
    <row r="82" spans="1:22" ht="15.75" thickBot="1" x14ac:dyDescent="0.3">
      <c r="A82" s="1" t="s">
        <v>214</v>
      </c>
      <c r="B82" s="3" t="s">
        <v>16</v>
      </c>
      <c r="C82" s="3">
        <v>3</v>
      </c>
      <c r="D82" s="3" t="s">
        <v>27</v>
      </c>
      <c r="E82" s="3">
        <v>7</v>
      </c>
      <c r="F82" s="3">
        <v>7</v>
      </c>
      <c r="G82" s="21">
        <v>8.5</v>
      </c>
      <c r="H82" s="50">
        <f t="shared" si="18"/>
        <v>7.5</v>
      </c>
      <c r="I82" s="8">
        <v>409.5</v>
      </c>
      <c r="J82" s="1">
        <f t="shared" si="13"/>
        <v>401.3</v>
      </c>
      <c r="K82" s="8">
        <v>100.5</v>
      </c>
      <c r="L82" s="1">
        <f t="shared" si="14"/>
        <v>92.3</v>
      </c>
      <c r="M82" s="8">
        <v>44.93</v>
      </c>
      <c r="N82" s="53">
        <f t="shared" si="15"/>
        <v>36.730000000000004</v>
      </c>
      <c r="O82" s="16">
        <f t="shared" si="11"/>
        <v>146.90775309326935</v>
      </c>
      <c r="P82" s="8">
        <v>400</v>
      </c>
      <c r="Q82" s="8">
        <f t="shared" si="16"/>
        <v>8.6530131330099014E-2</v>
      </c>
      <c r="R82" s="60">
        <f t="shared" si="12"/>
        <v>36.726938273317337</v>
      </c>
      <c r="S82" s="61">
        <v>63.392037604468143</v>
      </c>
      <c r="T82" s="63">
        <v>66.09</v>
      </c>
      <c r="U82" s="58">
        <f t="shared" si="17"/>
        <v>24.272833504835429</v>
      </c>
      <c r="V82" s="65">
        <f t="shared" si="19"/>
        <v>4.8969251031089787</v>
      </c>
    </row>
    <row r="83" spans="1:22" ht="15.75" thickBot="1" x14ac:dyDescent="0.3">
      <c r="A83" s="1" t="s">
        <v>215</v>
      </c>
      <c r="B83" s="3" t="s">
        <v>16</v>
      </c>
      <c r="C83" s="3">
        <v>3</v>
      </c>
      <c r="D83" s="3" t="s">
        <v>27</v>
      </c>
      <c r="E83" s="3">
        <v>11</v>
      </c>
      <c r="F83" s="3">
        <v>11</v>
      </c>
      <c r="G83" s="21">
        <v>12</v>
      </c>
      <c r="H83" s="50">
        <f t="shared" si="18"/>
        <v>11.333333333333334</v>
      </c>
      <c r="I83" s="8">
        <v>386.4</v>
      </c>
      <c r="J83" s="1">
        <f t="shared" si="13"/>
        <v>378.2</v>
      </c>
      <c r="K83" s="8">
        <v>157</v>
      </c>
      <c r="L83" s="1">
        <f t="shared" si="14"/>
        <v>148.80000000000001</v>
      </c>
      <c r="M83" s="8">
        <v>54.61</v>
      </c>
      <c r="N83" s="53">
        <f t="shared" si="15"/>
        <v>46.41</v>
      </c>
      <c r="O83" s="16">
        <f t="shared" si="11"/>
        <v>107.55199143363528</v>
      </c>
      <c r="P83" s="8">
        <v>400</v>
      </c>
      <c r="Q83" s="8">
        <f t="shared" si="16"/>
        <v>6.0996199398491685E-2</v>
      </c>
      <c r="R83" s="60">
        <f t="shared" si="12"/>
        <v>26.88799785840882</v>
      </c>
      <c r="S83" s="61">
        <v>71.562138700783905</v>
      </c>
      <c r="T83" s="63">
        <v>66.09</v>
      </c>
      <c r="U83" s="58">
        <f t="shared" si="17"/>
        <v>17.77027778462239</v>
      </c>
      <c r="V83" s="65">
        <f t="shared" si="19"/>
        <v>2.3724703992713665</v>
      </c>
    </row>
    <row r="84" spans="1:22" ht="15.75" thickBot="1" x14ac:dyDescent="0.3">
      <c r="A84" s="1" t="s">
        <v>216</v>
      </c>
      <c r="B84" s="3" t="s">
        <v>16</v>
      </c>
      <c r="C84" s="3">
        <v>3</v>
      </c>
      <c r="D84" s="3" t="s">
        <v>27</v>
      </c>
      <c r="E84" s="3">
        <v>9</v>
      </c>
      <c r="F84" s="3">
        <v>10</v>
      </c>
      <c r="G84" s="21">
        <v>9</v>
      </c>
      <c r="H84" s="50">
        <f t="shared" si="18"/>
        <v>9.3333333333333339</v>
      </c>
      <c r="I84" s="8">
        <v>328.5</v>
      </c>
      <c r="J84" s="1">
        <f t="shared" si="13"/>
        <v>320.3</v>
      </c>
      <c r="K84" s="8">
        <v>122.1</v>
      </c>
      <c r="L84" s="1">
        <f t="shared" si="14"/>
        <v>113.89999999999999</v>
      </c>
      <c r="M84" s="8">
        <v>52.41</v>
      </c>
      <c r="N84" s="53">
        <f t="shared" si="15"/>
        <v>44.209999999999994</v>
      </c>
      <c r="O84" s="16">
        <f t="shared" si="11"/>
        <v>114.31895674742456</v>
      </c>
      <c r="P84" s="8">
        <v>400</v>
      </c>
      <c r="Q84" s="8">
        <f t="shared" si="16"/>
        <v>5.6585990289631682E-2</v>
      </c>
      <c r="R84" s="60">
        <f t="shared" si="12"/>
        <v>28.579739186856138</v>
      </c>
      <c r="S84" s="61">
        <v>64.308786529058835</v>
      </c>
      <c r="T84" s="63">
        <v>66.09</v>
      </c>
      <c r="U84" s="58">
        <f t="shared" si="17"/>
        <v>18.888349628593222</v>
      </c>
      <c r="V84" s="65">
        <f t="shared" si="19"/>
        <v>3.0621149128774432</v>
      </c>
    </row>
    <row r="85" spans="1:22" ht="15.75" thickBot="1" x14ac:dyDescent="0.3">
      <c r="A85" s="1" t="s">
        <v>217</v>
      </c>
      <c r="B85" s="3" t="s">
        <v>16</v>
      </c>
      <c r="C85" s="3">
        <v>3</v>
      </c>
      <c r="D85" s="3" t="s">
        <v>27</v>
      </c>
      <c r="E85" s="3">
        <v>10</v>
      </c>
      <c r="F85" s="3">
        <v>11</v>
      </c>
      <c r="G85" s="21">
        <v>10</v>
      </c>
      <c r="H85" s="50">
        <f t="shared" si="18"/>
        <v>10.333333333333334</v>
      </c>
      <c r="I85" s="8">
        <v>207.5</v>
      </c>
      <c r="J85" s="1">
        <f t="shared" si="13"/>
        <v>199.3</v>
      </c>
      <c r="K85" s="8">
        <v>108.6</v>
      </c>
      <c r="L85" s="1">
        <f t="shared" si="14"/>
        <v>100.39999999999999</v>
      </c>
      <c r="M85" s="8">
        <v>37.83</v>
      </c>
      <c r="N85" s="53">
        <f t="shared" si="15"/>
        <v>29.63</v>
      </c>
      <c r="O85" s="16">
        <f t="shared" si="11"/>
        <v>53.764109996994144</v>
      </c>
      <c r="P85" s="8">
        <v>400</v>
      </c>
      <c r="Q85" s="8">
        <f t="shared" si="16"/>
        <v>3.6658988527131703E-2</v>
      </c>
      <c r="R85" s="60">
        <f t="shared" si="12"/>
        <v>13.441027499248536</v>
      </c>
      <c r="S85" s="61">
        <v>73.023527347218192</v>
      </c>
      <c r="T85" s="63">
        <v>66.09</v>
      </c>
      <c r="U85" s="58">
        <f t="shared" si="17"/>
        <v>8.8831750742533586</v>
      </c>
      <c r="V85" s="65">
        <f t="shared" si="19"/>
        <v>1.3007445967014712</v>
      </c>
    </row>
    <row r="86" spans="1:22" ht="15.75" thickBot="1" x14ac:dyDescent="0.3">
      <c r="A86" s="1" t="s">
        <v>218</v>
      </c>
      <c r="B86" s="3" t="s">
        <v>16</v>
      </c>
      <c r="C86" s="3">
        <v>3</v>
      </c>
      <c r="D86" s="3" t="s">
        <v>27</v>
      </c>
      <c r="E86" s="3">
        <v>12</v>
      </c>
      <c r="F86" s="3">
        <v>11</v>
      </c>
      <c r="G86" s="21">
        <v>10</v>
      </c>
      <c r="H86" s="50">
        <f t="shared" si="18"/>
        <v>11</v>
      </c>
      <c r="I86" s="8">
        <v>263.5</v>
      </c>
      <c r="J86" s="1">
        <f t="shared" si="13"/>
        <v>255.3</v>
      </c>
      <c r="K86" s="8">
        <v>109.2</v>
      </c>
      <c r="L86" s="1">
        <f t="shared" si="14"/>
        <v>101</v>
      </c>
      <c r="M86" s="8">
        <v>37.71</v>
      </c>
      <c r="N86" s="53">
        <f t="shared" si="15"/>
        <v>29.51</v>
      </c>
      <c r="O86" s="16">
        <f t="shared" si="11"/>
        <v>67.890444346471412</v>
      </c>
      <c r="P86" s="8">
        <v>400</v>
      </c>
      <c r="Q86" s="8">
        <f t="shared" si="16"/>
        <v>4.3961131213460798E-2</v>
      </c>
      <c r="R86" s="60">
        <f t="shared" si="12"/>
        <v>16.972611086617853</v>
      </c>
      <c r="S86" s="61">
        <v>73.407581532913667</v>
      </c>
      <c r="T86" s="63">
        <v>66.09</v>
      </c>
      <c r="U86" s="58">
        <f t="shared" si="17"/>
        <v>11.217198667145739</v>
      </c>
      <c r="V86" s="65">
        <f t="shared" si="19"/>
        <v>1.5429646442379867</v>
      </c>
    </row>
    <row r="87" spans="1:22" ht="15.75" thickBot="1" x14ac:dyDescent="0.3">
      <c r="A87" s="1" t="s">
        <v>219</v>
      </c>
      <c r="B87" s="3" t="s">
        <v>17</v>
      </c>
      <c r="C87" s="3">
        <v>3</v>
      </c>
      <c r="D87" s="3" t="s">
        <v>27</v>
      </c>
      <c r="E87" s="3">
        <v>9</v>
      </c>
      <c r="F87" s="3">
        <v>10</v>
      </c>
      <c r="G87" s="21">
        <v>9</v>
      </c>
      <c r="H87" s="50">
        <f t="shared" si="18"/>
        <v>9.3333333333333339</v>
      </c>
      <c r="I87" s="8">
        <v>471.9</v>
      </c>
      <c r="J87" s="1">
        <f t="shared" si="13"/>
        <v>463.7</v>
      </c>
      <c r="K87" s="8">
        <v>129.1</v>
      </c>
      <c r="L87" s="1">
        <f t="shared" si="14"/>
        <v>120.89999999999999</v>
      </c>
      <c r="M87" s="8">
        <v>66.47</v>
      </c>
      <c r="N87" s="53">
        <f t="shared" si="15"/>
        <v>58.269999999999996</v>
      </c>
      <c r="O87" s="16">
        <f t="shared" si="11"/>
        <v>199.72437071293513</v>
      </c>
      <c r="P87" s="8">
        <v>400</v>
      </c>
      <c r="Q87" s="8">
        <f t="shared" si="16"/>
        <v>7.1958143038467315E-2</v>
      </c>
      <c r="R87" s="60">
        <f t="shared" si="12"/>
        <v>49.931092678233782</v>
      </c>
      <c r="S87" s="61">
        <v>56.928106380648018</v>
      </c>
      <c r="T87" s="63">
        <v>65.59</v>
      </c>
      <c r="U87" s="58">
        <f t="shared" si="17"/>
        <v>32.749803687653539</v>
      </c>
      <c r="V87" s="65">
        <f t="shared" si="19"/>
        <v>5.3497599298107623</v>
      </c>
    </row>
    <row r="88" spans="1:22" ht="15.75" thickBot="1" x14ac:dyDescent="0.3">
      <c r="A88" s="1" t="s">
        <v>220</v>
      </c>
      <c r="B88" s="3" t="s">
        <v>17</v>
      </c>
      <c r="C88" s="3">
        <v>3</v>
      </c>
      <c r="D88" s="3" t="s">
        <v>27</v>
      </c>
      <c r="E88" s="3">
        <v>10</v>
      </c>
      <c r="F88" s="3">
        <v>10</v>
      </c>
      <c r="G88" s="21">
        <v>10</v>
      </c>
      <c r="H88" s="50">
        <f t="shared" si="18"/>
        <v>10</v>
      </c>
      <c r="I88" s="8">
        <v>364.1</v>
      </c>
      <c r="J88" s="1">
        <f t="shared" si="13"/>
        <v>355.90000000000003</v>
      </c>
      <c r="K88" s="8">
        <v>61.8</v>
      </c>
      <c r="L88" s="1">
        <f t="shared" si="14"/>
        <v>53.599999999999994</v>
      </c>
      <c r="M88" s="8">
        <v>35.1</v>
      </c>
      <c r="N88" s="53">
        <f t="shared" si="15"/>
        <v>26.900000000000002</v>
      </c>
      <c r="O88" s="16">
        <f t="shared" si="11"/>
        <v>161.10725562617841</v>
      </c>
      <c r="P88" s="8">
        <v>400</v>
      </c>
      <c r="Q88" s="8">
        <f t="shared" si="16"/>
        <v>4.9820201058238589E-2</v>
      </c>
      <c r="R88" s="60">
        <f t="shared" si="12"/>
        <v>40.276813906544604</v>
      </c>
      <c r="S88" s="61">
        <v>54.732437306496657</v>
      </c>
      <c r="T88" s="63">
        <v>65.59</v>
      </c>
      <c r="U88" s="58">
        <f t="shared" si="17"/>
        <v>26.417562241302608</v>
      </c>
      <c r="V88" s="65">
        <f t="shared" si="19"/>
        <v>4.0276813906544602</v>
      </c>
    </row>
    <row r="89" spans="1:22" ht="15.75" thickBot="1" x14ac:dyDescent="0.3">
      <c r="A89" s="1" t="s">
        <v>221</v>
      </c>
      <c r="B89" s="3" t="s">
        <v>17</v>
      </c>
      <c r="C89" s="3">
        <v>3</v>
      </c>
      <c r="D89" s="3" t="s">
        <v>27</v>
      </c>
      <c r="E89" s="3">
        <v>10</v>
      </c>
      <c r="F89" s="3">
        <v>11</v>
      </c>
      <c r="G89" s="21">
        <v>10</v>
      </c>
      <c r="H89" s="50">
        <f t="shared" si="18"/>
        <v>10.333333333333334</v>
      </c>
      <c r="I89" s="8">
        <v>340.2</v>
      </c>
      <c r="J89" s="1">
        <f t="shared" si="13"/>
        <v>332</v>
      </c>
      <c r="K89" s="8">
        <v>81.7</v>
      </c>
      <c r="L89" s="1">
        <f t="shared" si="14"/>
        <v>73.5</v>
      </c>
      <c r="M89" s="8">
        <v>39.76</v>
      </c>
      <c r="N89" s="53">
        <f t="shared" si="15"/>
        <v>31.56</v>
      </c>
      <c r="O89" s="16">
        <f t="shared" si="11"/>
        <v>126.51910204081634</v>
      </c>
      <c r="P89" s="8">
        <v>400</v>
      </c>
      <c r="Q89" s="8">
        <f t="shared" si="16"/>
        <v>5.0940974654377871E-2</v>
      </c>
      <c r="R89" s="60">
        <f t="shared" si="12"/>
        <v>31.629775510204084</v>
      </c>
      <c r="S89" s="61">
        <v>61.891836734693875</v>
      </c>
      <c r="T89" s="63">
        <v>65.59</v>
      </c>
      <c r="U89" s="58">
        <f t="shared" si="17"/>
        <v>20.745969757142859</v>
      </c>
      <c r="V89" s="65">
        <f t="shared" si="19"/>
        <v>3.0609460171165241</v>
      </c>
    </row>
    <row r="90" spans="1:22" ht="15.75" thickBot="1" x14ac:dyDescent="0.3">
      <c r="A90" s="1" t="s">
        <v>222</v>
      </c>
      <c r="B90" s="3" t="s">
        <v>17</v>
      </c>
      <c r="C90" s="3">
        <v>3</v>
      </c>
      <c r="D90" s="3" t="s">
        <v>27</v>
      </c>
      <c r="E90" s="3">
        <v>12</v>
      </c>
      <c r="F90" s="3">
        <v>11</v>
      </c>
      <c r="G90" s="21">
        <v>12</v>
      </c>
      <c r="H90" s="50">
        <f t="shared" si="18"/>
        <v>11.666666666666666</v>
      </c>
      <c r="I90" s="8">
        <v>361.6</v>
      </c>
      <c r="J90" s="1">
        <f t="shared" si="13"/>
        <v>353.40000000000003</v>
      </c>
      <c r="K90" s="8">
        <v>103.5</v>
      </c>
      <c r="L90" s="1">
        <f t="shared" si="14"/>
        <v>95.3</v>
      </c>
      <c r="M90" s="8">
        <v>46.39</v>
      </c>
      <c r="N90" s="53">
        <f t="shared" si="15"/>
        <v>38.19</v>
      </c>
      <c r="O90" s="16">
        <f t="shared" si="11"/>
        <v>124.81931314838073</v>
      </c>
      <c r="P90" s="8">
        <v>400</v>
      </c>
      <c r="Q90" s="8">
        <f t="shared" si="16"/>
        <v>5.0118103544473415E-2</v>
      </c>
      <c r="R90" s="60">
        <f t="shared" si="12"/>
        <v>31.204828287095182</v>
      </c>
      <c r="S90" s="61">
        <v>64.680443364917735</v>
      </c>
      <c r="T90" s="63">
        <v>65.59</v>
      </c>
      <c r="U90" s="58">
        <f t="shared" si="17"/>
        <v>20.467246873505733</v>
      </c>
      <c r="V90" s="65">
        <f t="shared" si="19"/>
        <v>2.6746995674653014</v>
      </c>
    </row>
    <row r="91" spans="1:22" ht="15.75" thickBot="1" x14ac:dyDescent="0.3">
      <c r="A91" s="1" t="s">
        <v>223</v>
      </c>
      <c r="B91" s="3" t="s">
        <v>17</v>
      </c>
      <c r="C91" s="3">
        <v>3</v>
      </c>
      <c r="D91" s="3" t="s">
        <v>27</v>
      </c>
      <c r="E91" s="3">
        <v>9</v>
      </c>
      <c r="F91" s="3">
        <v>8.5</v>
      </c>
      <c r="G91" s="21">
        <v>10</v>
      </c>
      <c r="H91" s="50">
        <f t="shared" si="18"/>
        <v>9.1666666666666661</v>
      </c>
      <c r="I91" s="8">
        <v>292.2</v>
      </c>
      <c r="J91" s="1">
        <f t="shared" si="13"/>
        <v>284</v>
      </c>
      <c r="K91" s="8">
        <v>100.7</v>
      </c>
      <c r="L91" s="1">
        <f t="shared" si="14"/>
        <v>92.5</v>
      </c>
      <c r="M91" s="8">
        <v>62.06</v>
      </c>
      <c r="N91" s="53">
        <f t="shared" si="15"/>
        <v>53.86</v>
      </c>
      <c r="O91" s="16">
        <f t="shared" si="11"/>
        <v>149.73494545937095</v>
      </c>
      <c r="P91" s="8">
        <v>400</v>
      </c>
      <c r="Q91" s="8">
        <f t="shared" si="16"/>
        <v>3.7675014984095846E-2</v>
      </c>
      <c r="R91" s="60">
        <f t="shared" si="12"/>
        <v>37.433736364842737</v>
      </c>
      <c r="S91" s="61">
        <v>47.276427655151068</v>
      </c>
      <c r="T91" s="63">
        <v>65.59</v>
      </c>
      <c r="U91" s="58">
        <f t="shared" si="17"/>
        <v>24.552787681700352</v>
      </c>
      <c r="V91" s="65">
        <f t="shared" si="19"/>
        <v>4.0836803307101173</v>
      </c>
    </row>
    <row r="92" spans="1:22" ht="15.75" thickBot="1" x14ac:dyDescent="0.3">
      <c r="A92" s="1" t="s">
        <v>224</v>
      </c>
      <c r="B92" s="3" t="s">
        <v>18</v>
      </c>
      <c r="C92" s="3">
        <v>3</v>
      </c>
      <c r="D92" s="3" t="s">
        <v>28</v>
      </c>
      <c r="E92" s="3">
        <v>9</v>
      </c>
      <c r="F92" s="3">
        <v>8.5</v>
      </c>
      <c r="G92" s="21">
        <v>10</v>
      </c>
      <c r="H92" s="50">
        <f t="shared" si="18"/>
        <v>9.1666666666666661</v>
      </c>
      <c r="I92" s="8">
        <v>292.2</v>
      </c>
      <c r="J92" s="1">
        <f t="shared" si="13"/>
        <v>284</v>
      </c>
      <c r="K92" s="8">
        <v>100.7</v>
      </c>
      <c r="L92" s="1" t="s">
        <v>32</v>
      </c>
      <c r="M92" s="8">
        <v>62.06</v>
      </c>
      <c r="N92" s="53">
        <f t="shared" si="15"/>
        <v>53.86</v>
      </c>
      <c r="O92" s="16">
        <f t="shared" si="11"/>
        <v>149.73494545937095</v>
      </c>
      <c r="P92" s="8">
        <v>400</v>
      </c>
      <c r="Q92" s="8">
        <f>(I92*S92%)/(P92*H92)</f>
        <v>3.7675014984095846E-2</v>
      </c>
      <c r="R92" s="60">
        <f t="shared" si="12"/>
        <v>37.433736364842737</v>
      </c>
      <c r="S92" s="61">
        <v>47.276427655151068</v>
      </c>
      <c r="T92" s="63">
        <v>54.85</v>
      </c>
      <c r="U92" s="58">
        <f t="shared" si="17"/>
        <v>20.532404396116242</v>
      </c>
      <c r="V92" s="65" t="s">
        <v>32</v>
      </c>
    </row>
    <row r="93" spans="1:22" ht="15.75" thickBot="1" x14ac:dyDescent="0.3">
      <c r="A93" s="1" t="s">
        <v>225</v>
      </c>
      <c r="B93" s="3" t="s">
        <v>18</v>
      </c>
      <c r="C93" s="3">
        <v>3</v>
      </c>
      <c r="D93" s="3" t="s">
        <v>28</v>
      </c>
      <c r="E93" s="3">
        <v>9</v>
      </c>
      <c r="F93" s="3">
        <v>11</v>
      </c>
      <c r="G93" s="21">
        <v>10</v>
      </c>
      <c r="H93" s="50">
        <f t="shared" si="18"/>
        <v>10</v>
      </c>
      <c r="I93" s="8">
        <v>239.5</v>
      </c>
      <c r="J93" s="1">
        <f t="shared" si="13"/>
        <v>231.3</v>
      </c>
      <c r="K93" s="8">
        <v>50.1</v>
      </c>
      <c r="L93" s="1">
        <f t="shared" si="14"/>
        <v>41.900000000000006</v>
      </c>
      <c r="M93" s="8">
        <v>24.31</v>
      </c>
      <c r="N93" s="53">
        <f t="shared" si="15"/>
        <v>16.11</v>
      </c>
      <c r="O93" s="16">
        <f t="shared" si="11"/>
        <v>78.861593745612794</v>
      </c>
      <c r="P93" s="8">
        <v>400</v>
      </c>
      <c r="Q93" s="8">
        <f t="shared" si="16"/>
        <v>3.9460655315527171E-2</v>
      </c>
      <c r="R93" s="60">
        <f t="shared" ref="R93:R126" si="20">((100000000/400)*O93)/1000000</f>
        <v>19.715398436403198</v>
      </c>
      <c r="S93" s="61">
        <v>65.905061069773978</v>
      </c>
      <c r="T93" s="63">
        <v>54.85</v>
      </c>
      <c r="U93" s="58">
        <f t="shared" si="17"/>
        <v>10.813896042367155</v>
      </c>
      <c r="V93" s="65">
        <f t="shared" si="19"/>
        <v>1.9715398436403198</v>
      </c>
    </row>
    <row r="94" spans="1:22" ht="15.75" thickBot="1" x14ac:dyDescent="0.3">
      <c r="A94" s="1" t="s">
        <v>226</v>
      </c>
      <c r="B94" s="3" t="s">
        <v>18</v>
      </c>
      <c r="C94" s="3">
        <v>3</v>
      </c>
      <c r="D94" s="3" t="s">
        <v>28</v>
      </c>
      <c r="E94" s="3">
        <v>8</v>
      </c>
      <c r="F94" s="3">
        <v>9</v>
      </c>
      <c r="G94" s="21">
        <v>10</v>
      </c>
      <c r="H94" s="50">
        <f t="shared" si="18"/>
        <v>9</v>
      </c>
      <c r="I94" s="8">
        <v>295</v>
      </c>
      <c r="J94" s="1">
        <f t="shared" si="13"/>
        <v>286.8</v>
      </c>
      <c r="K94" s="8">
        <v>109.1</v>
      </c>
      <c r="L94" s="1">
        <f t="shared" si="14"/>
        <v>100.89999999999999</v>
      </c>
      <c r="M94" s="8">
        <v>52.96</v>
      </c>
      <c r="N94" s="53">
        <f t="shared" si="15"/>
        <v>44.760000000000005</v>
      </c>
      <c r="O94" s="16">
        <f t="shared" si="11"/>
        <v>113.62117911854536</v>
      </c>
      <c r="P94" s="8">
        <v>400</v>
      </c>
      <c r="Q94" s="8">
        <f t="shared" si="16"/>
        <v>4.9480621571390368E-2</v>
      </c>
      <c r="R94" s="60">
        <f t="shared" si="20"/>
        <v>28.405294779636339</v>
      </c>
      <c r="S94" s="61">
        <v>60.383131409154345</v>
      </c>
      <c r="T94" s="63">
        <v>54.85</v>
      </c>
      <c r="U94" s="58">
        <f t="shared" si="17"/>
        <v>15.580304186630531</v>
      </c>
      <c r="V94" s="65">
        <f t="shared" si="19"/>
        <v>3.1561438644040378</v>
      </c>
    </row>
    <row r="95" spans="1:22" ht="15.75" thickBot="1" x14ac:dyDescent="0.3">
      <c r="A95" s="1" t="s">
        <v>227</v>
      </c>
      <c r="B95" s="3" t="s">
        <v>18</v>
      </c>
      <c r="C95" s="3">
        <v>3</v>
      </c>
      <c r="D95" s="3" t="s">
        <v>28</v>
      </c>
      <c r="E95" s="3">
        <v>11</v>
      </c>
      <c r="F95" s="3">
        <v>10</v>
      </c>
      <c r="G95" s="21">
        <v>11</v>
      </c>
      <c r="H95" s="50">
        <f t="shared" si="18"/>
        <v>10.666666666666666</v>
      </c>
      <c r="I95" s="8">
        <v>305.5</v>
      </c>
      <c r="J95" s="1">
        <f t="shared" si="13"/>
        <v>297.3</v>
      </c>
      <c r="K95" s="8">
        <v>90.6</v>
      </c>
      <c r="L95" s="1">
        <f t="shared" si="14"/>
        <v>82.399999999999991</v>
      </c>
      <c r="M95" s="8">
        <v>39.89</v>
      </c>
      <c r="N95" s="53">
        <f t="shared" si="15"/>
        <v>31.69</v>
      </c>
      <c r="O95" s="16">
        <f t="shared" si="11"/>
        <v>104.37478044555458</v>
      </c>
      <c r="P95" s="8">
        <v>400</v>
      </c>
      <c r="Q95" s="8">
        <f t="shared" si="16"/>
        <v>4.6463999884809447E-2</v>
      </c>
      <c r="R95" s="60">
        <f t="shared" si="20"/>
        <v>26.093695111388644</v>
      </c>
      <c r="S95" s="61">
        <v>64.892438464327427</v>
      </c>
      <c r="T95" s="63">
        <v>54.85</v>
      </c>
      <c r="U95" s="58">
        <f t="shared" si="17"/>
        <v>14.312391768596671</v>
      </c>
      <c r="V95" s="65">
        <f t="shared" si="19"/>
        <v>2.4462839166926855</v>
      </c>
    </row>
    <row r="96" spans="1:22" ht="15.75" thickBot="1" x14ac:dyDescent="0.3">
      <c r="A96" s="1" t="s">
        <v>228</v>
      </c>
      <c r="B96" s="3" t="s">
        <v>18</v>
      </c>
      <c r="C96" s="3">
        <v>3</v>
      </c>
      <c r="D96" s="3" t="s">
        <v>28</v>
      </c>
      <c r="E96" s="3">
        <v>9</v>
      </c>
      <c r="F96" s="3">
        <v>9</v>
      </c>
      <c r="G96" s="21">
        <v>10</v>
      </c>
      <c r="H96" s="50">
        <f t="shared" si="18"/>
        <v>9.3333333333333339</v>
      </c>
      <c r="I96" s="8">
        <v>369.6</v>
      </c>
      <c r="J96" s="1">
        <f t="shared" si="13"/>
        <v>361.40000000000003</v>
      </c>
      <c r="K96" s="8">
        <v>98.3</v>
      </c>
      <c r="L96" s="1">
        <f t="shared" si="14"/>
        <v>90.1</v>
      </c>
      <c r="M96" s="8">
        <v>46.82</v>
      </c>
      <c r="N96" s="53">
        <f t="shared" si="15"/>
        <v>38.620000000000005</v>
      </c>
      <c r="O96" s="16">
        <f t="shared" si="11"/>
        <v>134.93200008570489</v>
      </c>
      <c r="P96" s="8">
        <v>400</v>
      </c>
      <c r="Q96" s="8">
        <f t="shared" si="16"/>
        <v>6.2037443252670771E-2</v>
      </c>
      <c r="R96" s="60">
        <f t="shared" si="20"/>
        <v>33.733000021426221</v>
      </c>
      <c r="S96" s="61">
        <v>62.664084093606839</v>
      </c>
      <c r="T96" s="63">
        <v>54.85</v>
      </c>
      <c r="U96" s="58">
        <f t="shared" si="17"/>
        <v>18.502550511752283</v>
      </c>
      <c r="V96" s="65">
        <f t="shared" si="19"/>
        <v>3.6142500022956665</v>
      </c>
    </row>
    <row r="97" spans="1:22" s="19" customFormat="1" ht="15.75" thickBot="1" x14ac:dyDescent="0.3">
      <c r="A97" s="1" t="s">
        <v>229</v>
      </c>
      <c r="B97" s="17" t="s">
        <v>19</v>
      </c>
      <c r="C97" s="17">
        <v>4</v>
      </c>
      <c r="D97" s="17" t="s">
        <v>27</v>
      </c>
      <c r="E97" s="17">
        <v>13</v>
      </c>
      <c r="F97" s="17">
        <v>12</v>
      </c>
      <c r="G97" s="22">
        <v>13</v>
      </c>
      <c r="H97" s="50">
        <f t="shared" si="18"/>
        <v>12.666666666666666</v>
      </c>
      <c r="I97" s="18">
        <v>740.4</v>
      </c>
      <c r="J97" s="1">
        <f t="shared" si="13"/>
        <v>732.19999999999993</v>
      </c>
      <c r="K97" s="18">
        <v>140.80000000000001</v>
      </c>
      <c r="L97" s="1">
        <f t="shared" si="14"/>
        <v>132.60000000000002</v>
      </c>
      <c r="M97" s="18">
        <v>62.18</v>
      </c>
      <c r="N97" s="53">
        <f t="shared" si="15"/>
        <v>53.980000000000004</v>
      </c>
      <c r="O97" s="16">
        <f t="shared" si="11"/>
        <v>257.29500147693801</v>
      </c>
      <c r="P97" s="18">
        <v>400</v>
      </c>
      <c r="Q97" s="8">
        <f t="shared" si="16"/>
        <v>9.4780957776799665E-2</v>
      </c>
      <c r="R97" s="60">
        <f t="shared" si="20"/>
        <v>64.323750369234503</v>
      </c>
      <c r="S97" s="61">
        <v>64.860010724264129</v>
      </c>
      <c r="T97" s="63">
        <v>40.94</v>
      </c>
      <c r="U97" s="58">
        <f t="shared" si="17"/>
        <v>26.334143401164603</v>
      </c>
      <c r="V97" s="65">
        <f t="shared" si="19"/>
        <v>5.078190818623777</v>
      </c>
    </row>
    <row r="98" spans="1:22" ht="15.75" thickBot="1" x14ac:dyDescent="0.3">
      <c r="A98" s="1" t="s">
        <v>230</v>
      </c>
      <c r="B98" s="3" t="s">
        <v>19</v>
      </c>
      <c r="C98" s="3">
        <v>4</v>
      </c>
      <c r="D98" s="3" t="s">
        <v>27</v>
      </c>
      <c r="E98" s="3">
        <v>6</v>
      </c>
      <c r="F98" s="3">
        <v>7</v>
      </c>
      <c r="G98" s="21">
        <v>8</v>
      </c>
      <c r="H98" s="50">
        <f t="shared" si="18"/>
        <v>7</v>
      </c>
      <c r="I98" s="8">
        <v>386.6</v>
      </c>
      <c r="J98" s="1">
        <f t="shared" si="13"/>
        <v>378.40000000000003</v>
      </c>
      <c r="K98" s="8">
        <v>151.69999999999999</v>
      </c>
      <c r="L98" s="1">
        <f t="shared" si="14"/>
        <v>143.5</v>
      </c>
      <c r="M98" s="8">
        <v>50.25</v>
      </c>
      <c r="N98" s="53">
        <f t="shared" si="15"/>
        <v>42.05</v>
      </c>
      <c r="O98" s="16">
        <f t="shared" ref="O98:O126" si="21">(J98/100)*(100-S98)</f>
        <v>97.55596993448863</v>
      </c>
      <c r="P98" s="8">
        <v>400</v>
      </c>
      <c r="Q98" s="8">
        <f t="shared" si="16"/>
        <v>0.10247499058378011</v>
      </c>
      <c r="R98" s="60">
        <f t="shared" si="20"/>
        <v>24.388992483622157</v>
      </c>
      <c r="S98" s="61">
        <v>74.218824013084401</v>
      </c>
      <c r="T98" s="63">
        <v>40.94</v>
      </c>
      <c r="U98" s="58">
        <f t="shared" si="17"/>
        <v>9.9848535227949107</v>
      </c>
      <c r="V98" s="65">
        <f t="shared" si="19"/>
        <v>3.4841417833745938</v>
      </c>
    </row>
    <row r="99" spans="1:22" ht="15.75" thickBot="1" x14ac:dyDescent="0.3">
      <c r="A99" s="1" t="s">
        <v>231</v>
      </c>
      <c r="B99" s="3" t="s">
        <v>19</v>
      </c>
      <c r="C99" s="3">
        <v>4</v>
      </c>
      <c r="D99" s="3" t="s">
        <v>27</v>
      </c>
      <c r="E99" s="3">
        <v>9</v>
      </c>
      <c r="F99" s="3">
        <v>10</v>
      </c>
      <c r="G99" s="21">
        <v>11</v>
      </c>
      <c r="H99" s="50">
        <f t="shared" si="18"/>
        <v>10</v>
      </c>
      <c r="I99" s="8">
        <v>326.7</v>
      </c>
      <c r="J99" s="1">
        <f t="shared" si="13"/>
        <v>318.5</v>
      </c>
      <c r="K99" s="8">
        <v>81.8</v>
      </c>
      <c r="L99" s="1">
        <f t="shared" si="14"/>
        <v>73.599999999999994</v>
      </c>
      <c r="M99" s="8">
        <v>29.51</v>
      </c>
      <c r="N99" s="53">
        <f t="shared" si="15"/>
        <v>21.310000000000002</v>
      </c>
      <c r="O99" s="16">
        <f t="shared" si="21"/>
        <v>81.766794153506737</v>
      </c>
      <c r="P99" s="8">
        <v>400</v>
      </c>
      <c r="Q99" s="8">
        <f t="shared" si="16"/>
        <v>6.0707015973351132E-2</v>
      </c>
      <c r="R99" s="60">
        <f t="shared" si="20"/>
        <v>20.441698538376684</v>
      </c>
      <c r="S99" s="61">
        <v>74.327537157454714</v>
      </c>
      <c r="T99" s="63">
        <v>40.94</v>
      </c>
      <c r="U99" s="58">
        <f t="shared" si="17"/>
        <v>8.3688313816114146</v>
      </c>
      <c r="V99" s="65">
        <f t="shared" si="19"/>
        <v>2.0441698538376682</v>
      </c>
    </row>
    <row r="100" spans="1:22" ht="15.75" thickBot="1" x14ac:dyDescent="0.3">
      <c r="A100" s="1" t="s">
        <v>232</v>
      </c>
      <c r="B100" s="12" t="s">
        <v>19</v>
      </c>
      <c r="C100" s="3">
        <v>4</v>
      </c>
      <c r="D100" s="3" t="s">
        <v>27</v>
      </c>
      <c r="E100" s="3">
        <v>11</v>
      </c>
      <c r="F100" s="3">
        <v>11</v>
      </c>
      <c r="G100" s="21">
        <v>11.5</v>
      </c>
      <c r="H100" s="50">
        <f t="shared" si="18"/>
        <v>11.166666666666666</v>
      </c>
      <c r="I100" s="8">
        <v>392.8</v>
      </c>
      <c r="J100" s="1">
        <f>I100-$AB$3</f>
        <v>386.19</v>
      </c>
      <c r="K100" s="8">
        <v>163.1</v>
      </c>
      <c r="L100" s="1">
        <f>K100-$AB$3</f>
        <v>156.48999999999998</v>
      </c>
      <c r="M100" s="8">
        <v>47.45</v>
      </c>
      <c r="N100" s="53">
        <f>M100-$AB$3</f>
        <v>40.840000000000003</v>
      </c>
      <c r="O100" s="16">
        <f t="shared" si="21"/>
        <v>89.15227162484787</v>
      </c>
      <c r="P100" s="8">
        <v>400</v>
      </c>
      <c r="Q100" s="8">
        <f t="shared" si="16"/>
        <v>6.7639209977703979E-2</v>
      </c>
      <c r="R100" s="60">
        <f t="shared" si="20"/>
        <v>22.288067906211968</v>
      </c>
      <c r="S100" s="61">
        <v>76.914919696302888</v>
      </c>
      <c r="T100" s="63">
        <v>40.94</v>
      </c>
      <c r="U100" s="58">
        <f t="shared" si="17"/>
        <v>9.1247350008031791</v>
      </c>
      <c r="V100" s="65">
        <f t="shared" si="19"/>
        <v>1.9959463796607733</v>
      </c>
    </row>
    <row r="101" spans="1:22" ht="15.75" thickBot="1" x14ac:dyDescent="0.3">
      <c r="A101" s="1" t="s">
        <v>233</v>
      </c>
      <c r="B101" s="12" t="s">
        <v>19</v>
      </c>
      <c r="C101" s="3">
        <v>4</v>
      </c>
      <c r="D101" s="3" t="s">
        <v>27</v>
      </c>
      <c r="E101" s="3">
        <v>11</v>
      </c>
      <c r="F101" s="3">
        <v>12.5</v>
      </c>
      <c r="G101" s="21">
        <v>11</v>
      </c>
      <c r="H101" s="50">
        <f t="shared" si="18"/>
        <v>11.5</v>
      </c>
      <c r="I101" s="8">
        <v>462.7</v>
      </c>
      <c r="J101" s="1">
        <f t="shared" ref="J101:J106" si="22">I101-$AB$3</f>
        <v>456.09</v>
      </c>
      <c r="K101" s="8">
        <v>143.80000000000001</v>
      </c>
      <c r="L101" s="1">
        <f t="shared" ref="L101:L106" si="23">K101-$AB$3</f>
        <v>137.19</v>
      </c>
      <c r="M101" s="8">
        <v>43.71</v>
      </c>
      <c r="N101" s="53">
        <f t="shared" ref="N101:N106" si="24">M101-$AB$3</f>
        <v>37.1</v>
      </c>
      <c r="O101" s="16">
        <f t="shared" si="21"/>
        <v>108.40469982751677</v>
      </c>
      <c r="P101" s="8">
        <v>400</v>
      </c>
      <c r="Q101" s="8">
        <f t="shared" si="16"/>
        <v>7.6679177731801593E-2</v>
      </c>
      <c r="R101" s="60">
        <f t="shared" si="20"/>
        <v>27.101174956879191</v>
      </c>
      <c r="S101" s="61">
        <v>76.231730617308699</v>
      </c>
      <c r="T101" s="63">
        <v>40.94</v>
      </c>
      <c r="U101" s="58">
        <f t="shared" si="17"/>
        <v>11.095221027346341</v>
      </c>
      <c r="V101" s="65">
        <f t="shared" si="19"/>
        <v>2.3566239092938428</v>
      </c>
    </row>
    <row r="102" spans="1:22" ht="15.75" thickBot="1" x14ac:dyDescent="0.3">
      <c r="A102" s="1" t="s">
        <v>234</v>
      </c>
      <c r="B102" s="12" t="s">
        <v>20</v>
      </c>
      <c r="C102" s="3">
        <v>4</v>
      </c>
      <c r="D102" s="3" t="s">
        <v>26</v>
      </c>
      <c r="E102" s="3">
        <v>5</v>
      </c>
      <c r="F102" s="3">
        <v>4</v>
      </c>
      <c r="G102" s="21">
        <v>5</v>
      </c>
      <c r="H102" s="50">
        <f t="shared" si="18"/>
        <v>4.666666666666667</v>
      </c>
      <c r="I102" s="8">
        <v>301</v>
      </c>
      <c r="J102" s="1">
        <f t="shared" si="22"/>
        <v>294.39</v>
      </c>
      <c r="K102" s="8">
        <v>107.2</v>
      </c>
      <c r="L102" s="1">
        <f t="shared" si="23"/>
        <v>100.59</v>
      </c>
      <c r="M102" s="8">
        <v>50.27</v>
      </c>
      <c r="N102" s="53">
        <f t="shared" si="24"/>
        <v>43.660000000000004</v>
      </c>
      <c r="O102" s="16">
        <f t="shared" si="21"/>
        <v>69.971408235704914</v>
      </c>
      <c r="P102" s="8">
        <v>400</v>
      </c>
      <c r="Q102" s="8">
        <f t="shared" si="16"/>
        <v>0.12292366562041027</v>
      </c>
      <c r="R102" s="60">
        <f>((100000000/400)*O102)/1000000</f>
        <v>17.492852058926228</v>
      </c>
      <c r="S102" s="61">
        <v>76.231730617308699</v>
      </c>
      <c r="T102" s="63">
        <v>33.69</v>
      </c>
      <c r="U102" s="58">
        <f t="shared" si="17"/>
        <v>5.8933418586522457</v>
      </c>
      <c r="V102" s="65">
        <f t="shared" si="19"/>
        <v>3.7484682983413342</v>
      </c>
    </row>
    <row r="103" spans="1:22" ht="15.75" thickBot="1" x14ac:dyDescent="0.3">
      <c r="A103" s="1" t="s">
        <v>235</v>
      </c>
      <c r="B103" s="12" t="s">
        <v>20</v>
      </c>
      <c r="C103" s="3">
        <v>4</v>
      </c>
      <c r="D103" s="3" t="s">
        <v>26</v>
      </c>
      <c r="E103" s="3">
        <v>8</v>
      </c>
      <c r="F103" s="3">
        <v>8</v>
      </c>
      <c r="G103" s="21">
        <v>7.5</v>
      </c>
      <c r="H103" s="50">
        <f t="shared" si="18"/>
        <v>7.833333333333333</v>
      </c>
      <c r="I103" s="8">
        <v>39.29</v>
      </c>
      <c r="J103" s="1">
        <f t="shared" si="22"/>
        <v>32.68</v>
      </c>
      <c r="K103" s="8">
        <v>110</v>
      </c>
      <c r="L103" s="1">
        <f t="shared" si="23"/>
        <v>103.39</v>
      </c>
      <c r="M103" s="8">
        <v>48.8</v>
      </c>
      <c r="N103" s="53">
        <f t="shared" si="24"/>
        <v>42.19</v>
      </c>
      <c r="O103" s="16">
        <f t="shared" si="21"/>
        <v>12.063962574617578</v>
      </c>
      <c r="P103" s="8">
        <v>400</v>
      </c>
      <c r="Q103" s="8">
        <f t="shared" si="16"/>
        <v>7.910402391109881E-3</v>
      </c>
      <c r="R103" s="60">
        <f t="shared" si="20"/>
        <v>3.0159906436543946</v>
      </c>
      <c r="S103" s="61">
        <v>63.084569845111446</v>
      </c>
      <c r="T103" s="63">
        <v>33.69</v>
      </c>
      <c r="U103" s="58">
        <f t="shared" si="17"/>
        <v>1.0160872478471654</v>
      </c>
      <c r="V103" s="65">
        <f t="shared" si="19"/>
        <v>0.38502008216864614</v>
      </c>
    </row>
    <row r="104" spans="1:22" ht="15.75" thickBot="1" x14ac:dyDescent="0.3">
      <c r="A104" s="1" t="s">
        <v>236</v>
      </c>
      <c r="B104" s="12" t="s">
        <v>20</v>
      </c>
      <c r="C104" s="3">
        <v>4</v>
      </c>
      <c r="D104" s="3" t="s">
        <v>26</v>
      </c>
      <c r="E104" s="3">
        <v>4</v>
      </c>
      <c r="F104" s="3">
        <v>5</v>
      </c>
      <c r="G104" s="21">
        <v>4</v>
      </c>
      <c r="H104" s="50">
        <f t="shared" si="18"/>
        <v>4.333333333333333</v>
      </c>
      <c r="I104" s="8">
        <v>244.3</v>
      </c>
      <c r="J104" s="1">
        <f t="shared" si="22"/>
        <v>237.69</v>
      </c>
      <c r="K104" s="8">
        <v>93.4</v>
      </c>
      <c r="L104" s="1">
        <f t="shared" si="23"/>
        <v>86.79</v>
      </c>
      <c r="M104" s="8">
        <v>38.22</v>
      </c>
      <c r="N104" s="53">
        <f t="shared" si="24"/>
        <v>31.61</v>
      </c>
      <c r="O104" s="16">
        <f t="shared" si="21"/>
        <v>78.632138662901909</v>
      </c>
      <c r="P104" s="8">
        <v>400</v>
      </c>
      <c r="Q104" s="8">
        <f t="shared" si="16"/>
        <v>9.4316050458385675E-2</v>
      </c>
      <c r="R104" s="60">
        <f t="shared" si="20"/>
        <v>19.658034665725477</v>
      </c>
      <c r="S104" s="61">
        <v>66.918196532078795</v>
      </c>
      <c r="T104" s="63">
        <v>33.69</v>
      </c>
      <c r="U104" s="58">
        <f t="shared" si="17"/>
        <v>6.6227918788829125</v>
      </c>
      <c r="V104" s="65">
        <f t="shared" si="19"/>
        <v>4.536469538244341</v>
      </c>
    </row>
    <row r="105" spans="1:22" ht="15.75" thickBot="1" x14ac:dyDescent="0.3">
      <c r="A105" s="1" t="s">
        <v>237</v>
      </c>
      <c r="B105" s="12" t="s">
        <v>20</v>
      </c>
      <c r="C105" s="3">
        <v>4</v>
      </c>
      <c r="D105" s="3" t="s">
        <v>26</v>
      </c>
      <c r="E105" s="3">
        <v>6</v>
      </c>
      <c r="F105" s="3">
        <v>7</v>
      </c>
      <c r="G105" s="21">
        <v>6</v>
      </c>
      <c r="H105" s="50">
        <f t="shared" si="18"/>
        <v>6.333333333333333</v>
      </c>
      <c r="I105" s="8">
        <v>339.8</v>
      </c>
      <c r="J105" s="1">
        <f t="shared" si="22"/>
        <v>333.19</v>
      </c>
      <c r="K105" s="8">
        <v>120.7</v>
      </c>
      <c r="L105" s="1">
        <f t="shared" si="23"/>
        <v>114.09</v>
      </c>
      <c r="M105" s="8">
        <v>56.37</v>
      </c>
      <c r="N105" s="53">
        <f t="shared" si="24"/>
        <v>49.76</v>
      </c>
      <c r="O105" s="16">
        <f t="shared" si="21"/>
        <v>133.45939138747073</v>
      </c>
      <c r="P105" s="8">
        <v>400</v>
      </c>
      <c r="Q105" s="8">
        <f t="shared" si="16"/>
        <v>8.0405119893506474E-2</v>
      </c>
      <c r="R105" s="60">
        <f t="shared" si="20"/>
        <v>33.364847846867683</v>
      </c>
      <c r="S105" s="61">
        <v>59.944958916092702</v>
      </c>
      <c r="T105" s="63">
        <v>33.69</v>
      </c>
      <c r="U105" s="58">
        <f t="shared" si="17"/>
        <v>11.240617239609721</v>
      </c>
      <c r="V105" s="65">
        <f t="shared" si="19"/>
        <v>5.2681338705580556</v>
      </c>
    </row>
    <row r="106" spans="1:22" ht="15.75" thickBot="1" x14ac:dyDescent="0.3">
      <c r="A106" s="1" t="s">
        <v>238</v>
      </c>
      <c r="B106" s="12" t="s">
        <v>20</v>
      </c>
      <c r="C106" s="3">
        <v>4</v>
      </c>
      <c r="D106" s="3" t="s">
        <v>26</v>
      </c>
      <c r="E106" s="3">
        <v>4</v>
      </c>
      <c r="F106" s="3">
        <v>5</v>
      </c>
      <c r="G106" s="21">
        <v>6</v>
      </c>
      <c r="H106" s="50">
        <f t="shared" si="18"/>
        <v>5</v>
      </c>
      <c r="I106" s="8">
        <v>292.60000000000002</v>
      </c>
      <c r="J106" s="1">
        <f t="shared" si="22"/>
        <v>285.99</v>
      </c>
      <c r="K106" s="8">
        <v>104.7</v>
      </c>
      <c r="L106" s="1">
        <f t="shared" si="23"/>
        <v>98.09</v>
      </c>
      <c r="M106" s="8">
        <v>46.37</v>
      </c>
      <c r="N106" s="53">
        <f t="shared" si="24"/>
        <v>39.76</v>
      </c>
      <c r="O106" s="16">
        <f t="shared" si="21"/>
        <v>106.96302105445913</v>
      </c>
      <c r="P106" s="8">
        <v>400</v>
      </c>
      <c r="Q106" s="8">
        <f t="shared" si="16"/>
        <v>9.1582387565063927E-2</v>
      </c>
      <c r="R106" s="60">
        <f t="shared" si="20"/>
        <v>26.740755263614783</v>
      </c>
      <c r="S106" s="61">
        <v>62.599034562586411</v>
      </c>
      <c r="T106" s="63">
        <v>33.69</v>
      </c>
      <c r="U106" s="58">
        <f t="shared" si="17"/>
        <v>9.0089604483118197</v>
      </c>
      <c r="V106" s="65">
        <f t="shared" si="19"/>
        <v>5.3481510527229563</v>
      </c>
    </row>
    <row r="107" spans="1:22" ht="15.75" thickBot="1" x14ac:dyDescent="0.3">
      <c r="A107" s="1" t="s">
        <v>239</v>
      </c>
      <c r="B107" s="3" t="s">
        <v>21</v>
      </c>
      <c r="C107" s="3">
        <v>4</v>
      </c>
      <c r="D107" s="3" t="s">
        <v>27</v>
      </c>
      <c r="E107" s="3">
        <v>5</v>
      </c>
      <c r="F107" s="3">
        <v>5</v>
      </c>
      <c r="G107" s="21">
        <v>6</v>
      </c>
      <c r="H107" s="50">
        <f t="shared" si="18"/>
        <v>5.333333333333333</v>
      </c>
      <c r="I107" s="8">
        <v>288.39999999999998</v>
      </c>
      <c r="J107" s="1">
        <f t="shared" si="13"/>
        <v>280.2</v>
      </c>
      <c r="K107" s="8">
        <v>50.6</v>
      </c>
      <c r="L107" s="1">
        <f t="shared" si="14"/>
        <v>42.400000000000006</v>
      </c>
      <c r="M107" s="8">
        <v>35.78</v>
      </c>
      <c r="N107" s="53">
        <f t="shared" si="15"/>
        <v>27.580000000000002</v>
      </c>
      <c r="O107" s="16">
        <f t="shared" si="21"/>
        <v>163.75602799600745</v>
      </c>
      <c r="P107" s="8">
        <v>400</v>
      </c>
      <c r="Q107" s="8">
        <f t="shared" si="16"/>
        <v>5.6180476321519429E-2</v>
      </c>
      <c r="R107" s="60">
        <f t="shared" si="20"/>
        <v>40.939006999001862</v>
      </c>
      <c r="S107" s="61">
        <v>41.557448966449876</v>
      </c>
      <c r="T107" s="63">
        <v>61.33</v>
      </c>
      <c r="U107" s="58">
        <f t="shared" si="17"/>
        <v>25.107892992487841</v>
      </c>
      <c r="V107" s="65">
        <f t="shared" si="19"/>
        <v>7.6760638123128491</v>
      </c>
    </row>
    <row r="108" spans="1:22" ht="15.75" thickBot="1" x14ac:dyDescent="0.3">
      <c r="A108" s="1" t="s">
        <v>240</v>
      </c>
      <c r="B108" s="12" t="s">
        <v>21</v>
      </c>
      <c r="C108" s="3">
        <v>4</v>
      </c>
      <c r="D108" s="3" t="s">
        <v>27</v>
      </c>
      <c r="E108" s="3">
        <v>5</v>
      </c>
      <c r="F108" s="3">
        <v>5</v>
      </c>
      <c r="G108" s="21">
        <v>7.5</v>
      </c>
      <c r="H108" s="50">
        <f t="shared" si="18"/>
        <v>5.833333333333333</v>
      </c>
      <c r="I108" s="8">
        <v>287.7</v>
      </c>
      <c r="J108" s="1">
        <f>I108-$AB$3</f>
        <v>281.08999999999997</v>
      </c>
      <c r="K108" s="8">
        <v>85.2</v>
      </c>
      <c r="L108" s="1">
        <f t="shared" si="14"/>
        <v>77</v>
      </c>
      <c r="M108" s="8">
        <v>39.9</v>
      </c>
      <c r="N108" s="53">
        <f t="shared" si="15"/>
        <v>31.7</v>
      </c>
      <c r="O108" s="16">
        <f t="shared" si="21"/>
        <v>104.29606901703366</v>
      </c>
      <c r="P108" s="8">
        <v>400</v>
      </c>
      <c r="Q108" s="8">
        <f t="shared" si="16"/>
        <v>7.7550577004517243E-2</v>
      </c>
      <c r="R108" s="60">
        <f t="shared" si="20"/>
        <v>26.074017254258418</v>
      </c>
      <c r="S108" s="61">
        <v>62.895845096932064</v>
      </c>
      <c r="T108" s="63">
        <v>61.33</v>
      </c>
      <c r="U108" s="58">
        <f t="shared" si="17"/>
        <v>15.991194782036686</v>
      </c>
      <c r="V108" s="65">
        <f t="shared" si="19"/>
        <v>4.4698315293014437</v>
      </c>
    </row>
    <row r="109" spans="1:22" ht="15.75" thickBot="1" x14ac:dyDescent="0.3">
      <c r="A109" s="1" t="s">
        <v>241</v>
      </c>
      <c r="B109" s="12" t="s">
        <v>21</v>
      </c>
      <c r="C109" s="3">
        <v>4</v>
      </c>
      <c r="D109" s="3" t="s">
        <v>27</v>
      </c>
      <c r="E109" s="3">
        <v>7</v>
      </c>
      <c r="F109" s="3">
        <v>5</v>
      </c>
      <c r="G109" s="21">
        <v>6</v>
      </c>
      <c r="H109" s="50">
        <f t="shared" si="18"/>
        <v>6</v>
      </c>
      <c r="I109" s="8">
        <v>323.8</v>
      </c>
      <c r="J109" s="1">
        <f t="shared" ref="J109:J122" si="25">I109-$AB$3</f>
        <v>317.19</v>
      </c>
      <c r="K109" s="8">
        <v>127.4</v>
      </c>
      <c r="L109" s="1">
        <f t="shared" si="14"/>
        <v>119.2</v>
      </c>
      <c r="M109" s="8">
        <v>56.79</v>
      </c>
      <c r="N109" s="53">
        <f t="shared" si="15"/>
        <v>48.59</v>
      </c>
      <c r="O109" s="16">
        <f t="shared" si="21"/>
        <v>116.00243590782767</v>
      </c>
      <c r="P109" s="8">
        <v>400</v>
      </c>
      <c r="Q109" s="8">
        <f t="shared" si="16"/>
        <v>8.5575067064227267E-2</v>
      </c>
      <c r="R109" s="60">
        <f t="shared" si="20"/>
        <v>29.000608976956919</v>
      </c>
      <c r="S109" s="61">
        <v>63.428091709124601</v>
      </c>
      <c r="T109" s="63">
        <v>61.33</v>
      </c>
      <c r="U109" s="58">
        <f t="shared" si="17"/>
        <v>17.786073485567677</v>
      </c>
      <c r="V109" s="65">
        <f t="shared" si="19"/>
        <v>4.8334348294928198</v>
      </c>
    </row>
    <row r="110" spans="1:22" ht="15.75" thickBot="1" x14ac:dyDescent="0.3">
      <c r="A110" s="1" t="s">
        <v>242</v>
      </c>
      <c r="B110" s="12" t="s">
        <v>21</v>
      </c>
      <c r="C110" s="3">
        <v>4</v>
      </c>
      <c r="D110" s="3" t="s">
        <v>27</v>
      </c>
      <c r="E110" s="3">
        <v>8</v>
      </c>
      <c r="F110" s="3">
        <v>9</v>
      </c>
      <c r="G110" s="21">
        <v>8</v>
      </c>
      <c r="H110" s="50">
        <f t="shared" si="18"/>
        <v>8.3333333333333339</v>
      </c>
      <c r="I110" s="8">
        <v>356.1</v>
      </c>
      <c r="J110" s="1">
        <f t="shared" si="25"/>
        <v>349.49</v>
      </c>
      <c r="K110" s="8">
        <v>127.6</v>
      </c>
      <c r="L110" s="1">
        <f t="shared" si="14"/>
        <v>119.39999999999999</v>
      </c>
      <c r="M110" s="8">
        <v>35.65</v>
      </c>
      <c r="N110" s="53">
        <f t="shared" si="15"/>
        <v>27.45</v>
      </c>
      <c r="O110" s="16">
        <f t="shared" si="21"/>
        <v>71.206861200269671</v>
      </c>
      <c r="P110" s="8">
        <v>400</v>
      </c>
      <c r="Q110" s="8">
        <f t="shared" si="16"/>
        <v>8.5063915184912839E-2</v>
      </c>
      <c r="R110" s="60">
        <f t="shared" si="20"/>
        <v>17.801715300067418</v>
      </c>
      <c r="S110" s="61">
        <v>79.625493948247538</v>
      </c>
      <c r="T110" s="63">
        <v>61.33</v>
      </c>
      <c r="U110" s="58">
        <f t="shared" si="17"/>
        <v>10.917791993531347</v>
      </c>
      <c r="V110" s="65">
        <f t="shared" si="19"/>
        <v>2.1362058360080898</v>
      </c>
    </row>
    <row r="111" spans="1:22" ht="15.75" thickBot="1" x14ac:dyDescent="0.3">
      <c r="A111" s="1" t="s">
        <v>243</v>
      </c>
      <c r="B111" s="12" t="s">
        <v>21</v>
      </c>
      <c r="C111" s="3">
        <v>4</v>
      </c>
      <c r="D111" s="3" t="s">
        <v>27</v>
      </c>
      <c r="E111" s="3">
        <v>8</v>
      </c>
      <c r="F111" s="3">
        <v>9</v>
      </c>
      <c r="G111" s="21">
        <v>8</v>
      </c>
      <c r="H111" s="50">
        <f t="shared" si="18"/>
        <v>8.3333333333333339</v>
      </c>
      <c r="I111" s="8">
        <v>356.1</v>
      </c>
      <c r="J111" s="1">
        <f t="shared" si="25"/>
        <v>349.49</v>
      </c>
      <c r="K111" s="8">
        <v>127.6</v>
      </c>
      <c r="L111" s="1">
        <f t="shared" si="14"/>
        <v>119.39999999999999</v>
      </c>
      <c r="M111" s="8">
        <v>62.65</v>
      </c>
      <c r="N111" s="53">
        <f t="shared" si="15"/>
        <v>54.45</v>
      </c>
      <c r="O111" s="16">
        <f t="shared" si="21"/>
        <v>142.39265265241914</v>
      </c>
      <c r="P111" s="8">
        <v>400</v>
      </c>
      <c r="Q111" s="8">
        <f t="shared" si="16"/>
        <v>6.3304270843635185E-2</v>
      </c>
      <c r="R111" s="60">
        <f t="shared" si="20"/>
        <v>35.598163163104786</v>
      </c>
      <c r="S111" s="61">
        <v>59.257016609225111</v>
      </c>
      <c r="T111" s="63">
        <v>61.33</v>
      </c>
      <c r="U111" s="58">
        <f t="shared" si="17"/>
        <v>21.832353467932165</v>
      </c>
      <c r="V111" s="65">
        <f t="shared" si="19"/>
        <v>4.2717795795725744</v>
      </c>
    </row>
    <row r="112" spans="1:22" ht="15.75" thickBot="1" x14ac:dyDescent="0.3">
      <c r="A112" s="1" t="s">
        <v>244</v>
      </c>
      <c r="B112" s="12" t="s">
        <v>22</v>
      </c>
      <c r="C112" s="3">
        <v>4</v>
      </c>
      <c r="D112" s="3" t="s">
        <v>28</v>
      </c>
      <c r="E112" s="3">
        <v>6</v>
      </c>
      <c r="F112" s="3">
        <v>7</v>
      </c>
      <c r="G112" s="21">
        <v>5</v>
      </c>
      <c r="H112" s="50">
        <f t="shared" si="18"/>
        <v>6</v>
      </c>
      <c r="I112" s="8">
        <v>295.3</v>
      </c>
      <c r="J112" s="1">
        <f t="shared" si="25"/>
        <v>288.69</v>
      </c>
      <c r="K112" s="8">
        <v>135.6</v>
      </c>
      <c r="L112" s="1">
        <f t="shared" si="14"/>
        <v>127.39999999999999</v>
      </c>
      <c r="M112" s="8">
        <v>58.67</v>
      </c>
      <c r="N112" s="53">
        <f t="shared" si="15"/>
        <v>50.47</v>
      </c>
      <c r="O112" s="16">
        <f t="shared" si="21"/>
        <v>103.11896758031239</v>
      </c>
      <c r="P112" s="8">
        <v>400</v>
      </c>
      <c r="Q112" s="8">
        <f t="shared" si="16"/>
        <v>7.9091652339784532E-2</v>
      </c>
      <c r="R112" s="60">
        <f t="shared" si="20"/>
        <v>25.779741895078097</v>
      </c>
      <c r="S112" s="61">
        <v>64.280381176932906</v>
      </c>
      <c r="T112" s="63">
        <v>47.68</v>
      </c>
      <c r="U112" s="58">
        <f t="shared" si="17"/>
        <v>12.291780935573236</v>
      </c>
      <c r="V112" s="65">
        <f t="shared" si="19"/>
        <v>4.2966236491796828</v>
      </c>
    </row>
    <row r="113" spans="1:22" ht="15.75" thickBot="1" x14ac:dyDescent="0.3">
      <c r="A113" s="1" t="s">
        <v>245</v>
      </c>
      <c r="B113" s="12" t="s">
        <v>22</v>
      </c>
      <c r="C113" s="3">
        <v>4</v>
      </c>
      <c r="D113" s="3" t="s">
        <v>28</v>
      </c>
      <c r="E113" s="3">
        <v>7</v>
      </c>
      <c r="F113" s="3">
        <v>6</v>
      </c>
      <c r="G113" s="21">
        <v>8</v>
      </c>
      <c r="H113" s="50">
        <f t="shared" si="18"/>
        <v>7</v>
      </c>
      <c r="I113" s="8">
        <v>434.8</v>
      </c>
      <c r="J113" s="1">
        <f t="shared" si="25"/>
        <v>428.19</v>
      </c>
      <c r="K113" s="8">
        <v>149.4</v>
      </c>
      <c r="L113" s="1">
        <f t="shared" si="14"/>
        <v>141.20000000000002</v>
      </c>
      <c r="M113" s="8">
        <v>64.69</v>
      </c>
      <c r="N113" s="53">
        <f t="shared" si="15"/>
        <v>56.489999999999995</v>
      </c>
      <c r="O113" s="16">
        <f t="shared" si="21"/>
        <v>153.31166316259015</v>
      </c>
      <c r="P113" s="8">
        <v>400</v>
      </c>
      <c r="Q113" s="8">
        <f t="shared" si="16"/>
        <v>9.96863048587458E-2</v>
      </c>
      <c r="R113" s="60">
        <f t="shared" si="20"/>
        <v>38.327915790647538</v>
      </c>
      <c r="S113" s="61">
        <v>64.195412512531789</v>
      </c>
      <c r="T113" s="63">
        <v>47.68</v>
      </c>
      <c r="U113" s="58">
        <f t="shared" si="17"/>
        <v>18.274750248980745</v>
      </c>
      <c r="V113" s="65">
        <f t="shared" si="19"/>
        <v>5.4754165415210769</v>
      </c>
    </row>
    <row r="114" spans="1:22" ht="15.75" thickBot="1" x14ac:dyDescent="0.3">
      <c r="A114" s="1" t="s">
        <v>246</v>
      </c>
      <c r="B114" s="12" t="s">
        <v>22</v>
      </c>
      <c r="C114" s="3">
        <v>4</v>
      </c>
      <c r="D114" s="3" t="s">
        <v>28</v>
      </c>
      <c r="E114" s="3">
        <v>7</v>
      </c>
      <c r="F114" s="3">
        <v>6</v>
      </c>
      <c r="G114" s="21">
        <v>7</v>
      </c>
      <c r="H114" s="50">
        <f t="shared" si="18"/>
        <v>6.666666666666667</v>
      </c>
      <c r="I114" s="8">
        <v>445.5</v>
      </c>
      <c r="J114" s="1">
        <f t="shared" si="25"/>
        <v>438.89</v>
      </c>
      <c r="K114" s="8">
        <v>125.9</v>
      </c>
      <c r="L114" s="1">
        <f t="shared" si="14"/>
        <v>117.7</v>
      </c>
      <c r="M114" s="8">
        <v>48.51</v>
      </c>
      <c r="N114" s="53">
        <f t="shared" si="15"/>
        <v>40.31</v>
      </c>
      <c r="O114" s="16">
        <f t="shared" si="21"/>
        <v>133.52284791964814</v>
      </c>
      <c r="P114" s="8">
        <v>400</v>
      </c>
      <c r="Q114" s="8">
        <f t="shared" si="16"/>
        <v>0.11623732562697663</v>
      </c>
      <c r="R114" s="60">
        <f t="shared" si="20"/>
        <v>33.380711979912036</v>
      </c>
      <c r="S114" s="61">
        <v>69.577149645777268</v>
      </c>
      <c r="T114" s="63">
        <v>47.68</v>
      </c>
      <c r="U114" s="58">
        <f t="shared" si="17"/>
        <v>15.915923472022058</v>
      </c>
      <c r="V114" s="65">
        <f t="shared" si="19"/>
        <v>5.0071067969868048</v>
      </c>
    </row>
    <row r="115" spans="1:22" ht="15.75" thickBot="1" x14ac:dyDescent="0.3">
      <c r="A115" s="1" t="s">
        <v>247</v>
      </c>
      <c r="B115" s="12" t="s">
        <v>22</v>
      </c>
      <c r="C115" s="3">
        <v>4</v>
      </c>
      <c r="D115" s="3" t="s">
        <v>28</v>
      </c>
      <c r="E115" s="3">
        <v>5</v>
      </c>
      <c r="F115" s="3">
        <v>6</v>
      </c>
      <c r="G115" s="21">
        <v>5.5</v>
      </c>
      <c r="H115" s="50">
        <f t="shared" si="18"/>
        <v>5.5</v>
      </c>
      <c r="I115" s="8">
        <v>282.60000000000002</v>
      </c>
      <c r="J115" s="1">
        <f t="shared" si="25"/>
        <v>275.99</v>
      </c>
      <c r="K115" s="8">
        <v>109.9</v>
      </c>
      <c r="L115" s="1">
        <f t="shared" si="14"/>
        <v>101.7</v>
      </c>
      <c r="M115" s="8">
        <v>47.11</v>
      </c>
      <c r="N115" s="53">
        <f t="shared" si="15"/>
        <v>38.909999999999997</v>
      </c>
      <c r="O115" s="16">
        <f t="shared" si="21"/>
        <v>93.633378567498568</v>
      </c>
      <c r="P115" s="8">
        <v>400</v>
      </c>
      <c r="Q115" s="8">
        <f t="shared" si="16"/>
        <v>8.4874585734043231E-2</v>
      </c>
      <c r="R115" s="60">
        <f t="shared" si="20"/>
        <v>23.408344641874642</v>
      </c>
      <c r="S115" s="61">
        <v>66.073633621689709</v>
      </c>
      <c r="T115" s="63">
        <v>47.68</v>
      </c>
      <c r="U115" s="58">
        <f t="shared" si="17"/>
        <v>11.161098725245829</v>
      </c>
      <c r="V115" s="65">
        <f t="shared" si="19"/>
        <v>4.2560626621590254</v>
      </c>
    </row>
    <row r="116" spans="1:22" ht="15.75" thickBot="1" x14ac:dyDescent="0.3">
      <c r="A116" s="1" t="s">
        <v>248</v>
      </c>
      <c r="B116" s="12" t="s">
        <v>22</v>
      </c>
      <c r="C116" s="3">
        <v>4</v>
      </c>
      <c r="D116" s="3" t="s">
        <v>28</v>
      </c>
      <c r="E116" s="3">
        <v>4</v>
      </c>
      <c r="F116" s="3">
        <v>5</v>
      </c>
      <c r="G116" s="21">
        <v>4</v>
      </c>
      <c r="H116" s="50">
        <f t="shared" si="18"/>
        <v>4.333333333333333</v>
      </c>
      <c r="I116" s="8">
        <v>209.7</v>
      </c>
      <c r="J116" s="1">
        <f t="shared" si="25"/>
        <v>203.08999999999997</v>
      </c>
      <c r="K116" s="8">
        <v>72.099999999999994</v>
      </c>
      <c r="L116" s="1">
        <f t="shared" si="14"/>
        <v>63.899999999999991</v>
      </c>
      <c r="M116" s="8">
        <v>32.700000000000003</v>
      </c>
      <c r="N116" s="53">
        <f t="shared" si="15"/>
        <v>24.500000000000004</v>
      </c>
      <c r="O116" s="16">
        <f t="shared" si="21"/>
        <v>69.105420863972725</v>
      </c>
      <c r="P116" s="8">
        <v>400</v>
      </c>
      <c r="Q116" s="8">
        <f t="shared" si="16"/>
        <v>7.9814650888460556E-2</v>
      </c>
      <c r="R116" s="60">
        <f t="shared" si="20"/>
        <v>17.276355215993181</v>
      </c>
      <c r="S116" s="61">
        <v>65.973006615799534</v>
      </c>
      <c r="T116" s="63">
        <v>47.68</v>
      </c>
      <c r="U116" s="58">
        <f t="shared" si="17"/>
        <v>8.2373661669855487</v>
      </c>
      <c r="V116" s="65">
        <f t="shared" si="19"/>
        <v>3.9868512036907342</v>
      </c>
    </row>
    <row r="117" spans="1:22" ht="15.75" thickBot="1" x14ac:dyDescent="0.3">
      <c r="A117" s="1" t="s">
        <v>249</v>
      </c>
      <c r="B117" s="12" t="s">
        <v>23</v>
      </c>
      <c r="C117" s="3">
        <v>4</v>
      </c>
      <c r="D117" s="3" t="s">
        <v>27</v>
      </c>
      <c r="E117" s="3">
        <v>4</v>
      </c>
      <c r="F117" s="3">
        <v>5</v>
      </c>
      <c r="G117" s="21">
        <v>4</v>
      </c>
      <c r="H117" s="50">
        <f t="shared" si="18"/>
        <v>4.333333333333333</v>
      </c>
      <c r="I117" s="8">
        <v>128.80000000000001</v>
      </c>
      <c r="J117" s="1">
        <f t="shared" si="25"/>
        <v>122.19000000000001</v>
      </c>
      <c r="K117" s="8">
        <v>128.80000000000001</v>
      </c>
      <c r="L117" s="1">
        <f t="shared" si="14"/>
        <v>120.60000000000001</v>
      </c>
      <c r="M117" s="8">
        <v>88.66</v>
      </c>
      <c r="N117" s="53">
        <f t="shared" si="15"/>
        <v>80.459999999999994</v>
      </c>
      <c r="O117" s="16">
        <f t="shared" si="21"/>
        <v>74.191146261096378</v>
      </c>
      <c r="P117" s="8">
        <v>400</v>
      </c>
      <c r="Q117" s="8">
        <f t="shared" si="16"/>
        <v>2.918965590271199E-2</v>
      </c>
      <c r="R117" s="60">
        <f t="shared" si="20"/>
        <v>18.547786565274095</v>
      </c>
      <c r="S117" s="61">
        <v>39.282145624767686</v>
      </c>
      <c r="T117" s="63">
        <v>43.67</v>
      </c>
      <c r="U117" s="58">
        <f t="shared" si="17"/>
        <v>8.0998183930551981</v>
      </c>
      <c r="V117" s="65">
        <f t="shared" si="19"/>
        <v>4.2802584381401756</v>
      </c>
    </row>
    <row r="118" spans="1:22" ht="15.75" thickBot="1" x14ac:dyDescent="0.3">
      <c r="A118" s="1" t="s">
        <v>250</v>
      </c>
      <c r="B118" s="12" t="s">
        <v>23</v>
      </c>
      <c r="C118" s="3">
        <v>4</v>
      </c>
      <c r="D118" s="3" t="s">
        <v>27</v>
      </c>
      <c r="E118" s="3">
        <v>5</v>
      </c>
      <c r="F118" s="3">
        <v>5</v>
      </c>
      <c r="G118" s="21">
        <v>4</v>
      </c>
      <c r="H118" s="50">
        <f t="shared" si="18"/>
        <v>4.666666666666667</v>
      </c>
      <c r="I118" s="8">
        <v>130.6</v>
      </c>
      <c r="J118" s="1">
        <f t="shared" si="25"/>
        <v>123.99</v>
      </c>
      <c r="K118" s="8">
        <v>130.6</v>
      </c>
      <c r="L118" s="1">
        <f t="shared" si="14"/>
        <v>122.39999999999999</v>
      </c>
      <c r="M118" s="8">
        <v>91.44</v>
      </c>
      <c r="N118" s="53">
        <f t="shared" si="15"/>
        <v>83.24</v>
      </c>
      <c r="O118" s="16">
        <f t="shared" si="21"/>
        <v>76.586318168133388</v>
      </c>
      <c r="P118" s="8">
        <v>400</v>
      </c>
      <c r="Q118" s="8">
        <f t="shared" si="16"/>
        <v>2.6748646984384308E-2</v>
      </c>
      <c r="R118" s="60">
        <f t="shared" si="20"/>
        <v>19.146579542033347</v>
      </c>
      <c r="S118" s="61">
        <v>38.2318588852864</v>
      </c>
      <c r="T118" s="63">
        <v>43.67</v>
      </c>
      <c r="U118" s="58">
        <f t="shared" si="17"/>
        <v>8.3613112860059626</v>
      </c>
      <c r="V118" s="65">
        <f t="shared" si="19"/>
        <v>4.1028384732928602</v>
      </c>
    </row>
    <row r="119" spans="1:22" ht="15.75" thickBot="1" x14ac:dyDescent="0.3">
      <c r="A119" s="1" t="s">
        <v>251</v>
      </c>
      <c r="B119" s="12" t="s">
        <v>23</v>
      </c>
      <c r="C119" s="3">
        <v>4</v>
      </c>
      <c r="D119" s="3" t="s">
        <v>27</v>
      </c>
      <c r="E119" s="3">
        <v>3</v>
      </c>
      <c r="F119" s="3">
        <v>3</v>
      </c>
      <c r="G119" s="21">
        <v>4</v>
      </c>
      <c r="H119" s="50">
        <f t="shared" si="18"/>
        <v>3.3333333333333335</v>
      </c>
      <c r="I119" s="8">
        <v>179.9</v>
      </c>
      <c r="J119" s="1">
        <f t="shared" si="25"/>
        <v>173.29</v>
      </c>
      <c r="K119" s="8">
        <v>179.9</v>
      </c>
      <c r="L119" s="1">
        <f t="shared" si="14"/>
        <v>171.70000000000002</v>
      </c>
      <c r="M119" s="8">
        <v>84.39</v>
      </c>
      <c r="N119" s="53">
        <f t="shared" si="15"/>
        <v>76.19</v>
      </c>
      <c r="O119" s="16">
        <f t="shared" si="21"/>
        <v>69.001593665437596</v>
      </c>
      <c r="P119" s="8">
        <v>400</v>
      </c>
      <c r="Q119" s="8">
        <f t="shared" si="16"/>
        <v>8.1199799323047078E-2</v>
      </c>
      <c r="R119" s="60">
        <f t="shared" si="20"/>
        <v>17.250398416359399</v>
      </c>
      <c r="S119" s="61">
        <v>60.18143362834693</v>
      </c>
      <c r="T119" s="63">
        <v>43.67</v>
      </c>
      <c r="U119" s="58">
        <f t="shared" si="17"/>
        <v>7.53324898842415</v>
      </c>
      <c r="V119" s="65">
        <f t="shared" si="19"/>
        <v>5.1751195249078199</v>
      </c>
    </row>
    <row r="120" spans="1:22" ht="15.75" thickBot="1" x14ac:dyDescent="0.3">
      <c r="A120" s="1" t="s">
        <v>252</v>
      </c>
      <c r="B120" s="12" t="s">
        <v>23</v>
      </c>
      <c r="C120" s="3">
        <v>4</v>
      </c>
      <c r="D120" s="3" t="s">
        <v>27</v>
      </c>
      <c r="E120" s="3">
        <v>4</v>
      </c>
      <c r="F120" s="3">
        <v>4</v>
      </c>
      <c r="G120" s="21">
        <v>3</v>
      </c>
      <c r="H120" s="50">
        <f t="shared" si="18"/>
        <v>3.6666666666666665</v>
      </c>
      <c r="I120" s="8">
        <v>152.6</v>
      </c>
      <c r="J120" s="1">
        <f t="shared" si="25"/>
        <v>145.98999999999998</v>
      </c>
      <c r="K120" s="8">
        <v>152.6</v>
      </c>
      <c r="L120" s="1">
        <f t="shared" si="14"/>
        <v>144.4</v>
      </c>
      <c r="M120" s="8">
        <v>73.849999999999994</v>
      </c>
      <c r="N120" s="53">
        <f t="shared" si="15"/>
        <v>65.649999999999991</v>
      </c>
      <c r="O120" s="16">
        <f t="shared" si="21"/>
        <v>59.529041479517709</v>
      </c>
      <c r="P120" s="8">
        <v>400</v>
      </c>
      <c r="Q120" s="8">
        <f t="shared" si="16"/>
        <v>6.1619766625791293E-2</v>
      </c>
      <c r="R120" s="60">
        <f t="shared" si="20"/>
        <v>14.882260369879427</v>
      </c>
      <c r="S120" s="61">
        <v>59.223891033962794</v>
      </c>
      <c r="T120" s="63">
        <v>43.67</v>
      </c>
      <c r="U120" s="58">
        <f t="shared" si="17"/>
        <v>6.4990831035263463</v>
      </c>
      <c r="V120" s="65">
        <f t="shared" si="19"/>
        <v>4.0587982826943891</v>
      </c>
    </row>
    <row r="121" spans="1:22" ht="15.75" thickBot="1" x14ac:dyDescent="0.3">
      <c r="A121" s="1" t="s">
        <v>253</v>
      </c>
      <c r="B121" s="12" t="s">
        <v>23</v>
      </c>
      <c r="C121" s="3">
        <v>4</v>
      </c>
      <c r="D121" s="3" t="s">
        <v>27</v>
      </c>
      <c r="E121" s="3">
        <v>2</v>
      </c>
      <c r="F121" s="3">
        <v>2</v>
      </c>
      <c r="G121" s="21">
        <v>3</v>
      </c>
      <c r="H121" s="50">
        <f t="shared" si="18"/>
        <v>2.3333333333333335</v>
      </c>
      <c r="I121" s="8">
        <v>132.6</v>
      </c>
      <c r="J121" s="1">
        <f>I121-$AB$3</f>
        <v>125.99</v>
      </c>
      <c r="K121" s="8">
        <v>132.6</v>
      </c>
      <c r="L121" s="1">
        <f t="shared" si="14"/>
        <v>124.39999999999999</v>
      </c>
      <c r="M121" s="8">
        <v>65.63</v>
      </c>
      <c r="N121" s="53">
        <f t="shared" si="15"/>
        <v>57.429999999999993</v>
      </c>
      <c r="O121" s="16">
        <f t="shared" si="21"/>
        <v>53.00239322156375</v>
      </c>
      <c r="P121" s="8">
        <v>400</v>
      </c>
      <c r="Q121" s="8">
        <f t="shared" si="16"/>
        <v>8.230378254640941E-2</v>
      </c>
      <c r="R121" s="60">
        <f t="shared" si="20"/>
        <v>13.250598305390938</v>
      </c>
      <c r="S121" s="61">
        <v>57.931269766200693</v>
      </c>
      <c r="T121" s="63">
        <v>43.67</v>
      </c>
      <c r="U121" s="58">
        <f t="shared" si="17"/>
        <v>5.7865362799642233</v>
      </c>
      <c r="V121" s="65">
        <f t="shared" si="19"/>
        <v>5.678827845167544</v>
      </c>
    </row>
    <row r="122" spans="1:22" ht="15.75" thickBot="1" x14ac:dyDescent="0.3">
      <c r="A122" s="1" t="s">
        <v>254</v>
      </c>
      <c r="B122" s="12" t="s">
        <v>24</v>
      </c>
      <c r="C122" s="3">
        <v>4</v>
      </c>
      <c r="D122" s="3" t="s">
        <v>26</v>
      </c>
      <c r="E122" s="3">
        <v>2</v>
      </c>
      <c r="F122" s="3">
        <v>3</v>
      </c>
      <c r="G122" s="21">
        <v>2</v>
      </c>
      <c r="H122" s="50">
        <f t="shared" si="18"/>
        <v>2.3333333333333335</v>
      </c>
      <c r="I122" s="8">
        <v>77.400000000000006</v>
      </c>
      <c r="J122" s="1">
        <f t="shared" si="25"/>
        <v>70.790000000000006</v>
      </c>
      <c r="K122" s="8">
        <v>77.400000000000006</v>
      </c>
      <c r="L122" s="1">
        <f t="shared" si="14"/>
        <v>69.2</v>
      </c>
      <c r="M122" s="8">
        <v>48.64</v>
      </c>
      <c r="N122" s="53">
        <f t="shared" si="15"/>
        <v>40.44</v>
      </c>
      <c r="O122" s="16">
        <f t="shared" si="21"/>
        <v>38.006102057110006</v>
      </c>
      <c r="P122" s="8">
        <v>400</v>
      </c>
      <c r="Q122" s="8">
        <f t="shared" si="16"/>
        <v>3.840545023681239E-2</v>
      </c>
      <c r="R122" s="60">
        <f t="shared" si="20"/>
        <v>9.5015255142775015</v>
      </c>
      <c r="S122" s="61">
        <v>46.311481767043361</v>
      </c>
      <c r="T122" s="63">
        <v>57.44</v>
      </c>
      <c r="U122" s="58">
        <f t="shared" si="17"/>
        <v>5.4576762554009974</v>
      </c>
      <c r="V122" s="65">
        <f t="shared" si="19"/>
        <v>4.072082363261786</v>
      </c>
    </row>
    <row r="123" spans="1:22" ht="15.75" thickBot="1" x14ac:dyDescent="0.3">
      <c r="A123" s="1" t="s">
        <v>255</v>
      </c>
      <c r="B123" s="11" t="s">
        <v>24</v>
      </c>
      <c r="C123" s="3">
        <v>4</v>
      </c>
      <c r="D123" s="3" t="s">
        <v>26</v>
      </c>
      <c r="E123" s="3">
        <v>2</v>
      </c>
      <c r="F123" s="3">
        <v>2</v>
      </c>
      <c r="G123" s="21">
        <v>2</v>
      </c>
      <c r="H123" s="50">
        <f t="shared" si="18"/>
        <v>2</v>
      </c>
      <c r="I123" s="8">
        <v>17.2</v>
      </c>
      <c r="J123" s="20">
        <f>I123-$AC$4</f>
        <v>15.94</v>
      </c>
      <c r="K123" s="8">
        <v>17.2</v>
      </c>
      <c r="L123" s="20">
        <f>K123-$AC$4</f>
        <v>15.94</v>
      </c>
      <c r="M123" s="8">
        <v>12.26</v>
      </c>
      <c r="N123" s="54">
        <f>M123-$AC$4</f>
        <v>11</v>
      </c>
      <c r="O123" s="16">
        <f t="shared" si="21"/>
        <v>9.9314875645236995</v>
      </c>
      <c r="P123" s="8">
        <v>400</v>
      </c>
      <c r="Q123" s="8">
        <f t="shared" si="16"/>
        <v>8.1043298220037936E-3</v>
      </c>
      <c r="R123" s="60">
        <f t="shared" si="20"/>
        <v>2.4828718911309249</v>
      </c>
      <c r="S123" s="61">
        <v>37.694557311645546</v>
      </c>
      <c r="T123" s="63">
        <v>57.44</v>
      </c>
      <c r="U123" s="58">
        <f t="shared" si="17"/>
        <v>1.4261616142656033</v>
      </c>
      <c r="V123" s="65">
        <f t="shared" si="19"/>
        <v>1.2414359455654624</v>
      </c>
    </row>
    <row r="124" spans="1:22" ht="15.75" thickBot="1" x14ac:dyDescent="0.3">
      <c r="A124" s="1" t="s">
        <v>256</v>
      </c>
      <c r="B124" s="11" t="s">
        <v>24</v>
      </c>
      <c r="C124" s="3">
        <v>4</v>
      </c>
      <c r="D124" s="3" t="s">
        <v>26</v>
      </c>
      <c r="E124" s="3">
        <v>2</v>
      </c>
      <c r="F124" s="3">
        <v>2</v>
      </c>
      <c r="G124" s="21">
        <v>2</v>
      </c>
      <c r="H124" s="50">
        <f t="shared" si="18"/>
        <v>2</v>
      </c>
      <c r="I124" s="8">
        <v>41.3</v>
      </c>
      <c r="J124" s="20">
        <f t="shared" ref="J124:J126" si="26">I124-$AC$4</f>
        <v>40.04</v>
      </c>
      <c r="K124" s="8">
        <v>41.3</v>
      </c>
      <c r="L124" s="20">
        <f t="shared" ref="L124:L126" si="27">K124-$AC$4</f>
        <v>40.04</v>
      </c>
      <c r="M124" s="8">
        <v>18.14</v>
      </c>
      <c r="N124" s="54">
        <f t="shared" ref="N124:N126" si="28">M124-$AC$4</f>
        <v>16.88</v>
      </c>
      <c r="O124" s="16">
        <f t="shared" si="21"/>
        <v>15.377160030052588</v>
      </c>
      <c r="P124" s="8">
        <v>400</v>
      </c>
      <c r="Q124" s="8">
        <f t="shared" si="16"/>
        <v>3.1798679157056323E-2</v>
      </c>
      <c r="R124" s="60">
        <f t="shared" si="20"/>
        <v>3.844290007513147</v>
      </c>
      <c r="S124" s="61">
        <v>61.59550442044808</v>
      </c>
      <c r="T124" s="63">
        <v>57.44</v>
      </c>
      <c r="U124" s="58">
        <f t="shared" si="17"/>
        <v>2.2081601803155517</v>
      </c>
      <c r="V124" s="65">
        <f t="shared" si="19"/>
        <v>1.9221450037565735</v>
      </c>
    </row>
    <row r="125" spans="1:22" ht="15.75" thickBot="1" x14ac:dyDescent="0.3">
      <c r="A125" s="1" t="s">
        <v>257</v>
      </c>
      <c r="B125" s="11" t="s">
        <v>24</v>
      </c>
      <c r="C125" s="3">
        <v>4</v>
      </c>
      <c r="D125" s="3" t="s">
        <v>26</v>
      </c>
      <c r="E125" s="3">
        <v>3</v>
      </c>
      <c r="F125" s="3">
        <v>4</v>
      </c>
      <c r="G125" s="21">
        <v>2</v>
      </c>
      <c r="H125" s="50">
        <f t="shared" si="18"/>
        <v>3</v>
      </c>
      <c r="I125" s="8">
        <v>51.5</v>
      </c>
      <c r="J125" s="20">
        <f t="shared" si="26"/>
        <v>50.24</v>
      </c>
      <c r="K125" s="8">
        <v>51.5</v>
      </c>
      <c r="L125" s="20">
        <f t="shared" si="27"/>
        <v>50.24</v>
      </c>
      <c r="M125" s="8">
        <v>31.4</v>
      </c>
      <c r="N125" s="54">
        <f t="shared" si="28"/>
        <v>30.139999999999997</v>
      </c>
      <c r="O125" s="16">
        <f t="shared" si="21"/>
        <v>27.303157894736842</v>
      </c>
      <c r="P125" s="8">
        <v>400</v>
      </c>
      <c r="Q125" s="8">
        <f t="shared" si="16"/>
        <v>1.9593407782992515E-2</v>
      </c>
      <c r="R125" s="60">
        <f t="shared" si="20"/>
        <v>6.8257894736842104</v>
      </c>
      <c r="S125" s="61">
        <v>45.654542406972851</v>
      </c>
      <c r="T125" s="63">
        <v>57.44</v>
      </c>
      <c r="U125" s="58">
        <f t="shared" si="17"/>
        <v>3.9207334736842108</v>
      </c>
      <c r="V125" s="65">
        <f t="shared" si="19"/>
        <v>2.2752631578947367</v>
      </c>
    </row>
    <row r="126" spans="1:22" x14ac:dyDescent="0.25">
      <c r="A126" s="1" t="s">
        <v>258</v>
      </c>
      <c r="B126" s="11" t="s">
        <v>24</v>
      </c>
      <c r="C126" s="3">
        <v>4</v>
      </c>
      <c r="D126" s="3" t="s">
        <v>26</v>
      </c>
      <c r="E126" s="3">
        <v>2</v>
      </c>
      <c r="F126" s="3">
        <v>3</v>
      </c>
      <c r="G126" s="21">
        <v>2</v>
      </c>
      <c r="H126" s="50">
        <f t="shared" si="18"/>
        <v>2.3333333333333335</v>
      </c>
      <c r="I126" s="8">
        <v>82.5</v>
      </c>
      <c r="J126" s="20">
        <f t="shared" si="26"/>
        <v>81.239999999999995</v>
      </c>
      <c r="K126" s="8">
        <v>82.5</v>
      </c>
      <c r="L126" s="20">
        <f t="shared" si="27"/>
        <v>81.239999999999995</v>
      </c>
      <c r="M126" s="8">
        <v>43.4</v>
      </c>
      <c r="N126" s="54">
        <f t="shared" si="28"/>
        <v>42.14</v>
      </c>
      <c r="O126" s="16">
        <f t="shared" si="21"/>
        <v>38.413768500948763</v>
      </c>
      <c r="P126" s="8">
        <v>400</v>
      </c>
      <c r="Q126" s="8">
        <f t="shared" si="16"/>
        <v>4.6596909931838557E-2</v>
      </c>
      <c r="R126" s="60">
        <f t="shared" si="20"/>
        <v>9.6034421252371907</v>
      </c>
      <c r="S126" s="61">
        <v>52.715696084504224</v>
      </c>
      <c r="T126" s="63">
        <v>57.44</v>
      </c>
      <c r="U126" s="58">
        <f t="shared" si="17"/>
        <v>5.5162171567362428</v>
      </c>
      <c r="V126" s="65">
        <f t="shared" si="19"/>
        <v>4.115760910815939</v>
      </c>
    </row>
  </sheetData>
  <mergeCells count="1">
    <mergeCell ref="E1:G1"/>
  </mergeCells>
  <pageMargins left="0.7" right="0.7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117"/>
  <sheetViews>
    <sheetView workbookViewId="0">
      <selection activeCell="B6" sqref="B6"/>
    </sheetView>
  </sheetViews>
  <sheetFormatPr defaultRowHeight="15" x14ac:dyDescent="0.25"/>
  <cols>
    <col min="2" max="2" width="23" customWidth="1"/>
  </cols>
  <sheetData>
    <row r="3" spans="2:2" x14ac:dyDescent="0.25">
      <c r="B3" s="8">
        <f>AVERAGE(1,1.5,1)</f>
        <v>1.1666666666666667</v>
      </c>
    </row>
    <row r="4" spans="2:2" x14ac:dyDescent="0.25">
      <c r="B4" s="8">
        <f>AVERAGE(4,4.5,5)</f>
        <v>4.5</v>
      </c>
    </row>
    <row r="5" spans="2:2" x14ac:dyDescent="0.25">
      <c r="B5" s="8">
        <f>AVERAGE(2.5,3,2)</f>
        <v>2.5</v>
      </c>
    </row>
    <row r="6" spans="2:2" x14ac:dyDescent="0.25">
      <c r="B6" s="8">
        <f>AVERAGE(5,5.5,4)</f>
        <v>4.833333333333333</v>
      </c>
    </row>
    <row r="7" spans="2:2" x14ac:dyDescent="0.25">
      <c r="B7" s="8" t="s">
        <v>42</v>
      </c>
    </row>
    <row r="8" spans="2:2" x14ac:dyDescent="0.25">
      <c r="B8" s="8" t="s">
        <v>43</v>
      </c>
    </row>
    <row r="9" spans="2:2" x14ac:dyDescent="0.25">
      <c r="B9" s="8" t="s">
        <v>41</v>
      </c>
    </row>
    <row r="10" spans="2:2" x14ac:dyDescent="0.25">
      <c r="B10" s="8" t="s">
        <v>44</v>
      </c>
    </row>
    <row r="11" spans="2:2" x14ac:dyDescent="0.25">
      <c r="B11" s="8" t="s">
        <v>45</v>
      </c>
    </row>
    <row r="12" spans="2:2" x14ac:dyDescent="0.25">
      <c r="B12" s="8" t="s">
        <v>46</v>
      </c>
    </row>
    <row r="13" spans="2:2" x14ac:dyDescent="0.25">
      <c r="B13" s="8" t="s">
        <v>47</v>
      </c>
    </row>
    <row r="14" spans="2:2" x14ac:dyDescent="0.25">
      <c r="B14" s="8" t="s">
        <v>48</v>
      </c>
    </row>
    <row r="15" spans="2:2" x14ac:dyDescent="0.25">
      <c r="B15" s="10" t="s">
        <v>49</v>
      </c>
    </row>
    <row r="16" spans="2:2" x14ac:dyDescent="0.25">
      <c r="B16" s="8" t="s">
        <v>50</v>
      </c>
    </row>
    <row r="17" spans="2:2" x14ac:dyDescent="0.25">
      <c r="B17" s="8" t="s">
        <v>51</v>
      </c>
    </row>
    <row r="18" spans="2:2" x14ac:dyDescent="0.25">
      <c r="B18" s="10" t="s">
        <v>52</v>
      </c>
    </row>
    <row r="19" spans="2:2" x14ac:dyDescent="0.25">
      <c r="B19" s="8" t="s">
        <v>53</v>
      </c>
    </row>
    <row r="20" spans="2:2" x14ac:dyDescent="0.25">
      <c r="B20" s="10" t="s">
        <v>54</v>
      </c>
    </row>
    <row r="21" spans="2:2" x14ac:dyDescent="0.25">
      <c r="B21" s="10" t="s">
        <v>55</v>
      </c>
    </row>
    <row r="22" spans="2:2" x14ac:dyDescent="0.25">
      <c r="B22" s="10" t="s">
        <v>56</v>
      </c>
    </row>
    <row r="23" spans="2:2" x14ac:dyDescent="0.25">
      <c r="B23" s="10" t="s">
        <v>57</v>
      </c>
    </row>
    <row r="24" spans="2:2" x14ac:dyDescent="0.25">
      <c r="B24" s="10" t="s">
        <v>56</v>
      </c>
    </row>
    <row r="25" spans="2:2" x14ac:dyDescent="0.25">
      <c r="B25" s="10" t="s">
        <v>57</v>
      </c>
    </row>
    <row r="26" spans="2:2" x14ac:dyDescent="0.25">
      <c r="B26" s="10" t="s">
        <v>58</v>
      </c>
    </row>
    <row r="27" spans="2:2" x14ac:dyDescent="0.25">
      <c r="B27" s="10" t="s">
        <v>59</v>
      </c>
    </row>
    <row r="28" spans="2:2" x14ac:dyDescent="0.25">
      <c r="B28" s="10" t="s">
        <v>60</v>
      </c>
    </row>
    <row r="29" spans="2:2" x14ac:dyDescent="0.25">
      <c r="B29" s="10" t="s">
        <v>61</v>
      </c>
    </row>
    <row r="30" spans="2:2" x14ac:dyDescent="0.25">
      <c r="B30" s="10" t="s">
        <v>62</v>
      </c>
    </row>
    <row r="31" spans="2:2" x14ac:dyDescent="0.25">
      <c r="B31" s="10" t="s">
        <v>63</v>
      </c>
    </row>
    <row r="32" spans="2:2" x14ac:dyDescent="0.25">
      <c r="B32" s="10" t="s">
        <v>63</v>
      </c>
    </row>
    <row r="33" spans="2:2" x14ac:dyDescent="0.25">
      <c r="B33" s="10" t="s">
        <v>57</v>
      </c>
    </row>
    <row r="34" spans="2:2" x14ac:dyDescent="0.25">
      <c r="B34" s="10" t="s">
        <v>64</v>
      </c>
    </row>
    <row r="35" spans="2:2" x14ac:dyDescent="0.25">
      <c r="B35" s="10" t="s">
        <v>56</v>
      </c>
    </row>
    <row r="36" spans="2:2" x14ac:dyDescent="0.25">
      <c r="B36" s="10" t="s">
        <v>65</v>
      </c>
    </row>
    <row r="37" spans="2:2" x14ac:dyDescent="0.25">
      <c r="B37" s="10" t="s">
        <v>66</v>
      </c>
    </row>
    <row r="38" spans="2:2" x14ac:dyDescent="0.25">
      <c r="B38" s="10" t="s">
        <v>67</v>
      </c>
    </row>
    <row r="39" spans="2:2" x14ac:dyDescent="0.25">
      <c r="B39" s="10" t="s">
        <v>58</v>
      </c>
    </row>
    <row r="40" spans="2:2" x14ac:dyDescent="0.25">
      <c r="B40" s="10" t="s">
        <v>68</v>
      </c>
    </row>
    <row r="41" spans="2:2" x14ac:dyDescent="0.25">
      <c r="B41" s="10" t="s">
        <v>69</v>
      </c>
    </row>
    <row r="42" spans="2:2" x14ac:dyDescent="0.25">
      <c r="B42" s="10" t="s">
        <v>70</v>
      </c>
    </row>
    <row r="43" spans="2:2" x14ac:dyDescent="0.25">
      <c r="B43" s="10" t="s">
        <v>71</v>
      </c>
    </row>
    <row r="44" spans="2:2" x14ac:dyDescent="0.25">
      <c r="B44" s="10" t="s">
        <v>72</v>
      </c>
    </row>
    <row r="45" spans="2:2" x14ac:dyDescent="0.25">
      <c r="B45" s="10" t="s">
        <v>73</v>
      </c>
    </row>
    <row r="46" spans="2:2" x14ac:dyDescent="0.25">
      <c r="B46" s="10" t="s">
        <v>74</v>
      </c>
    </row>
    <row r="47" spans="2:2" x14ac:dyDescent="0.25">
      <c r="B47" s="10" t="s">
        <v>75</v>
      </c>
    </row>
    <row r="48" spans="2:2" x14ac:dyDescent="0.25">
      <c r="B48" s="10" t="s">
        <v>76</v>
      </c>
    </row>
    <row r="49" spans="2:2" x14ac:dyDescent="0.25">
      <c r="B49" s="10" t="s">
        <v>77</v>
      </c>
    </row>
    <row r="50" spans="2:2" x14ac:dyDescent="0.25">
      <c r="B50" s="10" t="s">
        <v>78</v>
      </c>
    </row>
    <row r="51" spans="2:2" x14ac:dyDescent="0.25">
      <c r="B51" s="10" t="s">
        <v>79</v>
      </c>
    </row>
    <row r="52" spans="2:2" x14ac:dyDescent="0.25">
      <c r="B52" s="10" t="s">
        <v>80</v>
      </c>
    </row>
    <row r="53" spans="2:2" x14ac:dyDescent="0.25">
      <c r="B53" s="10" t="s">
        <v>81</v>
      </c>
    </row>
    <row r="54" spans="2:2" x14ac:dyDescent="0.25">
      <c r="B54" s="10" t="s">
        <v>82</v>
      </c>
    </row>
    <row r="55" spans="2:2" x14ac:dyDescent="0.25">
      <c r="B55" s="10" t="s">
        <v>83</v>
      </c>
    </row>
    <row r="56" spans="2:2" x14ac:dyDescent="0.25">
      <c r="B56" s="10" t="s">
        <v>84</v>
      </c>
    </row>
    <row r="57" spans="2:2" x14ac:dyDescent="0.25">
      <c r="B57" s="10" t="s">
        <v>85</v>
      </c>
    </row>
    <row r="58" spans="2:2" x14ac:dyDescent="0.25">
      <c r="B58" s="10" t="s">
        <v>86</v>
      </c>
    </row>
    <row r="59" spans="2:2" x14ac:dyDescent="0.25">
      <c r="B59" s="10" t="s">
        <v>87</v>
      </c>
    </row>
    <row r="60" spans="2:2" x14ac:dyDescent="0.25">
      <c r="B60" s="10" t="s">
        <v>88</v>
      </c>
    </row>
    <row r="61" spans="2:2" x14ac:dyDescent="0.25">
      <c r="B61" s="10" t="s">
        <v>89</v>
      </c>
    </row>
    <row r="62" spans="2:2" x14ac:dyDescent="0.25">
      <c r="B62" s="10" t="s">
        <v>90</v>
      </c>
    </row>
    <row r="63" spans="2:2" x14ac:dyDescent="0.25">
      <c r="B63" s="10" t="s">
        <v>91</v>
      </c>
    </row>
    <row r="64" spans="2:2" x14ac:dyDescent="0.25">
      <c r="B64" s="10" t="s">
        <v>92</v>
      </c>
    </row>
    <row r="65" spans="2:2" x14ac:dyDescent="0.25">
      <c r="B65" s="10" t="s">
        <v>93</v>
      </c>
    </row>
    <row r="66" spans="2:2" x14ac:dyDescent="0.25">
      <c r="B66" s="10" t="s">
        <v>94</v>
      </c>
    </row>
    <row r="67" spans="2:2" x14ac:dyDescent="0.25">
      <c r="B67" s="10" t="s">
        <v>66</v>
      </c>
    </row>
    <row r="68" spans="2:2" x14ac:dyDescent="0.25">
      <c r="B68" s="10" t="s">
        <v>95</v>
      </c>
    </row>
    <row r="69" spans="2:2" x14ac:dyDescent="0.25">
      <c r="B69" s="10" t="s">
        <v>96</v>
      </c>
    </row>
    <row r="70" spans="2:2" x14ac:dyDescent="0.25">
      <c r="B70" s="10" t="s">
        <v>97</v>
      </c>
    </row>
    <row r="71" spans="2:2" x14ac:dyDescent="0.25">
      <c r="B71" s="10" t="s">
        <v>98</v>
      </c>
    </row>
    <row r="72" spans="2:2" x14ac:dyDescent="0.25">
      <c r="B72" s="10" t="s">
        <v>99</v>
      </c>
    </row>
    <row r="73" spans="2:2" x14ac:dyDescent="0.25">
      <c r="B73" s="10" t="s">
        <v>100</v>
      </c>
    </row>
    <row r="74" spans="2:2" x14ac:dyDescent="0.25">
      <c r="B74" s="10" t="s">
        <v>99</v>
      </c>
    </row>
    <row r="75" spans="2:2" x14ac:dyDescent="0.25">
      <c r="B75" s="10" t="s">
        <v>101</v>
      </c>
    </row>
    <row r="76" spans="2:2" x14ac:dyDescent="0.25">
      <c r="B76" s="10" t="s">
        <v>102</v>
      </c>
    </row>
    <row r="77" spans="2:2" x14ac:dyDescent="0.25">
      <c r="B77" s="10" t="s">
        <v>103</v>
      </c>
    </row>
    <row r="78" spans="2:2" x14ac:dyDescent="0.25">
      <c r="B78" s="10" t="s">
        <v>101</v>
      </c>
    </row>
    <row r="79" spans="2:2" x14ac:dyDescent="0.25">
      <c r="B79" s="10" t="s">
        <v>104</v>
      </c>
    </row>
    <row r="80" spans="2:2" x14ac:dyDescent="0.25">
      <c r="B80" s="10" t="s">
        <v>102</v>
      </c>
    </row>
    <row r="81" spans="2:2" x14ac:dyDescent="0.25">
      <c r="B81" s="10" t="s">
        <v>105</v>
      </c>
    </row>
    <row r="82" spans="2:2" x14ac:dyDescent="0.25">
      <c r="B82" s="10" t="s">
        <v>106</v>
      </c>
    </row>
    <row r="83" spans="2:2" x14ac:dyDescent="0.25">
      <c r="B83" s="10" t="s">
        <v>106</v>
      </c>
    </row>
    <row r="84" spans="2:2" x14ac:dyDescent="0.25">
      <c r="B84" s="10" t="s">
        <v>52</v>
      </c>
    </row>
    <row r="85" spans="2:2" x14ac:dyDescent="0.25">
      <c r="B85" s="10" t="s">
        <v>107</v>
      </c>
    </row>
    <row r="86" spans="2:2" x14ac:dyDescent="0.25">
      <c r="B86" s="10" t="s">
        <v>84</v>
      </c>
    </row>
    <row r="87" spans="2:2" x14ac:dyDescent="0.25">
      <c r="B87" s="10" t="s">
        <v>64</v>
      </c>
    </row>
    <row r="88" spans="2:2" x14ac:dyDescent="0.25">
      <c r="B88" s="15" t="s">
        <v>89</v>
      </c>
    </row>
    <row r="89" spans="2:2" x14ac:dyDescent="0.25">
      <c r="B89" s="10" t="s">
        <v>108</v>
      </c>
    </row>
    <row r="90" spans="2:2" x14ac:dyDescent="0.25">
      <c r="B90" s="10" t="s">
        <v>65</v>
      </c>
    </row>
    <row r="91" spans="2:2" x14ac:dyDescent="0.25">
      <c r="B91" s="10" t="s">
        <v>62</v>
      </c>
    </row>
    <row r="92" spans="2:2" x14ac:dyDescent="0.25">
      <c r="B92" s="10" t="s">
        <v>109</v>
      </c>
    </row>
    <row r="93" spans="2:2" x14ac:dyDescent="0.25">
      <c r="B93" s="10" t="s">
        <v>110</v>
      </c>
    </row>
    <row r="94" spans="2:2" x14ac:dyDescent="0.25">
      <c r="B94" s="10" t="s">
        <v>111</v>
      </c>
    </row>
    <row r="95" spans="2:2" x14ac:dyDescent="0.25">
      <c r="B95" s="10" t="s">
        <v>112</v>
      </c>
    </row>
    <row r="96" spans="2:2" x14ac:dyDescent="0.25">
      <c r="B96" s="10" t="s">
        <v>113</v>
      </c>
    </row>
    <row r="97" spans="2:2" x14ac:dyDescent="0.25">
      <c r="B97" s="10" t="s">
        <v>114</v>
      </c>
    </row>
    <row r="98" spans="2:2" x14ac:dyDescent="0.25">
      <c r="B98" s="10" t="s">
        <v>115</v>
      </c>
    </row>
    <row r="99" spans="2:2" x14ac:dyDescent="0.25">
      <c r="B99" s="10" t="s">
        <v>116</v>
      </c>
    </row>
    <row r="100" spans="2:2" x14ac:dyDescent="0.25">
      <c r="B100" s="10" t="s">
        <v>117</v>
      </c>
    </row>
    <row r="101" spans="2:2" x14ac:dyDescent="0.25">
      <c r="B101" s="10" t="s">
        <v>118</v>
      </c>
    </row>
    <row r="102" spans="2:2" x14ac:dyDescent="0.25">
      <c r="B102" s="10" t="s">
        <v>118</v>
      </c>
    </row>
    <row r="103" spans="2:2" x14ac:dyDescent="0.25">
      <c r="B103" s="10" t="s">
        <v>119</v>
      </c>
    </row>
    <row r="104" spans="2:2" x14ac:dyDescent="0.25">
      <c r="B104" s="10" t="s">
        <v>120</v>
      </c>
    </row>
    <row r="105" spans="2:2" x14ac:dyDescent="0.25">
      <c r="B105" s="10" t="s">
        <v>121</v>
      </c>
    </row>
    <row r="106" spans="2:2" x14ac:dyDescent="0.25">
      <c r="B106" s="10" t="s">
        <v>122</v>
      </c>
    </row>
    <row r="107" spans="2:2" x14ac:dyDescent="0.25">
      <c r="B107" s="10" t="s">
        <v>112</v>
      </c>
    </row>
    <row r="108" spans="2:2" x14ac:dyDescent="0.25">
      <c r="B108" s="10" t="s">
        <v>112</v>
      </c>
    </row>
    <row r="109" spans="2:2" x14ac:dyDescent="0.25">
      <c r="B109" s="10" t="s">
        <v>123</v>
      </c>
    </row>
    <row r="110" spans="2:2" x14ac:dyDescent="0.25">
      <c r="B110" s="10" t="s">
        <v>124</v>
      </c>
    </row>
    <row r="111" spans="2:2" x14ac:dyDescent="0.25">
      <c r="B111" s="10" t="s">
        <v>125</v>
      </c>
    </row>
    <row r="112" spans="2:2" x14ac:dyDescent="0.25">
      <c r="B112" s="10" t="s">
        <v>126</v>
      </c>
    </row>
    <row r="113" spans="2:2" x14ac:dyDescent="0.25">
      <c r="B113" s="10" t="s">
        <v>127</v>
      </c>
    </row>
    <row r="114" spans="2:2" x14ac:dyDescent="0.25">
      <c r="B114" s="10" t="s">
        <v>128</v>
      </c>
    </row>
    <row r="115" spans="2:2" x14ac:dyDescent="0.25">
      <c r="B115" s="10" t="s">
        <v>128</v>
      </c>
    </row>
    <row r="116" spans="2:2" x14ac:dyDescent="0.25">
      <c r="B116" s="10" t="s">
        <v>129</v>
      </c>
    </row>
    <row r="117" spans="2:2" x14ac:dyDescent="0.25">
      <c r="B117" s="10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view="pageLayout" zoomScale="90" zoomScaleNormal="100" zoomScalePageLayoutView="90" workbookViewId="0">
      <selection activeCell="G30" sqref="G30"/>
    </sheetView>
  </sheetViews>
  <sheetFormatPr defaultRowHeight="15" x14ac:dyDescent="0.25"/>
  <cols>
    <col min="1" max="1" width="9.7109375" style="33" customWidth="1"/>
    <col min="2" max="2" width="7.7109375" style="5" customWidth="1"/>
    <col min="3" max="3" width="9.85546875" style="5" customWidth="1"/>
    <col min="4" max="4" width="9.7109375" style="33" customWidth="1"/>
    <col min="5" max="5" width="9.28515625" style="5" customWidth="1"/>
    <col min="6" max="6" width="7.85546875" style="5" customWidth="1"/>
    <col min="7" max="7" width="11.85546875" style="33" customWidth="1"/>
    <col min="8" max="8" width="8.5703125" style="5" customWidth="1"/>
    <col min="9" max="9" width="8.7109375" style="5" customWidth="1"/>
    <col min="10" max="10" width="11" customWidth="1"/>
  </cols>
  <sheetData>
    <row r="1" spans="1:9" ht="15.75" thickTop="1" x14ac:dyDescent="0.25">
      <c r="A1" s="29" t="s">
        <v>134</v>
      </c>
      <c r="B1" s="39" t="s">
        <v>33</v>
      </c>
      <c r="C1" s="26">
        <v>1</v>
      </c>
      <c r="D1" s="29" t="s">
        <v>184</v>
      </c>
      <c r="E1" s="39" t="s">
        <v>10</v>
      </c>
      <c r="F1" s="41">
        <v>1</v>
      </c>
      <c r="G1" s="29" t="s">
        <v>234</v>
      </c>
      <c r="H1" s="39" t="s">
        <v>20</v>
      </c>
      <c r="I1" s="40">
        <v>1</v>
      </c>
    </row>
    <row r="2" spans="1:9" x14ac:dyDescent="0.25">
      <c r="A2" s="30" t="s">
        <v>135</v>
      </c>
      <c r="B2" s="4" t="s">
        <v>33</v>
      </c>
      <c r="C2" s="27">
        <v>2</v>
      </c>
      <c r="D2" s="30" t="s">
        <v>185</v>
      </c>
      <c r="E2" s="4" t="s">
        <v>10</v>
      </c>
      <c r="F2" s="42">
        <v>2</v>
      </c>
      <c r="G2" s="30" t="s">
        <v>235</v>
      </c>
      <c r="H2" s="4" t="s">
        <v>20</v>
      </c>
      <c r="I2" s="36">
        <v>2</v>
      </c>
    </row>
    <row r="3" spans="1:9" x14ac:dyDescent="0.25">
      <c r="A3" s="30" t="s">
        <v>136</v>
      </c>
      <c r="B3" s="4" t="s">
        <v>33</v>
      </c>
      <c r="C3" s="27">
        <v>3</v>
      </c>
      <c r="D3" s="30" t="s">
        <v>186</v>
      </c>
      <c r="E3" s="4" t="s">
        <v>10</v>
      </c>
      <c r="F3" s="42">
        <v>3</v>
      </c>
      <c r="G3" s="30" t="s">
        <v>236</v>
      </c>
      <c r="H3" s="4" t="s">
        <v>20</v>
      </c>
      <c r="I3" s="36">
        <v>3</v>
      </c>
    </row>
    <row r="4" spans="1:9" x14ac:dyDescent="0.25">
      <c r="A4" s="30" t="s">
        <v>137</v>
      </c>
      <c r="B4" s="4" t="s">
        <v>33</v>
      </c>
      <c r="C4" s="27">
        <v>4</v>
      </c>
      <c r="D4" s="30" t="s">
        <v>187</v>
      </c>
      <c r="E4" s="4" t="s">
        <v>10</v>
      </c>
      <c r="F4" s="42">
        <v>4</v>
      </c>
      <c r="G4" s="30" t="s">
        <v>237</v>
      </c>
      <c r="H4" s="4" t="s">
        <v>20</v>
      </c>
      <c r="I4" s="36">
        <v>4</v>
      </c>
    </row>
    <row r="5" spans="1:9" x14ac:dyDescent="0.25">
      <c r="A5" s="44" t="s">
        <v>138</v>
      </c>
      <c r="B5" s="43" t="s">
        <v>33</v>
      </c>
      <c r="C5" s="45">
        <v>5</v>
      </c>
      <c r="D5" s="44" t="s">
        <v>188</v>
      </c>
      <c r="E5" s="43" t="s">
        <v>10</v>
      </c>
      <c r="F5" s="45">
        <v>5</v>
      </c>
      <c r="G5" s="44" t="s">
        <v>238</v>
      </c>
      <c r="H5" s="43" t="s">
        <v>20</v>
      </c>
      <c r="I5" s="45">
        <v>5</v>
      </c>
    </row>
    <row r="6" spans="1:9" x14ac:dyDescent="0.25">
      <c r="A6" s="32" t="s">
        <v>139</v>
      </c>
      <c r="B6" s="24" t="s">
        <v>34</v>
      </c>
      <c r="C6" s="28">
        <v>1</v>
      </c>
      <c r="D6" s="32" t="s">
        <v>189</v>
      </c>
      <c r="E6" s="24" t="s">
        <v>11</v>
      </c>
      <c r="F6" s="46">
        <v>1</v>
      </c>
      <c r="G6" s="32" t="s">
        <v>239</v>
      </c>
      <c r="H6" s="24" t="s">
        <v>21</v>
      </c>
      <c r="I6" s="38">
        <v>1</v>
      </c>
    </row>
    <row r="7" spans="1:9" x14ac:dyDescent="0.25">
      <c r="A7" s="30" t="s">
        <v>140</v>
      </c>
      <c r="B7" s="4" t="s">
        <v>34</v>
      </c>
      <c r="C7" s="27">
        <v>2</v>
      </c>
      <c r="D7" s="30" t="s">
        <v>190</v>
      </c>
      <c r="E7" s="4" t="s">
        <v>11</v>
      </c>
      <c r="F7" s="42">
        <v>2</v>
      </c>
      <c r="G7" s="30" t="s">
        <v>240</v>
      </c>
      <c r="H7" s="4" t="s">
        <v>21</v>
      </c>
      <c r="I7" s="36">
        <v>2</v>
      </c>
    </row>
    <row r="8" spans="1:9" x14ac:dyDescent="0.25">
      <c r="A8" s="30" t="s">
        <v>141</v>
      </c>
      <c r="B8" s="4" t="s">
        <v>34</v>
      </c>
      <c r="C8" s="27">
        <v>3</v>
      </c>
      <c r="D8" s="30" t="s">
        <v>191</v>
      </c>
      <c r="E8" s="4" t="s">
        <v>11</v>
      </c>
      <c r="F8" s="42">
        <v>3</v>
      </c>
      <c r="G8" s="30" t="s">
        <v>241</v>
      </c>
      <c r="H8" s="4" t="s">
        <v>21</v>
      </c>
      <c r="I8" s="36">
        <v>3</v>
      </c>
    </row>
    <row r="9" spans="1:9" x14ac:dyDescent="0.25">
      <c r="A9" s="30" t="s">
        <v>142</v>
      </c>
      <c r="B9" s="4" t="s">
        <v>34</v>
      </c>
      <c r="C9" s="27">
        <v>4</v>
      </c>
      <c r="D9" s="30" t="s">
        <v>192</v>
      </c>
      <c r="E9" s="4" t="s">
        <v>11</v>
      </c>
      <c r="F9" s="42">
        <v>4</v>
      </c>
      <c r="G9" s="30" t="s">
        <v>242</v>
      </c>
      <c r="H9" s="4" t="s">
        <v>21</v>
      </c>
      <c r="I9" s="36">
        <v>4</v>
      </c>
    </row>
    <row r="10" spans="1:9" ht="15.75" thickBot="1" x14ac:dyDescent="0.3">
      <c r="A10" s="44" t="s">
        <v>143</v>
      </c>
      <c r="B10" s="43" t="s">
        <v>34</v>
      </c>
      <c r="C10" s="45">
        <v>5</v>
      </c>
      <c r="D10" s="31" t="s">
        <v>193</v>
      </c>
      <c r="E10" s="25" t="s">
        <v>11</v>
      </c>
      <c r="F10" s="35">
        <v>5</v>
      </c>
      <c r="G10" s="44" t="s">
        <v>243</v>
      </c>
      <c r="H10" s="43" t="s">
        <v>21</v>
      </c>
      <c r="I10" s="45">
        <v>5</v>
      </c>
    </row>
    <row r="11" spans="1:9" ht="15.75" thickTop="1" x14ac:dyDescent="0.25">
      <c r="A11" s="32" t="s">
        <v>144</v>
      </c>
      <c r="B11" s="24" t="s">
        <v>2</v>
      </c>
      <c r="C11" s="28">
        <v>1</v>
      </c>
      <c r="D11" s="32" t="s">
        <v>194</v>
      </c>
      <c r="E11" s="24" t="s">
        <v>12</v>
      </c>
      <c r="F11" s="27">
        <v>1</v>
      </c>
      <c r="G11" s="32" t="s">
        <v>244</v>
      </c>
      <c r="H11" s="24" t="s">
        <v>22</v>
      </c>
      <c r="I11" s="38">
        <v>1</v>
      </c>
    </row>
    <row r="12" spans="1:9" x14ac:dyDescent="0.25">
      <c r="A12" s="30" t="s">
        <v>145</v>
      </c>
      <c r="B12" s="4" t="s">
        <v>2</v>
      </c>
      <c r="C12" s="27">
        <v>2</v>
      </c>
      <c r="D12" s="30" t="s">
        <v>195</v>
      </c>
      <c r="E12" s="4" t="s">
        <v>12</v>
      </c>
      <c r="F12" s="27">
        <v>2</v>
      </c>
      <c r="G12" s="30" t="s">
        <v>245</v>
      </c>
      <c r="H12" s="4" t="s">
        <v>22</v>
      </c>
      <c r="I12" s="36">
        <v>2</v>
      </c>
    </row>
    <row r="13" spans="1:9" x14ac:dyDescent="0.25">
      <c r="A13" s="30" t="s">
        <v>146</v>
      </c>
      <c r="B13" s="4" t="s">
        <v>2</v>
      </c>
      <c r="C13" s="27">
        <v>3</v>
      </c>
      <c r="D13" s="30" t="s">
        <v>196</v>
      </c>
      <c r="E13" s="4" t="s">
        <v>12</v>
      </c>
      <c r="F13" s="27">
        <v>3</v>
      </c>
      <c r="G13" s="30" t="s">
        <v>246</v>
      </c>
      <c r="H13" s="4" t="s">
        <v>22</v>
      </c>
      <c r="I13" s="36">
        <v>3</v>
      </c>
    </row>
    <row r="14" spans="1:9" x14ac:dyDescent="0.25">
      <c r="A14" s="30" t="s">
        <v>147</v>
      </c>
      <c r="B14" s="4" t="s">
        <v>2</v>
      </c>
      <c r="C14" s="27">
        <v>4</v>
      </c>
      <c r="D14" s="30" t="s">
        <v>197</v>
      </c>
      <c r="E14" s="4" t="s">
        <v>12</v>
      </c>
      <c r="F14" s="27">
        <v>4</v>
      </c>
      <c r="G14" s="30" t="s">
        <v>247</v>
      </c>
      <c r="H14" s="4" t="s">
        <v>22</v>
      </c>
      <c r="I14" s="36">
        <v>4</v>
      </c>
    </row>
    <row r="15" spans="1:9" x14ac:dyDescent="0.25">
      <c r="A15" s="44" t="s">
        <v>148</v>
      </c>
      <c r="B15" s="43" t="s">
        <v>2</v>
      </c>
      <c r="C15" s="45">
        <v>5</v>
      </c>
      <c r="D15" s="44" t="s">
        <v>198</v>
      </c>
      <c r="E15" s="43" t="s">
        <v>12</v>
      </c>
      <c r="F15" s="45">
        <v>5</v>
      </c>
      <c r="G15" s="44" t="s">
        <v>248</v>
      </c>
      <c r="H15" s="43" t="s">
        <v>22</v>
      </c>
      <c r="I15" s="45">
        <v>5</v>
      </c>
    </row>
    <row r="16" spans="1:9" x14ac:dyDescent="0.25">
      <c r="A16" s="32" t="s">
        <v>149</v>
      </c>
      <c r="B16" s="24" t="s">
        <v>3</v>
      </c>
      <c r="C16" s="28">
        <v>1</v>
      </c>
      <c r="D16" s="32" t="s">
        <v>199</v>
      </c>
      <c r="E16" s="24" t="s">
        <v>13</v>
      </c>
      <c r="F16" s="28">
        <v>1</v>
      </c>
      <c r="G16" s="32" t="s">
        <v>249</v>
      </c>
      <c r="H16" s="24" t="s">
        <v>23</v>
      </c>
      <c r="I16" s="38">
        <v>1</v>
      </c>
    </row>
    <row r="17" spans="1:9" x14ac:dyDescent="0.25">
      <c r="A17" s="30" t="s">
        <v>150</v>
      </c>
      <c r="B17" s="4" t="s">
        <v>3</v>
      </c>
      <c r="C17" s="27">
        <v>2</v>
      </c>
      <c r="D17" s="30" t="s">
        <v>200</v>
      </c>
      <c r="E17" s="4" t="s">
        <v>13</v>
      </c>
      <c r="F17" s="27">
        <v>2</v>
      </c>
      <c r="G17" s="30" t="s">
        <v>250</v>
      </c>
      <c r="H17" s="4" t="s">
        <v>23</v>
      </c>
      <c r="I17" s="36">
        <v>2</v>
      </c>
    </row>
    <row r="18" spans="1:9" x14ac:dyDescent="0.25">
      <c r="A18" s="30" t="s">
        <v>151</v>
      </c>
      <c r="B18" s="4" t="s">
        <v>3</v>
      </c>
      <c r="C18" s="27">
        <v>3</v>
      </c>
      <c r="D18" s="30" t="s">
        <v>201</v>
      </c>
      <c r="E18" s="4" t="s">
        <v>13</v>
      </c>
      <c r="F18" s="27">
        <v>3</v>
      </c>
      <c r="G18" s="30" t="s">
        <v>251</v>
      </c>
      <c r="H18" s="4" t="s">
        <v>23</v>
      </c>
      <c r="I18" s="36">
        <v>3</v>
      </c>
    </row>
    <row r="19" spans="1:9" x14ac:dyDescent="0.25">
      <c r="A19" s="30" t="s">
        <v>152</v>
      </c>
      <c r="B19" s="4" t="s">
        <v>3</v>
      </c>
      <c r="C19" s="27">
        <v>4</v>
      </c>
      <c r="D19" s="30" t="s">
        <v>202</v>
      </c>
      <c r="E19" s="4" t="s">
        <v>13</v>
      </c>
      <c r="F19" s="27">
        <v>4</v>
      </c>
      <c r="G19" s="30" t="s">
        <v>252</v>
      </c>
      <c r="H19" s="4" t="s">
        <v>23</v>
      </c>
      <c r="I19" s="36">
        <v>4</v>
      </c>
    </row>
    <row r="20" spans="1:9" x14ac:dyDescent="0.25">
      <c r="A20" s="44" t="s">
        <v>153</v>
      </c>
      <c r="B20" s="43" t="s">
        <v>3</v>
      </c>
      <c r="C20" s="45">
        <v>5</v>
      </c>
      <c r="D20" s="44" t="s">
        <v>203</v>
      </c>
      <c r="E20" s="43" t="s">
        <v>13</v>
      </c>
      <c r="F20" s="45">
        <v>5</v>
      </c>
      <c r="G20" s="44" t="s">
        <v>253</v>
      </c>
      <c r="H20" s="43" t="s">
        <v>23</v>
      </c>
      <c r="I20" s="45">
        <v>5</v>
      </c>
    </row>
    <row r="21" spans="1:9" x14ac:dyDescent="0.25">
      <c r="A21" s="32" t="s">
        <v>154</v>
      </c>
      <c r="B21" s="24" t="s">
        <v>4</v>
      </c>
      <c r="C21" s="28">
        <v>1</v>
      </c>
      <c r="D21" s="32" t="s">
        <v>204</v>
      </c>
      <c r="E21" s="24" t="s">
        <v>14</v>
      </c>
      <c r="F21" s="28">
        <v>1</v>
      </c>
      <c r="G21" s="32" t="s">
        <v>254</v>
      </c>
      <c r="H21" s="24" t="s">
        <v>24</v>
      </c>
      <c r="I21" s="38">
        <v>1</v>
      </c>
    </row>
    <row r="22" spans="1:9" x14ac:dyDescent="0.25">
      <c r="A22" s="30" t="s">
        <v>155</v>
      </c>
      <c r="B22" s="4" t="s">
        <v>4</v>
      </c>
      <c r="C22" s="27">
        <v>2</v>
      </c>
      <c r="D22" s="30" t="s">
        <v>205</v>
      </c>
      <c r="E22" s="4" t="s">
        <v>14</v>
      </c>
      <c r="F22" s="27">
        <v>2</v>
      </c>
      <c r="G22" s="30" t="s">
        <v>255</v>
      </c>
      <c r="H22" s="4" t="s">
        <v>24</v>
      </c>
      <c r="I22" s="36">
        <v>2</v>
      </c>
    </row>
    <row r="23" spans="1:9" x14ac:dyDescent="0.25">
      <c r="A23" s="30" t="s">
        <v>156</v>
      </c>
      <c r="B23" s="4" t="s">
        <v>4</v>
      </c>
      <c r="C23" s="27">
        <v>3</v>
      </c>
      <c r="D23" s="30" t="s">
        <v>206</v>
      </c>
      <c r="E23" s="4" t="s">
        <v>14</v>
      </c>
      <c r="F23" s="27">
        <v>3</v>
      </c>
      <c r="G23" s="30" t="s">
        <v>256</v>
      </c>
      <c r="H23" s="4" t="s">
        <v>24</v>
      </c>
      <c r="I23" s="36">
        <v>3</v>
      </c>
    </row>
    <row r="24" spans="1:9" x14ac:dyDescent="0.25">
      <c r="A24" s="30" t="s">
        <v>157</v>
      </c>
      <c r="B24" s="4" t="s">
        <v>4</v>
      </c>
      <c r="C24" s="27">
        <v>4</v>
      </c>
      <c r="D24" s="30" t="s">
        <v>207</v>
      </c>
      <c r="E24" s="4" t="s">
        <v>14</v>
      </c>
      <c r="F24" s="27">
        <v>4</v>
      </c>
      <c r="G24" s="30" t="s">
        <v>257</v>
      </c>
      <c r="H24" s="4" t="s">
        <v>24</v>
      </c>
      <c r="I24" s="36">
        <v>4</v>
      </c>
    </row>
    <row r="25" spans="1:9" ht="15.75" thickBot="1" x14ac:dyDescent="0.3">
      <c r="A25" s="44" t="s">
        <v>158</v>
      </c>
      <c r="B25" s="43" t="s">
        <v>4</v>
      </c>
      <c r="C25" s="45">
        <v>5</v>
      </c>
      <c r="D25" s="44" t="s">
        <v>208</v>
      </c>
      <c r="E25" s="43" t="s">
        <v>14</v>
      </c>
      <c r="F25" s="45">
        <v>5</v>
      </c>
      <c r="G25" s="31" t="s">
        <v>258</v>
      </c>
      <c r="H25" s="25" t="s">
        <v>24</v>
      </c>
      <c r="I25" s="34">
        <v>5</v>
      </c>
    </row>
    <row r="26" spans="1:9" ht="15.75" thickTop="1" x14ac:dyDescent="0.25">
      <c r="A26" s="32" t="s">
        <v>159</v>
      </c>
      <c r="B26" s="24" t="s">
        <v>5</v>
      </c>
      <c r="C26" s="28">
        <v>1</v>
      </c>
      <c r="D26" s="32" t="s">
        <v>209</v>
      </c>
      <c r="E26" s="24" t="s">
        <v>15</v>
      </c>
      <c r="F26" s="38">
        <v>1</v>
      </c>
    </row>
    <row r="27" spans="1:9" x14ac:dyDescent="0.25">
      <c r="A27" s="30" t="s">
        <v>160</v>
      </c>
      <c r="B27" s="4" t="s">
        <v>5</v>
      </c>
      <c r="C27" s="27">
        <v>2</v>
      </c>
      <c r="D27" s="30" t="s">
        <v>210</v>
      </c>
      <c r="E27" s="4" t="s">
        <v>15</v>
      </c>
      <c r="F27" s="36">
        <v>2</v>
      </c>
    </row>
    <row r="28" spans="1:9" x14ac:dyDescent="0.25">
      <c r="A28" s="30" t="s">
        <v>161</v>
      </c>
      <c r="B28" s="4" t="s">
        <v>5</v>
      </c>
      <c r="C28" s="27">
        <v>3</v>
      </c>
      <c r="D28" s="30" t="s">
        <v>211</v>
      </c>
      <c r="E28" s="4" t="s">
        <v>15</v>
      </c>
      <c r="F28" s="36">
        <v>3</v>
      </c>
    </row>
    <row r="29" spans="1:9" x14ac:dyDescent="0.25">
      <c r="A29" s="30" t="s">
        <v>162</v>
      </c>
      <c r="B29" s="4" t="s">
        <v>5</v>
      </c>
      <c r="C29" s="27">
        <v>4</v>
      </c>
      <c r="D29" s="30" t="s">
        <v>212</v>
      </c>
      <c r="E29" s="4" t="s">
        <v>15</v>
      </c>
      <c r="F29" s="36">
        <v>4</v>
      </c>
    </row>
    <row r="30" spans="1:9" ht="15.75" thickBot="1" x14ac:dyDescent="0.3">
      <c r="A30" s="31" t="s">
        <v>163</v>
      </c>
      <c r="B30" s="25" t="s">
        <v>5</v>
      </c>
      <c r="C30" s="34">
        <v>5</v>
      </c>
      <c r="D30" s="44" t="s">
        <v>213</v>
      </c>
      <c r="E30" s="43" t="s">
        <v>15</v>
      </c>
      <c r="F30" s="45">
        <v>5</v>
      </c>
    </row>
    <row r="31" spans="1:9" ht="15.75" thickTop="1" x14ac:dyDescent="0.25">
      <c r="A31" s="32" t="s">
        <v>164</v>
      </c>
      <c r="B31" s="24" t="s">
        <v>6</v>
      </c>
      <c r="C31" s="28">
        <v>1</v>
      </c>
      <c r="D31" s="32" t="s">
        <v>214</v>
      </c>
      <c r="E31" s="24" t="s">
        <v>16</v>
      </c>
      <c r="F31" s="38">
        <v>1</v>
      </c>
    </row>
    <row r="32" spans="1:9" x14ac:dyDescent="0.25">
      <c r="A32" s="30" t="s">
        <v>165</v>
      </c>
      <c r="B32" s="4" t="s">
        <v>6</v>
      </c>
      <c r="C32" s="27">
        <v>2</v>
      </c>
      <c r="D32" s="30" t="s">
        <v>215</v>
      </c>
      <c r="E32" s="4" t="s">
        <v>16</v>
      </c>
      <c r="F32" s="36">
        <v>2</v>
      </c>
    </row>
    <row r="33" spans="1:8" x14ac:dyDescent="0.25">
      <c r="A33" s="30" t="s">
        <v>166</v>
      </c>
      <c r="B33" s="4" t="s">
        <v>6</v>
      </c>
      <c r="C33" s="27">
        <v>3</v>
      </c>
      <c r="D33" s="30" t="s">
        <v>216</v>
      </c>
      <c r="E33" s="4" t="s">
        <v>16</v>
      </c>
      <c r="F33" s="36">
        <v>3</v>
      </c>
    </row>
    <row r="34" spans="1:8" x14ac:dyDescent="0.25">
      <c r="A34" s="30" t="s">
        <v>167</v>
      </c>
      <c r="B34" s="4" t="s">
        <v>6</v>
      </c>
      <c r="C34" s="27">
        <v>4</v>
      </c>
      <c r="D34" s="30" t="s">
        <v>217</v>
      </c>
      <c r="E34" s="4" t="s">
        <v>16</v>
      </c>
      <c r="F34" s="36">
        <v>4</v>
      </c>
    </row>
    <row r="35" spans="1:8" x14ac:dyDescent="0.25">
      <c r="A35" s="44" t="s">
        <v>168</v>
      </c>
      <c r="B35" s="43" t="s">
        <v>6</v>
      </c>
      <c r="C35" s="45">
        <v>5</v>
      </c>
      <c r="D35" s="44" t="s">
        <v>218</v>
      </c>
      <c r="E35" s="43" t="s">
        <v>16</v>
      </c>
      <c r="F35" s="45">
        <v>5</v>
      </c>
    </row>
    <row r="36" spans="1:8" x14ac:dyDescent="0.25">
      <c r="A36" s="32" t="s">
        <v>169</v>
      </c>
      <c r="B36" s="24" t="s">
        <v>7</v>
      </c>
      <c r="C36" s="28">
        <v>1</v>
      </c>
      <c r="D36" s="32" t="s">
        <v>219</v>
      </c>
      <c r="E36" s="24" t="s">
        <v>17</v>
      </c>
      <c r="F36" s="38">
        <v>1</v>
      </c>
      <c r="H36" s="5" t="s">
        <v>259</v>
      </c>
    </row>
    <row r="37" spans="1:8" x14ac:dyDescent="0.25">
      <c r="A37" s="30" t="s">
        <v>170</v>
      </c>
      <c r="B37" s="4" t="s">
        <v>7</v>
      </c>
      <c r="C37" s="27">
        <v>2</v>
      </c>
      <c r="D37" s="30" t="s">
        <v>220</v>
      </c>
      <c r="E37" s="4" t="s">
        <v>17</v>
      </c>
      <c r="F37" s="36">
        <v>2</v>
      </c>
    </row>
    <row r="38" spans="1:8" x14ac:dyDescent="0.25">
      <c r="A38" s="30" t="s">
        <v>171</v>
      </c>
      <c r="B38" s="4" t="s">
        <v>7</v>
      </c>
      <c r="C38" s="27">
        <v>3</v>
      </c>
      <c r="D38" s="30" t="s">
        <v>221</v>
      </c>
      <c r="E38" s="4" t="s">
        <v>17</v>
      </c>
      <c r="F38" s="36">
        <v>3</v>
      </c>
    </row>
    <row r="39" spans="1:8" x14ac:dyDescent="0.25">
      <c r="A39" s="30" t="s">
        <v>172</v>
      </c>
      <c r="B39" s="4" t="s">
        <v>7</v>
      </c>
      <c r="C39" s="27">
        <v>4</v>
      </c>
      <c r="D39" s="30" t="s">
        <v>222</v>
      </c>
      <c r="E39" s="4" t="s">
        <v>17</v>
      </c>
      <c r="F39" s="36">
        <v>4</v>
      </c>
    </row>
    <row r="40" spans="1:8" ht="15.75" thickBot="1" x14ac:dyDescent="0.3">
      <c r="A40" s="44" t="s">
        <v>173</v>
      </c>
      <c r="B40" s="43" t="s">
        <v>7</v>
      </c>
      <c r="C40" s="45">
        <v>5</v>
      </c>
      <c r="D40" s="31" t="s">
        <v>223</v>
      </c>
      <c r="E40" s="25" t="s">
        <v>17</v>
      </c>
      <c r="F40" s="34">
        <v>5</v>
      </c>
    </row>
    <row r="41" spans="1:8" ht="15.75" thickTop="1" x14ac:dyDescent="0.25">
      <c r="A41" s="32" t="s">
        <v>174</v>
      </c>
      <c r="B41" s="24" t="s">
        <v>8</v>
      </c>
      <c r="C41" s="28">
        <v>1</v>
      </c>
      <c r="D41" s="32" t="s">
        <v>224</v>
      </c>
      <c r="E41" s="24" t="s">
        <v>18</v>
      </c>
      <c r="F41" s="38">
        <v>1</v>
      </c>
    </row>
    <row r="42" spans="1:8" x14ac:dyDescent="0.25">
      <c r="A42" s="30" t="s">
        <v>175</v>
      </c>
      <c r="B42" s="4" t="s">
        <v>8</v>
      </c>
      <c r="C42" s="27">
        <v>2</v>
      </c>
      <c r="D42" s="30" t="s">
        <v>225</v>
      </c>
      <c r="E42" s="4" t="s">
        <v>18</v>
      </c>
      <c r="F42" s="36">
        <v>2</v>
      </c>
    </row>
    <row r="43" spans="1:8" x14ac:dyDescent="0.25">
      <c r="A43" s="30" t="s">
        <v>176</v>
      </c>
      <c r="B43" s="4" t="s">
        <v>8</v>
      </c>
      <c r="C43" s="27">
        <v>3</v>
      </c>
      <c r="D43" s="30" t="s">
        <v>226</v>
      </c>
      <c r="E43" s="4" t="s">
        <v>18</v>
      </c>
      <c r="F43" s="36">
        <v>3</v>
      </c>
    </row>
    <row r="44" spans="1:8" x14ac:dyDescent="0.25">
      <c r="A44" s="30" t="s">
        <v>177</v>
      </c>
      <c r="B44" s="4" t="s">
        <v>8</v>
      </c>
      <c r="C44" s="27">
        <v>4</v>
      </c>
      <c r="D44" s="30" t="s">
        <v>227</v>
      </c>
      <c r="E44" s="4" t="s">
        <v>18</v>
      </c>
      <c r="F44" s="36">
        <v>4</v>
      </c>
    </row>
    <row r="45" spans="1:8" x14ac:dyDescent="0.25">
      <c r="A45" s="44" t="s">
        <v>178</v>
      </c>
      <c r="B45" s="43" t="s">
        <v>8</v>
      </c>
      <c r="C45" s="45">
        <v>5</v>
      </c>
      <c r="D45" s="44" t="s">
        <v>228</v>
      </c>
      <c r="E45" s="43" t="s">
        <v>18</v>
      </c>
      <c r="F45" s="45">
        <v>5</v>
      </c>
    </row>
    <row r="46" spans="1:8" x14ac:dyDescent="0.25">
      <c r="A46" s="32" t="s">
        <v>179</v>
      </c>
      <c r="B46" s="24" t="s">
        <v>9</v>
      </c>
      <c r="C46" s="28">
        <v>1</v>
      </c>
      <c r="D46" s="32" t="s">
        <v>229</v>
      </c>
      <c r="E46" s="24" t="s">
        <v>19</v>
      </c>
      <c r="F46" s="38">
        <v>1</v>
      </c>
    </row>
    <row r="47" spans="1:8" x14ac:dyDescent="0.25">
      <c r="A47" s="30" t="s">
        <v>180</v>
      </c>
      <c r="B47" s="4" t="s">
        <v>9</v>
      </c>
      <c r="C47" s="27">
        <v>2</v>
      </c>
      <c r="D47" s="30" t="s">
        <v>230</v>
      </c>
      <c r="E47" s="4" t="s">
        <v>19</v>
      </c>
      <c r="F47" s="36">
        <v>2</v>
      </c>
    </row>
    <row r="48" spans="1:8" x14ac:dyDescent="0.25">
      <c r="A48" s="30" t="s">
        <v>181</v>
      </c>
      <c r="B48" s="4" t="s">
        <v>9</v>
      </c>
      <c r="C48" s="27">
        <v>3</v>
      </c>
      <c r="D48" s="30" t="s">
        <v>231</v>
      </c>
      <c r="E48" s="4" t="s">
        <v>19</v>
      </c>
      <c r="F48" s="36">
        <v>3</v>
      </c>
    </row>
    <row r="49" spans="1:6" x14ac:dyDescent="0.25">
      <c r="A49" s="30" t="s">
        <v>182</v>
      </c>
      <c r="B49" s="4" t="s">
        <v>9</v>
      </c>
      <c r="C49" s="36">
        <v>4</v>
      </c>
      <c r="D49" s="30" t="s">
        <v>232</v>
      </c>
      <c r="E49" s="4" t="s">
        <v>19</v>
      </c>
      <c r="F49" s="36">
        <v>4</v>
      </c>
    </row>
    <row r="50" spans="1:6" ht="15.75" thickBot="1" x14ac:dyDescent="0.3">
      <c r="A50" s="31" t="s">
        <v>183</v>
      </c>
      <c r="B50" s="25" t="s">
        <v>9</v>
      </c>
      <c r="C50" s="34">
        <v>5</v>
      </c>
      <c r="D50" s="37" t="s">
        <v>233</v>
      </c>
      <c r="E50" s="25" t="s">
        <v>19</v>
      </c>
      <c r="F50" s="34">
        <v>5</v>
      </c>
    </row>
    <row r="51" spans="1:6" ht="15.75" thickTop="1" x14ac:dyDescent="0.25"/>
  </sheetData>
  <pageMargins left="0.70866141732283472" right="0.70866141732283472" top="0.55118110236220474" bottom="0.35433070866141736" header="0.31496062992125984" footer="0.31496062992125984"/>
  <pageSetup paperSize="9" orientation="portrait" horizontalDpi="300" verticalDpi="300" r:id="rId1"/>
  <headerFooter>
    <oddHeader xml:space="preserve">&amp;C&amp;16Ведомость якутской подстилки (&lt;0,25 мм)&amp;11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litter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</dc:creator>
  <cp:lastModifiedBy>Boreal _</cp:lastModifiedBy>
  <cp:lastPrinted>2021-11-18T07:31:22Z</cp:lastPrinted>
  <dcterms:created xsi:type="dcterms:W3CDTF">2020-10-15T10:21:19Z</dcterms:created>
  <dcterms:modified xsi:type="dcterms:W3CDTF">2023-02-22T08:05:18Z</dcterms:modified>
</cp:coreProperties>
</file>