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sau\OneDrive\Рабочий стол\CSTOCK\"/>
    </mc:Choice>
  </mc:AlternateContent>
  <xr:revisionPtr revIDLastSave="0" documentId="8_{C3DECCED-BC2B-433D-8F39-84E89829FBF3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_Почва" sheetId="1" r:id="rId1"/>
    <sheet name="Лист2_Подстилка" sheetId="5" r:id="rId2"/>
    <sheet name="Углерод" sheetId="6" r:id="rId3"/>
    <sheet name="Лист1" sheetId="7" r:id="rId4"/>
  </sheets>
  <definedNames>
    <definedName name="_xlnm._FilterDatabase" localSheetId="0" hidden="1">Лист1_Почва!$O$1:$O$385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3" i="1" l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8" i="1" l="1"/>
  <c r="I22" i="1"/>
  <c r="I21" i="1"/>
  <c r="I76" i="1"/>
  <c r="I104" i="1"/>
  <c r="I183" i="1"/>
  <c r="I328" i="1"/>
  <c r="I383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4" i="1"/>
  <c r="V4" i="1"/>
  <c r="H383" i="6" l="1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</calcChain>
</file>

<file path=xl/sharedStrings.xml><?xml version="1.0" encoding="utf-8"?>
<sst xmlns="http://schemas.openxmlformats.org/spreadsheetml/2006/main" count="3167" uniqueCount="512">
  <si>
    <t>№ в общей ведомости</t>
  </si>
  <si>
    <t>pH водной</t>
  </si>
  <si>
    <t>pH солевой</t>
  </si>
  <si>
    <t xml:space="preserve">ЕКО,                мг-экв / 100 г почвы </t>
  </si>
  <si>
    <t>Y-1 (1090)</t>
  </si>
  <si>
    <t>Y-2 (1091)</t>
  </si>
  <si>
    <t>Y-3 (1092)</t>
  </si>
  <si>
    <t>Y-4 (1093)</t>
  </si>
  <si>
    <t>Y-5 (1094)</t>
  </si>
  <si>
    <t>Y-6 (1095)</t>
  </si>
  <si>
    <t>Y-7 (1096)</t>
  </si>
  <si>
    <t>Y-9 (1098)</t>
  </si>
  <si>
    <t>Y-10 (1099)</t>
  </si>
  <si>
    <t>Y-11 (1100)</t>
  </si>
  <si>
    <t>Y-12 (1101)</t>
  </si>
  <si>
    <t>Y-13 (1102)</t>
  </si>
  <si>
    <t>Y-14 (1103)</t>
  </si>
  <si>
    <t>Y-15 (1104)</t>
  </si>
  <si>
    <t>Y-16 (1105)</t>
  </si>
  <si>
    <t>Y-17 (1106)</t>
  </si>
  <si>
    <t>Y-18 (1107)</t>
  </si>
  <si>
    <t>Y-19 (1108)</t>
  </si>
  <si>
    <t>Y-20 (1109)</t>
  </si>
  <si>
    <t>Y-21 (1110)</t>
  </si>
  <si>
    <t>Y-22 (1111)</t>
  </si>
  <si>
    <t>Y-23 (1112)</t>
  </si>
  <si>
    <t>Y-24 (1113)</t>
  </si>
  <si>
    <t>Y-25 (1114)</t>
  </si>
  <si>
    <t>Y-26 (1115)</t>
  </si>
  <si>
    <t>Y-27 (1116)</t>
  </si>
  <si>
    <t>Y-28 (1117)</t>
  </si>
  <si>
    <t>Y-29 (1118)</t>
  </si>
  <si>
    <t>Y-30 (1119)</t>
  </si>
  <si>
    <t>Y-31</t>
  </si>
  <si>
    <t>-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</si>
  <si>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</si>
  <si>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</si>
  <si>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</si>
  <si>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</si>
  <si>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</si>
  <si>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</si>
  <si>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</si>
  <si>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</si>
  <si>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</si>
  <si>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</si>
  <si>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</si>
  <si>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</si>
  <si>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</si>
  <si>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</si>
  <si>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</si>
  <si>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</si>
  <si>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</si>
  <si>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</si>
  <si>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</si>
  <si>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</si>
  <si>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</si>
  <si>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</si>
  <si>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</si>
  <si>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</si>
  <si>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</si>
  <si>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</si>
  <si>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</si>
  <si>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</si>
  <si>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</si>
  <si>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</si>
  <si>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</si>
  <si>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</si>
  <si>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</si>
  <si>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</si>
  <si>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</si>
  <si>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</si>
  <si>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</si>
  <si>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</si>
  <si>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</si>
  <si>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</si>
  <si>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</si>
  <si>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</si>
  <si>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</si>
  <si>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</si>
  <si>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</si>
  <si>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</si>
  <si>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</si>
  <si>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</si>
  <si>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</si>
  <si>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</si>
  <si>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</si>
  <si>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</si>
  <si>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</si>
  <si>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</si>
  <si>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</si>
  <si>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</si>
  <si>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</si>
  <si>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</si>
  <si>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</si>
  <si>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</si>
  <si>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</si>
  <si>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</si>
  <si>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</si>
  <si>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</si>
  <si>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</si>
  <si>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</si>
  <si>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</si>
  <si>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</si>
  <si>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</si>
  <si>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</si>
  <si>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</si>
  <si>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</si>
  <si>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</si>
  <si>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</si>
  <si>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</si>
  <si>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</si>
  <si>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</si>
  <si>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</si>
  <si>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</si>
  <si>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</si>
  <si>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</si>
  <si>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</si>
  <si>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</si>
  <si>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</si>
  <si>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</si>
  <si>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</si>
  <si>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</si>
  <si>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</si>
  <si>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</si>
  <si>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</si>
  <si>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</si>
  <si>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</si>
  <si>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</si>
  <si>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</si>
  <si>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</si>
  <si>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</si>
  <si>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</si>
  <si>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</si>
  <si>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</si>
  <si>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</si>
  <si>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</si>
  <si>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</si>
  <si>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</si>
  <si>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</si>
  <si>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</si>
  <si>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</si>
  <si>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</si>
  <si>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</si>
  <si>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</si>
  <si>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</si>
  <si>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</si>
  <si>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</si>
  <si>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</si>
  <si>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</si>
  <si>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</si>
  <si>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</si>
  <si>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</si>
  <si>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</si>
  <si>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</si>
  <si>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</si>
  <si>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</si>
  <si>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</si>
  <si>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</si>
  <si>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</si>
  <si>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</si>
  <si>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</si>
  <si>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</si>
  <si>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</si>
  <si>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</si>
  <si>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</si>
  <si>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</si>
  <si>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</si>
  <si>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</si>
  <si>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</si>
  <si>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</si>
  <si>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</si>
  <si>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</si>
  <si>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</si>
  <si>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</si>
  <si>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</si>
  <si>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</si>
  <si>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</si>
  <si>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</si>
  <si>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</si>
  <si>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</si>
  <si>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</si>
  <si>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</si>
  <si>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</si>
  <si>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</si>
  <si>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</si>
  <si>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</si>
  <si>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</si>
  <si>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</si>
  <si>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</si>
  <si>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</si>
  <si>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</si>
  <si>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</si>
  <si>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</si>
  <si>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</si>
  <si>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</si>
  <si>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</si>
  <si>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</si>
  <si>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</si>
  <si>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</si>
  <si>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</si>
  <si>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</si>
  <si>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</si>
  <si>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</si>
  <si>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</si>
  <si>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</si>
  <si>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</si>
  <si>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</si>
  <si>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</si>
  <si>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</si>
  <si>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</si>
  <si>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</si>
  <si>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</si>
  <si>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</si>
  <si>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</si>
  <si>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</si>
  <si>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</si>
  <si>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</si>
  <si>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</si>
  <si>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</si>
  <si>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</si>
  <si>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</si>
  <si>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</si>
  <si>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</si>
  <si>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</si>
  <si>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</si>
  <si>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</si>
  <si>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</si>
  <si>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</si>
  <si>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</si>
  <si>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</si>
  <si>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</si>
  <si>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</si>
  <si>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</si>
  <si>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</si>
  <si>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</si>
  <si>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</si>
  <si>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</si>
  <si>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</si>
  <si>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</si>
  <si>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</si>
  <si>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</si>
  <si>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</si>
  <si>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</si>
  <si>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</si>
  <si>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</si>
  <si>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</si>
  <si>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</si>
  <si>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</si>
  <si>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</si>
  <si>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</si>
  <si>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</si>
  <si>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</si>
  <si>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</si>
  <si>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</si>
  <si>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</si>
  <si>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</si>
  <si>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</si>
  <si>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</si>
  <si>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</si>
  <si>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</si>
  <si>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</si>
  <si>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</si>
  <si>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</si>
  <si>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</si>
  <si>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</si>
  <si>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</si>
  <si>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</si>
  <si>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</si>
  <si>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</si>
  <si>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</si>
  <si>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</si>
  <si>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</si>
  <si>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</si>
  <si>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</si>
  <si>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</si>
  <si>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</si>
  <si>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</si>
  <si>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</si>
  <si>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</si>
  <si>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</si>
  <si>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</si>
  <si>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</si>
  <si>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</si>
  <si>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</si>
  <si>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</si>
  <si>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</si>
  <si>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</si>
  <si>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</si>
  <si>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</si>
  <si>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</si>
  <si>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</si>
  <si>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</si>
  <si>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</si>
  <si>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</si>
  <si>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</si>
  <si>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</si>
  <si>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</si>
  <si>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</si>
  <si>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</si>
  <si>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</si>
  <si>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</si>
  <si>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</si>
  <si>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</si>
  <si>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</si>
  <si>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</si>
  <si>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</si>
  <si>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</si>
  <si>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</si>
  <si>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</si>
  <si>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</si>
  <si>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</si>
  <si>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</si>
  <si>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</si>
  <si>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</si>
  <si>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</si>
  <si>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</si>
  <si>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</si>
  <si>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</si>
  <si>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</si>
  <si>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</si>
  <si>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</si>
  <si>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</si>
  <si>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</si>
  <si>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</si>
  <si>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</si>
  <si>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</si>
  <si>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</si>
  <si>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</si>
  <si>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</si>
  <si>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</si>
  <si>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</si>
  <si>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</si>
  <si>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</si>
  <si>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</si>
  <si>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</si>
  <si>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</si>
  <si>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</si>
  <si>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</si>
  <si>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</si>
  <si>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</si>
  <si>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</si>
  <si>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</si>
  <si>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</si>
  <si>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</si>
  <si>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</si>
  <si>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</si>
  <si>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</si>
  <si>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</si>
  <si>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</si>
  <si>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</si>
  <si>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</si>
  <si>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</si>
  <si>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</si>
  <si>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</si>
  <si>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</si>
  <si>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</si>
  <si>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</si>
  <si>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</si>
  <si>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</si>
  <si>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</si>
  <si>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</si>
  <si>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</si>
  <si>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</si>
  <si>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</si>
  <si>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</si>
  <si>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</si>
  <si>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</si>
  <si>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</si>
  <si>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</si>
  <si>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</si>
  <si>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</si>
  <si>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</si>
  <si>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</si>
  <si>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</si>
  <si>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</si>
  <si>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</si>
  <si>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</si>
  <si>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</si>
  <si>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</si>
  <si>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</si>
  <si>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</si>
  <si>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</si>
  <si>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</si>
  <si>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</si>
  <si>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Якутия, 2020 год</t>
  </si>
  <si>
    <t>Y-8 (1097)</t>
  </si>
  <si>
    <t>TC %</t>
  </si>
  <si>
    <t xml:space="preserve">  -</t>
  </si>
  <si>
    <t xml:space="preserve"> -</t>
  </si>
  <si>
    <t xml:space="preserve"> - </t>
  </si>
  <si>
    <r>
      <t>К</t>
    </r>
    <r>
      <rPr>
        <vertAlign val="subscript"/>
        <sz val="11"/>
        <color theme="1"/>
        <rFont val="Arial"/>
        <family val="2"/>
        <charset val="204"/>
      </rPr>
      <t>2</t>
    </r>
    <r>
      <rPr>
        <sz val="11"/>
        <color theme="1"/>
        <rFont val="Arial"/>
        <family val="2"/>
        <charset val="204"/>
      </rPr>
      <t>О</t>
    </r>
  </si>
  <si>
    <r>
      <t>Р</t>
    </r>
    <r>
      <rPr>
        <vertAlign val="subscript"/>
        <sz val="11"/>
        <color theme="1"/>
        <rFont val="Arial"/>
        <family val="2"/>
        <charset val="204"/>
      </rPr>
      <t>2</t>
    </r>
    <r>
      <rPr>
        <sz val="11"/>
        <color theme="1"/>
        <rFont val="Arial"/>
        <family val="2"/>
        <charset val="204"/>
      </rPr>
      <t>О</t>
    </r>
    <r>
      <rPr>
        <vertAlign val="subscript"/>
        <sz val="11"/>
        <color theme="1"/>
        <rFont val="Arial"/>
        <family val="2"/>
        <charset val="204"/>
      </rPr>
      <t>5</t>
    </r>
  </si>
  <si>
    <t>&lt;1,0</t>
  </si>
  <si>
    <t>D6</t>
  </si>
  <si>
    <t>0_5</t>
  </si>
  <si>
    <t>5_10</t>
  </si>
  <si>
    <t>10_30</t>
  </si>
  <si>
    <t>D8</t>
  </si>
  <si>
    <t>D9</t>
  </si>
  <si>
    <t>D10</t>
  </si>
  <si>
    <t>10_22</t>
  </si>
  <si>
    <t>10_23</t>
  </si>
  <si>
    <t>10_25</t>
  </si>
  <si>
    <t>D11</t>
  </si>
  <si>
    <t>10_20</t>
  </si>
  <si>
    <t>20_30</t>
  </si>
  <si>
    <t>D12</t>
  </si>
  <si>
    <t>10_15</t>
  </si>
  <si>
    <t>10_16</t>
  </si>
  <si>
    <t>D13</t>
  </si>
  <si>
    <t>D14</t>
  </si>
  <si>
    <t>10_18</t>
  </si>
  <si>
    <t>D15</t>
  </si>
  <si>
    <t>20_25</t>
  </si>
  <si>
    <t>D16</t>
  </si>
  <si>
    <t>20_27</t>
  </si>
  <si>
    <t>D17</t>
  </si>
  <si>
    <t>20_24</t>
  </si>
  <si>
    <t>D18</t>
  </si>
  <si>
    <t>10_17</t>
  </si>
  <si>
    <t>D19</t>
  </si>
  <si>
    <t>20_26</t>
  </si>
  <si>
    <t>D20</t>
  </si>
  <si>
    <t>D21</t>
  </si>
  <si>
    <t>D22</t>
  </si>
  <si>
    <t>D23</t>
  </si>
  <si>
    <t>D24</t>
  </si>
  <si>
    <t>D25</t>
  </si>
  <si>
    <t>D26</t>
  </si>
  <si>
    <t>D27</t>
  </si>
  <si>
    <t>10_14</t>
  </si>
  <si>
    <t>D28</t>
  </si>
  <si>
    <t>D29</t>
  </si>
  <si>
    <t>D30</t>
  </si>
  <si>
    <t>D31</t>
  </si>
  <si>
    <t>площадка</t>
  </si>
  <si>
    <t>Y-13</t>
  </si>
  <si>
    <t>Y-8</t>
  </si>
  <si>
    <t>Y-5</t>
  </si>
  <si>
    <t>Y-20</t>
  </si>
  <si>
    <t>Y-23</t>
  </si>
  <si>
    <t>Y-26</t>
  </si>
  <si>
    <t>Y-17</t>
  </si>
  <si>
    <t>Y-11</t>
  </si>
  <si>
    <t>Y-14</t>
  </si>
  <si>
    <t>Y-7</t>
  </si>
  <si>
    <t>Y-10</t>
  </si>
  <si>
    <t>Y-4</t>
  </si>
  <si>
    <t>Y-16</t>
  </si>
  <si>
    <t>Y-22</t>
  </si>
  <si>
    <t>Y-19</t>
  </si>
  <si>
    <t>Y-25</t>
  </si>
  <si>
    <t>Y-2</t>
  </si>
  <si>
    <t>Y-27</t>
  </si>
  <si>
    <t>Y-6</t>
  </si>
  <si>
    <t>Y-3</t>
  </si>
  <si>
    <t>Y-9</t>
  </si>
  <si>
    <t>Y-29</t>
  </si>
  <si>
    <t>Y-12</t>
  </si>
  <si>
    <t>Y-28</t>
  </si>
  <si>
    <t>Y-15</t>
  </si>
  <si>
    <t>Y-21</t>
  </si>
  <si>
    <t>Y-30</t>
  </si>
  <si>
    <t>Y-18</t>
  </si>
  <si>
    <t>Y-1</t>
  </si>
  <si>
    <t>Y-24</t>
  </si>
  <si>
    <t>KMD, %</t>
  </si>
  <si>
    <t>&lt; 5,0</t>
  </si>
  <si>
    <t>TC%</t>
  </si>
  <si>
    <t>YL 126</t>
  </si>
  <si>
    <t>YL 127</t>
  </si>
  <si>
    <t>YL 128</t>
  </si>
  <si>
    <t>YL 129</t>
  </si>
  <si>
    <t>YL 130</t>
  </si>
  <si>
    <t>YL 131</t>
  </si>
  <si>
    <t>YL 132</t>
  </si>
  <si>
    <t>YL 133</t>
  </si>
  <si>
    <t>YL 134</t>
  </si>
  <si>
    <t>YL 135</t>
  </si>
  <si>
    <t>YL 136</t>
  </si>
  <si>
    <t>YL 137</t>
  </si>
  <si>
    <t>YL 138</t>
  </si>
  <si>
    <t>YL 139</t>
  </si>
  <si>
    <t>YL 140</t>
  </si>
  <si>
    <t>YL 141</t>
  </si>
  <si>
    <t>YL 142</t>
  </si>
  <si>
    <t>YL 143</t>
  </si>
  <si>
    <t>YL 144</t>
  </si>
  <si>
    <t>YL 145</t>
  </si>
  <si>
    <t>YL 146</t>
  </si>
  <si>
    <t>YL 147</t>
  </si>
  <si>
    <t>YL 148</t>
  </si>
  <si>
    <t>YL 149</t>
  </si>
  <si>
    <t>YL 150</t>
  </si>
  <si>
    <t xml:space="preserve">Подстилка </t>
  </si>
  <si>
    <t>Почва</t>
  </si>
  <si>
    <t>&lt;0,01</t>
  </si>
  <si>
    <t>ТС,% по Густафссону</t>
  </si>
  <si>
    <r>
      <t>N</t>
    </r>
    <r>
      <rPr>
        <vertAlign val="subscript"/>
        <sz val="12"/>
        <color rgb="FF000000"/>
        <rFont val="Times New Roman"/>
        <family val="1"/>
        <charset val="204"/>
      </rPr>
      <t>ф</t>
    </r>
    <r>
      <rPr>
        <sz val="12"/>
        <color rgb="FF000000"/>
        <rFont val="Times New Roman"/>
        <family val="1"/>
        <charset val="204"/>
      </rPr>
      <t>, %</t>
    </r>
  </si>
  <si>
    <t>мощность</t>
  </si>
  <si>
    <t>Вес пробы на обжиг, гр</t>
  </si>
  <si>
    <t>ТС,%               по Густафссону</t>
  </si>
  <si>
    <t>СТО375,           в млг на 100гр</t>
  </si>
  <si>
    <t>взята на обжиг</t>
  </si>
  <si>
    <t xml:space="preserve">отдано на анализ </t>
  </si>
  <si>
    <t>сухая плотность г/см^3</t>
  </si>
  <si>
    <t>Мощность, см</t>
  </si>
  <si>
    <t>Объём цилиндра</t>
  </si>
  <si>
    <t>площадь цилиндра</t>
  </si>
  <si>
    <t>кол-во цилиндров в гектаре</t>
  </si>
  <si>
    <t>уголь млг/кг</t>
  </si>
  <si>
    <t xml:space="preserve">% угля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</si>
</sst>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vertAlign val="subscript"/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name val="Arial Cyr"/>
      <family val="2"/>
      <charset val="204"/>
    </font>
    <font>
      <sz val="12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sz val="12"/>
      <color rgb="FF00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7" xfId="0" applyNumberFormat="1" applyFont="1" applyBorder="1"/>
    <xf numFmtId="2" fontId="2" fillId="0" borderId="5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2" fontId="6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5" xfId="0" applyNumberFormat="1" applyFont="1" applyBorder="1"/>
    <xf numFmtId="2" fontId="5" fillId="0" borderId="2" xfId="0" applyNumberFormat="1" applyFont="1" applyBorder="1"/>
    <xf numFmtId="2" fontId="2" fillId="0" borderId="5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5" xfId="0" applyNumberFormat="1" applyBorder="1"/>
    <xf numFmtId="1" fontId="0" fillId="0" borderId="5" xfId="0" applyNumberFormat="1" applyBorder="1"/>
    <xf numFmtId="49" fontId="0" fillId="0" borderId="5" xfId="0" applyNumberFormat="1" applyBorder="1"/>
    <xf numFmtId="0" fontId="0" fillId="0" borderId="5" xfId="0" applyBorder="1"/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/>
    <xf numFmtId="1" fontId="1" fillId="0" borderId="4" xfId="0" applyNumberFormat="1" applyFont="1" applyFill="1" applyBorder="1"/>
    <xf numFmtId="2" fontId="3" fillId="0" borderId="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8" fillId="0" borderId="5" xfId="0" applyFont="1" applyBorder="1" applyAlignment="1">
      <alignment horizontal="right" vertical="center"/>
    </xf>
    <xf numFmtId="0" fontId="1" fillId="0" borderId="5" xfId="0" applyFont="1" applyBorder="1"/>
    <xf numFmtId="0" fontId="12" fillId="0" borderId="5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/>
    </xf>
    <xf numFmtId="0" fontId="1" fillId="0" borderId="2" xfId="0" applyFont="1" applyBorder="1"/>
    <xf numFmtId="0" fontId="1" fillId="0" borderId="8" xfId="0" applyFont="1" applyBorder="1"/>
    <xf numFmtId="0" fontId="13" fillId="0" borderId="5" xfId="0" applyFont="1" applyBorder="1" applyAlignment="1">
      <alignment vertical="center" wrapText="1"/>
    </xf>
    <xf numFmtId="1" fontId="1" fillId="0" borderId="14" xfId="0" applyNumberFormat="1" applyFon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1" fontId="1" fillId="0" borderId="17" xfId="0" applyNumberFormat="1" applyFont="1" applyBorder="1" applyAlignment="1"/>
    <xf numFmtId="0" fontId="14" fillId="0" borderId="5" xfId="0" applyFont="1" applyBorder="1"/>
    <xf numFmtId="0" fontId="2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1" fontId="1" fillId="4" borderId="16" xfId="0" applyNumberFormat="1" applyFont="1" applyFill="1" applyBorder="1"/>
    <xf numFmtId="1" fontId="16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165" fontId="5" fillId="0" borderId="5" xfId="0" applyNumberFormat="1" applyFont="1" applyBorder="1"/>
    <xf numFmtId="165" fontId="5" fillId="0" borderId="8" xfId="0" applyNumberFormat="1" applyFont="1" applyBorder="1"/>
    <xf numFmtId="1" fontId="1" fillId="4" borderId="4" xfId="0" applyNumberFormat="1" applyFont="1" applyFill="1" applyBorder="1"/>
    <xf numFmtId="2" fontId="2" fillId="4" borderId="5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right" vertical="center"/>
    </xf>
    <xf numFmtId="1" fontId="1" fillId="4" borderId="15" xfId="0" applyNumberFormat="1" applyFont="1" applyFill="1" applyBorder="1"/>
    <xf numFmtId="165" fontId="5" fillId="0" borderId="2" xfId="0" applyNumberFormat="1" applyFont="1" applyBorder="1"/>
    <xf numFmtId="0" fontId="14" fillId="0" borderId="8" xfId="0" applyFont="1" applyBorder="1" applyAlignment="1">
      <alignment horizontal="right" vertical="center"/>
    </xf>
    <xf numFmtId="2" fontId="6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/>
    <xf numFmtId="164" fontId="3" fillId="0" borderId="5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center" vertical="center"/>
    </xf>
    <xf numFmtId="1" fontId="1" fillId="0" borderId="15" xfId="0" applyNumberFormat="1" applyFont="1" applyFill="1" applyBorder="1"/>
    <xf numFmtId="2" fontId="2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2" fontId="14" fillId="0" borderId="5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/>
    </xf>
    <xf numFmtId="0" fontId="14" fillId="0" borderId="8" xfId="0" applyFont="1" applyBorder="1"/>
    <xf numFmtId="0" fontId="13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0" fontId="17" fillId="0" borderId="5" xfId="0" applyFont="1" applyBorder="1" applyAlignment="1">
      <alignment horizontal="right" vertical="center"/>
    </xf>
    <xf numFmtId="0" fontId="17" fillId="0" borderId="5" xfId="0" applyFont="1" applyBorder="1"/>
    <xf numFmtId="0" fontId="17" fillId="0" borderId="5" xfId="0" applyFont="1" applyFill="1" applyBorder="1" applyAlignment="1">
      <alignment horizontal="right" vertical="center"/>
    </xf>
    <xf numFmtId="2" fontId="17" fillId="0" borderId="5" xfId="0" applyNumberFormat="1" applyFont="1" applyFill="1" applyBorder="1" applyAlignment="1">
      <alignment horizontal="right" vertical="center"/>
    </xf>
    <xf numFmtId="0" fontId="17" fillId="4" borderId="5" xfId="0" applyFont="1" applyFill="1" applyBorder="1" applyAlignment="1">
      <alignment horizontal="right" vertical="center"/>
    </xf>
    <xf numFmtId="49" fontId="2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18" fillId="0" borderId="5" xfId="0" applyFont="1" applyBorder="1" applyAlignment="1">
      <alignment horizontal="right" vertical="center"/>
    </xf>
    <xf numFmtId="0" fontId="18" fillId="0" borderId="2" xfId="0" applyFont="1" applyBorder="1" applyAlignment="1">
      <alignment horizontal="right" vertical="center"/>
    </xf>
    <xf numFmtId="0" fontId="1" fillId="0" borderId="0" xfId="0" applyFont="1" applyBorder="1"/>
    <xf numFmtId="0" fontId="1" fillId="3" borderId="5" xfId="0" applyFont="1" applyFill="1" applyBorder="1"/>
    <xf numFmtId="1" fontId="4" fillId="0" borderId="15" xfId="0" applyNumberFormat="1" applyFont="1" applyBorder="1"/>
    <xf numFmtId="0" fontId="20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center" vertical="center"/>
    </xf>
    <xf numFmtId="49" fontId="0" fillId="0" borderId="2" xfId="0" applyNumberFormat="1" applyBorder="1"/>
    <xf numFmtId="49" fontId="0" fillId="0" borderId="8" xfId="0" applyNumberFormat="1" applyBorder="1"/>
    <xf numFmtId="49" fontId="0" fillId="0" borderId="11" xfId="0" applyNumberFormat="1" applyBorder="1"/>
    <xf numFmtId="2" fontId="0" fillId="0" borderId="8" xfId="0" applyNumberFormat="1" applyBorder="1"/>
    <xf numFmtId="49" fontId="0" fillId="0" borderId="10" xfId="0" applyNumberFormat="1" applyBorder="1" applyAlignment="1"/>
    <xf numFmtId="1" fontId="1" fillId="0" borderId="18" xfId="0" applyNumberFormat="1" applyFont="1" applyBorder="1"/>
    <xf numFmtId="1" fontId="1" fillId="0" borderId="19" xfId="0" applyNumberFormat="1" applyFont="1" applyBorder="1"/>
    <xf numFmtId="1" fontId="1" fillId="0" borderId="20" xfId="0" applyNumberFormat="1" applyFont="1" applyBorder="1"/>
    <xf numFmtId="0" fontId="5" fillId="0" borderId="0" xfId="0" applyFont="1" applyBorder="1"/>
    <xf numFmtId="0" fontId="0" fillId="0" borderId="0" xfId="0" applyBorder="1"/>
    <xf numFmtId="0" fontId="0" fillId="0" borderId="5" xfId="0" applyFont="1" applyBorder="1" applyAlignment="1">
      <alignment vertical="center" wrapText="1"/>
    </xf>
    <xf numFmtId="0" fontId="8" fillId="2" borderId="5" xfId="0" applyFont="1" applyFill="1" applyBorder="1" applyAlignment="1">
      <alignment horizontal="right" vertical="center"/>
    </xf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6" fillId="0" borderId="5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0" fillId="0" borderId="0" xfId="0" applyFont="1" applyBorder="1"/>
    <xf numFmtId="49" fontId="0" fillId="0" borderId="5" xfId="0" applyNumberFormat="1" applyFont="1" applyBorder="1"/>
    <xf numFmtId="0" fontId="0" fillId="0" borderId="5" xfId="0" applyFont="1" applyBorder="1"/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49" fontId="0" fillId="0" borderId="5" xfId="0" applyNumberFormat="1" applyFont="1" applyBorder="1" applyAlignment="1"/>
    <xf numFmtId="2" fontId="0" fillId="0" borderId="5" xfId="0" applyNumberFormat="1" applyFont="1" applyBorder="1"/>
    <xf numFmtId="0" fontId="5" fillId="0" borderId="5" xfId="0" applyFont="1" applyFill="1" applyBorder="1"/>
    <xf numFmtId="0" fontId="0" fillId="0" borderId="0" xfId="0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5" fillId="0" borderId="1" xfId="0" applyNumberFormat="1" applyFont="1" applyBorder="1"/>
    <xf numFmtId="0" fontId="5" fillId="0" borderId="2" xfId="0" applyFont="1" applyBorder="1"/>
    <xf numFmtId="49" fontId="0" fillId="0" borderId="2" xfId="0" applyNumberFormat="1" applyFont="1" applyBorder="1"/>
    <xf numFmtId="0" fontId="20" fillId="0" borderId="2" xfId="0" applyFont="1" applyBorder="1" applyAlignment="1">
      <alignment horizontal="right" vertical="center"/>
    </xf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1" fontId="5" fillId="0" borderId="4" xfId="0" applyNumberFormat="1" applyFont="1" applyBorder="1"/>
    <xf numFmtId="0" fontId="0" fillId="0" borderId="6" xfId="0" applyBorder="1"/>
    <xf numFmtId="1" fontId="5" fillId="0" borderId="7" xfId="0" applyNumberFormat="1" applyFont="1" applyBorder="1"/>
    <xf numFmtId="0" fontId="5" fillId="0" borderId="8" xfId="0" applyFont="1" applyBorder="1"/>
    <xf numFmtId="49" fontId="0" fillId="0" borderId="8" xfId="0" applyNumberFormat="1" applyFont="1" applyBorder="1"/>
    <xf numFmtId="0" fontId="20" fillId="0" borderId="8" xfId="0" applyFont="1" applyBorder="1" applyAlignment="1">
      <alignment vertical="center"/>
    </xf>
    <xf numFmtId="0" fontId="0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2" xfId="0" applyFont="1" applyBorder="1" applyAlignment="1">
      <alignment vertical="center" wrapText="1"/>
    </xf>
    <xf numFmtId="0" fontId="20" fillId="0" borderId="8" xfId="0" applyFont="1" applyBorder="1" applyAlignment="1">
      <alignment horizontal="right" vertical="center"/>
    </xf>
    <xf numFmtId="1" fontId="21" fillId="0" borderId="4" xfId="0" applyNumberFormat="1" applyFont="1" applyBorder="1"/>
    <xf numFmtId="0" fontId="0" fillId="0" borderId="8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1" fontId="5" fillId="0" borderId="4" xfId="0" applyNumberFormat="1" applyFont="1" applyBorder="1" applyAlignment="1"/>
    <xf numFmtId="2" fontId="0" fillId="0" borderId="8" xfId="0" applyNumberFormat="1" applyFont="1" applyBorder="1"/>
    <xf numFmtId="1" fontId="5" fillId="4" borderId="7" xfId="0" applyNumberFormat="1" applyFont="1" applyFill="1" applyBorder="1"/>
    <xf numFmtId="0" fontId="5" fillId="4" borderId="8" xfId="0" applyFont="1" applyFill="1" applyBorder="1"/>
    <xf numFmtId="0" fontId="5" fillId="0" borderId="2" xfId="0" applyFont="1" applyFill="1" applyBorder="1"/>
    <xf numFmtId="1" fontId="5" fillId="0" borderId="4" xfId="0" applyNumberFormat="1" applyFont="1" applyFill="1" applyBorder="1"/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4" borderId="4" xfId="0" applyNumberFormat="1" applyFont="1" applyFill="1" applyBorder="1"/>
    <xf numFmtId="1" fontId="5" fillId="3" borderId="7" xfId="0" applyNumberFormat="1" applyFont="1" applyFill="1" applyBorder="1"/>
    <xf numFmtId="0" fontId="5" fillId="3" borderId="8" xfId="0" applyFont="1" applyFill="1" applyBorder="1"/>
    <xf numFmtId="49" fontId="0" fillId="3" borderId="8" xfId="0" applyNumberFormat="1" applyFont="1" applyFill="1" applyBorder="1"/>
    <xf numFmtId="0" fontId="8" fillId="3" borderId="8" xfId="0" applyFont="1" applyFill="1" applyBorder="1" applyAlignment="1">
      <alignment horizontal="right" vertical="center"/>
    </xf>
    <xf numFmtId="0" fontId="20" fillId="3" borderId="8" xfId="0" applyFont="1" applyFill="1" applyBorder="1" applyAlignment="1">
      <alignment horizontal="right" vertical="center"/>
    </xf>
    <xf numFmtId="0" fontId="0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1" fontId="5" fillId="3" borderId="4" xfId="0" applyNumberFormat="1" applyFont="1" applyFill="1" applyBorder="1"/>
    <xf numFmtId="0" fontId="5" fillId="3" borderId="5" xfId="0" applyFont="1" applyFill="1" applyBorder="1"/>
    <xf numFmtId="49" fontId="0" fillId="3" borderId="5" xfId="0" applyNumberFormat="1" applyFont="1" applyFill="1" applyBorder="1"/>
    <xf numFmtId="0" fontId="8" fillId="3" borderId="5" xfId="0" applyFont="1" applyFill="1" applyBorder="1" applyAlignment="1">
      <alignment horizontal="right" vertical="center"/>
    </xf>
    <xf numFmtId="0" fontId="20" fillId="3" borderId="5" xfId="0" applyFont="1" applyFill="1" applyBorder="1" applyAlignment="1">
      <alignment vertical="center" wrapText="1"/>
    </xf>
    <xf numFmtId="0" fontId="0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20" fillId="3" borderId="8" xfId="0" applyFont="1" applyFill="1" applyBorder="1" applyAlignment="1">
      <alignment vertical="center" wrapText="1"/>
    </xf>
    <xf numFmtId="1" fontId="5" fillId="3" borderId="1" xfId="0" applyNumberFormat="1" applyFont="1" applyFill="1" applyBorder="1"/>
    <xf numFmtId="0" fontId="5" fillId="3" borderId="2" xfId="0" applyFont="1" applyFill="1" applyBorder="1"/>
    <xf numFmtId="49" fontId="0" fillId="3" borderId="2" xfId="0" applyNumberFormat="1" applyFont="1" applyFill="1" applyBorder="1"/>
    <xf numFmtId="0" fontId="8" fillId="3" borderId="2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vertical="center" wrapText="1"/>
    </xf>
    <xf numFmtId="0" fontId="0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165" fontId="5" fillId="3" borderId="5" xfId="0" applyNumberFormat="1" applyFont="1" applyFill="1" applyBorder="1"/>
    <xf numFmtId="165" fontId="5" fillId="3" borderId="8" xfId="0" applyNumberFormat="1" applyFont="1" applyFill="1" applyBorder="1"/>
    <xf numFmtId="165" fontId="5" fillId="3" borderId="2" xfId="0" applyNumberFormat="1" applyFont="1" applyFill="1" applyBorder="1"/>
    <xf numFmtId="0" fontId="20" fillId="3" borderId="5" xfId="0" applyFont="1" applyFill="1" applyBorder="1" applyAlignment="1">
      <alignment horizontal="right" vertical="center"/>
    </xf>
    <xf numFmtId="0" fontId="14" fillId="3" borderId="5" xfId="0" applyFont="1" applyFill="1" applyBorder="1" applyAlignment="1">
      <alignment horizontal="right" vertical="center"/>
    </xf>
    <xf numFmtId="2" fontId="5" fillId="3" borderId="5" xfId="0" applyNumberFormat="1" applyFont="1" applyFill="1" applyBorder="1"/>
    <xf numFmtId="1" fontId="0" fillId="0" borderId="2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10" xfId="0" applyNumberFormat="1" applyBorder="1" applyAlignment="1"/>
    <xf numFmtId="0" fontId="22" fillId="0" borderId="5" xfId="0" applyFont="1" applyBorder="1" applyAlignment="1">
      <alignment wrapText="1"/>
    </xf>
    <xf numFmtId="0" fontId="23" fillId="5" borderId="8" xfId="0" applyFont="1" applyFill="1" applyBorder="1"/>
    <xf numFmtId="0" fontId="23" fillId="5" borderId="5" xfId="0" applyFont="1" applyFill="1" applyBorder="1"/>
    <xf numFmtId="2" fontId="23" fillId="5" borderId="5" xfId="0" applyNumberFormat="1" applyFont="1" applyFill="1" applyBorder="1"/>
    <xf numFmtId="0" fontId="23" fillId="5" borderId="2" xfId="0" applyFont="1" applyFill="1" applyBorder="1"/>
    <xf numFmtId="0" fontId="14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2" fillId="0" borderId="5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/>
    <xf numFmtId="0" fontId="1" fillId="0" borderId="2" xfId="0" applyFont="1" applyFill="1" applyBorder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0" fillId="0" borderId="5" xfId="0" applyFill="1" applyBorder="1"/>
    <xf numFmtId="1" fontId="1" fillId="0" borderId="5" xfId="0" applyNumberFormat="1" applyFont="1" applyFill="1" applyBorder="1"/>
    <xf numFmtId="0" fontId="3" fillId="0" borderId="5" xfId="0" applyFont="1" applyFill="1" applyBorder="1"/>
    <xf numFmtId="0" fontId="1" fillId="5" borderId="2" xfId="0" applyFont="1" applyFill="1" applyBorder="1"/>
    <xf numFmtId="0" fontId="3" fillId="5" borderId="5" xfId="0" applyFont="1" applyFill="1" applyBorder="1"/>
    <xf numFmtId="1" fontId="1" fillId="5" borderId="5" xfId="0" applyNumberFormat="1" applyFont="1" applyFill="1" applyBorder="1"/>
    <xf numFmtId="0" fontId="1" fillId="5" borderId="5" xfId="0" applyFont="1" applyFill="1" applyBorder="1"/>
    <xf numFmtId="1" fontId="1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1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0" fontId="0" fillId="0" borderId="2" xfId="0" applyFill="1" applyBorder="1"/>
    <xf numFmtId="1" fontId="1" fillId="0" borderId="2" xfId="0" applyNumberFormat="1" applyFont="1" applyFill="1" applyBorder="1"/>
    <xf numFmtId="0" fontId="1" fillId="0" borderId="23" xfId="0" applyFont="1" applyBorder="1"/>
    <xf numFmtId="0" fontId="1" fillId="0" borderId="22" xfId="0" applyFont="1" applyBorder="1"/>
    <xf numFmtId="0" fontId="1" fillId="0" borderId="24" xfId="0" applyFont="1" applyBorder="1"/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3" fillId="0" borderId="8" xfId="0" applyFont="1" applyFill="1" applyBorder="1"/>
    <xf numFmtId="1" fontId="1" fillId="0" borderId="8" xfId="0" applyNumberFormat="1" applyFont="1" applyFill="1" applyBorder="1"/>
    <xf numFmtId="0" fontId="1" fillId="0" borderId="25" xfId="0" applyFont="1" applyBorder="1"/>
    <xf numFmtId="0" fontId="1" fillId="0" borderId="26" xfId="0" applyFont="1" applyBorder="1"/>
    <xf numFmtId="0" fontId="3" fillId="0" borderId="2" xfId="0" applyFont="1" applyFill="1" applyBorder="1"/>
    <xf numFmtId="0" fontId="3" fillId="5" borderId="2" xfId="0" applyFont="1" applyFill="1" applyBorder="1"/>
    <xf numFmtId="1" fontId="1" fillId="5" borderId="2" xfId="0" applyNumberFormat="1" applyFont="1" applyFill="1" applyBorder="1"/>
    <xf numFmtId="0" fontId="18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0" fillId="0" borderId="8" xfId="0" applyFill="1" applyBorder="1"/>
    <xf numFmtId="0" fontId="0" fillId="0" borderId="8" xfId="0" applyBorder="1" applyAlignment="1">
      <alignment vertical="center" wrapText="1"/>
    </xf>
    <xf numFmtId="2" fontId="5" fillId="0" borderId="8" xfId="0" applyNumberFormat="1" applyFont="1" applyBorder="1" applyAlignment="1">
      <alignment horizontal="center"/>
    </xf>
    <xf numFmtId="1" fontId="1" fillId="4" borderId="7" xfId="0" applyNumberFormat="1" applyFont="1" applyFill="1" applyBorder="1"/>
    <xf numFmtId="2" fontId="6" fillId="4" borderId="8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/>
    <xf numFmtId="0" fontId="5" fillId="4" borderId="8" xfId="0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5" borderId="8" xfId="0" applyFont="1" applyFill="1" applyBorder="1"/>
    <xf numFmtId="0" fontId="3" fillId="5" borderId="8" xfId="0" applyFont="1" applyFill="1" applyBorder="1"/>
    <xf numFmtId="1" fontId="1" fillId="5" borderId="8" xfId="0" applyNumberFormat="1" applyFont="1" applyFill="1" applyBorder="1"/>
    <xf numFmtId="2" fontId="5" fillId="0" borderId="8" xfId="0" applyNumberFormat="1" applyFont="1" applyBorder="1"/>
    <xf numFmtId="0" fontId="3" fillId="0" borderId="8" xfId="0" applyFont="1" applyBorder="1" applyAlignment="1">
      <alignment horizontal="center"/>
    </xf>
    <xf numFmtId="0" fontId="1" fillId="0" borderId="0" xfId="0" applyFont="1" applyFill="1" applyBorder="1"/>
    <xf numFmtId="164" fontId="3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1" fillId="0" borderId="26" xfId="0" applyNumberFormat="1" applyFont="1" applyBorder="1"/>
    <xf numFmtId="1" fontId="1" fillId="0" borderId="5" xfId="0" applyNumberFormat="1" applyFont="1" applyBorder="1"/>
    <xf numFmtId="2" fontId="3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8" xfId="0" applyFont="1" applyBorder="1" applyAlignment="1">
      <alignment horizontal="right" vertical="center"/>
    </xf>
    <xf numFmtId="0" fontId="12" fillId="5" borderId="5" xfId="0" applyFont="1" applyFill="1" applyBorder="1" applyAlignment="1">
      <alignment vertical="center" wrapText="1"/>
    </xf>
    <xf numFmtId="2" fontId="6" fillId="5" borderId="5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165" fontId="5" fillId="5" borderId="5" xfId="0" applyNumberFormat="1" applyFont="1" applyFill="1" applyBorder="1"/>
    <xf numFmtId="2" fontId="5" fillId="5" borderId="5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3"/>
  <sheetViews>
    <sheetView tabSelected="1" zoomScale="80" zoomScaleNormal="80" workbookViewId="0">
      <pane ySplit="3" topLeftCell="A4" activePane="bottomLeft" state="frozen"/>
      <selection pane="bottomLeft" activeCell="T8" sqref="T8"/>
    </sheetView>
  </sheetViews>
  <sheetFormatPr defaultColWidth="9.109375" defaultRowHeight="15" x14ac:dyDescent="0.25"/>
  <cols>
    <col min="1" max="1" width="15.44140625" style="1" customWidth="1"/>
    <col min="2" max="2" width="12.6640625" style="15" customWidth="1"/>
    <col min="3" max="3" width="14.44140625" style="15" customWidth="1"/>
    <col min="4" max="4" width="15.6640625" style="15" customWidth="1"/>
    <col min="5" max="5" width="10.44140625" style="15" customWidth="1"/>
    <col min="6" max="6" width="9.44140625" style="15" customWidth="1"/>
    <col min="7" max="7" width="9.109375" style="1"/>
    <col min="8" max="8" width="10" style="15" bestFit="1" customWidth="1"/>
    <col min="9" max="10" width="9.109375" style="1"/>
    <col min="11" max="13" width="15.44140625" style="1" customWidth="1"/>
    <col min="14" max="14" width="9.109375" style="1"/>
    <col min="15" max="15" width="12.44140625" style="1" customWidth="1"/>
    <col min="16" max="17" width="11.6640625" style="1" customWidth="1"/>
    <col min="18" max="18" width="19.88671875" style="1" customWidth="1"/>
    <col min="19" max="16384" width="9.109375" style="1"/>
  </cols>
  <sheetData>
    <row r="1" spans="1:22" ht="15.6" x14ac:dyDescent="0.3">
      <c r="A1" s="14" t="s">
        <v>384</v>
      </c>
      <c r="K1" s="14"/>
      <c r="L1" s="14"/>
      <c r="M1" s="14"/>
    </row>
    <row r="2" spans="1:22" ht="15.6" thickBot="1" x14ac:dyDescent="0.3">
      <c r="A2" s="1" t="s">
        <v>495</v>
      </c>
    </row>
    <row r="3" spans="1:22" s="2" customFormat="1" ht="60.6" thickBot="1" x14ac:dyDescent="0.3">
      <c r="A3" s="236" t="s">
        <v>0</v>
      </c>
      <c r="B3" s="237" t="s">
        <v>1</v>
      </c>
      <c r="C3" s="237" t="s">
        <v>2</v>
      </c>
      <c r="D3" s="238" t="s">
        <v>3</v>
      </c>
      <c r="E3" s="239" t="s">
        <v>390</v>
      </c>
      <c r="F3" s="239" t="s">
        <v>391</v>
      </c>
      <c r="G3" s="240" t="s">
        <v>498</v>
      </c>
      <c r="H3" s="147" t="s">
        <v>386</v>
      </c>
      <c r="I3" s="241" t="s">
        <v>466</v>
      </c>
      <c r="J3" s="241" t="s">
        <v>497</v>
      </c>
      <c r="K3" s="242" t="s">
        <v>511</v>
      </c>
      <c r="L3" s="242" t="s">
        <v>510</v>
      </c>
      <c r="M3" s="242" t="s">
        <v>0</v>
      </c>
      <c r="N3" s="243" t="s">
        <v>435</v>
      </c>
      <c r="O3" s="244" t="s">
        <v>499</v>
      </c>
      <c r="P3" s="243" t="s">
        <v>505</v>
      </c>
      <c r="Q3" s="245" t="s">
        <v>506</v>
      </c>
      <c r="R3" s="246" t="s">
        <v>507</v>
      </c>
      <c r="U3" s="216" t="s">
        <v>508</v>
      </c>
      <c r="V3" s="216" t="s">
        <v>509</v>
      </c>
    </row>
    <row r="4" spans="1:22" ht="15.75" customHeight="1" x14ac:dyDescent="0.3">
      <c r="A4" s="3" t="s">
        <v>4</v>
      </c>
      <c r="B4" s="16">
        <v>5.92</v>
      </c>
      <c r="C4" s="17">
        <v>5.08</v>
      </c>
      <c r="D4" s="18">
        <v>117.62</v>
      </c>
      <c r="E4" s="19">
        <v>1320</v>
      </c>
      <c r="F4" s="19">
        <v>363</v>
      </c>
      <c r="G4" s="54" t="s">
        <v>34</v>
      </c>
      <c r="H4" s="53">
        <v>29.995000000000001</v>
      </c>
      <c r="I4" s="54">
        <v>1.28</v>
      </c>
      <c r="J4" s="153">
        <v>1.74</v>
      </c>
      <c r="K4" s="247">
        <v>1.4402491241729305</v>
      </c>
      <c r="L4" s="248">
        <f>K4*10*1000</f>
        <v>14402.491241729305</v>
      </c>
      <c r="M4" s="57" t="s">
        <v>464</v>
      </c>
      <c r="N4" s="249" t="s">
        <v>393</v>
      </c>
      <c r="O4" s="118" t="s">
        <v>394</v>
      </c>
      <c r="P4" s="249">
        <v>0.16664159161970105</v>
      </c>
      <c r="Q4" s="212">
        <v>5</v>
      </c>
      <c r="R4" s="250">
        <f>$U$4*Q4</f>
        <v>98.175000000000011</v>
      </c>
      <c r="U4" s="39">
        <v>19.635000000000002</v>
      </c>
      <c r="V4" s="39">
        <f>100000000/U4</f>
        <v>5092946.2694168575</v>
      </c>
    </row>
    <row r="5" spans="1:22" ht="15.6" x14ac:dyDescent="0.3">
      <c r="A5" s="4" t="s">
        <v>5</v>
      </c>
      <c r="B5" s="20">
        <v>5.36</v>
      </c>
      <c r="C5" s="21">
        <v>4.28</v>
      </c>
      <c r="D5" s="22">
        <v>54.67</v>
      </c>
      <c r="E5" s="23">
        <v>214.7</v>
      </c>
      <c r="F5" s="23">
        <v>40.5</v>
      </c>
      <c r="G5" s="6">
        <v>0.28999999999999998</v>
      </c>
      <c r="H5" s="50">
        <v>6.077</v>
      </c>
      <c r="I5" s="52">
        <v>0.74270000000000003</v>
      </c>
      <c r="J5" s="128">
        <v>7.0000000000000007E-2</v>
      </c>
      <c r="K5" s="231">
        <v>1.0253433933062648</v>
      </c>
      <c r="L5" s="230">
        <f>K5*10*1000</f>
        <v>10253.433933062648</v>
      </c>
      <c r="M5" s="58" t="s">
        <v>452</v>
      </c>
      <c r="N5" s="108" t="s">
        <v>393</v>
      </c>
      <c r="O5" s="38" t="s">
        <v>395</v>
      </c>
      <c r="P5" s="108">
        <v>0.9006387243896069</v>
      </c>
      <c r="Q5" s="37">
        <v>5</v>
      </c>
      <c r="R5" s="251">
        <f t="shared" ref="R5:R68" si="0">$U$4*Q5</f>
        <v>98.175000000000011</v>
      </c>
    </row>
    <row r="6" spans="1:22" ht="15.6" x14ac:dyDescent="0.3">
      <c r="A6" s="4" t="s">
        <v>6</v>
      </c>
      <c r="B6" s="20">
        <v>5.87</v>
      </c>
      <c r="C6" s="21">
        <v>4.8499999999999996</v>
      </c>
      <c r="D6" s="22">
        <v>74.55</v>
      </c>
      <c r="E6" s="21">
        <v>852.8</v>
      </c>
      <c r="F6" s="23">
        <v>384</v>
      </c>
      <c r="G6" s="6">
        <v>0.68</v>
      </c>
      <c r="H6" s="50">
        <v>12.856999999999999</v>
      </c>
      <c r="I6" s="52">
        <v>1.5367</v>
      </c>
      <c r="J6" s="111">
        <v>0.19</v>
      </c>
      <c r="K6" s="231">
        <v>1.0393315671490826</v>
      </c>
      <c r="L6" s="230">
        <f t="shared" ref="L6:L69" si="1">K6*10*1000</f>
        <v>10393.315671490825</v>
      </c>
      <c r="M6" s="58" t="s">
        <v>455</v>
      </c>
      <c r="N6" s="108" t="s">
        <v>393</v>
      </c>
      <c r="O6" s="38" t="s">
        <v>394</v>
      </c>
      <c r="P6" s="108">
        <v>0.23977647107137914</v>
      </c>
      <c r="Q6" s="37">
        <v>5</v>
      </c>
      <c r="R6" s="251">
        <f t="shared" si="0"/>
        <v>98.175000000000011</v>
      </c>
    </row>
    <row r="7" spans="1:22" ht="15.6" x14ac:dyDescent="0.3">
      <c r="A7" s="4" t="s">
        <v>7</v>
      </c>
      <c r="B7" s="20">
        <v>5.62</v>
      </c>
      <c r="C7" s="21">
        <v>4.46</v>
      </c>
      <c r="D7" s="22">
        <v>36.11</v>
      </c>
      <c r="E7" s="21">
        <v>142.80000000000001</v>
      </c>
      <c r="F7" s="23">
        <v>67.599999999999994</v>
      </c>
      <c r="G7" s="6">
        <v>7.0000000000000007E-2</v>
      </c>
      <c r="H7" s="50">
        <v>2.2629999999999999</v>
      </c>
      <c r="I7" s="63">
        <v>0.42</v>
      </c>
      <c r="J7" s="96">
        <v>0.02</v>
      </c>
      <c r="K7" s="231">
        <v>0.53960300635971858</v>
      </c>
      <c r="L7" s="230">
        <f t="shared" si="1"/>
        <v>5396.0300635971862</v>
      </c>
      <c r="M7" s="58" t="s">
        <v>447</v>
      </c>
      <c r="N7" s="108" t="s">
        <v>393</v>
      </c>
      <c r="O7" s="38" t="s">
        <v>395</v>
      </c>
      <c r="P7" s="108">
        <v>0.87904458171028121</v>
      </c>
      <c r="Q7" s="37">
        <v>5</v>
      </c>
      <c r="R7" s="251">
        <f t="shared" si="0"/>
        <v>98.175000000000011</v>
      </c>
    </row>
    <row r="8" spans="1:22" ht="15.6" x14ac:dyDescent="0.3">
      <c r="A8" s="4" t="s">
        <v>8</v>
      </c>
      <c r="B8" s="20">
        <v>5.52</v>
      </c>
      <c r="C8" s="21">
        <v>3.99</v>
      </c>
      <c r="D8" s="22">
        <v>26.51</v>
      </c>
      <c r="E8" s="21">
        <v>100.5</v>
      </c>
      <c r="F8" s="23">
        <v>25.6</v>
      </c>
      <c r="G8" s="6">
        <v>0.02</v>
      </c>
      <c r="H8" s="50">
        <v>0.51500000000000001</v>
      </c>
      <c r="I8" s="218">
        <f>MEDIAN(I11)</f>
        <v>0.04</v>
      </c>
      <c r="J8" s="51">
        <v>0.05</v>
      </c>
      <c r="K8" s="231">
        <v>0.67852558224835102</v>
      </c>
      <c r="L8" s="230">
        <f t="shared" si="1"/>
        <v>6785.2558224835102</v>
      </c>
      <c r="M8" s="58" t="s">
        <v>438</v>
      </c>
      <c r="N8" s="108" t="s">
        <v>393</v>
      </c>
      <c r="O8" s="38" t="s">
        <v>396</v>
      </c>
      <c r="P8" s="108">
        <v>1.3230486757630175</v>
      </c>
      <c r="Q8" s="37">
        <v>20</v>
      </c>
      <c r="R8" s="251">
        <f t="shared" si="0"/>
        <v>392.70000000000005</v>
      </c>
    </row>
    <row r="9" spans="1:22" ht="15.6" x14ac:dyDescent="0.3">
      <c r="A9" s="4" t="s">
        <v>9</v>
      </c>
      <c r="B9" s="20">
        <v>6.16</v>
      </c>
      <c r="C9" s="21">
        <v>5.32</v>
      </c>
      <c r="D9" s="22">
        <v>53.01</v>
      </c>
      <c r="E9" s="23">
        <v>413.7</v>
      </c>
      <c r="F9" s="23">
        <v>324</v>
      </c>
      <c r="G9" s="6">
        <v>0.33</v>
      </c>
      <c r="H9" s="50">
        <v>11.369</v>
      </c>
      <c r="I9" s="52">
        <v>1.0670999999999999</v>
      </c>
      <c r="J9" s="112">
        <v>0.23</v>
      </c>
      <c r="K9" s="231">
        <v>0.54664723032072049</v>
      </c>
      <c r="L9" s="230">
        <f t="shared" si="1"/>
        <v>5466.4723032072043</v>
      </c>
      <c r="M9" s="58" t="s">
        <v>454</v>
      </c>
      <c r="N9" s="108" t="s">
        <v>393</v>
      </c>
      <c r="O9" s="38" t="s">
        <v>394</v>
      </c>
      <c r="P9" s="108">
        <v>0.56470720289707987</v>
      </c>
      <c r="Q9" s="37">
        <v>5</v>
      </c>
      <c r="R9" s="251">
        <f t="shared" si="0"/>
        <v>98.175000000000011</v>
      </c>
    </row>
    <row r="10" spans="1:22" ht="15.6" x14ac:dyDescent="0.3">
      <c r="A10" s="4" t="s">
        <v>10</v>
      </c>
      <c r="B10" s="20">
        <v>6.44</v>
      </c>
      <c r="C10" s="21">
        <v>5.29</v>
      </c>
      <c r="D10" s="22">
        <v>28.16</v>
      </c>
      <c r="E10" s="21">
        <v>94.4</v>
      </c>
      <c r="F10" s="23">
        <v>24.8</v>
      </c>
      <c r="G10" s="6">
        <v>0.06</v>
      </c>
      <c r="H10" s="50">
        <v>1.397</v>
      </c>
      <c r="I10" s="63">
        <v>0.2</v>
      </c>
      <c r="J10" s="96">
        <v>0.03</v>
      </c>
      <c r="K10" s="231">
        <v>0.38617886178880101</v>
      </c>
      <c r="L10" s="230">
        <f t="shared" si="1"/>
        <v>3861.7886178880099</v>
      </c>
      <c r="M10" s="58" t="s">
        <v>445</v>
      </c>
      <c r="N10" s="108" t="s">
        <v>393</v>
      </c>
      <c r="O10" s="38" t="s">
        <v>395</v>
      </c>
      <c r="P10" s="108">
        <v>1.5824839654056699</v>
      </c>
      <c r="Q10" s="37">
        <v>5</v>
      </c>
      <c r="R10" s="251">
        <f t="shared" si="0"/>
        <v>98.175000000000011</v>
      </c>
    </row>
    <row r="11" spans="1:22" ht="16.2" thickBot="1" x14ac:dyDescent="0.35">
      <c r="A11" s="5" t="s">
        <v>385</v>
      </c>
      <c r="B11" s="252">
        <v>6.06</v>
      </c>
      <c r="C11" s="253">
        <v>4.49</v>
      </c>
      <c r="D11" s="254">
        <v>19.88</v>
      </c>
      <c r="E11" s="253">
        <v>76.599999999999994</v>
      </c>
      <c r="F11" s="255">
        <v>9.1</v>
      </c>
      <c r="G11" s="8" t="s">
        <v>496</v>
      </c>
      <c r="H11" s="64">
        <v>0.314</v>
      </c>
      <c r="I11" s="256">
        <v>0.04</v>
      </c>
      <c r="J11" s="257">
        <v>0.03</v>
      </c>
      <c r="K11" s="258">
        <v>0.37131131522359284</v>
      </c>
      <c r="L11" s="259">
        <f t="shared" si="1"/>
        <v>3713.1131522359287</v>
      </c>
      <c r="M11" s="59" t="s">
        <v>437</v>
      </c>
      <c r="N11" s="260" t="s">
        <v>393</v>
      </c>
      <c r="O11" s="119" t="s">
        <v>396</v>
      </c>
      <c r="P11" s="260">
        <v>1.147978238356929</v>
      </c>
      <c r="Q11" s="213">
        <v>20</v>
      </c>
      <c r="R11" s="261">
        <f t="shared" si="0"/>
        <v>392.70000000000005</v>
      </c>
    </row>
    <row r="12" spans="1:22" ht="15.6" x14ac:dyDescent="0.3">
      <c r="A12" s="3" t="s">
        <v>11</v>
      </c>
      <c r="B12" s="16">
        <v>5.86</v>
      </c>
      <c r="C12" s="24">
        <v>5.13</v>
      </c>
      <c r="D12" s="18">
        <v>71.239999999999995</v>
      </c>
      <c r="E12" s="24">
        <v>854.7</v>
      </c>
      <c r="F12" s="19">
        <v>524</v>
      </c>
      <c r="G12" s="7">
        <v>0.81</v>
      </c>
      <c r="H12" s="53">
        <v>13.73</v>
      </c>
      <c r="I12" s="222">
        <v>2.0367999999999999</v>
      </c>
      <c r="J12" s="113">
        <v>0.14000000000000001</v>
      </c>
      <c r="K12" s="262">
        <v>0.93294460641389154</v>
      </c>
      <c r="L12" s="248">
        <f t="shared" si="1"/>
        <v>9329.446064138916</v>
      </c>
      <c r="M12" s="57" t="s">
        <v>456</v>
      </c>
      <c r="N12" s="249" t="s">
        <v>397</v>
      </c>
      <c r="O12" s="118" t="s">
        <v>394</v>
      </c>
      <c r="P12" s="249">
        <v>0.41843744399372368</v>
      </c>
      <c r="Q12" s="212">
        <v>5</v>
      </c>
      <c r="R12" s="250">
        <f t="shared" si="0"/>
        <v>98.175000000000011</v>
      </c>
    </row>
    <row r="13" spans="1:22" ht="15.6" x14ac:dyDescent="0.3">
      <c r="A13" s="4" t="s">
        <v>12</v>
      </c>
      <c r="B13" s="20">
        <v>5.16</v>
      </c>
      <c r="C13" s="21">
        <v>3.91</v>
      </c>
      <c r="D13" s="22">
        <v>34.79</v>
      </c>
      <c r="E13" s="21">
        <v>114.4</v>
      </c>
      <c r="F13" s="23">
        <v>17.100000000000001</v>
      </c>
      <c r="G13" s="6">
        <v>0.13</v>
      </c>
      <c r="H13" s="50">
        <v>2.13</v>
      </c>
      <c r="I13" s="63">
        <v>0.42</v>
      </c>
      <c r="J13" s="96">
        <v>7.0000000000000007E-2</v>
      </c>
      <c r="K13" s="231">
        <v>0.91886608015669224</v>
      </c>
      <c r="L13" s="230">
        <f t="shared" si="1"/>
        <v>9188.6608015669226</v>
      </c>
      <c r="M13" s="58" t="s">
        <v>446</v>
      </c>
      <c r="N13" s="108" t="s">
        <v>397</v>
      </c>
      <c r="O13" s="38" t="s">
        <v>395</v>
      </c>
      <c r="P13" s="108">
        <v>1.1294144057941597</v>
      </c>
      <c r="Q13" s="37">
        <v>5</v>
      </c>
      <c r="R13" s="251">
        <f t="shared" si="0"/>
        <v>98.175000000000011</v>
      </c>
    </row>
    <row r="14" spans="1:22" ht="15.6" x14ac:dyDescent="0.3">
      <c r="A14" s="4" t="s">
        <v>13</v>
      </c>
      <c r="B14" s="20">
        <v>5.19</v>
      </c>
      <c r="C14" s="21">
        <v>3.61</v>
      </c>
      <c r="D14" s="22">
        <v>24.85</v>
      </c>
      <c r="E14" s="21">
        <v>68.599999999999994</v>
      </c>
      <c r="F14" s="23">
        <v>2.7</v>
      </c>
      <c r="G14" s="6">
        <v>0.06</v>
      </c>
      <c r="H14" s="50">
        <v>0.86799999999999999</v>
      </c>
      <c r="I14" s="63">
        <v>0.12</v>
      </c>
      <c r="J14" s="96">
        <v>0.03</v>
      </c>
      <c r="K14" s="231">
        <v>1.0476378730974663</v>
      </c>
      <c r="L14" s="230">
        <f t="shared" si="1"/>
        <v>10476.378730974662</v>
      </c>
      <c r="M14" s="58" t="s">
        <v>443</v>
      </c>
      <c r="N14" s="108" t="s">
        <v>397</v>
      </c>
      <c r="O14" s="38" t="s">
        <v>396</v>
      </c>
      <c r="P14" s="108">
        <v>0.85052401590739846</v>
      </c>
      <c r="Q14" s="37">
        <v>20</v>
      </c>
      <c r="R14" s="251">
        <f t="shared" si="0"/>
        <v>392.70000000000005</v>
      </c>
    </row>
    <row r="15" spans="1:22" ht="15.6" x14ac:dyDescent="0.3">
      <c r="A15" s="4" t="s">
        <v>14</v>
      </c>
      <c r="B15" s="20">
        <v>5.83</v>
      </c>
      <c r="C15" s="21">
        <v>5.26</v>
      </c>
      <c r="D15" s="22">
        <v>84.49</v>
      </c>
      <c r="E15" s="23">
        <v>608</v>
      </c>
      <c r="F15" s="23">
        <v>580</v>
      </c>
      <c r="G15" s="6">
        <v>0.85</v>
      </c>
      <c r="H15" s="50">
        <v>17.952999999999999</v>
      </c>
      <c r="I15" s="51">
        <v>3.08</v>
      </c>
      <c r="J15" s="112">
        <v>0.31</v>
      </c>
      <c r="K15" s="229">
        <v>1.1678543151228149</v>
      </c>
      <c r="L15" s="230">
        <f t="shared" si="1"/>
        <v>11678.54315122815</v>
      </c>
      <c r="M15" s="58" t="s">
        <v>458</v>
      </c>
      <c r="N15" s="108" t="s">
        <v>397</v>
      </c>
      <c r="O15" s="38" t="s">
        <v>394</v>
      </c>
      <c r="P15" s="108">
        <v>0.27726064326945371</v>
      </c>
      <c r="Q15" s="37">
        <v>5</v>
      </c>
      <c r="R15" s="251">
        <f t="shared" si="0"/>
        <v>98.175000000000011</v>
      </c>
    </row>
    <row r="16" spans="1:22" ht="15.6" x14ac:dyDescent="0.3">
      <c r="A16" s="4" t="s">
        <v>15</v>
      </c>
      <c r="B16" s="20">
        <v>5.79</v>
      </c>
      <c r="C16" s="21">
        <v>4.79</v>
      </c>
      <c r="D16" s="22">
        <v>53.01</v>
      </c>
      <c r="E16" s="21">
        <v>252.7</v>
      </c>
      <c r="F16" s="23">
        <v>57.1</v>
      </c>
      <c r="G16" s="6">
        <v>0.31</v>
      </c>
      <c r="H16" s="50">
        <v>1.4999999999999999E-2</v>
      </c>
      <c r="I16" s="63">
        <v>1.0900000000000001</v>
      </c>
      <c r="J16" s="67">
        <v>0.08</v>
      </c>
      <c r="K16" s="231">
        <v>0.86308356218097826</v>
      </c>
      <c r="L16" s="230">
        <f t="shared" si="1"/>
        <v>8630.8356218097833</v>
      </c>
      <c r="M16" s="58" t="s">
        <v>436</v>
      </c>
      <c r="N16" s="108" t="s">
        <v>397</v>
      </c>
      <c r="O16" s="38" t="s">
        <v>395</v>
      </c>
      <c r="P16" s="108">
        <v>0.67165932465789047</v>
      </c>
      <c r="Q16" s="37">
        <v>5</v>
      </c>
      <c r="R16" s="251">
        <f t="shared" si="0"/>
        <v>98.175000000000011</v>
      </c>
    </row>
    <row r="17" spans="1:24" ht="15.6" x14ac:dyDescent="0.3">
      <c r="A17" s="4" t="s">
        <v>16</v>
      </c>
      <c r="B17" s="20">
        <v>5.08</v>
      </c>
      <c r="C17" s="25">
        <v>3.67</v>
      </c>
      <c r="D17" s="22">
        <v>28.83</v>
      </c>
      <c r="E17" s="21">
        <v>86.3</v>
      </c>
      <c r="F17" s="23">
        <v>4.4000000000000004</v>
      </c>
      <c r="G17" s="6">
        <v>0.06</v>
      </c>
      <c r="H17" s="50">
        <v>0.96399999999999997</v>
      </c>
      <c r="I17" s="63">
        <v>0.23</v>
      </c>
      <c r="J17" s="96">
        <v>0.06</v>
      </c>
      <c r="K17" s="231">
        <v>0.70491482279234219</v>
      </c>
      <c r="L17" s="230">
        <f t="shared" si="1"/>
        <v>7049.1482279234224</v>
      </c>
      <c r="M17" s="58" t="s">
        <v>444</v>
      </c>
      <c r="N17" s="108" t="s">
        <v>397</v>
      </c>
      <c r="O17" s="38" t="s">
        <v>396</v>
      </c>
      <c r="P17" s="108">
        <v>1.0488947369828066</v>
      </c>
      <c r="Q17" s="37">
        <v>20</v>
      </c>
      <c r="R17" s="251">
        <f t="shared" si="0"/>
        <v>392.70000000000005</v>
      </c>
      <c r="T17" s="108"/>
      <c r="U17" s="221"/>
      <c r="V17" s="221"/>
      <c r="W17" s="108"/>
      <c r="X17" s="108"/>
    </row>
    <row r="18" spans="1:24" ht="15.6" x14ac:dyDescent="0.3">
      <c r="A18" s="4" t="s">
        <v>17</v>
      </c>
      <c r="B18" s="20">
        <v>5.18</v>
      </c>
      <c r="C18" s="21">
        <v>4.3099999999999996</v>
      </c>
      <c r="D18" s="22">
        <v>74.55</v>
      </c>
      <c r="E18" s="21">
        <v>748.5</v>
      </c>
      <c r="F18" s="23">
        <v>210</v>
      </c>
      <c r="G18" s="6">
        <v>0.9</v>
      </c>
      <c r="H18" s="50">
        <v>19.795999999999999</v>
      </c>
      <c r="I18" s="51">
        <v>5.04</v>
      </c>
      <c r="J18" s="95">
        <v>0.17</v>
      </c>
      <c r="K18" s="231">
        <v>0.73664825046032412</v>
      </c>
      <c r="L18" s="230">
        <f t="shared" si="1"/>
        <v>7366.4825046032411</v>
      </c>
      <c r="M18" s="58" t="s">
        <v>460</v>
      </c>
      <c r="N18" s="108" t="s">
        <v>397</v>
      </c>
      <c r="O18" s="38" t="s">
        <v>394</v>
      </c>
      <c r="P18" s="108">
        <v>0.27990898152257854</v>
      </c>
      <c r="Q18" s="37">
        <v>5</v>
      </c>
      <c r="R18" s="251">
        <f t="shared" si="0"/>
        <v>98.175000000000011</v>
      </c>
      <c r="T18" s="108"/>
      <c r="U18" s="221"/>
      <c r="V18" s="108"/>
      <c r="W18" s="108"/>
      <c r="X18" s="108"/>
    </row>
    <row r="19" spans="1:24" ht="15.6" x14ac:dyDescent="0.3">
      <c r="A19" s="4" t="s">
        <v>18</v>
      </c>
      <c r="B19" s="20">
        <v>5.51</v>
      </c>
      <c r="C19" s="25">
        <v>4.3</v>
      </c>
      <c r="D19" s="22">
        <v>32.47</v>
      </c>
      <c r="E19" s="21">
        <v>135.5</v>
      </c>
      <c r="F19" s="23">
        <v>15.9</v>
      </c>
      <c r="G19" s="6">
        <v>0.21</v>
      </c>
      <c r="H19" s="50">
        <v>4.0389999999999997</v>
      </c>
      <c r="I19" s="56">
        <v>0.46339999999999998</v>
      </c>
      <c r="J19" s="67">
        <v>0.08</v>
      </c>
      <c r="K19" s="231">
        <v>0.66375877109818415</v>
      </c>
      <c r="L19" s="230">
        <f t="shared" si="1"/>
        <v>6637.5877109818412</v>
      </c>
      <c r="M19" s="58" t="s">
        <v>448</v>
      </c>
      <c r="N19" s="108" t="s">
        <v>397</v>
      </c>
      <c r="O19" s="38" t="s">
        <v>395</v>
      </c>
      <c r="P19" s="108">
        <v>0.60198765676799104</v>
      </c>
      <c r="Q19" s="37">
        <v>5</v>
      </c>
      <c r="R19" s="251">
        <f t="shared" si="0"/>
        <v>98.175000000000011</v>
      </c>
      <c r="T19" s="108"/>
      <c r="U19" s="221"/>
      <c r="V19" s="108"/>
      <c r="W19" s="108"/>
      <c r="X19" s="108"/>
    </row>
    <row r="20" spans="1:24" ht="16.2" thickBot="1" x14ac:dyDescent="0.35">
      <c r="A20" s="5" t="s">
        <v>19</v>
      </c>
      <c r="B20" s="252">
        <v>5.05</v>
      </c>
      <c r="C20" s="253">
        <v>3.62</v>
      </c>
      <c r="D20" s="254">
        <v>24.19</v>
      </c>
      <c r="E20" s="255">
        <v>88</v>
      </c>
      <c r="F20" s="255">
        <v>4.9000000000000004</v>
      </c>
      <c r="G20" s="8">
        <v>0.05</v>
      </c>
      <c r="H20" s="64">
        <v>0.86499999999999999</v>
      </c>
      <c r="I20" s="256">
        <v>0.2</v>
      </c>
      <c r="J20" s="257">
        <v>0.02</v>
      </c>
      <c r="K20" s="258">
        <v>0.70382347346400209</v>
      </c>
      <c r="L20" s="259">
        <f t="shared" si="1"/>
        <v>7038.2347346400211</v>
      </c>
      <c r="M20" s="59" t="s">
        <v>442</v>
      </c>
      <c r="N20" s="260" t="s">
        <v>397</v>
      </c>
      <c r="O20" s="119" t="s">
        <v>396</v>
      </c>
      <c r="P20" s="260">
        <v>1.0878558670528162</v>
      </c>
      <c r="Q20" s="213">
        <v>20</v>
      </c>
      <c r="R20" s="261">
        <f t="shared" si="0"/>
        <v>392.70000000000005</v>
      </c>
      <c r="T20" s="108"/>
      <c r="U20" s="221"/>
      <c r="V20" s="108"/>
      <c r="W20" s="108"/>
      <c r="X20" s="108"/>
    </row>
    <row r="21" spans="1:24" ht="15.6" x14ac:dyDescent="0.3">
      <c r="A21" s="3" t="s">
        <v>20</v>
      </c>
      <c r="B21" s="16">
        <v>5.63</v>
      </c>
      <c r="C21" s="17">
        <v>4.72</v>
      </c>
      <c r="D21" s="18">
        <v>99.4</v>
      </c>
      <c r="E21" s="24">
        <v>1688.7</v>
      </c>
      <c r="F21" s="19">
        <v>677</v>
      </c>
      <c r="G21" s="7">
        <v>1.23</v>
      </c>
      <c r="H21" s="53">
        <v>28.972000000000001</v>
      </c>
      <c r="I21" s="220">
        <f>MEDIAN(I24,I27,I30,I31,I32,I33)</f>
        <v>2.3722500000000002</v>
      </c>
      <c r="J21" s="232"/>
      <c r="K21" s="263"/>
      <c r="L21" s="264"/>
      <c r="M21" s="57" t="s">
        <v>463</v>
      </c>
      <c r="N21" s="249" t="s">
        <v>398</v>
      </c>
      <c r="O21" s="118" t="s">
        <v>394</v>
      </c>
      <c r="P21" s="249">
        <v>0.12223099629806924</v>
      </c>
      <c r="Q21" s="212">
        <v>5</v>
      </c>
      <c r="R21" s="250">
        <f t="shared" si="0"/>
        <v>98.175000000000011</v>
      </c>
      <c r="T21" s="108"/>
      <c r="U21" s="221"/>
      <c r="V21" s="108"/>
      <c r="W21" s="108"/>
      <c r="X21" s="108"/>
    </row>
    <row r="22" spans="1:24" ht="15.6" x14ac:dyDescent="0.3">
      <c r="A22" s="4" t="s">
        <v>21</v>
      </c>
      <c r="B22" s="20">
        <v>5.31</v>
      </c>
      <c r="C22" s="21">
        <v>4.0199999999999996</v>
      </c>
      <c r="D22" s="22">
        <v>47.05</v>
      </c>
      <c r="E22" s="21">
        <v>324.60000000000002</v>
      </c>
      <c r="F22" s="23">
        <v>171.3</v>
      </c>
      <c r="G22" s="6">
        <v>0.35</v>
      </c>
      <c r="H22" s="50">
        <v>5.4160000000000004</v>
      </c>
      <c r="I22" s="218">
        <f>MEDIAN(I25,I28)</f>
        <v>1.1275500000000001</v>
      </c>
      <c r="J22" s="235"/>
      <c r="K22" s="233"/>
      <c r="L22" s="234"/>
      <c r="M22" s="58" t="s">
        <v>450</v>
      </c>
      <c r="N22" s="108" t="s">
        <v>398</v>
      </c>
      <c r="O22" s="38" t="s">
        <v>395</v>
      </c>
      <c r="P22" s="108">
        <v>0.60871036156438474</v>
      </c>
      <c r="Q22" s="37">
        <v>5</v>
      </c>
      <c r="R22" s="251">
        <f t="shared" si="0"/>
        <v>98.175000000000011</v>
      </c>
      <c r="T22" s="108"/>
      <c r="U22" s="221"/>
      <c r="V22" s="108"/>
      <c r="W22" s="108"/>
      <c r="X22" s="108"/>
    </row>
    <row r="23" spans="1:24" ht="15.6" x14ac:dyDescent="0.3">
      <c r="A23" s="4" t="s">
        <v>22</v>
      </c>
      <c r="B23" s="20">
        <v>5.67</v>
      </c>
      <c r="C23" s="21">
        <v>3.95</v>
      </c>
      <c r="D23" s="22">
        <v>15.57</v>
      </c>
      <c r="E23" s="21">
        <v>77.3</v>
      </c>
      <c r="F23" s="23">
        <v>59.2</v>
      </c>
      <c r="G23" s="6" t="s">
        <v>496</v>
      </c>
      <c r="H23" s="50">
        <v>0.60799999999999998</v>
      </c>
      <c r="I23" s="63">
        <v>0.19</v>
      </c>
      <c r="J23" s="96">
        <v>0.1</v>
      </c>
      <c r="K23" s="231">
        <v>0.45930553003881663</v>
      </c>
      <c r="L23" s="230">
        <f t="shared" si="1"/>
        <v>4593.0553003881669</v>
      </c>
      <c r="M23" s="58" t="s">
        <v>439</v>
      </c>
      <c r="N23" s="108" t="s">
        <v>398</v>
      </c>
      <c r="O23" s="38" t="s">
        <v>396</v>
      </c>
      <c r="P23" s="108">
        <v>1.2584190364704138</v>
      </c>
      <c r="Q23" s="37">
        <v>20</v>
      </c>
      <c r="R23" s="251">
        <f t="shared" si="0"/>
        <v>392.70000000000005</v>
      </c>
      <c r="T23" s="108"/>
      <c r="U23" s="221"/>
      <c r="V23" s="108"/>
      <c r="W23" s="108"/>
      <c r="X23" s="108"/>
    </row>
    <row r="24" spans="1:24" ht="15.6" x14ac:dyDescent="0.3">
      <c r="A24" s="4" t="s">
        <v>23</v>
      </c>
      <c r="B24" s="20">
        <v>5.57</v>
      </c>
      <c r="C24" s="21">
        <v>4.71</v>
      </c>
      <c r="D24" s="22">
        <v>88.8</v>
      </c>
      <c r="E24" s="21">
        <v>955.6</v>
      </c>
      <c r="F24" s="23">
        <v>750</v>
      </c>
      <c r="G24" s="6">
        <v>0.89</v>
      </c>
      <c r="H24" s="50">
        <v>20.835999999999999</v>
      </c>
      <c r="I24" s="51">
        <v>1.06</v>
      </c>
      <c r="J24" s="112">
        <v>0.4</v>
      </c>
      <c r="K24" s="231">
        <v>1.5281757402099558</v>
      </c>
      <c r="L24" s="230">
        <f t="shared" si="1"/>
        <v>15281.757402099558</v>
      </c>
      <c r="M24" s="58" t="s">
        <v>461</v>
      </c>
      <c r="N24" s="108" t="s">
        <v>398</v>
      </c>
      <c r="O24" s="38" t="s">
        <v>394</v>
      </c>
      <c r="P24" s="108">
        <v>0.18314277611994043</v>
      </c>
      <c r="Q24" s="37">
        <v>5</v>
      </c>
      <c r="R24" s="251">
        <f t="shared" si="0"/>
        <v>98.175000000000011</v>
      </c>
      <c r="T24" s="108"/>
      <c r="U24" s="221"/>
      <c r="V24" s="108"/>
      <c r="W24" s="108"/>
      <c r="X24" s="108"/>
    </row>
    <row r="25" spans="1:24" ht="15.6" x14ac:dyDescent="0.3">
      <c r="A25" s="4" t="s">
        <v>24</v>
      </c>
      <c r="B25" s="20">
        <v>5.67</v>
      </c>
      <c r="C25" s="21">
        <v>4.33</v>
      </c>
      <c r="D25" s="22">
        <v>39.76</v>
      </c>
      <c r="E25" s="23">
        <v>276</v>
      </c>
      <c r="F25" s="23">
        <v>82.2</v>
      </c>
      <c r="G25" s="6">
        <v>0.22</v>
      </c>
      <c r="H25" s="50">
        <v>4.2329999999999997</v>
      </c>
      <c r="I25" s="52">
        <v>0.95120000000000005</v>
      </c>
      <c r="J25" s="52"/>
      <c r="K25" s="231">
        <v>1.721032619571998</v>
      </c>
      <c r="L25" s="230">
        <f t="shared" si="1"/>
        <v>17210.326195719979</v>
      </c>
      <c r="M25" s="58" t="s">
        <v>449</v>
      </c>
      <c r="N25" s="108" t="s">
        <v>398</v>
      </c>
      <c r="O25" s="38" t="s">
        <v>395</v>
      </c>
      <c r="P25" s="108">
        <v>0.59567238862592409</v>
      </c>
      <c r="Q25" s="37">
        <v>5</v>
      </c>
      <c r="R25" s="251">
        <f t="shared" si="0"/>
        <v>98.175000000000011</v>
      </c>
      <c r="T25" s="108"/>
      <c r="U25" s="108"/>
      <c r="V25" s="108"/>
      <c r="W25" s="108"/>
      <c r="X25" s="108"/>
    </row>
    <row r="26" spans="1:24" ht="15.6" x14ac:dyDescent="0.3">
      <c r="A26" s="4" t="s">
        <v>25</v>
      </c>
      <c r="B26" s="20">
        <v>5.67</v>
      </c>
      <c r="C26" s="21">
        <v>3.93</v>
      </c>
      <c r="D26" s="22">
        <v>28.83</v>
      </c>
      <c r="E26" s="21">
        <v>128.19999999999999</v>
      </c>
      <c r="F26" s="23">
        <v>7.8</v>
      </c>
      <c r="G26" s="6">
        <v>0.03</v>
      </c>
      <c r="H26" s="50">
        <v>0.67400000000000004</v>
      </c>
      <c r="I26" s="63">
        <v>0.25</v>
      </c>
      <c r="J26" s="96">
        <v>0.08</v>
      </c>
      <c r="K26" s="231">
        <v>1.364132411786156</v>
      </c>
      <c r="L26" s="230">
        <f t="shared" si="1"/>
        <v>13641.324117861559</v>
      </c>
      <c r="M26" s="58" t="s">
        <v>440</v>
      </c>
      <c r="N26" s="108" t="s">
        <v>398</v>
      </c>
      <c r="O26" s="38" t="s">
        <v>396</v>
      </c>
      <c r="P26" s="108">
        <v>1.2850042781652438</v>
      </c>
      <c r="Q26" s="37">
        <v>20</v>
      </c>
      <c r="R26" s="251">
        <f t="shared" si="0"/>
        <v>392.70000000000005</v>
      </c>
      <c r="T26" s="108"/>
      <c r="U26" s="108"/>
      <c r="V26" s="108"/>
      <c r="W26" s="108"/>
      <c r="X26" s="108"/>
    </row>
    <row r="27" spans="1:24" ht="15.6" x14ac:dyDescent="0.3">
      <c r="A27" s="4" t="s">
        <v>26</v>
      </c>
      <c r="B27" s="20">
        <v>5.51</v>
      </c>
      <c r="C27" s="21">
        <v>4.68</v>
      </c>
      <c r="D27" s="22">
        <v>121.93</v>
      </c>
      <c r="E27" s="21">
        <v>1344.9</v>
      </c>
      <c r="F27" s="23">
        <v>941</v>
      </c>
      <c r="G27" s="51" t="s">
        <v>34</v>
      </c>
      <c r="H27" s="50">
        <v>35.335000000000001</v>
      </c>
      <c r="I27" s="51">
        <v>7.44</v>
      </c>
      <c r="J27" s="112">
        <v>0.99</v>
      </c>
      <c r="K27" s="229">
        <v>1.3207924754850568</v>
      </c>
      <c r="L27" s="230">
        <f t="shared" si="1"/>
        <v>13207.924754850568</v>
      </c>
      <c r="M27" s="58" t="s">
        <v>465</v>
      </c>
      <c r="N27" s="108" t="s">
        <v>398</v>
      </c>
      <c r="O27" s="38" t="s">
        <v>394</v>
      </c>
      <c r="P27" s="108">
        <v>0.15890029518748999</v>
      </c>
      <c r="Q27" s="37">
        <v>5</v>
      </c>
      <c r="R27" s="251">
        <f t="shared" si="0"/>
        <v>98.175000000000011</v>
      </c>
      <c r="T27" s="108"/>
      <c r="U27" s="108"/>
      <c r="V27" s="108"/>
      <c r="W27" s="108"/>
      <c r="X27" s="108"/>
    </row>
    <row r="28" spans="1:24" ht="15.6" x14ac:dyDescent="0.3">
      <c r="A28" s="4" t="s">
        <v>27</v>
      </c>
      <c r="B28" s="20">
        <v>5.44</v>
      </c>
      <c r="C28" s="21">
        <v>4.13</v>
      </c>
      <c r="D28" s="22">
        <v>54.01</v>
      </c>
      <c r="E28" s="21">
        <v>372.5</v>
      </c>
      <c r="F28" s="23">
        <v>233.6</v>
      </c>
      <c r="G28" s="6">
        <v>0.39</v>
      </c>
      <c r="H28" s="50">
        <v>5.6920000000000002</v>
      </c>
      <c r="I28" s="52">
        <v>1.3039000000000001</v>
      </c>
      <c r="J28" s="67">
        <v>0.28000000000000003</v>
      </c>
      <c r="K28" s="231">
        <v>2.501000400159922</v>
      </c>
      <c r="L28" s="230">
        <f t="shared" si="1"/>
        <v>25010.00400159922</v>
      </c>
      <c r="M28" s="58" t="s">
        <v>451</v>
      </c>
      <c r="N28" s="108" t="s">
        <v>398</v>
      </c>
      <c r="O28" s="38" t="s">
        <v>395</v>
      </c>
      <c r="P28" s="108">
        <v>0.66717752146029463</v>
      </c>
      <c r="Q28" s="37">
        <v>5</v>
      </c>
      <c r="R28" s="251">
        <f t="shared" si="0"/>
        <v>98.175000000000011</v>
      </c>
      <c r="T28" s="108"/>
      <c r="U28" s="108"/>
      <c r="V28" s="108"/>
      <c r="W28" s="108"/>
      <c r="X28" s="108"/>
    </row>
    <row r="29" spans="1:24" ht="15.6" x14ac:dyDescent="0.3">
      <c r="A29" s="4" t="s">
        <v>28</v>
      </c>
      <c r="B29" s="20">
        <v>5.52</v>
      </c>
      <c r="C29" s="25">
        <v>3.9</v>
      </c>
      <c r="D29" s="22">
        <v>19.22</v>
      </c>
      <c r="E29" s="21">
        <v>77.2</v>
      </c>
      <c r="F29" s="23">
        <v>121.3</v>
      </c>
      <c r="G29" s="6">
        <v>0.03</v>
      </c>
      <c r="H29" s="50">
        <v>0.67800000000000005</v>
      </c>
      <c r="I29" s="63">
        <v>0.15</v>
      </c>
      <c r="J29" s="67">
        <v>0.28000000000000003</v>
      </c>
      <c r="K29" s="231">
        <v>0.70678513731840165</v>
      </c>
      <c r="L29" s="230">
        <f t="shared" si="1"/>
        <v>7067.8513731840167</v>
      </c>
      <c r="M29" s="58" t="s">
        <v>441</v>
      </c>
      <c r="N29" s="108" t="s">
        <v>398</v>
      </c>
      <c r="O29" s="38" t="s">
        <v>396</v>
      </c>
      <c r="P29" s="108">
        <v>1.3516711007294822</v>
      </c>
      <c r="Q29" s="37">
        <v>20</v>
      </c>
      <c r="R29" s="251">
        <f t="shared" si="0"/>
        <v>392.70000000000005</v>
      </c>
      <c r="T29" s="108"/>
      <c r="U29" s="108"/>
      <c r="V29" s="108"/>
      <c r="W29" s="108"/>
      <c r="X29" s="108"/>
    </row>
    <row r="30" spans="1:24" ht="15.6" x14ac:dyDescent="0.3">
      <c r="A30" s="4" t="s">
        <v>29</v>
      </c>
      <c r="B30" s="20">
        <v>5.8</v>
      </c>
      <c r="C30" s="21">
        <v>4.59</v>
      </c>
      <c r="D30" s="22">
        <v>62.95</v>
      </c>
      <c r="E30" s="21">
        <v>765.6</v>
      </c>
      <c r="F30" s="23">
        <v>350</v>
      </c>
      <c r="G30" s="6">
        <v>0.6</v>
      </c>
      <c r="H30" s="50">
        <v>10.914</v>
      </c>
      <c r="I30" s="52">
        <v>2.2444999999999999</v>
      </c>
      <c r="J30" s="112">
        <v>0.05</v>
      </c>
      <c r="K30" s="231">
        <v>1.6531961792800038</v>
      </c>
      <c r="L30" s="230">
        <f t="shared" si="1"/>
        <v>16531.961792800041</v>
      </c>
      <c r="M30" s="58" t="s">
        <v>453</v>
      </c>
      <c r="N30" s="108" t="s">
        <v>398</v>
      </c>
      <c r="O30" s="38" t="s">
        <v>394</v>
      </c>
      <c r="P30" s="108">
        <v>0.48882212602869524</v>
      </c>
      <c r="Q30" s="37">
        <v>5</v>
      </c>
      <c r="R30" s="251">
        <f t="shared" si="0"/>
        <v>98.175000000000011</v>
      </c>
      <c r="T30" s="108"/>
      <c r="U30" s="108"/>
      <c r="V30" s="108"/>
      <c r="W30" s="108"/>
      <c r="X30" s="108"/>
    </row>
    <row r="31" spans="1:24" ht="18" x14ac:dyDescent="0.3">
      <c r="A31" s="4" t="s">
        <v>30</v>
      </c>
      <c r="B31" s="20">
        <v>5.42</v>
      </c>
      <c r="C31" s="21">
        <v>4.43</v>
      </c>
      <c r="D31" s="22">
        <v>61.3</v>
      </c>
      <c r="E31" s="21">
        <v>845.9</v>
      </c>
      <c r="F31" s="23">
        <v>448</v>
      </c>
      <c r="G31" s="6">
        <v>0.78</v>
      </c>
      <c r="H31" s="50">
        <v>18.373999999999999</v>
      </c>
      <c r="I31" s="51">
        <v>1.74</v>
      </c>
      <c r="J31" s="106">
        <v>0.28999999999999998</v>
      </c>
      <c r="K31" s="231">
        <v>0.96627884046524126</v>
      </c>
      <c r="L31" s="230">
        <f t="shared" si="1"/>
        <v>9662.7884046524123</v>
      </c>
      <c r="M31" s="58" t="s">
        <v>459</v>
      </c>
      <c r="N31" s="108" t="s">
        <v>398</v>
      </c>
      <c r="O31" s="38" t="s">
        <v>394</v>
      </c>
      <c r="P31" s="108">
        <v>0.27389929087125681</v>
      </c>
      <c r="Q31" s="37">
        <v>5</v>
      </c>
      <c r="R31" s="251">
        <f t="shared" si="0"/>
        <v>98.175000000000011</v>
      </c>
      <c r="T31" s="108"/>
      <c r="U31" s="108"/>
      <c r="V31" s="108"/>
      <c r="W31" s="108"/>
      <c r="X31" s="108"/>
    </row>
    <row r="32" spans="1:24" ht="15.6" x14ac:dyDescent="0.3">
      <c r="A32" s="4" t="s">
        <v>31</v>
      </c>
      <c r="B32" s="20">
        <v>5.3</v>
      </c>
      <c r="C32" s="21">
        <v>4.12</v>
      </c>
      <c r="D32" s="22">
        <v>57.32</v>
      </c>
      <c r="E32" s="21">
        <v>762.6</v>
      </c>
      <c r="F32" s="23">
        <v>1872</v>
      </c>
      <c r="G32" s="62">
        <v>0.66</v>
      </c>
      <c r="H32" s="50">
        <v>14.083</v>
      </c>
      <c r="I32" s="67">
        <v>3.75</v>
      </c>
      <c r="J32" s="112">
        <v>0.28999999999999998</v>
      </c>
      <c r="K32" s="229">
        <v>2.0546578894871508</v>
      </c>
      <c r="L32" s="230">
        <f t="shared" si="1"/>
        <v>20546.578894871509</v>
      </c>
      <c r="M32" s="58" t="s">
        <v>457</v>
      </c>
      <c r="N32" s="108" t="s">
        <v>398</v>
      </c>
      <c r="O32" s="38" t="s">
        <v>394</v>
      </c>
      <c r="P32" s="108">
        <v>0.35569219922738149</v>
      </c>
      <c r="Q32" s="37">
        <v>5</v>
      </c>
      <c r="R32" s="251">
        <f t="shared" si="0"/>
        <v>98.175000000000011</v>
      </c>
      <c r="T32" s="108"/>
      <c r="U32" s="108"/>
      <c r="V32" s="108"/>
      <c r="W32" s="108"/>
      <c r="X32" s="108"/>
    </row>
    <row r="33" spans="1:24" ht="18.600000000000001" thickBot="1" x14ac:dyDescent="0.35">
      <c r="A33" s="5" t="s">
        <v>32</v>
      </c>
      <c r="B33" s="252">
        <v>5.58</v>
      </c>
      <c r="C33" s="253">
        <v>4.62</v>
      </c>
      <c r="D33" s="254">
        <v>88.8</v>
      </c>
      <c r="E33" s="253">
        <v>1000.5</v>
      </c>
      <c r="F33" s="255">
        <v>486</v>
      </c>
      <c r="G33" s="8">
        <v>1.1299999999999999</v>
      </c>
      <c r="H33" s="64">
        <v>23.228999999999999</v>
      </c>
      <c r="I33" s="55">
        <v>2.5</v>
      </c>
      <c r="J33" s="265">
        <v>0.43</v>
      </c>
      <c r="K33" s="258">
        <v>0.94469592599888996</v>
      </c>
      <c r="L33" s="259">
        <f t="shared" si="1"/>
        <v>9446.9592599889002</v>
      </c>
      <c r="M33" s="59" t="s">
        <v>462</v>
      </c>
      <c r="N33" s="260" t="s">
        <v>398</v>
      </c>
      <c r="O33" s="119" t="s">
        <v>394</v>
      </c>
      <c r="P33" s="260">
        <v>0.27074165680022333</v>
      </c>
      <c r="Q33" s="213">
        <v>5</v>
      </c>
      <c r="R33" s="261">
        <f t="shared" si="0"/>
        <v>98.175000000000011</v>
      </c>
      <c r="T33" s="108"/>
      <c r="U33" s="108"/>
      <c r="V33" s="108"/>
      <c r="W33" s="108"/>
      <c r="X33" s="108"/>
    </row>
    <row r="34" spans="1:24" ht="18" x14ac:dyDescent="0.3">
      <c r="A34" s="3" t="s">
        <v>33</v>
      </c>
      <c r="B34" s="18" t="s">
        <v>34</v>
      </c>
      <c r="C34" s="26" t="s">
        <v>34</v>
      </c>
      <c r="D34" s="18">
        <v>92.77</v>
      </c>
      <c r="E34" s="19">
        <v>948.9</v>
      </c>
      <c r="F34" s="19">
        <v>363</v>
      </c>
      <c r="G34" s="7">
        <v>1.1100000000000001</v>
      </c>
      <c r="H34" s="53">
        <v>23.923999999999999</v>
      </c>
      <c r="I34" s="54">
        <v>1.48</v>
      </c>
      <c r="J34" s="107">
        <v>0.98</v>
      </c>
      <c r="K34" s="262">
        <v>1.0559872484558841</v>
      </c>
      <c r="L34" s="248">
        <f t="shared" si="1"/>
        <v>10559.872484558842</v>
      </c>
      <c r="M34" s="57" t="s">
        <v>33</v>
      </c>
      <c r="N34" s="249" t="s">
        <v>399</v>
      </c>
      <c r="O34" s="118" t="s">
        <v>394</v>
      </c>
      <c r="P34" s="249">
        <v>0.19393984745960319</v>
      </c>
      <c r="Q34" s="212">
        <v>5</v>
      </c>
      <c r="R34" s="250">
        <f t="shared" si="0"/>
        <v>98.175000000000011</v>
      </c>
      <c r="T34" s="108"/>
      <c r="U34" s="108"/>
      <c r="V34" s="108"/>
      <c r="W34" s="108"/>
      <c r="X34" s="108"/>
    </row>
    <row r="35" spans="1:24" ht="15.6" x14ac:dyDescent="0.3">
      <c r="A35" s="4" t="s">
        <v>35</v>
      </c>
      <c r="B35" s="22">
        <v>4.72</v>
      </c>
      <c r="C35" s="27">
        <v>3.49</v>
      </c>
      <c r="D35" s="22">
        <v>56.33</v>
      </c>
      <c r="E35" s="23">
        <v>221.2</v>
      </c>
      <c r="F35" s="23">
        <v>90.3</v>
      </c>
      <c r="G35" s="235"/>
      <c r="H35" s="50">
        <v>7.4379999999999997</v>
      </c>
      <c r="I35" s="52">
        <v>2.1126</v>
      </c>
      <c r="J35" s="297"/>
      <c r="K35" s="233"/>
      <c r="L35" s="234"/>
      <c r="M35" s="110" t="s">
        <v>35</v>
      </c>
      <c r="N35" s="108" t="s">
        <v>399</v>
      </c>
      <c r="O35" s="38" t="s">
        <v>395</v>
      </c>
      <c r="P35" s="108">
        <v>0.51377762110621772</v>
      </c>
      <c r="Q35" s="37">
        <v>5</v>
      </c>
      <c r="R35" s="251">
        <f t="shared" si="0"/>
        <v>98.175000000000011</v>
      </c>
      <c r="T35" s="108"/>
      <c r="U35" s="108"/>
      <c r="V35" s="108"/>
      <c r="W35" s="108"/>
      <c r="X35" s="108"/>
    </row>
    <row r="36" spans="1:24" ht="15.6" x14ac:dyDescent="0.3">
      <c r="A36" s="4" t="s">
        <v>36</v>
      </c>
      <c r="B36" s="22">
        <v>4.92</v>
      </c>
      <c r="C36" s="27">
        <v>3.67</v>
      </c>
      <c r="D36" s="22">
        <v>54.01</v>
      </c>
      <c r="E36" s="23">
        <v>142</v>
      </c>
      <c r="F36" s="23">
        <v>21</v>
      </c>
      <c r="G36" s="6">
        <v>0.17</v>
      </c>
      <c r="H36" s="50">
        <v>3.6150000000000002</v>
      </c>
      <c r="I36" s="63">
        <v>1.02</v>
      </c>
      <c r="J36" s="67">
        <v>0.18</v>
      </c>
      <c r="K36" s="231">
        <v>1.9876495561560912</v>
      </c>
      <c r="L36" s="230">
        <f t="shared" si="1"/>
        <v>19876.495561560911</v>
      </c>
      <c r="M36" s="58" t="s">
        <v>36</v>
      </c>
      <c r="N36" s="108" t="s">
        <v>399</v>
      </c>
      <c r="O36" s="38" t="s">
        <v>400</v>
      </c>
      <c r="P36" s="108">
        <v>0.64756963247081267</v>
      </c>
      <c r="Q36" s="37">
        <v>12</v>
      </c>
      <c r="R36" s="251">
        <f t="shared" si="0"/>
        <v>235.62</v>
      </c>
      <c r="T36" s="108"/>
      <c r="U36" s="108"/>
      <c r="V36" s="108"/>
      <c r="W36" s="108"/>
      <c r="X36" s="108"/>
    </row>
    <row r="37" spans="1:24" ht="15.6" x14ac:dyDescent="0.3">
      <c r="A37" s="4" t="s">
        <v>37</v>
      </c>
      <c r="B37" s="22" t="s">
        <v>34</v>
      </c>
      <c r="C37" s="27" t="s">
        <v>34</v>
      </c>
      <c r="D37" s="22" t="s">
        <v>34</v>
      </c>
      <c r="E37" s="21" t="s">
        <v>34</v>
      </c>
      <c r="F37" s="23" t="s">
        <v>34</v>
      </c>
      <c r="G37" s="6">
        <v>1.2</v>
      </c>
      <c r="H37" s="50">
        <v>28.494</v>
      </c>
      <c r="I37" s="51">
        <v>8.08</v>
      </c>
      <c r="J37" s="112">
        <v>0.57999999999999996</v>
      </c>
      <c r="K37" s="231">
        <v>0</v>
      </c>
      <c r="L37" s="230">
        <f t="shared" si="1"/>
        <v>0</v>
      </c>
      <c r="M37" s="58" t="s">
        <v>37</v>
      </c>
      <c r="N37" s="108" t="s">
        <v>399</v>
      </c>
      <c r="O37" s="38" t="s">
        <v>394</v>
      </c>
      <c r="P37" s="108">
        <v>0.14056564574277963</v>
      </c>
      <c r="Q37" s="37">
        <v>5</v>
      </c>
      <c r="R37" s="251">
        <f t="shared" si="0"/>
        <v>98.175000000000011</v>
      </c>
      <c r="T37" s="108"/>
      <c r="U37" s="108"/>
      <c r="V37" s="108"/>
      <c r="W37" s="108"/>
      <c r="X37" s="108"/>
    </row>
    <row r="38" spans="1:24" ht="15.6" x14ac:dyDescent="0.3">
      <c r="A38" s="4" t="s">
        <v>38</v>
      </c>
      <c r="B38" s="22">
        <v>4.96</v>
      </c>
      <c r="C38" s="27">
        <v>3.67</v>
      </c>
      <c r="D38" s="22">
        <v>34.130000000000003</v>
      </c>
      <c r="E38" s="21">
        <v>200.8</v>
      </c>
      <c r="F38" s="23">
        <v>54.6</v>
      </c>
      <c r="G38" s="6">
        <v>0.21</v>
      </c>
      <c r="H38" s="50">
        <v>4.5190000000000001</v>
      </c>
      <c r="I38" s="52">
        <v>0.86429999999999996</v>
      </c>
      <c r="J38" s="52"/>
      <c r="K38" s="231">
        <v>0.64360418342712145</v>
      </c>
      <c r="L38" s="230">
        <f t="shared" si="1"/>
        <v>6436.0418342712146</v>
      </c>
      <c r="M38" s="58" t="s">
        <v>38</v>
      </c>
      <c r="N38" s="108" t="s">
        <v>399</v>
      </c>
      <c r="O38" s="38" t="s">
        <v>395</v>
      </c>
      <c r="P38" s="108">
        <v>0.74581279574538584</v>
      </c>
      <c r="Q38" s="37">
        <v>5</v>
      </c>
      <c r="R38" s="251">
        <f t="shared" si="0"/>
        <v>98.175000000000011</v>
      </c>
      <c r="T38" s="108"/>
      <c r="U38" s="108"/>
      <c r="V38" s="108"/>
      <c r="W38" s="108"/>
      <c r="X38" s="108"/>
    </row>
    <row r="39" spans="1:24" ht="15.6" x14ac:dyDescent="0.3">
      <c r="A39" s="4" t="s">
        <v>39</v>
      </c>
      <c r="B39" s="22">
        <v>5.1100000000000003</v>
      </c>
      <c r="C39" s="27">
        <v>3.36</v>
      </c>
      <c r="D39" s="22">
        <v>23.19</v>
      </c>
      <c r="E39" s="23">
        <v>83.3</v>
      </c>
      <c r="F39" s="23">
        <v>35</v>
      </c>
      <c r="G39" s="6">
        <v>0.05</v>
      </c>
      <c r="H39" s="50">
        <v>0.749</v>
      </c>
      <c r="I39" s="63">
        <v>0.19</v>
      </c>
      <c r="J39" s="96"/>
      <c r="K39" s="231">
        <v>0.78895463510874475</v>
      </c>
      <c r="L39" s="230">
        <f t="shared" si="1"/>
        <v>7889.546351087447</v>
      </c>
      <c r="M39" s="58" t="s">
        <v>39</v>
      </c>
      <c r="N39" s="108" t="s">
        <v>399</v>
      </c>
      <c r="O39" s="38" t="s">
        <v>401</v>
      </c>
      <c r="P39" s="108">
        <v>1.5168396521373861</v>
      </c>
      <c r="Q39" s="37">
        <v>13</v>
      </c>
      <c r="R39" s="251">
        <f t="shared" si="0"/>
        <v>255.25500000000002</v>
      </c>
      <c r="T39" s="108"/>
      <c r="U39" s="108"/>
      <c r="V39" s="108"/>
      <c r="W39" s="108"/>
      <c r="X39" s="108"/>
    </row>
    <row r="40" spans="1:24" ht="18" x14ac:dyDescent="0.3">
      <c r="A40" s="4" t="s">
        <v>40</v>
      </c>
      <c r="B40" s="22" t="s">
        <v>34</v>
      </c>
      <c r="C40" s="27" t="s">
        <v>34</v>
      </c>
      <c r="D40" s="22">
        <v>83.83</v>
      </c>
      <c r="E40" s="21">
        <v>1024.3</v>
      </c>
      <c r="F40" s="23">
        <v>235</v>
      </c>
      <c r="G40" s="6">
        <v>1.27</v>
      </c>
      <c r="H40" s="50">
        <v>29.564</v>
      </c>
      <c r="I40" s="51">
        <v>7.4</v>
      </c>
      <c r="J40" s="106">
        <v>0.97</v>
      </c>
      <c r="K40" s="231">
        <v>0.56431212298084654</v>
      </c>
      <c r="L40" s="230">
        <f t="shared" si="1"/>
        <v>5643.1212298084656</v>
      </c>
      <c r="M40" s="58" t="s">
        <v>40</v>
      </c>
      <c r="N40" s="108" t="s">
        <v>399</v>
      </c>
      <c r="O40" s="38" t="s">
        <v>394</v>
      </c>
      <c r="P40" s="108">
        <v>0.16277094340359555</v>
      </c>
      <c r="Q40" s="37">
        <v>5</v>
      </c>
      <c r="R40" s="251">
        <f t="shared" si="0"/>
        <v>98.175000000000011</v>
      </c>
      <c r="T40" s="108"/>
      <c r="U40" s="108"/>
      <c r="V40" s="108"/>
      <c r="W40" s="108"/>
      <c r="X40" s="108"/>
    </row>
    <row r="41" spans="1:24" ht="15.6" x14ac:dyDescent="0.3">
      <c r="A41" s="4" t="s">
        <v>41</v>
      </c>
      <c r="B41" s="22">
        <v>4.7300000000000004</v>
      </c>
      <c r="C41" s="27">
        <v>3.42</v>
      </c>
      <c r="D41" s="22">
        <v>29.82</v>
      </c>
      <c r="E41" s="21">
        <v>122.2</v>
      </c>
      <c r="F41" s="23">
        <v>16.3</v>
      </c>
      <c r="G41" s="6">
        <v>0.2</v>
      </c>
      <c r="H41" s="50">
        <v>4.875</v>
      </c>
      <c r="I41" s="63">
        <v>1.2</v>
      </c>
      <c r="J41" s="67">
        <v>0.13</v>
      </c>
      <c r="K41" s="231">
        <v>0.59115179252476757</v>
      </c>
      <c r="L41" s="230">
        <f t="shared" si="1"/>
        <v>5911.5179252476755</v>
      </c>
      <c r="M41" s="58" t="s">
        <v>41</v>
      </c>
      <c r="N41" s="108" t="s">
        <v>399</v>
      </c>
      <c r="O41" s="38" t="s">
        <v>395</v>
      </c>
      <c r="P41" s="108">
        <v>0.76883296671485557</v>
      </c>
      <c r="Q41" s="37">
        <v>5</v>
      </c>
      <c r="R41" s="251">
        <f t="shared" si="0"/>
        <v>98.175000000000011</v>
      </c>
      <c r="T41" s="108"/>
      <c r="U41" s="108"/>
      <c r="V41" s="108"/>
      <c r="W41" s="108"/>
      <c r="X41" s="108"/>
    </row>
    <row r="42" spans="1:24" ht="15.6" x14ac:dyDescent="0.3">
      <c r="A42" s="4" t="s">
        <v>42</v>
      </c>
      <c r="B42" s="22">
        <v>4.8600000000000003</v>
      </c>
      <c r="C42" s="27">
        <v>3.62</v>
      </c>
      <c r="D42" s="22">
        <v>19.88</v>
      </c>
      <c r="E42" s="23">
        <v>82</v>
      </c>
      <c r="F42" s="23">
        <v>4.8</v>
      </c>
      <c r="G42" s="6">
        <v>0.04</v>
      </c>
      <c r="H42" s="50">
        <v>1.0589999999999999</v>
      </c>
      <c r="I42" s="63">
        <v>0.26</v>
      </c>
      <c r="J42" s="96"/>
      <c r="K42" s="231">
        <v>0.68306010928975891</v>
      </c>
      <c r="L42" s="230">
        <f t="shared" si="1"/>
        <v>6830.6010928975893</v>
      </c>
      <c r="M42" s="58" t="s">
        <v>42</v>
      </c>
      <c r="N42" s="108" t="s">
        <v>399</v>
      </c>
      <c r="O42" s="38" t="s">
        <v>402</v>
      </c>
      <c r="P42" s="108">
        <v>1.1188210527816604</v>
      </c>
      <c r="Q42" s="37">
        <v>15</v>
      </c>
      <c r="R42" s="251">
        <f t="shared" si="0"/>
        <v>294.52500000000003</v>
      </c>
      <c r="T42" s="108"/>
      <c r="U42" s="108"/>
      <c r="V42" s="108"/>
      <c r="W42" s="108"/>
      <c r="X42" s="108"/>
    </row>
    <row r="43" spans="1:24" ht="18" x14ac:dyDescent="0.3">
      <c r="A43" s="4" t="s">
        <v>43</v>
      </c>
      <c r="B43" s="22">
        <v>4.9400000000000004</v>
      </c>
      <c r="C43" s="27">
        <v>3.83</v>
      </c>
      <c r="D43" s="22">
        <v>76.87</v>
      </c>
      <c r="E43" s="21">
        <v>859.5</v>
      </c>
      <c r="F43" s="23">
        <v>711</v>
      </c>
      <c r="G43" s="6">
        <v>0.8</v>
      </c>
      <c r="H43" s="50">
        <v>19.247</v>
      </c>
      <c r="I43" s="51">
        <v>3.56</v>
      </c>
      <c r="J43" s="106">
        <v>0.5</v>
      </c>
      <c r="K43" s="231">
        <v>0.87243117487401523</v>
      </c>
      <c r="L43" s="230">
        <f t="shared" si="1"/>
        <v>8724.3117487401523</v>
      </c>
      <c r="M43" s="58" t="s">
        <v>43</v>
      </c>
      <c r="N43" s="108" t="s">
        <v>399</v>
      </c>
      <c r="O43" s="38" t="s">
        <v>394</v>
      </c>
      <c r="P43" s="108">
        <v>0.2691119101829158</v>
      </c>
      <c r="Q43" s="37">
        <v>5</v>
      </c>
      <c r="R43" s="251">
        <f t="shared" si="0"/>
        <v>98.175000000000011</v>
      </c>
      <c r="T43" s="108"/>
      <c r="U43" s="108"/>
      <c r="V43" s="108"/>
      <c r="W43" s="108"/>
      <c r="X43" s="108"/>
    </row>
    <row r="44" spans="1:24" ht="18" x14ac:dyDescent="0.3">
      <c r="A44" s="4" t="s">
        <v>44</v>
      </c>
      <c r="B44" s="22">
        <v>5.44</v>
      </c>
      <c r="C44" s="27">
        <v>4.37</v>
      </c>
      <c r="D44" s="22">
        <v>87.8</v>
      </c>
      <c r="E44" s="21">
        <v>1083.9000000000001</v>
      </c>
      <c r="F44" s="23">
        <v>503</v>
      </c>
      <c r="G44" s="6">
        <v>1.61</v>
      </c>
      <c r="H44" s="50">
        <v>30.611000000000001</v>
      </c>
      <c r="I44" s="51">
        <v>3.94</v>
      </c>
      <c r="J44" s="106">
        <v>9.23</v>
      </c>
      <c r="K44" s="231">
        <v>0.79744816586913059</v>
      </c>
      <c r="L44" s="230">
        <f t="shared" si="1"/>
        <v>7974.4816586913057</v>
      </c>
      <c r="M44" s="58" t="s">
        <v>44</v>
      </c>
      <c r="N44" s="108" t="s">
        <v>399</v>
      </c>
      <c r="O44" s="38" t="s">
        <v>394</v>
      </c>
      <c r="P44" s="108">
        <v>0.23009985053111534</v>
      </c>
      <c r="Q44" s="37">
        <v>5</v>
      </c>
      <c r="R44" s="251">
        <f t="shared" si="0"/>
        <v>98.175000000000011</v>
      </c>
      <c r="T44" s="108"/>
      <c r="U44" s="108"/>
      <c r="V44" s="108"/>
      <c r="W44" s="108"/>
      <c r="X44" s="108"/>
    </row>
    <row r="45" spans="1:24" ht="15.6" x14ac:dyDescent="0.3">
      <c r="A45" s="4" t="s">
        <v>45</v>
      </c>
      <c r="B45" s="22">
        <v>5.09</v>
      </c>
      <c r="C45" s="27">
        <v>3.94</v>
      </c>
      <c r="D45" s="22">
        <v>57.98</v>
      </c>
      <c r="E45" s="23">
        <v>581.79999999999995</v>
      </c>
      <c r="F45" s="23">
        <v>146</v>
      </c>
      <c r="G45" s="223">
        <v>0.56999999999999995</v>
      </c>
      <c r="H45" s="50">
        <v>13.553000000000001</v>
      </c>
      <c r="I45" s="52">
        <v>2.4022999999999999</v>
      </c>
      <c r="J45" s="112">
        <v>0</v>
      </c>
      <c r="K45" s="231">
        <v>0.70326235592898834</v>
      </c>
      <c r="L45" s="230">
        <f t="shared" si="1"/>
        <v>7032.6235592898829</v>
      </c>
      <c r="M45" s="58" t="s">
        <v>45</v>
      </c>
      <c r="N45" s="108" t="s">
        <v>399</v>
      </c>
      <c r="O45" s="38" t="s">
        <v>394</v>
      </c>
      <c r="P45" s="108">
        <v>0.38879642739144193</v>
      </c>
      <c r="Q45" s="37">
        <v>5</v>
      </c>
      <c r="R45" s="251">
        <f t="shared" si="0"/>
        <v>98.175000000000011</v>
      </c>
      <c r="T45" s="108"/>
      <c r="U45" s="108"/>
      <c r="V45" s="108"/>
      <c r="W45" s="108"/>
      <c r="X45" s="108"/>
    </row>
    <row r="46" spans="1:24" ht="16.2" thickBot="1" x14ac:dyDescent="0.35">
      <c r="A46" s="5" t="s">
        <v>46</v>
      </c>
      <c r="B46" s="254">
        <v>5.08</v>
      </c>
      <c r="C46" s="266">
        <v>3.83</v>
      </c>
      <c r="D46" s="254">
        <v>38.1</v>
      </c>
      <c r="E46" s="253">
        <v>478.4</v>
      </c>
      <c r="F46" s="255">
        <v>227</v>
      </c>
      <c r="G46" s="8">
        <v>0.39</v>
      </c>
      <c r="H46" s="64">
        <v>9.9930000000000003</v>
      </c>
      <c r="I46" s="267">
        <v>2.0594000000000001</v>
      </c>
      <c r="J46" s="268">
        <v>0.28999999999999998</v>
      </c>
      <c r="K46" s="258">
        <v>1.1117500479203934</v>
      </c>
      <c r="L46" s="259">
        <f t="shared" si="1"/>
        <v>11117.500479203934</v>
      </c>
      <c r="M46" s="59" t="s">
        <v>46</v>
      </c>
      <c r="N46" s="260" t="s">
        <v>399</v>
      </c>
      <c r="O46" s="119" t="s">
        <v>394</v>
      </c>
      <c r="P46" s="260">
        <v>0.60738619243782244</v>
      </c>
      <c r="Q46" s="213">
        <v>5</v>
      </c>
      <c r="R46" s="261">
        <f t="shared" si="0"/>
        <v>98.175000000000011</v>
      </c>
      <c r="T46" s="108"/>
      <c r="U46" s="108"/>
      <c r="V46" s="108"/>
      <c r="W46" s="108"/>
      <c r="X46" s="108"/>
    </row>
    <row r="47" spans="1:24" ht="18" x14ac:dyDescent="0.3">
      <c r="A47" s="3" t="s">
        <v>47</v>
      </c>
      <c r="B47" s="18" t="s">
        <v>34</v>
      </c>
      <c r="C47" s="26" t="s">
        <v>34</v>
      </c>
      <c r="D47" s="18" t="s">
        <v>34</v>
      </c>
      <c r="E47" s="24">
        <v>1024.0999999999999</v>
      </c>
      <c r="F47" s="19">
        <v>1111</v>
      </c>
      <c r="G47" s="7">
        <v>1.05</v>
      </c>
      <c r="H47" s="53">
        <v>20.622</v>
      </c>
      <c r="I47" s="54">
        <v>2.12</v>
      </c>
      <c r="J47" s="107">
        <v>0.49</v>
      </c>
      <c r="K47" s="262">
        <v>0.80152671755707894</v>
      </c>
      <c r="L47" s="248">
        <f t="shared" si="1"/>
        <v>8015.2671755707897</v>
      </c>
      <c r="M47" s="57" t="s">
        <v>47</v>
      </c>
      <c r="N47" s="249" t="s">
        <v>403</v>
      </c>
      <c r="O47" s="118" t="s">
        <v>394</v>
      </c>
      <c r="P47" s="249">
        <v>7.4153471087495343E-2</v>
      </c>
      <c r="Q47" s="212">
        <v>5</v>
      </c>
      <c r="R47" s="250">
        <f t="shared" si="0"/>
        <v>98.175000000000011</v>
      </c>
      <c r="T47" s="108"/>
      <c r="U47" s="108"/>
      <c r="V47" s="108"/>
      <c r="W47" s="108"/>
      <c r="X47" s="108"/>
    </row>
    <row r="48" spans="1:24" ht="15.6" x14ac:dyDescent="0.3">
      <c r="A48" s="4" t="s">
        <v>48</v>
      </c>
      <c r="B48" s="22" t="s">
        <v>34</v>
      </c>
      <c r="C48" s="22" t="s">
        <v>34</v>
      </c>
      <c r="D48" s="22">
        <v>30.81</v>
      </c>
      <c r="E48" s="21">
        <v>212.1</v>
      </c>
      <c r="F48" s="23">
        <v>94.5</v>
      </c>
      <c r="G48" s="6">
        <v>0.19</v>
      </c>
      <c r="H48" s="50">
        <v>3.33</v>
      </c>
      <c r="I48" s="63">
        <v>1.24</v>
      </c>
      <c r="J48" s="67">
        <v>0.12</v>
      </c>
      <c r="K48" s="231">
        <v>1.2266465370822912</v>
      </c>
      <c r="L48" s="230">
        <f t="shared" si="1"/>
        <v>12266.465370822913</v>
      </c>
      <c r="M48" s="58" t="s">
        <v>48</v>
      </c>
      <c r="N48" s="108" t="s">
        <v>403</v>
      </c>
      <c r="O48" s="38" t="s">
        <v>395</v>
      </c>
      <c r="P48" s="108">
        <v>0.55513244152039776</v>
      </c>
      <c r="Q48" s="37">
        <v>5</v>
      </c>
      <c r="R48" s="251">
        <f t="shared" si="0"/>
        <v>98.175000000000011</v>
      </c>
      <c r="T48" s="108"/>
      <c r="U48" s="108"/>
      <c r="V48" s="108"/>
      <c r="W48" s="108"/>
      <c r="X48" s="108"/>
    </row>
    <row r="49" spans="1:24" ht="15.6" x14ac:dyDescent="0.3">
      <c r="A49" s="4" t="s">
        <v>49</v>
      </c>
      <c r="B49" s="22">
        <v>5.31</v>
      </c>
      <c r="C49" s="28">
        <v>3.97</v>
      </c>
      <c r="D49" s="22">
        <v>19.88</v>
      </c>
      <c r="E49" s="21">
        <v>93.4</v>
      </c>
      <c r="F49" s="23">
        <v>12</v>
      </c>
      <c r="G49" s="6">
        <v>0.06</v>
      </c>
      <c r="H49" s="50">
        <v>2.9809999999999999</v>
      </c>
      <c r="I49" s="63">
        <v>0.28999999999999998</v>
      </c>
      <c r="J49" s="96"/>
      <c r="K49" s="231">
        <v>1.0041346721793212</v>
      </c>
      <c r="L49" s="230">
        <f t="shared" si="1"/>
        <v>10041.34672179321</v>
      </c>
      <c r="M49" s="58" t="s">
        <v>49</v>
      </c>
      <c r="N49" s="108" t="s">
        <v>403</v>
      </c>
      <c r="O49" s="38" t="s">
        <v>404</v>
      </c>
      <c r="P49" s="108">
        <v>1.0551081459612919</v>
      </c>
      <c r="Q49" s="37">
        <v>10</v>
      </c>
      <c r="R49" s="251">
        <f t="shared" si="0"/>
        <v>196.35000000000002</v>
      </c>
      <c r="T49" s="108"/>
      <c r="U49" s="108"/>
      <c r="V49" s="108"/>
      <c r="W49" s="108"/>
      <c r="X49" s="108"/>
    </row>
    <row r="50" spans="1:24" ht="15.6" x14ac:dyDescent="0.3">
      <c r="A50" s="4" t="s">
        <v>50</v>
      </c>
      <c r="B50" s="22">
        <v>5.88</v>
      </c>
      <c r="C50" s="27">
        <v>4.12</v>
      </c>
      <c r="D50" s="22">
        <v>18.22</v>
      </c>
      <c r="E50" s="23">
        <v>76.400000000000006</v>
      </c>
      <c r="F50" s="23">
        <v>8.6</v>
      </c>
      <c r="G50" s="6">
        <v>0.03</v>
      </c>
      <c r="H50" s="50">
        <v>0.57899999999999996</v>
      </c>
      <c r="I50" s="63">
        <v>0.26</v>
      </c>
      <c r="J50" s="96"/>
      <c r="K50" s="231">
        <v>0.80281965929103705</v>
      </c>
      <c r="L50" s="230">
        <f t="shared" si="1"/>
        <v>8028.1965929103708</v>
      </c>
      <c r="M50" s="58" t="s">
        <v>50</v>
      </c>
      <c r="N50" s="108" t="s">
        <v>403</v>
      </c>
      <c r="O50" s="38" t="s">
        <v>405</v>
      </c>
      <c r="P50" s="108">
        <v>1.8619855102739216</v>
      </c>
      <c r="Q50" s="37">
        <v>10</v>
      </c>
      <c r="R50" s="251">
        <f t="shared" si="0"/>
        <v>196.35000000000002</v>
      </c>
      <c r="T50" s="108"/>
      <c r="U50" s="108"/>
      <c r="V50" s="108"/>
      <c r="W50" s="108"/>
      <c r="X50" s="108"/>
    </row>
    <row r="51" spans="1:24" ht="18" x14ac:dyDescent="0.3">
      <c r="A51" s="4" t="s">
        <v>51</v>
      </c>
      <c r="B51" s="22">
        <v>5.57</v>
      </c>
      <c r="C51" s="28">
        <v>4.51</v>
      </c>
      <c r="D51" s="22">
        <v>83.83</v>
      </c>
      <c r="E51" s="21">
        <v>85.6</v>
      </c>
      <c r="F51" s="23">
        <v>63.5</v>
      </c>
      <c r="G51" s="62">
        <v>0.97</v>
      </c>
      <c r="H51" s="50">
        <v>14.452999999999999</v>
      </c>
      <c r="I51" s="52">
        <v>3.1012</v>
      </c>
      <c r="J51" s="106">
        <v>0.62</v>
      </c>
      <c r="K51" s="231">
        <v>1.043679938152271</v>
      </c>
      <c r="L51" s="230">
        <f t="shared" si="1"/>
        <v>10436.799381522711</v>
      </c>
      <c r="M51" s="58" t="s">
        <v>51</v>
      </c>
      <c r="N51" s="108" t="s">
        <v>403</v>
      </c>
      <c r="O51" s="38" t="s">
        <v>394</v>
      </c>
      <c r="P51" s="108">
        <v>0.2499623874295516</v>
      </c>
      <c r="Q51" s="37">
        <v>5</v>
      </c>
      <c r="R51" s="251">
        <f t="shared" si="0"/>
        <v>98.175000000000011</v>
      </c>
      <c r="T51" s="108"/>
      <c r="U51" s="108"/>
      <c r="V51" s="108"/>
      <c r="W51" s="108"/>
      <c r="X51" s="108"/>
    </row>
    <row r="52" spans="1:24" ht="15.6" x14ac:dyDescent="0.3">
      <c r="A52" s="4" t="s">
        <v>52</v>
      </c>
      <c r="B52" s="22">
        <v>5.29</v>
      </c>
      <c r="C52" s="27">
        <v>4.0599999999999996</v>
      </c>
      <c r="D52" s="22">
        <v>58.65</v>
      </c>
      <c r="E52" s="21">
        <v>207.4</v>
      </c>
      <c r="F52" s="23">
        <v>42.6</v>
      </c>
      <c r="G52" s="235"/>
      <c r="H52" s="50">
        <v>4.5940000000000003</v>
      </c>
      <c r="I52" s="52">
        <v>1.2741</v>
      </c>
      <c r="J52" s="297"/>
      <c r="K52" s="233"/>
      <c r="L52" s="234"/>
      <c r="M52" s="110" t="s">
        <v>52</v>
      </c>
      <c r="N52" s="108" t="s">
        <v>403</v>
      </c>
      <c r="O52" s="38" t="s">
        <v>395</v>
      </c>
      <c r="P52" s="108">
        <v>0.70384682034971535</v>
      </c>
      <c r="Q52" s="37">
        <v>5</v>
      </c>
      <c r="R52" s="251">
        <f t="shared" si="0"/>
        <v>98.175000000000011</v>
      </c>
      <c r="T52" s="108"/>
      <c r="U52" s="108"/>
      <c r="V52" s="108"/>
      <c r="W52" s="108"/>
      <c r="X52" s="108"/>
    </row>
    <row r="53" spans="1:24" ht="15.6" x14ac:dyDescent="0.3">
      <c r="A53" s="4" t="s">
        <v>53</v>
      </c>
      <c r="B53" s="22">
        <v>5.04</v>
      </c>
      <c r="C53" s="27">
        <v>3.94</v>
      </c>
      <c r="D53" s="22">
        <v>31.48</v>
      </c>
      <c r="E53" s="21">
        <v>99.9</v>
      </c>
      <c r="F53" s="23">
        <v>15.9</v>
      </c>
      <c r="G53" s="62">
        <v>0.12</v>
      </c>
      <c r="H53" s="50">
        <v>1.6930000000000001</v>
      </c>
      <c r="I53" s="63">
        <v>0.59</v>
      </c>
      <c r="J53" s="96"/>
      <c r="K53" s="231">
        <v>0.74247753028527264</v>
      </c>
      <c r="L53" s="230">
        <f t="shared" si="1"/>
        <v>7424.7753028527268</v>
      </c>
      <c r="M53" s="58" t="s">
        <v>53</v>
      </c>
      <c r="N53" s="108" t="s">
        <v>403</v>
      </c>
      <c r="O53" s="38" t="s">
        <v>404</v>
      </c>
      <c r="P53" s="108">
        <v>0.95696684185030045</v>
      </c>
      <c r="Q53" s="37">
        <v>10</v>
      </c>
      <c r="R53" s="251">
        <f t="shared" si="0"/>
        <v>196.35000000000002</v>
      </c>
      <c r="T53" s="108"/>
      <c r="U53" s="108"/>
      <c r="V53" s="108"/>
      <c r="W53" s="108"/>
      <c r="X53" s="108"/>
    </row>
    <row r="54" spans="1:24" ht="15.6" x14ac:dyDescent="0.3">
      <c r="A54" s="4" t="s">
        <v>54</v>
      </c>
      <c r="B54" s="22">
        <v>5.51</v>
      </c>
      <c r="C54" s="27">
        <v>3.95</v>
      </c>
      <c r="D54" s="22">
        <v>29.16</v>
      </c>
      <c r="E54" s="21">
        <v>80.2</v>
      </c>
      <c r="F54" s="23">
        <v>5.2</v>
      </c>
      <c r="G54" s="62">
        <v>0.05</v>
      </c>
      <c r="H54" s="50">
        <v>0.78500000000000003</v>
      </c>
      <c r="I54" s="63">
        <v>0.08</v>
      </c>
      <c r="J54" s="96"/>
      <c r="K54" s="231">
        <v>0.77329309694442216</v>
      </c>
      <c r="L54" s="230">
        <f t="shared" si="1"/>
        <v>7732.9309694442218</v>
      </c>
      <c r="M54" s="58" t="s">
        <v>54</v>
      </c>
      <c r="N54" s="108" t="s">
        <v>403</v>
      </c>
      <c r="O54" s="38" t="s">
        <v>405</v>
      </c>
      <c r="P54" s="108">
        <v>1.0675349639182623</v>
      </c>
      <c r="Q54" s="37">
        <v>10</v>
      </c>
      <c r="R54" s="251">
        <f t="shared" si="0"/>
        <v>196.35000000000002</v>
      </c>
      <c r="T54" s="108"/>
      <c r="U54" s="108"/>
      <c r="V54" s="108"/>
      <c r="W54" s="108"/>
      <c r="X54" s="108"/>
    </row>
    <row r="55" spans="1:24" ht="15.6" x14ac:dyDescent="0.3">
      <c r="A55" s="4" t="s">
        <v>55</v>
      </c>
      <c r="B55" s="22" t="s">
        <v>34</v>
      </c>
      <c r="C55" s="22" t="s">
        <v>34</v>
      </c>
      <c r="D55" s="22" t="s">
        <v>34</v>
      </c>
      <c r="E55" s="23" t="s">
        <v>34</v>
      </c>
      <c r="F55" s="23" t="s">
        <v>34</v>
      </c>
      <c r="G55" s="6">
        <v>1.57</v>
      </c>
      <c r="H55" s="50">
        <v>29.143999999999998</v>
      </c>
      <c r="I55" s="51">
        <v>4.7</v>
      </c>
      <c r="J55" s="112">
        <v>0</v>
      </c>
      <c r="K55" s="231">
        <v>0</v>
      </c>
      <c r="L55" s="230">
        <f t="shared" si="1"/>
        <v>0</v>
      </c>
      <c r="M55" s="58" t="s">
        <v>55</v>
      </c>
      <c r="N55" s="108" t="s">
        <v>403</v>
      </c>
      <c r="O55" s="38" t="s">
        <v>394</v>
      </c>
      <c r="P55" s="108">
        <v>0.13873218079830857</v>
      </c>
      <c r="Q55" s="37">
        <v>5</v>
      </c>
      <c r="R55" s="251">
        <f t="shared" si="0"/>
        <v>98.175000000000011</v>
      </c>
      <c r="T55" s="108"/>
      <c r="U55" s="108"/>
      <c r="V55" s="108"/>
      <c r="W55" s="108"/>
      <c r="X55" s="108"/>
    </row>
    <row r="56" spans="1:24" ht="15.6" x14ac:dyDescent="0.3">
      <c r="A56" s="4" t="s">
        <v>56</v>
      </c>
      <c r="B56" s="22">
        <v>5.41</v>
      </c>
      <c r="C56" s="27">
        <v>4.18</v>
      </c>
      <c r="D56" s="22">
        <v>67.92</v>
      </c>
      <c r="E56" s="21">
        <v>235.9</v>
      </c>
      <c r="F56" s="23">
        <v>110.7</v>
      </c>
      <c r="G56" s="62">
        <v>0.42</v>
      </c>
      <c r="H56" s="50">
        <v>5.4240000000000004</v>
      </c>
      <c r="I56" s="52">
        <v>1.2272000000000001</v>
      </c>
      <c r="J56" s="52"/>
      <c r="K56" s="231">
        <v>1.8518518518521412</v>
      </c>
      <c r="L56" s="230">
        <f t="shared" si="1"/>
        <v>18518.51851852141</v>
      </c>
      <c r="M56" s="58" t="s">
        <v>56</v>
      </c>
      <c r="N56" s="108" t="s">
        <v>403</v>
      </c>
      <c r="O56" s="38" t="s">
        <v>395</v>
      </c>
      <c r="P56" s="108">
        <v>0.55248410326727293</v>
      </c>
      <c r="Q56" s="37">
        <v>5</v>
      </c>
      <c r="R56" s="251">
        <f t="shared" si="0"/>
        <v>98.175000000000011</v>
      </c>
      <c r="T56" s="108"/>
      <c r="U56" s="108"/>
      <c r="V56" s="108"/>
      <c r="W56" s="108"/>
      <c r="X56" s="108"/>
    </row>
    <row r="57" spans="1:24" ht="15.6" x14ac:dyDescent="0.3">
      <c r="A57" s="4" t="s">
        <v>57</v>
      </c>
      <c r="B57" s="22">
        <v>5.03</v>
      </c>
      <c r="C57" s="27">
        <v>3.69</v>
      </c>
      <c r="D57" s="22">
        <v>62.95</v>
      </c>
      <c r="E57" s="21">
        <v>140.69999999999999</v>
      </c>
      <c r="F57" s="23">
        <v>35</v>
      </c>
      <c r="G57" s="62">
        <v>0.26</v>
      </c>
      <c r="H57" s="50">
        <v>4.4139999999999997</v>
      </c>
      <c r="I57" s="52">
        <v>1.1031</v>
      </c>
      <c r="J57" s="52"/>
      <c r="K57" s="231">
        <v>2.370429891522885</v>
      </c>
      <c r="L57" s="230">
        <f t="shared" si="1"/>
        <v>23704.29891522885</v>
      </c>
      <c r="M57" s="58" t="s">
        <v>57</v>
      </c>
      <c r="N57" s="108" t="s">
        <v>403</v>
      </c>
      <c r="O57" s="38" t="s">
        <v>404</v>
      </c>
      <c r="P57" s="108">
        <v>0.68082664938024573</v>
      </c>
      <c r="Q57" s="37">
        <v>10</v>
      </c>
      <c r="R57" s="251">
        <f t="shared" si="0"/>
        <v>196.35000000000002</v>
      </c>
      <c r="T57" s="108"/>
      <c r="U57" s="108"/>
      <c r="V57" s="108"/>
      <c r="W57" s="108"/>
      <c r="X57" s="108"/>
    </row>
    <row r="58" spans="1:24" ht="15.6" x14ac:dyDescent="0.3">
      <c r="A58" s="4" t="s">
        <v>58</v>
      </c>
      <c r="B58" s="22">
        <v>5.3</v>
      </c>
      <c r="C58" s="27">
        <v>3.87</v>
      </c>
      <c r="D58" s="22">
        <v>54.01</v>
      </c>
      <c r="E58" s="21">
        <v>125.9</v>
      </c>
      <c r="F58" s="23">
        <v>41.8</v>
      </c>
      <c r="G58" s="62">
        <v>0.19</v>
      </c>
      <c r="H58" s="50">
        <v>3.0659999999999998</v>
      </c>
      <c r="I58" s="63">
        <v>1.32</v>
      </c>
      <c r="J58" s="96"/>
      <c r="K58" s="231">
        <v>1.858877086494737</v>
      </c>
      <c r="L58" s="230">
        <f t="shared" si="1"/>
        <v>18588.770864947372</v>
      </c>
      <c r="M58" s="58" t="s">
        <v>58</v>
      </c>
      <c r="N58" s="108" t="s">
        <v>403</v>
      </c>
      <c r="O58" s="38" t="s">
        <v>405</v>
      </c>
      <c r="P58" s="108">
        <v>0.5786619083077762</v>
      </c>
      <c r="Q58" s="37">
        <v>10</v>
      </c>
      <c r="R58" s="251">
        <f t="shared" si="0"/>
        <v>196.35000000000002</v>
      </c>
      <c r="T58" s="108"/>
      <c r="U58" s="108"/>
      <c r="V58" s="108"/>
      <c r="W58" s="108"/>
      <c r="X58" s="108"/>
    </row>
    <row r="59" spans="1:24" ht="18" x14ac:dyDescent="0.3">
      <c r="A59" s="4" t="s">
        <v>59</v>
      </c>
      <c r="B59" s="22">
        <v>5.57</v>
      </c>
      <c r="C59" s="28">
        <v>4.41</v>
      </c>
      <c r="D59" s="22">
        <v>60.63</v>
      </c>
      <c r="E59" s="21">
        <v>599.1</v>
      </c>
      <c r="F59" s="23">
        <v>924</v>
      </c>
      <c r="G59" s="62">
        <v>0.42</v>
      </c>
      <c r="H59" s="50">
        <v>8.0500000000000007</v>
      </c>
      <c r="I59" s="52">
        <v>0.96309999999999996</v>
      </c>
      <c r="J59" s="106">
        <v>0.15</v>
      </c>
      <c r="K59" s="231">
        <v>0.58049535603717362</v>
      </c>
      <c r="L59" s="230">
        <f t="shared" si="1"/>
        <v>5804.9535603717359</v>
      </c>
      <c r="M59" s="58" t="s">
        <v>59</v>
      </c>
      <c r="N59" s="108" t="s">
        <v>403</v>
      </c>
      <c r="O59" s="38" t="s">
        <v>394</v>
      </c>
      <c r="P59" s="108">
        <v>0.48077525210573901</v>
      </c>
      <c r="Q59" s="37">
        <v>5</v>
      </c>
      <c r="R59" s="251">
        <f t="shared" si="0"/>
        <v>98.175000000000011</v>
      </c>
      <c r="T59" s="108"/>
      <c r="U59" s="108"/>
      <c r="V59" s="108"/>
      <c r="W59" s="108"/>
      <c r="X59" s="108"/>
    </row>
    <row r="60" spans="1:24" ht="18" x14ac:dyDescent="0.3">
      <c r="A60" s="4" t="s">
        <v>60</v>
      </c>
      <c r="B60" s="22">
        <v>5.6</v>
      </c>
      <c r="C60" s="27">
        <v>4.45</v>
      </c>
      <c r="D60" s="22">
        <v>97.08</v>
      </c>
      <c r="E60" s="21">
        <v>1303.9000000000001</v>
      </c>
      <c r="F60" s="23">
        <v>1315</v>
      </c>
      <c r="G60" s="6">
        <v>1.24</v>
      </c>
      <c r="H60" s="50">
        <v>24.007999999999999</v>
      </c>
      <c r="I60" s="51">
        <v>4.76</v>
      </c>
      <c r="J60" s="106">
        <v>0.68</v>
      </c>
      <c r="K60" s="231">
        <v>0.83999999999981867</v>
      </c>
      <c r="L60" s="230">
        <f t="shared" si="1"/>
        <v>8399.9999999981865</v>
      </c>
      <c r="M60" s="58" t="s">
        <v>60</v>
      </c>
      <c r="N60" s="108" t="s">
        <v>403</v>
      </c>
      <c r="O60" s="38" t="s">
        <v>394</v>
      </c>
      <c r="P60" s="108">
        <v>0.18986548091633423</v>
      </c>
      <c r="Q60" s="37">
        <v>5</v>
      </c>
      <c r="R60" s="251">
        <f t="shared" si="0"/>
        <v>98.175000000000011</v>
      </c>
      <c r="T60" s="108"/>
      <c r="U60" s="108"/>
      <c r="V60" s="108"/>
      <c r="W60" s="108"/>
      <c r="X60" s="108"/>
    </row>
    <row r="61" spans="1:24" ht="18" x14ac:dyDescent="0.3">
      <c r="A61" s="4" t="s">
        <v>61</v>
      </c>
      <c r="B61" s="22">
        <v>5.28</v>
      </c>
      <c r="C61" s="27">
        <v>4.09</v>
      </c>
      <c r="D61" s="22">
        <v>63.28</v>
      </c>
      <c r="E61" s="21">
        <v>601.4</v>
      </c>
      <c r="F61" s="23">
        <v>699</v>
      </c>
      <c r="G61" s="62">
        <v>0.68</v>
      </c>
      <c r="H61" s="50">
        <v>11.895</v>
      </c>
      <c r="I61" s="52">
        <v>2.1724000000000001</v>
      </c>
      <c r="J61" s="106">
        <v>0.15</v>
      </c>
      <c r="K61" s="231">
        <v>1.0380622837373368</v>
      </c>
      <c r="L61" s="230">
        <f t="shared" si="1"/>
        <v>10380.622837373368</v>
      </c>
      <c r="M61" s="58" t="s">
        <v>61</v>
      </c>
      <c r="N61" s="108" t="s">
        <v>403</v>
      </c>
      <c r="O61" s="38" t="s">
        <v>394</v>
      </c>
      <c r="P61" s="108">
        <v>0.42363226133639165</v>
      </c>
      <c r="Q61" s="37">
        <v>5</v>
      </c>
      <c r="R61" s="251">
        <f t="shared" si="0"/>
        <v>98.175000000000011</v>
      </c>
      <c r="T61" s="108"/>
      <c r="U61" s="108"/>
      <c r="V61" s="108"/>
      <c r="W61" s="108"/>
      <c r="X61" s="108"/>
    </row>
    <row r="62" spans="1:24" ht="18.600000000000001" thickBot="1" x14ac:dyDescent="0.35">
      <c r="A62" s="5" t="s">
        <v>62</v>
      </c>
      <c r="B62" s="254">
        <v>5.33</v>
      </c>
      <c r="C62" s="266">
        <v>4.12</v>
      </c>
      <c r="D62" s="254">
        <v>71.239999999999995</v>
      </c>
      <c r="E62" s="253">
        <v>538.70000000000005</v>
      </c>
      <c r="F62" s="255">
        <v>320</v>
      </c>
      <c r="G62" s="66">
        <v>0.56000000000000005</v>
      </c>
      <c r="H62" s="64">
        <v>11.597</v>
      </c>
      <c r="I62" s="267">
        <v>2.1911</v>
      </c>
      <c r="J62" s="265">
        <v>0.19</v>
      </c>
      <c r="K62" s="258">
        <v>1.0716411986504959</v>
      </c>
      <c r="L62" s="259">
        <f t="shared" si="1"/>
        <v>10716.411986504958</v>
      </c>
      <c r="M62" s="59" t="s">
        <v>62</v>
      </c>
      <c r="N62" s="260" t="s">
        <v>403</v>
      </c>
      <c r="O62" s="119" t="s">
        <v>394</v>
      </c>
      <c r="P62" s="260">
        <v>0.4658019550592255</v>
      </c>
      <c r="Q62" s="213">
        <v>5</v>
      </c>
      <c r="R62" s="261">
        <f t="shared" si="0"/>
        <v>98.175000000000011</v>
      </c>
      <c r="T62" s="108"/>
      <c r="U62" s="108"/>
      <c r="V62" s="108"/>
      <c r="W62" s="108"/>
      <c r="X62" s="108"/>
    </row>
    <row r="63" spans="1:24" ht="15.6" x14ac:dyDescent="0.3">
      <c r="A63" s="3" t="s">
        <v>63</v>
      </c>
      <c r="B63" s="18" t="s">
        <v>34</v>
      </c>
      <c r="C63" s="18" t="s">
        <v>34</v>
      </c>
      <c r="D63" s="18" t="s">
        <v>34</v>
      </c>
      <c r="E63" s="24" t="s">
        <v>34</v>
      </c>
      <c r="F63" s="19" t="s">
        <v>34</v>
      </c>
      <c r="G63" s="7">
        <v>0.98</v>
      </c>
      <c r="H63" s="53">
        <v>31.263999999999999</v>
      </c>
      <c r="I63" s="54">
        <v>4.54</v>
      </c>
      <c r="J63" s="116">
        <v>0.57999999999999996</v>
      </c>
      <c r="K63" s="262">
        <v>0.64065230052405642</v>
      </c>
      <c r="L63" s="248">
        <f t="shared" si="1"/>
        <v>6406.5230052405641</v>
      </c>
      <c r="M63" s="57" t="s">
        <v>63</v>
      </c>
      <c r="N63" s="249" t="s">
        <v>406</v>
      </c>
      <c r="O63" s="118" t="s">
        <v>394</v>
      </c>
      <c r="P63" s="249">
        <v>8.6987725698792595E-2</v>
      </c>
      <c r="Q63" s="212">
        <v>5</v>
      </c>
      <c r="R63" s="250">
        <f t="shared" si="0"/>
        <v>98.175000000000011</v>
      </c>
      <c r="T63" s="108"/>
      <c r="U63" s="108"/>
      <c r="V63" s="108"/>
      <c r="W63" s="108"/>
      <c r="X63" s="108"/>
    </row>
    <row r="64" spans="1:24" ht="15.6" x14ac:dyDescent="0.3">
      <c r="A64" s="4" t="s">
        <v>64</v>
      </c>
      <c r="B64" s="22" t="s">
        <v>34</v>
      </c>
      <c r="C64" s="28" t="s">
        <v>34</v>
      </c>
      <c r="D64" s="22" t="s">
        <v>34</v>
      </c>
      <c r="E64" s="27" t="s">
        <v>34</v>
      </c>
      <c r="F64" s="29" t="s">
        <v>34</v>
      </c>
      <c r="G64" s="6">
        <v>0.94</v>
      </c>
      <c r="H64" s="50">
        <v>39.576999999999998</v>
      </c>
      <c r="I64" s="51">
        <v>6.54</v>
      </c>
      <c r="J64" s="67">
        <v>1.27</v>
      </c>
      <c r="K64" s="231">
        <v>1.0050251256278584</v>
      </c>
      <c r="L64" s="230">
        <f t="shared" si="1"/>
        <v>10050.251256278583</v>
      </c>
      <c r="M64" s="58" t="s">
        <v>64</v>
      </c>
      <c r="N64" s="108" t="s">
        <v>406</v>
      </c>
      <c r="O64" s="38" t="s">
        <v>395</v>
      </c>
      <c r="P64" s="108">
        <v>0.10287775521754161</v>
      </c>
      <c r="Q64" s="37">
        <v>5</v>
      </c>
      <c r="R64" s="251">
        <f t="shared" si="0"/>
        <v>98.175000000000011</v>
      </c>
      <c r="T64" s="108"/>
      <c r="U64" s="108"/>
      <c r="V64" s="108"/>
      <c r="W64" s="108"/>
      <c r="X64" s="108"/>
    </row>
    <row r="65" spans="1:24" ht="15.6" x14ac:dyDescent="0.3">
      <c r="A65" s="4" t="s">
        <v>65</v>
      </c>
      <c r="B65" s="22">
        <v>4.13</v>
      </c>
      <c r="C65" s="27">
        <v>2.89</v>
      </c>
      <c r="D65" s="22">
        <v>40.42</v>
      </c>
      <c r="E65" s="29">
        <v>148.69999999999999</v>
      </c>
      <c r="F65" s="29">
        <v>18</v>
      </c>
      <c r="G65" s="62">
        <v>0.33</v>
      </c>
      <c r="H65" s="50">
        <v>8.1129999999999995</v>
      </c>
      <c r="I65" s="52">
        <v>0.98880000000000001</v>
      </c>
      <c r="J65" s="52"/>
      <c r="K65" s="231">
        <v>0.76276158810904937</v>
      </c>
      <c r="L65" s="230">
        <f t="shared" si="1"/>
        <v>7627.6158810904935</v>
      </c>
      <c r="M65" s="58" t="s">
        <v>65</v>
      </c>
      <c r="N65" s="108" t="s">
        <v>406</v>
      </c>
      <c r="O65" s="38" t="s">
        <v>407</v>
      </c>
      <c r="P65" s="108">
        <v>0.35997028409781395</v>
      </c>
      <c r="Q65" s="37">
        <v>5</v>
      </c>
      <c r="R65" s="251">
        <f t="shared" si="0"/>
        <v>98.175000000000011</v>
      </c>
      <c r="T65" s="108"/>
      <c r="U65" s="108"/>
      <c r="V65" s="108"/>
      <c r="W65" s="108"/>
      <c r="X65" s="108"/>
    </row>
    <row r="66" spans="1:24" ht="15.6" x14ac:dyDescent="0.3">
      <c r="A66" s="4" t="s">
        <v>66</v>
      </c>
      <c r="B66" s="22" t="s">
        <v>34</v>
      </c>
      <c r="C66" s="27" t="s">
        <v>34</v>
      </c>
      <c r="D66" s="22" t="s">
        <v>34</v>
      </c>
      <c r="E66" s="27" t="s">
        <v>34</v>
      </c>
      <c r="F66" s="27" t="s">
        <v>34</v>
      </c>
      <c r="G66" s="6">
        <v>1.08</v>
      </c>
      <c r="H66" s="50">
        <v>27.843</v>
      </c>
      <c r="I66" s="51">
        <v>3.1</v>
      </c>
      <c r="J66" s="56">
        <v>1.57</v>
      </c>
      <c r="K66" s="231">
        <v>0.89766606822265516</v>
      </c>
      <c r="L66" s="230">
        <f t="shared" si="1"/>
        <v>8976.6606822265512</v>
      </c>
      <c r="M66" s="58" t="s">
        <v>66</v>
      </c>
      <c r="N66" s="108" t="s">
        <v>406</v>
      </c>
      <c r="O66" s="38" t="s">
        <v>394</v>
      </c>
      <c r="P66" s="108">
        <v>6.8449357926918766E-2</v>
      </c>
      <c r="Q66" s="37">
        <v>5</v>
      </c>
      <c r="R66" s="251">
        <f t="shared" si="0"/>
        <v>98.175000000000011</v>
      </c>
      <c r="T66" s="108"/>
      <c r="U66" s="108"/>
      <c r="V66" s="108"/>
      <c r="W66" s="108"/>
      <c r="X66" s="108"/>
    </row>
    <row r="67" spans="1:24" ht="15.6" x14ac:dyDescent="0.3">
      <c r="A67" s="4" t="s">
        <v>67</v>
      </c>
      <c r="B67" s="22" t="s">
        <v>34</v>
      </c>
      <c r="C67" s="27" t="s">
        <v>34</v>
      </c>
      <c r="D67" s="22" t="s">
        <v>34</v>
      </c>
      <c r="E67" s="27" t="s">
        <v>34</v>
      </c>
      <c r="F67" s="27" t="s">
        <v>34</v>
      </c>
      <c r="G67" s="6">
        <v>0.61</v>
      </c>
      <c r="H67" s="50">
        <v>32.195999999999998</v>
      </c>
      <c r="I67" s="51">
        <v>8.32</v>
      </c>
      <c r="J67" s="67">
        <v>0.39</v>
      </c>
      <c r="K67" s="231">
        <v>0.60629767259923351</v>
      </c>
      <c r="L67" s="230">
        <f t="shared" si="1"/>
        <v>6062.9767259923356</v>
      </c>
      <c r="M67" s="58" t="s">
        <v>67</v>
      </c>
      <c r="N67" s="108" t="s">
        <v>406</v>
      </c>
      <c r="O67" s="38" t="s">
        <v>395</v>
      </c>
      <c r="P67" s="108">
        <v>0.1128599532485506</v>
      </c>
      <c r="Q67" s="37">
        <v>5</v>
      </c>
      <c r="R67" s="251">
        <f t="shared" si="0"/>
        <v>98.175000000000011</v>
      </c>
      <c r="T67" s="108"/>
      <c r="U67" s="108"/>
      <c r="V67" s="108"/>
      <c r="W67" s="108"/>
      <c r="X67" s="108"/>
    </row>
    <row r="68" spans="1:24" ht="15.6" x14ac:dyDescent="0.3">
      <c r="A68" s="4" t="s">
        <v>68</v>
      </c>
      <c r="B68" s="22">
        <v>4.09</v>
      </c>
      <c r="C68" s="27">
        <v>2.99</v>
      </c>
      <c r="D68" s="22">
        <v>39.43</v>
      </c>
      <c r="E68" s="27">
        <v>158.9</v>
      </c>
      <c r="F68" s="29">
        <v>15</v>
      </c>
      <c r="G68" s="62">
        <v>0.3</v>
      </c>
      <c r="H68" s="50">
        <v>11.144</v>
      </c>
      <c r="I68" s="52">
        <v>2.0331000000000001</v>
      </c>
      <c r="J68" s="67">
        <v>0.12</v>
      </c>
      <c r="K68" s="231">
        <v>0.51010398273479873</v>
      </c>
      <c r="L68" s="230">
        <f t="shared" si="1"/>
        <v>5101.0398273479877</v>
      </c>
      <c r="M68" s="58" t="s">
        <v>68</v>
      </c>
      <c r="N68" s="108" t="s">
        <v>406</v>
      </c>
      <c r="O68" s="38" t="s">
        <v>408</v>
      </c>
      <c r="P68" s="108">
        <v>0.41558538741343537</v>
      </c>
      <c r="Q68" s="37">
        <v>6</v>
      </c>
      <c r="R68" s="251">
        <f t="shared" si="0"/>
        <v>117.81</v>
      </c>
      <c r="T68" s="108"/>
      <c r="U68" s="108"/>
      <c r="V68" s="108"/>
      <c r="W68" s="108"/>
      <c r="X68" s="108"/>
    </row>
    <row r="69" spans="1:24" ht="18" x14ac:dyDescent="0.3">
      <c r="A69" s="4" t="s">
        <v>69</v>
      </c>
      <c r="B69" s="22" t="s">
        <v>34</v>
      </c>
      <c r="C69" s="27" t="s">
        <v>34</v>
      </c>
      <c r="D69" s="22" t="s">
        <v>34</v>
      </c>
      <c r="E69" s="27" t="s">
        <v>34</v>
      </c>
      <c r="F69" s="27" t="s">
        <v>34</v>
      </c>
      <c r="G69" s="109"/>
      <c r="H69" s="50">
        <v>43.308</v>
      </c>
      <c r="I69" s="51">
        <v>13.4</v>
      </c>
      <c r="J69" s="106">
        <v>0.19</v>
      </c>
      <c r="K69" s="231">
        <v>0.58609539207767714</v>
      </c>
      <c r="L69" s="230">
        <f t="shared" si="1"/>
        <v>5860.9539207767712</v>
      </c>
      <c r="M69" s="110" t="s">
        <v>69</v>
      </c>
      <c r="N69" s="108" t="s">
        <v>406</v>
      </c>
      <c r="O69" s="38" t="s">
        <v>394</v>
      </c>
      <c r="P69" s="108">
        <v>5.0725863463698735E-2</v>
      </c>
      <c r="Q69" s="37">
        <v>5</v>
      </c>
      <c r="R69" s="251">
        <f t="shared" ref="R69:R132" si="2">$U$4*Q69</f>
        <v>98.175000000000011</v>
      </c>
      <c r="T69" s="108"/>
      <c r="U69" s="108"/>
      <c r="V69" s="108"/>
      <c r="W69" s="108"/>
      <c r="X69" s="108"/>
    </row>
    <row r="70" spans="1:24" ht="15.6" x14ac:dyDescent="0.3">
      <c r="A70" s="4" t="s">
        <v>70</v>
      </c>
      <c r="B70" s="22" t="s">
        <v>34</v>
      </c>
      <c r="C70" s="27" t="s">
        <v>34</v>
      </c>
      <c r="D70" s="22" t="s">
        <v>34</v>
      </c>
      <c r="E70" s="27" t="s">
        <v>34</v>
      </c>
      <c r="F70" s="27" t="s">
        <v>34</v>
      </c>
      <c r="G70" s="6">
        <v>1.1399999999999999</v>
      </c>
      <c r="H70" s="50">
        <v>32.270000000000003</v>
      </c>
      <c r="I70" s="51">
        <v>0.98</v>
      </c>
      <c r="J70" s="67">
        <v>0.09</v>
      </c>
      <c r="K70" s="231">
        <v>0.71813285457784071</v>
      </c>
      <c r="L70" s="230">
        <f t="shared" ref="L70:L133" si="3">K70*10*1000</f>
        <v>7181.3285457784068</v>
      </c>
      <c r="M70" s="58" t="s">
        <v>70</v>
      </c>
      <c r="N70" s="108" t="s">
        <v>406</v>
      </c>
      <c r="O70" s="38" t="s">
        <v>395</v>
      </c>
      <c r="P70" s="108">
        <v>7.4764626068985679E-2</v>
      </c>
      <c r="Q70" s="37">
        <v>5</v>
      </c>
      <c r="R70" s="251">
        <f t="shared" si="2"/>
        <v>98.175000000000011</v>
      </c>
      <c r="T70" s="108"/>
      <c r="U70" s="108"/>
      <c r="V70" s="108"/>
      <c r="W70" s="108"/>
      <c r="X70" s="108"/>
    </row>
    <row r="71" spans="1:24" ht="15.6" x14ac:dyDescent="0.3">
      <c r="A71" s="4" t="s">
        <v>71</v>
      </c>
      <c r="B71" s="22">
        <v>4.55</v>
      </c>
      <c r="C71" s="27">
        <v>3.32</v>
      </c>
      <c r="D71" s="22">
        <v>78.03</v>
      </c>
      <c r="E71" s="27">
        <v>528.20000000000005</v>
      </c>
      <c r="F71" s="29">
        <v>86</v>
      </c>
      <c r="G71" s="6">
        <v>0.71</v>
      </c>
      <c r="H71" s="50">
        <v>27.207999999999998</v>
      </c>
      <c r="I71" s="51">
        <v>1.36</v>
      </c>
      <c r="J71" s="67">
        <v>0.6</v>
      </c>
      <c r="K71" s="231">
        <v>0.52244582043359378</v>
      </c>
      <c r="L71" s="230">
        <f t="shared" si="3"/>
        <v>5224.4582043359378</v>
      </c>
      <c r="M71" s="58" t="s">
        <v>71</v>
      </c>
      <c r="N71" s="108" t="s">
        <v>406</v>
      </c>
      <c r="O71" s="38" t="s">
        <v>407</v>
      </c>
      <c r="P71" s="108">
        <v>0.105322375143503</v>
      </c>
      <c r="Q71" s="37">
        <v>5</v>
      </c>
      <c r="R71" s="251">
        <f t="shared" si="2"/>
        <v>98.175000000000011</v>
      </c>
      <c r="T71" s="108"/>
      <c r="U71" s="108"/>
      <c r="V71" s="108"/>
      <c r="W71" s="108"/>
      <c r="X71" s="108"/>
    </row>
    <row r="72" spans="1:24" ht="15.6" x14ac:dyDescent="0.3">
      <c r="A72" s="4" t="s">
        <v>72</v>
      </c>
      <c r="B72" s="22">
        <v>4.54</v>
      </c>
      <c r="C72" s="27">
        <v>3.43</v>
      </c>
      <c r="D72" s="22">
        <v>86.81</v>
      </c>
      <c r="E72" s="29">
        <v>880</v>
      </c>
      <c r="F72" s="29">
        <v>180</v>
      </c>
      <c r="G72" s="6">
        <v>1.04</v>
      </c>
      <c r="H72" s="50">
        <v>35.726999999999997</v>
      </c>
      <c r="I72" s="51">
        <v>12.44</v>
      </c>
      <c r="J72" s="56">
        <v>0.86</v>
      </c>
      <c r="K72" s="231">
        <v>0.63987202559481049</v>
      </c>
      <c r="L72" s="230">
        <f t="shared" si="3"/>
        <v>6398.7202559481048</v>
      </c>
      <c r="M72" s="58" t="s">
        <v>72</v>
      </c>
      <c r="N72" s="108" t="s">
        <v>406</v>
      </c>
      <c r="O72" s="38" t="s">
        <v>394</v>
      </c>
      <c r="P72" s="108">
        <v>0.14851066050215411</v>
      </c>
      <c r="Q72" s="37">
        <v>5</v>
      </c>
      <c r="R72" s="251">
        <f t="shared" si="2"/>
        <v>98.175000000000011</v>
      </c>
      <c r="T72" s="108"/>
      <c r="U72" s="108"/>
      <c r="V72" s="108"/>
      <c r="W72" s="108"/>
      <c r="X72" s="108"/>
    </row>
    <row r="73" spans="1:24" ht="15.6" x14ac:dyDescent="0.3">
      <c r="A73" s="4" t="s">
        <v>73</v>
      </c>
      <c r="B73" s="22" t="s">
        <v>34</v>
      </c>
      <c r="C73" s="27" t="s">
        <v>34</v>
      </c>
      <c r="D73" s="22">
        <v>66.930000000000007</v>
      </c>
      <c r="E73" s="27">
        <v>1432.7</v>
      </c>
      <c r="F73" s="29">
        <v>239</v>
      </c>
      <c r="G73" s="6">
        <v>1.32</v>
      </c>
      <c r="H73" s="50">
        <v>35.18</v>
      </c>
      <c r="I73" s="51">
        <v>6.58</v>
      </c>
      <c r="J73" s="56">
        <v>1.27</v>
      </c>
      <c r="K73" s="231">
        <v>0.67661691542307634</v>
      </c>
      <c r="L73" s="230">
        <f t="shared" si="3"/>
        <v>6766.1691542307626</v>
      </c>
      <c r="M73" s="58" t="s">
        <v>73</v>
      </c>
      <c r="N73" s="108" t="s">
        <v>406</v>
      </c>
      <c r="O73" s="38" t="s">
        <v>394</v>
      </c>
      <c r="P73" s="108">
        <v>6.9467949562736026E-2</v>
      </c>
      <c r="Q73" s="37">
        <v>5</v>
      </c>
      <c r="R73" s="251">
        <f t="shared" si="2"/>
        <v>98.175000000000011</v>
      </c>
      <c r="T73" s="108"/>
      <c r="U73" s="108"/>
      <c r="V73" s="108"/>
      <c r="W73" s="108"/>
      <c r="X73" s="108"/>
    </row>
    <row r="74" spans="1:24" ht="15.6" x14ac:dyDescent="0.3">
      <c r="A74" s="4" t="s">
        <v>74</v>
      </c>
      <c r="B74" s="22">
        <v>4.76</v>
      </c>
      <c r="C74" s="27">
        <v>3.73</v>
      </c>
      <c r="D74" s="22">
        <v>91.78</v>
      </c>
      <c r="E74" s="27">
        <v>908.2</v>
      </c>
      <c r="F74" s="29">
        <v>171</v>
      </c>
      <c r="G74" s="6">
        <v>0.96</v>
      </c>
      <c r="H74" s="50">
        <v>34.317</v>
      </c>
      <c r="I74" s="51">
        <v>5.58</v>
      </c>
      <c r="J74" s="56">
        <v>1.04</v>
      </c>
      <c r="K74" s="231">
        <v>0.49850448654027973</v>
      </c>
      <c r="L74" s="230">
        <f t="shared" si="3"/>
        <v>4985.0448654027978</v>
      </c>
      <c r="M74" s="58" t="s">
        <v>74</v>
      </c>
      <c r="N74" s="108" t="s">
        <v>406</v>
      </c>
      <c r="O74" s="38" t="s">
        <v>394</v>
      </c>
      <c r="P74" s="108">
        <v>0.11693431979181958</v>
      </c>
      <c r="Q74" s="37">
        <v>5</v>
      </c>
      <c r="R74" s="251">
        <f t="shared" si="2"/>
        <v>98.175000000000011</v>
      </c>
      <c r="T74" s="108"/>
      <c r="U74" s="108"/>
      <c r="V74" s="108"/>
      <c r="W74" s="108"/>
      <c r="X74" s="108"/>
    </row>
    <row r="75" spans="1:24" ht="16.2" thickBot="1" x14ac:dyDescent="0.35">
      <c r="A75" s="5" t="s">
        <v>75</v>
      </c>
      <c r="B75" s="254">
        <v>5.1100000000000003</v>
      </c>
      <c r="C75" s="266">
        <v>4.29</v>
      </c>
      <c r="D75" s="254">
        <v>99.4</v>
      </c>
      <c r="E75" s="266">
        <v>1175.2</v>
      </c>
      <c r="F75" s="269">
        <v>184</v>
      </c>
      <c r="G75" s="8">
        <v>1.1100000000000001</v>
      </c>
      <c r="H75" s="64">
        <v>35.021000000000001</v>
      </c>
      <c r="I75" s="55">
        <v>8.14</v>
      </c>
      <c r="J75" s="270">
        <v>1.17</v>
      </c>
      <c r="K75" s="258">
        <v>0.98246965902499939</v>
      </c>
      <c r="L75" s="259">
        <f t="shared" si="3"/>
        <v>9824.6965902499942</v>
      </c>
      <c r="M75" s="59" t="s">
        <v>75</v>
      </c>
      <c r="N75" s="260" t="s">
        <v>406</v>
      </c>
      <c r="O75" s="119" t="s">
        <v>394</v>
      </c>
      <c r="P75" s="260">
        <v>8.2200345010451564E-2</v>
      </c>
      <c r="Q75" s="213">
        <v>5</v>
      </c>
      <c r="R75" s="261">
        <f t="shared" si="2"/>
        <v>98.175000000000011</v>
      </c>
      <c r="T75" s="108"/>
      <c r="U75" s="108"/>
      <c r="V75" s="108"/>
      <c r="W75" s="108"/>
      <c r="X75" s="108"/>
    </row>
    <row r="76" spans="1:24" ht="15.6" x14ac:dyDescent="0.3">
      <c r="A76" s="3" t="s">
        <v>76</v>
      </c>
      <c r="B76" s="18" t="s">
        <v>34</v>
      </c>
      <c r="C76" s="30" t="s">
        <v>34</v>
      </c>
      <c r="D76" s="18" t="s">
        <v>34</v>
      </c>
      <c r="E76" s="30" t="s">
        <v>34</v>
      </c>
      <c r="F76" s="30" t="s">
        <v>34</v>
      </c>
      <c r="G76" s="7">
        <v>0.92</v>
      </c>
      <c r="H76" s="53">
        <v>22.859000000000002</v>
      </c>
      <c r="I76" s="220">
        <f>MEDIAN(I79,I82,I85,I86,I87,I88)</f>
        <v>5.41</v>
      </c>
      <c r="J76" s="116">
        <v>1.01</v>
      </c>
      <c r="K76" s="262">
        <v>1.5670910871696173</v>
      </c>
      <c r="L76" s="248">
        <f t="shared" si="3"/>
        <v>15670.910871696173</v>
      </c>
      <c r="M76" s="57" t="s">
        <v>76</v>
      </c>
      <c r="N76" s="249" t="s">
        <v>409</v>
      </c>
      <c r="O76" s="118" t="s">
        <v>394</v>
      </c>
      <c r="P76" s="249">
        <v>0.131194602693261</v>
      </c>
      <c r="Q76" s="212">
        <v>5</v>
      </c>
      <c r="R76" s="250">
        <f t="shared" si="2"/>
        <v>98.175000000000011</v>
      </c>
      <c r="T76" s="108"/>
      <c r="U76" s="108"/>
      <c r="V76" s="108"/>
      <c r="W76" s="108"/>
      <c r="X76" s="108"/>
    </row>
    <row r="77" spans="1:24" ht="15.6" x14ac:dyDescent="0.3">
      <c r="A77" s="4" t="s">
        <v>77</v>
      </c>
      <c r="B77" s="22" t="s">
        <v>34</v>
      </c>
      <c r="C77" s="28" t="s">
        <v>34</v>
      </c>
      <c r="D77" s="22" t="s">
        <v>34</v>
      </c>
      <c r="E77" s="27" t="s">
        <v>34</v>
      </c>
      <c r="F77" s="27" t="s">
        <v>34</v>
      </c>
      <c r="G77" s="6">
        <v>0.98</v>
      </c>
      <c r="H77" s="50">
        <v>24.974</v>
      </c>
      <c r="I77" s="51">
        <v>3.22</v>
      </c>
      <c r="J77" s="67">
        <v>0.84</v>
      </c>
      <c r="K77" s="231">
        <v>1.362928348909594</v>
      </c>
      <c r="L77" s="230">
        <f t="shared" si="3"/>
        <v>13629.28348909594</v>
      </c>
      <c r="M77" s="58" t="s">
        <v>77</v>
      </c>
      <c r="N77" s="108" t="s">
        <v>409</v>
      </c>
      <c r="O77" s="38" t="s">
        <v>395</v>
      </c>
      <c r="P77" s="108">
        <v>0.13363922261922237</v>
      </c>
      <c r="Q77" s="37">
        <v>5</v>
      </c>
      <c r="R77" s="251">
        <f t="shared" si="2"/>
        <v>98.175000000000011</v>
      </c>
      <c r="T77" s="108"/>
      <c r="U77" s="108"/>
      <c r="V77" s="108"/>
      <c r="W77" s="108"/>
      <c r="X77" s="108"/>
    </row>
    <row r="78" spans="1:24" ht="15.6" x14ac:dyDescent="0.3">
      <c r="A78" s="4" t="s">
        <v>78</v>
      </c>
      <c r="B78" s="22">
        <v>5.3</v>
      </c>
      <c r="C78" s="27">
        <v>3.91</v>
      </c>
      <c r="D78" s="22">
        <v>35.450000000000003</v>
      </c>
      <c r="E78" s="27">
        <v>181.8</v>
      </c>
      <c r="F78" s="29">
        <v>29</v>
      </c>
      <c r="G78" s="62">
        <v>0.15</v>
      </c>
      <c r="H78" s="50">
        <v>6.2969999999999997</v>
      </c>
      <c r="I78" s="52">
        <v>0.67020000000000002</v>
      </c>
      <c r="J78" s="52"/>
      <c r="K78" s="231">
        <v>0.93422306958994061</v>
      </c>
      <c r="L78" s="230">
        <f t="shared" si="3"/>
        <v>9342.2306958994068</v>
      </c>
      <c r="M78" s="58" t="s">
        <v>78</v>
      </c>
      <c r="N78" s="108" t="s">
        <v>409</v>
      </c>
      <c r="O78" s="38" t="s">
        <v>404</v>
      </c>
      <c r="P78" s="108">
        <v>0.64578709710813242</v>
      </c>
      <c r="Q78" s="37">
        <v>10</v>
      </c>
      <c r="R78" s="251">
        <f t="shared" si="2"/>
        <v>196.35000000000002</v>
      </c>
      <c r="T78" s="108"/>
      <c r="U78" s="108"/>
      <c r="V78" s="108"/>
      <c r="W78" s="108"/>
      <c r="X78" s="108"/>
    </row>
    <row r="79" spans="1:24" ht="15.6" x14ac:dyDescent="0.3">
      <c r="A79" s="4" t="s">
        <v>79</v>
      </c>
      <c r="B79" s="22" t="s">
        <v>34</v>
      </c>
      <c r="C79" s="28" t="s">
        <v>34</v>
      </c>
      <c r="D79" s="22" t="s">
        <v>34</v>
      </c>
      <c r="E79" s="27" t="s">
        <v>34</v>
      </c>
      <c r="F79" s="27" t="s">
        <v>34</v>
      </c>
      <c r="G79" s="6">
        <v>1.38</v>
      </c>
      <c r="H79" s="50">
        <v>37.979999999999997</v>
      </c>
      <c r="I79" s="51">
        <v>8.5</v>
      </c>
      <c r="J79" s="56">
        <v>1.18</v>
      </c>
      <c r="K79" s="231">
        <v>0.89623580959971527</v>
      </c>
      <c r="L79" s="230">
        <f t="shared" si="3"/>
        <v>8962.3580959971532</v>
      </c>
      <c r="M79" s="58" t="s">
        <v>79</v>
      </c>
      <c r="N79" s="108" t="s">
        <v>409</v>
      </c>
      <c r="O79" s="38" t="s">
        <v>394</v>
      </c>
      <c r="P79" s="108">
        <v>6.1522934803361518E-2</v>
      </c>
      <c r="Q79" s="37">
        <v>5</v>
      </c>
      <c r="R79" s="251">
        <f t="shared" si="2"/>
        <v>98.175000000000011</v>
      </c>
      <c r="T79" s="108"/>
      <c r="U79" s="108"/>
      <c r="V79" s="108"/>
      <c r="W79" s="108"/>
      <c r="X79" s="108"/>
    </row>
    <row r="80" spans="1:24" ht="15.6" x14ac:dyDescent="0.3">
      <c r="A80" s="4" t="s">
        <v>80</v>
      </c>
      <c r="B80" s="22" t="s">
        <v>34</v>
      </c>
      <c r="C80" s="27" t="s">
        <v>34</v>
      </c>
      <c r="D80" s="22">
        <v>90.45</v>
      </c>
      <c r="E80" s="29">
        <v>1211</v>
      </c>
      <c r="F80" s="29">
        <v>665</v>
      </c>
      <c r="G80" s="6">
        <v>1.1299999999999999</v>
      </c>
      <c r="H80" s="50">
        <v>28.837</v>
      </c>
      <c r="I80" s="51">
        <v>5.48</v>
      </c>
      <c r="J80" s="67">
        <v>0.97</v>
      </c>
      <c r="K80" s="231">
        <v>4.4444444444443842</v>
      </c>
      <c r="L80" s="230">
        <f t="shared" si="3"/>
        <v>44444.444444443849</v>
      </c>
      <c r="M80" s="58" t="s">
        <v>80</v>
      </c>
      <c r="N80" s="108" t="s">
        <v>409</v>
      </c>
      <c r="O80" s="38" t="s">
        <v>395</v>
      </c>
      <c r="P80" s="108">
        <v>0.12060124968076165</v>
      </c>
      <c r="Q80" s="37">
        <v>5</v>
      </c>
      <c r="R80" s="251">
        <f t="shared" si="2"/>
        <v>98.175000000000011</v>
      </c>
      <c r="T80" s="108"/>
      <c r="U80" s="221"/>
      <c r="V80" s="108"/>
      <c r="W80" s="108"/>
      <c r="X80" s="108"/>
    </row>
    <row r="81" spans="1:24" ht="15.6" x14ac:dyDescent="0.3">
      <c r="A81" s="4" t="s">
        <v>81</v>
      </c>
      <c r="B81" s="22">
        <v>5.31</v>
      </c>
      <c r="C81" s="28">
        <v>4.08</v>
      </c>
      <c r="D81" s="22">
        <v>76.87</v>
      </c>
      <c r="E81" s="27">
        <v>399.8</v>
      </c>
      <c r="F81" s="29">
        <v>69</v>
      </c>
      <c r="G81" s="62">
        <v>0.67</v>
      </c>
      <c r="H81" s="50">
        <v>14.666</v>
      </c>
      <c r="I81" s="52">
        <v>3.7873000000000001</v>
      </c>
      <c r="J81" s="52"/>
      <c r="K81" s="231">
        <v>2.389345867606735</v>
      </c>
      <c r="L81" s="230">
        <f t="shared" si="3"/>
        <v>23893.458676067352</v>
      </c>
      <c r="M81" s="58" t="s">
        <v>81</v>
      </c>
      <c r="N81" s="108" t="s">
        <v>409</v>
      </c>
      <c r="O81" s="38" t="s">
        <v>407</v>
      </c>
      <c r="P81" s="108">
        <v>0.3842127650302643</v>
      </c>
      <c r="Q81" s="37">
        <v>5</v>
      </c>
      <c r="R81" s="251">
        <f t="shared" si="2"/>
        <v>98.175000000000011</v>
      </c>
      <c r="T81" s="108"/>
      <c r="U81" s="221"/>
      <c r="V81" s="108"/>
      <c r="W81" s="108"/>
      <c r="X81" s="108"/>
    </row>
    <row r="82" spans="1:24" ht="18" x14ac:dyDescent="0.3">
      <c r="A82" s="4" t="s">
        <v>82</v>
      </c>
      <c r="B82" s="22" t="s">
        <v>34</v>
      </c>
      <c r="C82" s="27" t="s">
        <v>34</v>
      </c>
      <c r="D82" s="22" t="s">
        <v>34</v>
      </c>
      <c r="E82" s="27" t="s">
        <v>34</v>
      </c>
      <c r="F82" s="27" t="s">
        <v>34</v>
      </c>
      <c r="G82" s="6">
        <v>1.28</v>
      </c>
      <c r="H82" s="50">
        <v>35.875</v>
      </c>
      <c r="I82" s="51">
        <v>5.44</v>
      </c>
      <c r="J82" s="106">
        <v>2.1800000000000002</v>
      </c>
      <c r="K82" s="233"/>
      <c r="L82" s="234"/>
      <c r="M82" s="58" t="s">
        <v>82</v>
      </c>
      <c r="N82" s="108" t="s">
        <v>409</v>
      </c>
      <c r="O82" s="38" t="s">
        <v>394</v>
      </c>
      <c r="P82" s="108">
        <v>4.8077525210573895E-2</v>
      </c>
      <c r="Q82" s="37">
        <v>5</v>
      </c>
      <c r="R82" s="251">
        <f t="shared" si="2"/>
        <v>98.175000000000011</v>
      </c>
      <c r="T82" s="108"/>
      <c r="U82" s="221"/>
      <c r="V82" s="108"/>
      <c r="W82" s="108"/>
      <c r="X82" s="108"/>
    </row>
    <row r="83" spans="1:24" ht="15.6" x14ac:dyDescent="0.3">
      <c r="A83" s="4" t="s">
        <v>83</v>
      </c>
      <c r="B83" s="22" t="s">
        <v>34</v>
      </c>
      <c r="C83" s="27" t="s">
        <v>34</v>
      </c>
      <c r="D83" s="22" t="s">
        <v>34</v>
      </c>
      <c r="E83" s="27" t="s">
        <v>34</v>
      </c>
      <c r="F83" s="27" t="s">
        <v>34</v>
      </c>
      <c r="G83" s="6">
        <v>1.05</v>
      </c>
      <c r="H83" s="50">
        <v>29.062000000000001</v>
      </c>
      <c r="I83" s="51">
        <v>2.98</v>
      </c>
      <c r="J83" s="51"/>
      <c r="K83" s="231">
        <v>1.0462074978195115</v>
      </c>
      <c r="L83" s="230">
        <f t="shared" si="3"/>
        <v>10462.074978195116</v>
      </c>
      <c r="M83" s="58" t="s">
        <v>83</v>
      </c>
      <c r="N83" s="108" t="s">
        <v>409</v>
      </c>
      <c r="O83" s="38" t="s">
        <v>395</v>
      </c>
      <c r="P83" s="108">
        <v>5.6429976624275298E-2</v>
      </c>
      <c r="Q83" s="37">
        <v>5</v>
      </c>
      <c r="R83" s="251">
        <f t="shared" si="2"/>
        <v>98.175000000000011</v>
      </c>
      <c r="T83" s="108"/>
      <c r="U83" s="221"/>
      <c r="V83" s="108"/>
      <c r="W83" s="108"/>
      <c r="X83" s="108"/>
    </row>
    <row r="84" spans="1:24" ht="15.6" x14ac:dyDescent="0.3">
      <c r="A84" s="224" t="s">
        <v>84</v>
      </c>
      <c r="B84" s="22">
        <v>5.03</v>
      </c>
      <c r="C84" s="27">
        <v>3.64</v>
      </c>
      <c r="D84" s="22">
        <v>40.42</v>
      </c>
      <c r="E84" s="27">
        <v>145.1</v>
      </c>
      <c r="F84" s="29">
        <v>81.8</v>
      </c>
      <c r="G84" s="62">
        <v>0.18</v>
      </c>
      <c r="H84" s="50">
        <v>9.3989999999999991</v>
      </c>
      <c r="I84" s="52">
        <v>0.77054</v>
      </c>
      <c r="J84" s="52"/>
      <c r="K84" s="231">
        <v>1.2553942722638429</v>
      </c>
      <c r="L84" s="230">
        <f t="shared" si="3"/>
        <v>12553.942722638429</v>
      </c>
      <c r="M84" s="60" t="s">
        <v>84</v>
      </c>
      <c r="N84" s="108" t="s">
        <v>409</v>
      </c>
      <c r="O84" s="122" t="s">
        <v>401</v>
      </c>
      <c r="P84" s="108">
        <v>0.33492076517698521</v>
      </c>
      <c r="Q84" s="215">
        <v>13</v>
      </c>
      <c r="R84" s="251">
        <f t="shared" si="2"/>
        <v>255.25500000000002</v>
      </c>
      <c r="T84" s="108"/>
      <c r="U84" s="221"/>
      <c r="V84" s="108"/>
      <c r="W84" s="108"/>
      <c r="X84" s="108"/>
    </row>
    <row r="85" spans="1:24" ht="18" x14ac:dyDescent="0.3">
      <c r="A85" s="4" t="s">
        <v>85</v>
      </c>
      <c r="B85" s="22">
        <v>5.15</v>
      </c>
      <c r="C85" s="27">
        <v>4.24</v>
      </c>
      <c r="D85" s="22">
        <v>80.180000000000007</v>
      </c>
      <c r="E85" s="27">
        <v>1153.5</v>
      </c>
      <c r="F85" s="29">
        <v>682</v>
      </c>
      <c r="G85" s="6">
        <v>0.92</v>
      </c>
      <c r="H85" s="50">
        <v>18.59</v>
      </c>
      <c r="I85" s="51">
        <v>2.2400000000000002</v>
      </c>
      <c r="J85" s="106">
        <v>1.18</v>
      </c>
      <c r="K85" s="231">
        <v>1.3555992141453648</v>
      </c>
      <c r="L85" s="230">
        <f t="shared" si="3"/>
        <v>13555.992141453647</v>
      </c>
      <c r="M85" s="58" t="s">
        <v>85</v>
      </c>
      <c r="N85" s="108" t="s">
        <v>409</v>
      </c>
      <c r="O85" s="38" t="s">
        <v>394</v>
      </c>
      <c r="P85" s="108">
        <v>0.17743866295936386</v>
      </c>
      <c r="Q85" s="37">
        <v>5</v>
      </c>
      <c r="R85" s="251">
        <f t="shared" si="2"/>
        <v>98.175000000000011</v>
      </c>
      <c r="T85" s="108"/>
      <c r="U85" s="221"/>
      <c r="V85" s="108"/>
      <c r="W85" s="108"/>
      <c r="X85" s="108"/>
    </row>
    <row r="86" spans="1:24" ht="18" x14ac:dyDescent="0.3">
      <c r="A86" s="4" t="s">
        <v>86</v>
      </c>
      <c r="B86" s="22">
        <v>4.9000000000000004</v>
      </c>
      <c r="C86" s="27">
        <v>3.95</v>
      </c>
      <c r="D86" s="22">
        <v>86.15</v>
      </c>
      <c r="E86" s="29">
        <v>11660</v>
      </c>
      <c r="F86" s="29">
        <v>499</v>
      </c>
      <c r="G86" s="6">
        <v>1.26</v>
      </c>
      <c r="H86" s="50">
        <v>19.016999999999999</v>
      </c>
      <c r="I86" s="51">
        <v>5.38</v>
      </c>
      <c r="J86" s="106">
        <v>0.85</v>
      </c>
      <c r="K86" s="231">
        <v>0.887688151292925</v>
      </c>
      <c r="L86" s="230">
        <f t="shared" si="3"/>
        <v>8876.8815129292507</v>
      </c>
      <c r="M86" s="58" t="s">
        <v>86</v>
      </c>
      <c r="N86" s="108" t="s">
        <v>409</v>
      </c>
      <c r="O86" s="38" t="s">
        <v>394</v>
      </c>
      <c r="P86" s="108">
        <v>0.10949860085035369</v>
      </c>
      <c r="Q86" s="37">
        <v>5</v>
      </c>
      <c r="R86" s="251">
        <f t="shared" si="2"/>
        <v>98.175000000000011</v>
      </c>
      <c r="T86" s="108"/>
      <c r="U86" s="221"/>
      <c r="V86" s="108"/>
      <c r="W86" s="108"/>
      <c r="X86" s="108"/>
    </row>
    <row r="87" spans="1:24" ht="18" x14ac:dyDescent="0.3">
      <c r="A87" s="4" t="s">
        <v>87</v>
      </c>
      <c r="B87" s="22">
        <v>4.7699999999999996</v>
      </c>
      <c r="C87" s="27">
        <v>3.89</v>
      </c>
      <c r="D87" s="22">
        <v>96.75</v>
      </c>
      <c r="E87" s="29">
        <v>1090</v>
      </c>
      <c r="F87" s="29">
        <v>367</v>
      </c>
      <c r="G87" s="6">
        <v>1.23</v>
      </c>
      <c r="H87" s="50">
        <v>36.28</v>
      </c>
      <c r="I87" s="51">
        <v>5.98</v>
      </c>
      <c r="J87" s="106">
        <v>2.87</v>
      </c>
      <c r="K87" s="231">
        <v>0.67567567567551301</v>
      </c>
      <c r="L87" s="230">
        <f t="shared" si="3"/>
        <v>6756.7567567551296</v>
      </c>
      <c r="M87" s="58" t="s">
        <v>87</v>
      </c>
      <c r="N87" s="108" t="s">
        <v>409</v>
      </c>
      <c r="O87" s="38" t="s">
        <v>394</v>
      </c>
      <c r="P87" s="108">
        <v>9.9923839473671602E-2</v>
      </c>
      <c r="Q87" s="37">
        <v>5</v>
      </c>
      <c r="R87" s="251">
        <f t="shared" si="2"/>
        <v>98.175000000000011</v>
      </c>
      <c r="T87" s="108"/>
      <c r="U87" s="221"/>
      <c r="V87" s="108"/>
      <c r="W87" s="108"/>
      <c r="X87" s="108"/>
    </row>
    <row r="88" spans="1:24" ht="18.600000000000001" thickBot="1" x14ac:dyDescent="0.35">
      <c r="A88" s="5" t="s">
        <v>88</v>
      </c>
      <c r="B88" s="254">
        <v>4.95</v>
      </c>
      <c r="C88" s="266">
        <v>3.9</v>
      </c>
      <c r="D88" s="254">
        <v>81.84</v>
      </c>
      <c r="E88" s="266">
        <v>956.3</v>
      </c>
      <c r="F88" s="269">
        <v>482</v>
      </c>
      <c r="G88" s="8">
        <v>1.06</v>
      </c>
      <c r="H88" s="64">
        <v>29.021000000000001</v>
      </c>
      <c r="I88" s="55">
        <v>3.26</v>
      </c>
      <c r="J88" s="265">
        <v>0.82</v>
      </c>
      <c r="K88" s="258">
        <v>1.2192723697148009</v>
      </c>
      <c r="L88" s="259">
        <f t="shared" si="3"/>
        <v>12192.723697148009</v>
      </c>
      <c r="M88" s="59" t="s">
        <v>88</v>
      </c>
      <c r="N88" s="260" t="s">
        <v>409</v>
      </c>
      <c r="O88" s="119" t="s">
        <v>394</v>
      </c>
      <c r="P88" s="260">
        <v>0.17876283208592628</v>
      </c>
      <c r="Q88" s="213">
        <v>5</v>
      </c>
      <c r="R88" s="261">
        <f t="shared" si="2"/>
        <v>98.175000000000011</v>
      </c>
      <c r="T88" s="108"/>
      <c r="U88" s="221"/>
      <c r="V88" s="108"/>
      <c r="W88" s="108"/>
      <c r="X88" s="108"/>
    </row>
    <row r="89" spans="1:24" ht="18" x14ac:dyDescent="0.3">
      <c r="A89" s="3" t="s">
        <v>89</v>
      </c>
      <c r="B89" s="18" t="s">
        <v>34</v>
      </c>
      <c r="C89" s="26" t="s">
        <v>34</v>
      </c>
      <c r="D89" s="18" t="s">
        <v>34</v>
      </c>
      <c r="E89" s="30" t="s">
        <v>34</v>
      </c>
      <c r="F89" s="30" t="s">
        <v>34</v>
      </c>
      <c r="G89" s="7">
        <v>1.1599999999999999</v>
      </c>
      <c r="H89" s="53">
        <v>40.563000000000002</v>
      </c>
      <c r="I89" s="54">
        <v>3.02</v>
      </c>
      <c r="J89" s="107">
        <v>1.44</v>
      </c>
      <c r="K89" s="262">
        <v>0.4778972520907479</v>
      </c>
      <c r="L89" s="248">
        <f t="shared" si="3"/>
        <v>4778.9725209074795</v>
      </c>
      <c r="M89" s="57" t="s">
        <v>89</v>
      </c>
      <c r="N89" s="249" t="s">
        <v>410</v>
      </c>
      <c r="O89" s="118" t="s">
        <v>394</v>
      </c>
      <c r="P89" s="249">
        <v>8.1079894211052592E-2</v>
      </c>
      <c r="Q89" s="212">
        <v>5</v>
      </c>
      <c r="R89" s="250">
        <f t="shared" si="2"/>
        <v>98.175000000000011</v>
      </c>
      <c r="T89" s="108"/>
      <c r="U89" s="221"/>
      <c r="V89" s="108"/>
      <c r="W89" s="108"/>
      <c r="X89" s="108"/>
    </row>
    <row r="90" spans="1:24" ht="15.6" x14ac:dyDescent="0.3">
      <c r="A90" s="4" t="s">
        <v>90</v>
      </c>
      <c r="B90" s="22" t="s">
        <v>34</v>
      </c>
      <c r="C90" s="27" t="s">
        <v>34</v>
      </c>
      <c r="D90" s="22" t="s">
        <v>34</v>
      </c>
      <c r="E90" s="27" t="s">
        <v>34</v>
      </c>
      <c r="F90" s="27" t="s">
        <v>34</v>
      </c>
      <c r="G90" s="6">
        <v>0.93</v>
      </c>
      <c r="H90" s="50">
        <v>45.954000000000001</v>
      </c>
      <c r="I90" s="51">
        <v>3.26</v>
      </c>
      <c r="J90" s="51"/>
      <c r="K90" s="231">
        <v>0.43798526776830615</v>
      </c>
      <c r="L90" s="230">
        <f t="shared" si="3"/>
        <v>4379.8526776830613</v>
      </c>
      <c r="M90" s="58" t="s">
        <v>90</v>
      </c>
      <c r="N90" s="108" t="s">
        <v>410</v>
      </c>
      <c r="O90" s="38" t="s">
        <v>395</v>
      </c>
      <c r="P90" s="108">
        <v>6.8041921272591871E-2</v>
      </c>
      <c r="Q90" s="37">
        <v>5</v>
      </c>
      <c r="R90" s="251">
        <f t="shared" si="2"/>
        <v>98.175000000000011</v>
      </c>
      <c r="T90" s="108"/>
      <c r="U90" s="221"/>
      <c r="V90" s="108"/>
      <c r="W90" s="108"/>
      <c r="X90" s="108"/>
    </row>
    <row r="91" spans="1:24" ht="15.6" x14ac:dyDescent="0.3">
      <c r="A91" s="4" t="s">
        <v>91</v>
      </c>
      <c r="B91" s="22" t="s">
        <v>34</v>
      </c>
      <c r="C91" s="27" t="s">
        <v>34</v>
      </c>
      <c r="D91" s="22">
        <v>38.43</v>
      </c>
      <c r="E91" s="27">
        <v>213.6</v>
      </c>
      <c r="F91" s="29">
        <v>394.7</v>
      </c>
      <c r="G91" s="62">
        <v>0.4</v>
      </c>
      <c r="H91" s="50">
        <v>8.9770000000000003</v>
      </c>
      <c r="I91" s="52">
        <v>1.5182</v>
      </c>
      <c r="J91" s="67">
        <v>0.26</v>
      </c>
      <c r="K91" s="231">
        <v>1.1591962905719142</v>
      </c>
      <c r="L91" s="230">
        <f t="shared" si="3"/>
        <v>11591.962905719143</v>
      </c>
      <c r="M91" s="58" t="s">
        <v>91</v>
      </c>
      <c r="N91" s="108" t="s">
        <v>410</v>
      </c>
      <c r="O91" s="38" t="s">
        <v>407</v>
      </c>
      <c r="P91" s="108">
        <v>0.19414356578676661</v>
      </c>
      <c r="Q91" s="37">
        <v>5</v>
      </c>
      <c r="R91" s="251">
        <f t="shared" si="2"/>
        <v>98.175000000000011</v>
      </c>
      <c r="T91" s="108"/>
      <c r="U91" s="221"/>
      <c r="V91" s="108"/>
      <c r="W91" s="108"/>
      <c r="X91" s="108"/>
    </row>
    <row r="92" spans="1:24" ht="18" x14ac:dyDescent="0.3">
      <c r="A92" s="4" t="s">
        <v>92</v>
      </c>
      <c r="B92" s="22" t="s">
        <v>34</v>
      </c>
      <c r="C92" s="27" t="s">
        <v>34</v>
      </c>
      <c r="D92" s="22" t="s">
        <v>34</v>
      </c>
      <c r="E92" s="27" t="s">
        <v>34</v>
      </c>
      <c r="F92" s="27" t="s">
        <v>34</v>
      </c>
      <c r="G92" s="6">
        <v>1.21</v>
      </c>
      <c r="H92" s="50">
        <v>37.58</v>
      </c>
      <c r="I92" s="51">
        <v>3.32</v>
      </c>
      <c r="J92" s="106">
        <v>0.87</v>
      </c>
      <c r="K92" s="231">
        <v>0.33570300158004879</v>
      </c>
      <c r="L92" s="230">
        <f t="shared" si="3"/>
        <v>3357.0300158004879</v>
      </c>
      <c r="M92" s="58" t="s">
        <v>92</v>
      </c>
      <c r="N92" s="108" t="s">
        <v>410</v>
      </c>
      <c r="O92" s="38" t="s">
        <v>394</v>
      </c>
      <c r="P92" s="108">
        <v>6.6208456328120835E-2</v>
      </c>
      <c r="Q92" s="37">
        <v>5</v>
      </c>
      <c r="R92" s="251">
        <f t="shared" si="2"/>
        <v>98.175000000000011</v>
      </c>
      <c r="T92" s="108"/>
      <c r="U92" s="221"/>
      <c r="V92" s="108"/>
      <c r="W92" s="108"/>
      <c r="X92" s="108"/>
    </row>
    <row r="93" spans="1:24" ht="15.6" x14ac:dyDescent="0.3">
      <c r="A93" s="4" t="s">
        <v>93</v>
      </c>
      <c r="B93" s="22">
        <v>5.29</v>
      </c>
      <c r="C93" s="27">
        <v>4.08</v>
      </c>
      <c r="D93" s="22">
        <v>63.62</v>
      </c>
      <c r="E93" s="27">
        <v>279.39999999999998</v>
      </c>
      <c r="F93" s="29">
        <v>106</v>
      </c>
      <c r="G93" s="62">
        <v>0.5</v>
      </c>
      <c r="H93" s="50">
        <v>10.536</v>
      </c>
      <c r="I93" s="52">
        <v>1.8347</v>
      </c>
      <c r="J93" s="52"/>
      <c r="K93" s="231">
        <v>1.7431376477661873</v>
      </c>
      <c r="L93" s="230">
        <f t="shared" si="3"/>
        <v>17431.37647766187</v>
      </c>
      <c r="M93" s="58" t="s">
        <v>93</v>
      </c>
      <c r="N93" s="108" t="s">
        <v>410</v>
      </c>
      <c r="O93" s="38" t="s">
        <v>395</v>
      </c>
      <c r="P93" s="108">
        <v>0.49401694337136315</v>
      </c>
      <c r="Q93" s="37">
        <v>5</v>
      </c>
      <c r="R93" s="251">
        <f t="shared" si="2"/>
        <v>98.175000000000011</v>
      </c>
      <c r="T93" s="108"/>
      <c r="U93" s="221"/>
      <c r="V93" s="108"/>
      <c r="W93" s="108"/>
      <c r="X93" s="108"/>
    </row>
    <row r="94" spans="1:24" ht="15.6" x14ac:dyDescent="0.3">
      <c r="A94" s="4" t="s">
        <v>94</v>
      </c>
      <c r="B94" s="22">
        <v>5.56</v>
      </c>
      <c r="C94" s="28">
        <v>4.08</v>
      </c>
      <c r="D94" s="33">
        <v>29.49</v>
      </c>
      <c r="E94" s="29">
        <v>123.9</v>
      </c>
      <c r="F94" s="29">
        <v>26.1</v>
      </c>
      <c r="G94" s="62">
        <v>0.1</v>
      </c>
      <c r="H94" s="71">
        <v>2.0526613816534542</v>
      </c>
      <c r="I94" s="63">
        <v>0.4</v>
      </c>
      <c r="J94" s="67">
        <v>0.12</v>
      </c>
      <c r="K94" s="231">
        <v>0.47664442325913697</v>
      </c>
      <c r="L94" s="230">
        <f t="shared" si="3"/>
        <v>4766.4442325913697</v>
      </c>
      <c r="M94" s="58" t="s">
        <v>94</v>
      </c>
      <c r="N94" s="108" t="s">
        <v>410</v>
      </c>
      <c r="O94" s="38" t="s">
        <v>411</v>
      </c>
      <c r="P94" s="108">
        <v>1.3232778588810767</v>
      </c>
      <c r="Q94" s="37">
        <v>8</v>
      </c>
      <c r="R94" s="251">
        <f t="shared" si="2"/>
        <v>157.08000000000001</v>
      </c>
      <c r="T94" s="108"/>
      <c r="U94" s="221"/>
      <c r="V94" s="108"/>
      <c r="W94" s="108"/>
      <c r="X94" s="108"/>
    </row>
    <row r="95" spans="1:24" ht="18" x14ac:dyDescent="0.3">
      <c r="A95" s="4" t="s">
        <v>95</v>
      </c>
      <c r="B95" s="22" t="s">
        <v>34</v>
      </c>
      <c r="C95" s="28" t="s">
        <v>34</v>
      </c>
      <c r="D95" s="33" t="s">
        <v>34</v>
      </c>
      <c r="E95" s="29">
        <v>1019.7</v>
      </c>
      <c r="F95" s="29">
        <v>375</v>
      </c>
      <c r="G95" s="6">
        <v>1.04</v>
      </c>
      <c r="H95" s="71">
        <v>28.541882109617372</v>
      </c>
      <c r="I95" s="51">
        <v>3.94</v>
      </c>
      <c r="J95" s="106">
        <v>1.1599999999999999</v>
      </c>
      <c r="K95" s="231">
        <v>0.85158150851599135</v>
      </c>
      <c r="L95" s="230">
        <f t="shared" si="3"/>
        <v>8515.815085159913</v>
      </c>
      <c r="M95" s="58" t="s">
        <v>95</v>
      </c>
      <c r="N95" s="108" t="s">
        <v>410</v>
      </c>
      <c r="O95" s="38" t="s">
        <v>394</v>
      </c>
      <c r="P95" s="108">
        <v>0.11184136161273336</v>
      </c>
      <c r="Q95" s="37">
        <v>5</v>
      </c>
      <c r="R95" s="251">
        <f t="shared" si="2"/>
        <v>98.175000000000011</v>
      </c>
      <c r="T95" s="108"/>
      <c r="U95" s="221"/>
      <c r="V95" s="108"/>
      <c r="W95" s="108"/>
      <c r="X95" s="108"/>
    </row>
    <row r="96" spans="1:24" ht="15.6" x14ac:dyDescent="0.3">
      <c r="A96" s="4" t="s">
        <v>96</v>
      </c>
      <c r="B96" s="22">
        <v>4.93</v>
      </c>
      <c r="C96" s="28">
        <v>3.75</v>
      </c>
      <c r="D96" s="33" t="s">
        <v>34</v>
      </c>
      <c r="E96" s="29">
        <v>278.3</v>
      </c>
      <c r="F96" s="29">
        <v>103.5</v>
      </c>
      <c r="G96" s="62">
        <v>0.31</v>
      </c>
      <c r="H96" s="71">
        <v>9.4418459619582151</v>
      </c>
      <c r="I96" s="52">
        <v>2.2942999999999998</v>
      </c>
      <c r="J96" s="52"/>
      <c r="K96" s="231">
        <v>1.7971246006390456</v>
      </c>
      <c r="L96" s="230">
        <f t="shared" si="3"/>
        <v>17971.246006390455</v>
      </c>
      <c r="M96" s="58" t="s">
        <v>96</v>
      </c>
      <c r="N96" s="108" t="s">
        <v>410</v>
      </c>
      <c r="O96" s="38" t="s">
        <v>395</v>
      </c>
      <c r="P96" s="108">
        <v>0.52640815739035152</v>
      </c>
      <c r="Q96" s="37">
        <v>5</v>
      </c>
      <c r="R96" s="251">
        <f t="shared" si="2"/>
        <v>98.175000000000011</v>
      </c>
      <c r="T96" s="108"/>
      <c r="U96" s="221"/>
      <c r="V96" s="108"/>
      <c r="W96" s="108"/>
      <c r="X96" s="108"/>
    </row>
    <row r="97" spans="1:24" ht="15.6" x14ac:dyDescent="0.3">
      <c r="A97" s="4" t="s">
        <v>97</v>
      </c>
      <c r="B97" s="22">
        <v>4.88</v>
      </c>
      <c r="C97" s="28">
        <v>3.51</v>
      </c>
      <c r="D97" s="33">
        <v>38.78</v>
      </c>
      <c r="E97" s="27">
        <v>190.8</v>
      </c>
      <c r="F97" s="29">
        <v>68.2</v>
      </c>
      <c r="G97" s="62">
        <v>0.16</v>
      </c>
      <c r="H97" s="71">
        <v>4.1683286796968488</v>
      </c>
      <c r="I97" s="52">
        <v>1.0530999999999999</v>
      </c>
      <c r="J97" s="52"/>
      <c r="K97" s="231">
        <v>1.7733990147783925</v>
      </c>
      <c r="L97" s="230">
        <f t="shared" si="3"/>
        <v>17733.990147783923</v>
      </c>
      <c r="M97" s="58" t="s">
        <v>97</v>
      </c>
      <c r="N97" s="108" t="s">
        <v>410</v>
      </c>
      <c r="O97" s="38" t="s">
        <v>404</v>
      </c>
      <c r="P97" s="108">
        <v>0.41105265463404866</v>
      </c>
      <c r="Q97" s="37">
        <v>10</v>
      </c>
      <c r="R97" s="251">
        <f t="shared" si="2"/>
        <v>196.35000000000002</v>
      </c>
      <c r="T97" s="108"/>
      <c r="U97" s="221"/>
      <c r="V97" s="108"/>
      <c r="W97" s="108"/>
      <c r="X97" s="108"/>
    </row>
    <row r="98" spans="1:24" ht="15.6" x14ac:dyDescent="0.3">
      <c r="A98" s="4" t="s">
        <v>98</v>
      </c>
      <c r="B98" s="22">
        <v>4.9400000000000004</v>
      </c>
      <c r="C98" s="28">
        <v>3.52</v>
      </c>
      <c r="D98" s="33">
        <v>30.77</v>
      </c>
      <c r="E98" s="27">
        <v>166.6</v>
      </c>
      <c r="F98" s="29">
        <v>68.2</v>
      </c>
      <c r="G98" s="62">
        <v>0.15</v>
      </c>
      <c r="H98" s="71">
        <v>3.2765242438790207</v>
      </c>
      <c r="I98" s="63">
        <v>1.24</v>
      </c>
      <c r="J98" s="96"/>
      <c r="K98" s="231">
        <v>1.5806513045134631</v>
      </c>
      <c r="L98" s="230">
        <f t="shared" si="3"/>
        <v>15806.51304513463</v>
      </c>
      <c r="M98" s="58" t="s">
        <v>98</v>
      </c>
      <c r="N98" s="108" t="s">
        <v>410</v>
      </c>
      <c r="O98" s="38" t="s">
        <v>405</v>
      </c>
      <c r="P98" s="108">
        <v>0.81792908356124661</v>
      </c>
      <c r="Q98" s="37">
        <v>10</v>
      </c>
      <c r="R98" s="251">
        <f t="shared" si="2"/>
        <v>196.35000000000002</v>
      </c>
      <c r="T98" s="108"/>
      <c r="U98" s="221"/>
      <c r="V98" s="108"/>
      <c r="W98" s="108"/>
      <c r="X98" s="108"/>
    </row>
    <row r="99" spans="1:24" ht="18" x14ac:dyDescent="0.3">
      <c r="A99" s="4" t="s">
        <v>99</v>
      </c>
      <c r="B99" s="22">
        <v>4.43</v>
      </c>
      <c r="C99" s="28">
        <v>3.52</v>
      </c>
      <c r="D99" s="33">
        <v>93.26</v>
      </c>
      <c r="E99" s="29">
        <v>676.8</v>
      </c>
      <c r="F99" s="29">
        <v>563</v>
      </c>
      <c r="G99" s="6">
        <v>1.26</v>
      </c>
      <c r="H99" s="71">
        <v>34.225146198830409</v>
      </c>
      <c r="I99" s="51">
        <v>2.86</v>
      </c>
      <c r="J99" s="106">
        <v>1.43</v>
      </c>
      <c r="K99" s="231">
        <v>1.0061156046558588</v>
      </c>
      <c r="L99" s="230">
        <f t="shared" si="3"/>
        <v>10061.156046558588</v>
      </c>
      <c r="M99" s="58" t="s">
        <v>99</v>
      </c>
      <c r="N99" s="108" t="s">
        <v>410</v>
      </c>
      <c r="O99" s="38" t="s">
        <v>394</v>
      </c>
      <c r="P99" s="108">
        <v>0.19923652396585284</v>
      </c>
      <c r="Q99" s="37">
        <v>5</v>
      </c>
      <c r="R99" s="251">
        <f t="shared" si="2"/>
        <v>98.175000000000011</v>
      </c>
      <c r="T99" s="108"/>
      <c r="U99" s="221"/>
      <c r="V99" s="108"/>
      <c r="W99" s="108"/>
      <c r="X99" s="108"/>
    </row>
    <row r="100" spans="1:24" ht="15.6" x14ac:dyDescent="0.3">
      <c r="A100" s="4" t="s">
        <v>100</v>
      </c>
      <c r="B100" s="22">
        <v>5.17</v>
      </c>
      <c r="C100" s="28">
        <v>4.1100000000000003</v>
      </c>
      <c r="D100" s="33">
        <v>64.42</v>
      </c>
      <c r="E100" s="27">
        <v>1037.8</v>
      </c>
      <c r="F100" s="29">
        <v>1009</v>
      </c>
      <c r="G100" s="62">
        <v>0.59</v>
      </c>
      <c r="H100" s="71">
        <v>14.049638055842811</v>
      </c>
      <c r="I100" s="52">
        <v>2.7261000000000002</v>
      </c>
      <c r="J100" s="112">
        <v>0.17</v>
      </c>
      <c r="K100" s="231">
        <v>1.3202640528106833</v>
      </c>
      <c r="L100" s="230">
        <f t="shared" si="3"/>
        <v>13202.640528106833</v>
      </c>
      <c r="M100" s="58" t="s">
        <v>100</v>
      </c>
      <c r="N100" s="108" t="s">
        <v>410</v>
      </c>
      <c r="O100" s="38" t="s">
        <v>394</v>
      </c>
      <c r="P100" s="108">
        <v>0.3240139993534652</v>
      </c>
      <c r="Q100" s="37">
        <v>5</v>
      </c>
      <c r="R100" s="251">
        <f t="shared" si="2"/>
        <v>98.175000000000011</v>
      </c>
      <c r="T100" s="108"/>
      <c r="U100" s="221"/>
      <c r="V100" s="108"/>
      <c r="W100" s="108"/>
      <c r="X100" s="108"/>
    </row>
    <row r="101" spans="1:24" ht="18" x14ac:dyDescent="0.3">
      <c r="A101" s="4" t="s">
        <v>101</v>
      </c>
      <c r="B101" s="22">
        <v>4.9000000000000004</v>
      </c>
      <c r="C101" s="28">
        <v>3.77</v>
      </c>
      <c r="D101" s="33">
        <v>64.42</v>
      </c>
      <c r="E101" s="27">
        <v>583.1</v>
      </c>
      <c r="F101" s="29">
        <v>643</v>
      </c>
      <c r="G101" s="6">
        <v>0.74</v>
      </c>
      <c r="H101" s="71">
        <v>18.666067819447562</v>
      </c>
      <c r="I101" s="51">
        <v>2.1</v>
      </c>
      <c r="J101" s="106">
        <v>1.52</v>
      </c>
      <c r="K101" s="231">
        <v>1.1891062523976865</v>
      </c>
      <c r="L101" s="230">
        <f t="shared" si="3"/>
        <v>11891.062523976865</v>
      </c>
      <c r="M101" s="58" t="s">
        <v>101</v>
      </c>
      <c r="N101" s="108" t="s">
        <v>410</v>
      </c>
      <c r="O101" s="38" t="s">
        <v>394</v>
      </c>
      <c r="P101" s="108">
        <v>0.34092262050803146</v>
      </c>
      <c r="Q101" s="37">
        <v>5</v>
      </c>
      <c r="R101" s="251">
        <f t="shared" si="2"/>
        <v>98.175000000000011</v>
      </c>
      <c r="T101" s="108"/>
      <c r="U101" s="221"/>
      <c r="V101" s="108"/>
      <c r="W101" s="108"/>
      <c r="X101" s="108"/>
    </row>
    <row r="102" spans="1:24" ht="18.600000000000001" thickBot="1" x14ac:dyDescent="0.35">
      <c r="A102" s="5" t="s">
        <v>102</v>
      </c>
      <c r="B102" s="254">
        <v>4.82</v>
      </c>
      <c r="C102" s="271">
        <v>3.88</v>
      </c>
      <c r="D102" s="35">
        <v>75</v>
      </c>
      <c r="E102" s="269">
        <v>837.1</v>
      </c>
      <c r="F102" s="269">
        <v>605</v>
      </c>
      <c r="G102" s="8">
        <v>1.08</v>
      </c>
      <c r="H102" s="72">
        <v>26.397861439073289</v>
      </c>
      <c r="I102" s="55">
        <v>3.34</v>
      </c>
      <c r="J102" s="265">
        <v>0.91</v>
      </c>
      <c r="K102" s="258">
        <v>1.0214103319584198</v>
      </c>
      <c r="L102" s="259">
        <f t="shared" si="3"/>
        <v>10214.103319584197</v>
      </c>
      <c r="M102" s="59" t="s">
        <v>102</v>
      </c>
      <c r="N102" s="260" t="s">
        <v>410</v>
      </c>
      <c r="O102" s="119" t="s">
        <v>394</v>
      </c>
      <c r="P102" s="260">
        <v>0.26014830378772402</v>
      </c>
      <c r="Q102" s="213">
        <v>5</v>
      </c>
      <c r="R102" s="261">
        <f t="shared" si="2"/>
        <v>98.175000000000011</v>
      </c>
      <c r="T102" s="108"/>
      <c r="U102" s="221"/>
      <c r="V102" s="108"/>
      <c r="W102" s="108"/>
      <c r="X102" s="108"/>
    </row>
    <row r="103" spans="1:24" ht="18" x14ac:dyDescent="0.3">
      <c r="A103" s="3" t="s">
        <v>103</v>
      </c>
      <c r="B103" s="18" t="s">
        <v>34</v>
      </c>
      <c r="C103" s="26" t="s">
        <v>34</v>
      </c>
      <c r="D103" s="34">
        <v>62.18</v>
      </c>
      <c r="E103" s="117">
        <v>525</v>
      </c>
      <c r="F103" s="117">
        <v>371</v>
      </c>
      <c r="G103" s="7">
        <v>0.56999999999999995</v>
      </c>
      <c r="H103" s="79">
        <v>15.04600396896987</v>
      </c>
      <c r="I103" s="54">
        <v>1.32</v>
      </c>
      <c r="J103" s="107">
        <v>0.48</v>
      </c>
      <c r="K103" s="262">
        <v>1.0350776308222827</v>
      </c>
      <c r="L103" s="248">
        <f t="shared" si="3"/>
        <v>10350.776308222827</v>
      </c>
      <c r="M103" s="57" t="s">
        <v>103</v>
      </c>
      <c r="N103" s="249" t="s">
        <v>412</v>
      </c>
      <c r="O103" s="118" t="s">
        <v>394</v>
      </c>
      <c r="P103" s="249">
        <v>0.22959055471320672</v>
      </c>
      <c r="Q103" s="212">
        <v>5</v>
      </c>
      <c r="R103" s="250">
        <f t="shared" si="2"/>
        <v>98.175000000000011</v>
      </c>
      <c r="T103" s="108"/>
      <c r="U103" s="108"/>
      <c r="V103" s="108"/>
      <c r="W103" s="108"/>
      <c r="X103" s="108"/>
    </row>
    <row r="104" spans="1:24" ht="15.6" x14ac:dyDescent="0.3">
      <c r="A104" s="4" t="s">
        <v>104</v>
      </c>
      <c r="B104" s="22" t="s">
        <v>34</v>
      </c>
      <c r="C104" s="28" t="s">
        <v>34</v>
      </c>
      <c r="D104" s="33" t="s">
        <v>34</v>
      </c>
      <c r="E104" s="27" t="s">
        <v>34</v>
      </c>
      <c r="F104" s="27" t="s">
        <v>34</v>
      </c>
      <c r="G104" s="51" t="s">
        <v>34</v>
      </c>
      <c r="H104" s="71" t="s">
        <v>34</v>
      </c>
      <c r="I104" s="218">
        <f>MEDIAN(I108,I112)</f>
        <v>3.38</v>
      </c>
      <c r="J104" s="235"/>
      <c r="K104" s="233"/>
      <c r="L104" s="234"/>
      <c r="M104" s="58" t="s">
        <v>104</v>
      </c>
      <c r="N104" s="108" t="s">
        <v>412</v>
      </c>
      <c r="O104" s="38" t="s">
        <v>395</v>
      </c>
      <c r="P104" s="108">
        <v>0.20290345385479494</v>
      </c>
      <c r="Q104" s="37">
        <v>5</v>
      </c>
      <c r="R104" s="251">
        <f t="shared" si="2"/>
        <v>98.175000000000011</v>
      </c>
      <c r="T104" s="108"/>
      <c r="U104" s="108"/>
      <c r="V104" s="108"/>
      <c r="W104" s="108"/>
      <c r="X104" s="108"/>
    </row>
    <row r="105" spans="1:24" ht="15.6" x14ac:dyDescent="0.3">
      <c r="A105" s="4" t="s">
        <v>105</v>
      </c>
      <c r="B105" s="22">
        <v>6.37</v>
      </c>
      <c r="C105" s="28">
        <v>4.68</v>
      </c>
      <c r="D105" s="33">
        <v>25.96</v>
      </c>
      <c r="E105" s="29">
        <v>105.4</v>
      </c>
      <c r="F105" s="29">
        <v>31.6</v>
      </c>
      <c r="G105" s="62">
        <v>0.04</v>
      </c>
      <c r="H105" s="71">
        <v>0.81800887761572605</v>
      </c>
      <c r="I105" s="63">
        <v>0.16</v>
      </c>
      <c r="J105" s="96"/>
      <c r="K105" s="231">
        <v>0.99125364431497553</v>
      </c>
      <c r="L105" s="230">
        <f t="shared" si="3"/>
        <v>9912.5364431497546</v>
      </c>
      <c r="M105" s="58" t="s">
        <v>105</v>
      </c>
      <c r="N105" s="108" t="s">
        <v>412</v>
      </c>
      <c r="O105" s="38" t="s">
        <v>404</v>
      </c>
      <c r="P105" s="108">
        <v>0.86957167949718095</v>
      </c>
      <c r="Q105" s="37">
        <v>10</v>
      </c>
      <c r="R105" s="251">
        <f t="shared" si="2"/>
        <v>196.35000000000002</v>
      </c>
    </row>
    <row r="106" spans="1:24" ht="15.6" x14ac:dyDescent="0.3">
      <c r="A106" s="4" t="s">
        <v>106</v>
      </c>
      <c r="B106" s="22">
        <v>6.4</v>
      </c>
      <c r="C106" s="28">
        <v>5.05</v>
      </c>
      <c r="D106" s="33">
        <v>27.56</v>
      </c>
      <c r="E106" s="27">
        <v>108.4</v>
      </c>
      <c r="F106" s="29">
        <v>29</v>
      </c>
      <c r="G106" s="62">
        <v>0.04</v>
      </c>
      <c r="H106" s="71">
        <v>1.1270971021860703</v>
      </c>
      <c r="I106" s="63">
        <v>0.24</v>
      </c>
      <c r="J106" s="96"/>
      <c r="K106" s="231">
        <v>1.0995370370368733</v>
      </c>
      <c r="L106" s="230">
        <f t="shared" si="3"/>
        <v>10995.370370368732</v>
      </c>
      <c r="M106" s="58" t="s">
        <v>106</v>
      </c>
      <c r="N106" s="108" t="s">
        <v>412</v>
      </c>
      <c r="O106" s="38" t="s">
        <v>405</v>
      </c>
      <c r="P106" s="108">
        <v>1.1095518688957235</v>
      </c>
      <c r="Q106" s="37">
        <v>10</v>
      </c>
      <c r="R106" s="251">
        <f t="shared" si="2"/>
        <v>196.35000000000002</v>
      </c>
    </row>
    <row r="107" spans="1:24" ht="15.6" x14ac:dyDescent="0.3">
      <c r="A107" s="4" t="s">
        <v>107</v>
      </c>
      <c r="B107" s="22" t="s">
        <v>34</v>
      </c>
      <c r="C107" s="28" t="s">
        <v>34</v>
      </c>
      <c r="D107" s="33" t="s">
        <v>34</v>
      </c>
      <c r="E107" s="27" t="s">
        <v>34</v>
      </c>
      <c r="F107" s="27" t="s">
        <v>34</v>
      </c>
      <c r="G107" s="6">
        <v>0.88</v>
      </c>
      <c r="H107" s="71">
        <v>28.40640588080861</v>
      </c>
      <c r="I107" s="51">
        <v>2.84</v>
      </c>
      <c r="J107" s="56">
        <v>1.01</v>
      </c>
      <c r="K107" s="231">
        <v>0.77957513155321756</v>
      </c>
      <c r="L107" s="230">
        <f t="shared" si="3"/>
        <v>7795.7513155321758</v>
      </c>
      <c r="M107" s="58" t="s">
        <v>107</v>
      </c>
      <c r="N107" s="108" t="s">
        <v>412</v>
      </c>
      <c r="O107" s="38" t="s">
        <v>394</v>
      </c>
      <c r="P107" s="108">
        <v>5.5411384988458059E-2</v>
      </c>
      <c r="Q107" s="37">
        <v>5</v>
      </c>
      <c r="R107" s="251">
        <f t="shared" si="2"/>
        <v>98.175000000000011</v>
      </c>
    </row>
    <row r="108" spans="1:24" ht="15.6" x14ac:dyDescent="0.3">
      <c r="A108" s="4" t="s">
        <v>108</v>
      </c>
      <c r="B108" s="22" t="s">
        <v>34</v>
      </c>
      <c r="C108" s="28" t="s">
        <v>34</v>
      </c>
      <c r="D108" s="33" t="s">
        <v>34</v>
      </c>
      <c r="E108" s="27">
        <v>838.2</v>
      </c>
      <c r="F108" s="29">
        <v>414</v>
      </c>
      <c r="G108" s="6">
        <v>0.62</v>
      </c>
      <c r="H108" s="71">
        <v>18.624210014584346</v>
      </c>
      <c r="I108" s="51">
        <v>2.34</v>
      </c>
      <c r="J108" s="67">
        <v>0.55000000000000004</v>
      </c>
      <c r="K108" s="231">
        <v>1.3401655498617193</v>
      </c>
      <c r="L108" s="230">
        <f t="shared" si="3"/>
        <v>13401.655498617194</v>
      </c>
      <c r="M108" s="58" t="s">
        <v>108</v>
      </c>
      <c r="N108" s="108" t="s">
        <v>412</v>
      </c>
      <c r="O108" s="38" t="s">
        <v>395</v>
      </c>
      <c r="P108" s="108">
        <v>0.14851066050215411</v>
      </c>
      <c r="Q108" s="37">
        <v>5</v>
      </c>
      <c r="R108" s="251">
        <f t="shared" si="2"/>
        <v>98.175000000000011</v>
      </c>
    </row>
    <row r="109" spans="1:24" ht="15.6" x14ac:dyDescent="0.3">
      <c r="A109" s="4" t="s">
        <v>109</v>
      </c>
      <c r="B109" s="22">
        <v>5.77</v>
      </c>
      <c r="C109" s="28">
        <v>4.78</v>
      </c>
      <c r="D109" s="33">
        <v>64.099999999999994</v>
      </c>
      <c r="E109" s="27">
        <v>338.2</v>
      </c>
      <c r="F109" s="29">
        <v>51.2</v>
      </c>
      <c r="G109" s="62">
        <v>0.3</v>
      </c>
      <c r="H109" s="71">
        <v>7.1726251276813073</v>
      </c>
      <c r="I109" s="52">
        <v>1.1767099999999999</v>
      </c>
      <c r="J109" s="52"/>
      <c r="K109" s="231">
        <v>1.6579731743667239</v>
      </c>
      <c r="L109" s="230">
        <f t="shared" si="3"/>
        <v>16579.731743667238</v>
      </c>
      <c r="M109" s="58" t="s">
        <v>109</v>
      </c>
      <c r="N109" s="108" t="s">
        <v>412</v>
      </c>
      <c r="O109" s="38" t="s">
        <v>404</v>
      </c>
      <c r="P109" s="108">
        <v>0.46519080007773517</v>
      </c>
      <c r="Q109" s="37">
        <v>10</v>
      </c>
      <c r="R109" s="251">
        <f t="shared" si="2"/>
        <v>196.35000000000002</v>
      </c>
    </row>
    <row r="110" spans="1:24" ht="15.6" x14ac:dyDescent="0.3">
      <c r="A110" s="4" t="s">
        <v>110</v>
      </c>
      <c r="B110" s="22">
        <v>6.3</v>
      </c>
      <c r="C110" s="28">
        <v>4.87</v>
      </c>
      <c r="D110" s="33">
        <v>38.78</v>
      </c>
      <c r="E110" s="29">
        <v>189.3</v>
      </c>
      <c r="F110" s="29">
        <v>24.4</v>
      </c>
      <c r="G110" s="62">
        <v>0.1</v>
      </c>
      <c r="H110" s="71">
        <v>1.8013468013468013</v>
      </c>
      <c r="I110" s="63">
        <v>0.45</v>
      </c>
      <c r="J110" s="96"/>
      <c r="K110" s="231">
        <v>1.1802360472095339</v>
      </c>
      <c r="L110" s="230">
        <f t="shared" si="3"/>
        <v>11802.360472095339</v>
      </c>
      <c r="M110" s="58" t="s">
        <v>110</v>
      </c>
      <c r="N110" s="108" t="s">
        <v>412</v>
      </c>
      <c r="O110" s="38" t="s">
        <v>405</v>
      </c>
      <c r="P110" s="108">
        <v>1.0550062867977101</v>
      </c>
      <c r="Q110" s="37">
        <v>10</v>
      </c>
      <c r="R110" s="251">
        <f t="shared" si="2"/>
        <v>196.35000000000002</v>
      </c>
    </row>
    <row r="111" spans="1:24" ht="18" x14ac:dyDescent="0.3">
      <c r="A111" s="4" t="s">
        <v>111</v>
      </c>
      <c r="B111" s="22" t="s">
        <v>34</v>
      </c>
      <c r="C111" s="28" t="s">
        <v>34</v>
      </c>
      <c r="D111" s="33" t="s">
        <v>34</v>
      </c>
      <c r="E111" s="27" t="s">
        <v>34</v>
      </c>
      <c r="F111" s="27" t="s">
        <v>34</v>
      </c>
      <c r="G111" s="62">
        <v>0.27</v>
      </c>
      <c r="H111" s="71">
        <v>6.1107711138310901</v>
      </c>
      <c r="I111" s="52">
        <v>0.76900999999999997</v>
      </c>
      <c r="J111" s="106">
        <v>0.06</v>
      </c>
      <c r="K111" s="231">
        <v>1.3370035391270427</v>
      </c>
      <c r="L111" s="230">
        <f t="shared" si="3"/>
        <v>13370.035391270427</v>
      </c>
      <c r="M111" s="58" t="s">
        <v>111</v>
      </c>
      <c r="N111" s="108" t="s">
        <v>412</v>
      </c>
      <c r="O111" s="38" t="s">
        <v>394</v>
      </c>
      <c r="P111" s="108">
        <v>0.2312203013305143</v>
      </c>
      <c r="Q111" s="37">
        <v>5</v>
      </c>
      <c r="R111" s="251">
        <f t="shared" si="2"/>
        <v>98.175000000000011</v>
      </c>
    </row>
    <row r="112" spans="1:24" ht="15.6" x14ac:dyDescent="0.3">
      <c r="A112" s="4" t="s">
        <v>112</v>
      </c>
      <c r="B112" s="22">
        <v>6.09</v>
      </c>
      <c r="C112" s="28">
        <v>5.09</v>
      </c>
      <c r="D112" s="33">
        <v>47.43</v>
      </c>
      <c r="E112" s="27">
        <v>167.8</v>
      </c>
      <c r="F112" s="29">
        <v>77.900000000000006</v>
      </c>
      <c r="G112" s="6">
        <v>0.57999999999999996</v>
      </c>
      <c r="H112" s="71">
        <v>26.327868852459019</v>
      </c>
      <c r="I112" s="51">
        <v>4.42</v>
      </c>
      <c r="J112" s="67">
        <v>0.61</v>
      </c>
      <c r="K112" s="231">
        <v>1.0495626822157142</v>
      </c>
      <c r="L112" s="230">
        <f t="shared" si="3"/>
        <v>10495.626822157143</v>
      </c>
      <c r="M112" s="58" t="s">
        <v>112</v>
      </c>
      <c r="N112" s="108" t="s">
        <v>412</v>
      </c>
      <c r="O112" s="38" t="s">
        <v>395</v>
      </c>
      <c r="P112" s="108">
        <v>0.50929581790862177</v>
      </c>
      <c r="Q112" s="37">
        <v>5</v>
      </c>
      <c r="R112" s="251">
        <f t="shared" si="2"/>
        <v>98.175000000000011</v>
      </c>
    </row>
    <row r="113" spans="1:18" ht="15.6" x14ac:dyDescent="0.3">
      <c r="A113" s="4" t="s">
        <v>113</v>
      </c>
      <c r="B113" s="22">
        <v>5.46</v>
      </c>
      <c r="C113" s="28">
        <v>4.3</v>
      </c>
      <c r="D113" s="33">
        <v>39.42</v>
      </c>
      <c r="E113" s="27">
        <v>131.19999999999999</v>
      </c>
      <c r="F113" s="29">
        <v>43.5</v>
      </c>
      <c r="G113" s="62">
        <v>0.16</v>
      </c>
      <c r="H113" s="71">
        <v>6.94</v>
      </c>
      <c r="I113" s="67">
        <v>2.21</v>
      </c>
      <c r="J113" s="97"/>
      <c r="K113" s="231">
        <v>0</v>
      </c>
      <c r="L113" s="230">
        <f t="shared" si="3"/>
        <v>0</v>
      </c>
      <c r="M113" s="58" t="s">
        <v>113</v>
      </c>
      <c r="N113" s="108" t="s">
        <v>412</v>
      </c>
      <c r="O113" s="38" t="s">
        <v>404</v>
      </c>
      <c r="P113" s="108">
        <v>0.1384266033075634</v>
      </c>
      <c r="Q113" s="37">
        <v>10</v>
      </c>
      <c r="R113" s="251">
        <f t="shared" si="2"/>
        <v>196.35000000000002</v>
      </c>
    </row>
    <row r="114" spans="1:18" ht="15.6" x14ac:dyDescent="0.3">
      <c r="A114" s="4" t="s">
        <v>114</v>
      </c>
      <c r="B114" s="22">
        <v>5.77</v>
      </c>
      <c r="C114" s="28">
        <v>4.32</v>
      </c>
      <c r="D114" s="33">
        <v>21.15</v>
      </c>
      <c r="E114" s="27">
        <v>95.4</v>
      </c>
      <c r="F114" s="29">
        <v>45.6</v>
      </c>
      <c r="G114" s="62">
        <v>0.03</v>
      </c>
      <c r="H114" s="71">
        <v>0.93200000000000005</v>
      </c>
      <c r="I114" s="63">
        <v>0.19</v>
      </c>
      <c r="J114" s="67">
        <v>7.0000000000000007E-2</v>
      </c>
      <c r="K114" s="231">
        <v>1.0083036773425804</v>
      </c>
      <c r="L114" s="230">
        <f t="shared" si="3"/>
        <v>10083.036773425803</v>
      </c>
      <c r="M114" s="58" t="s">
        <v>114</v>
      </c>
      <c r="N114" s="108" t="s">
        <v>412</v>
      </c>
      <c r="O114" s="38" t="s">
        <v>413</v>
      </c>
      <c r="P114" s="108">
        <v>0.69233673486498049</v>
      </c>
      <c r="Q114" s="37">
        <v>5</v>
      </c>
      <c r="R114" s="251">
        <f t="shared" si="2"/>
        <v>98.175000000000011</v>
      </c>
    </row>
    <row r="115" spans="1:18" ht="15.6" x14ac:dyDescent="0.3">
      <c r="A115" s="4" t="s">
        <v>115</v>
      </c>
      <c r="B115" s="298" t="s">
        <v>34</v>
      </c>
      <c r="C115" s="299" t="s">
        <v>34</v>
      </c>
      <c r="D115" s="300" t="s">
        <v>34</v>
      </c>
      <c r="E115" s="301" t="s">
        <v>34</v>
      </c>
      <c r="F115" s="301" t="s">
        <v>34</v>
      </c>
      <c r="G115" s="235" t="s">
        <v>34</v>
      </c>
      <c r="H115" s="302" t="s">
        <v>34</v>
      </c>
      <c r="I115" s="235" t="s">
        <v>34</v>
      </c>
      <c r="J115" s="235"/>
      <c r="K115" s="233"/>
      <c r="L115" s="234"/>
      <c r="M115" s="58" t="s">
        <v>115</v>
      </c>
      <c r="N115" s="108" t="s">
        <v>412</v>
      </c>
      <c r="O115" s="38" t="s">
        <v>394</v>
      </c>
      <c r="P115" s="108">
        <v>0</v>
      </c>
      <c r="Q115" s="37">
        <v>5</v>
      </c>
      <c r="R115" s="251">
        <f t="shared" si="2"/>
        <v>98.175000000000011</v>
      </c>
    </row>
    <row r="116" spans="1:18" ht="18" x14ac:dyDescent="0.3">
      <c r="A116" s="4" t="s">
        <v>116</v>
      </c>
      <c r="B116" s="22">
        <v>5.81</v>
      </c>
      <c r="C116" s="28">
        <v>5.07</v>
      </c>
      <c r="D116" s="33">
        <v>73.39</v>
      </c>
      <c r="E116" s="27">
        <v>812.8</v>
      </c>
      <c r="F116" s="29">
        <v>414</v>
      </c>
      <c r="G116" s="6">
        <v>0.72</v>
      </c>
      <c r="H116" s="71">
        <v>15.368203716448727</v>
      </c>
      <c r="I116" s="51">
        <v>0.86</v>
      </c>
      <c r="J116" s="106">
        <v>0.28999999999999998</v>
      </c>
      <c r="K116" s="231">
        <v>1.0233635837034334</v>
      </c>
      <c r="L116" s="230">
        <f t="shared" si="3"/>
        <v>10233.635837034335</v>
      </c>
      <c r="M116" s="58" t="s">
        <v>116</v>
      </c>
      <c r="N116" s="108" t="s">
        <v>412</v>
      </c>
      <c r="O116" s="38" t="s">
        <v>394</v>
      </c>
      <c r="P116" s="108">
        <v>0.29865106762161586</v>
      </c>
      <c r="Q116" s="37">
        <v>5</v>
      </c>
      <c r="R116" s="251">
        <f t="shared" si="2"/>
        <v>98.175000000000011</v>
      </c>
    </row>
    <row r="117" spans="1:18" ht="15.6" x14ac:dyDescent="0.3">
      <c r="A117" s="4" t="s">
        <v>117</v>
      </c>
      <c r="B117" s="22">
        <v>5.55</v>
      </c>
      <c r="C117" s="28">
        <v>4.8</v>
      </c>
      <c r="D117" s="33">
        <v>77.239999999999995</v>
      </c>
      <c r="E117" s="27">
        <v>944.9</v>
      </c>
      <c r="F117" s="29">
        <v>537</v>
      </c>
      <c r="G117" s="6">
        <v>0.81</v>
      </c>
      <c r="H117" s="71">
        <v>23.348017621145377</v>
      </c>
      <c r="I117" s="51">
        <v>2.62</v>
      </c>
      <c r="J117" s="56">
        <v>0.74</v>
      </c>
      <c r="K117" s="231">
        <v>0.92969203951180923</v>
      </c>
      <c r="L117" s="230">
        <f t="shared" si="3"/>
        <v>9296.9203951180934</v>
      </c>
      <c r="M117" s="58" t="s">
        <v>117</v>
      </c>
      <c r="N117" s="108" t="s">
        <v>412</v>
      </c>
      <c r="O117" s="38" t="s">
        <v>394</v>
      </c>
      <c r="P117" s="108">
        <v>0.22887754056813464</v>
      </c>
      <c r="Q117" s="37">
        <v>5</v>
      </c>
      <c r="R117" s="251">
        <f t="shared" si="2"/>
        <v>98.175000000000011</v>
      </c>
    </row>
    <row r="118" spans="1:18" ht="16.2" thickBot="1" x14ac:dyDescent="0.35">
      <c r="A118" s="5" t="s">
        <v>118</v>
      </c>
      <c r="B118" s="254">
        <v>5</v>
      </c>
      <c r="C118" s="271">
        <v>4.1100000000000003</v>
      </c>
      <c r="D118" s="35">
        <v>70.510000000000005</v>
      </c>
      <c r="E118" s="266">
        <v>813.4</v>
      </c>
      <c r="F118" s="269">
        <v>316</v>
      </c>
      <c r="G118" s="8">
        <v>0.69</v>
      </c>
      <c r="H118" s="72">
        <v>25.742003146303094</v>
      </c>
      <c r="I118" s="55">
        <v>2.3199999999999998</v>
      </c>
      <c r="J118" s="270">
        <v>0.77</v>
      </c>
      <c r="K118" s="258">
        <v>1.0414657666344938</v>
      </c>
      <c r="L118" s="259">
        <f t="shared" si="3"/>
        <v>10414.657666344936</v>
      </c>
      <c r="M118" s="59" t="s">
        <v>118</v>
      </c>
      <c r="N118" s="260" t="s">
        <v>412</v>
      </c>
      <c r="O118" s="119" t="s">
        <v>394</v>
      </c>
      <c r="P118" s="260">
        <v>0.19903280563868941</v>
      </c>
      <c r="Q118" s="213">
        <v>5</v>
      </c>
      <c r="R118" s="261">
        <f t="shared" si="2"/>
        <v>98.175000000000011</v>
      </c>
    </row>
    <row r="119" spans="1:18" ht="15.6" x14ac:dyDescent="0.3">
      <c r="A119" s="3" t="s">
        <v>119</v>
      </c>
      <c r="B119" s="18" t="s">
        <v>34</v>
      </c>
      <c r="C119" s="26" t="s">
        <v>34</v>
      </c>
      <c r="D119" s="34" t="s">
        <v>34</v>
      </c>
      <c r="E119" s="30" t="s">
        <v>34</v>
      </c>
      <c r="F119" s="30" t="s">
        <v>34</v>
      </c>
      <c r="G119" s="7">
        <v>0.65</v>
      </c>
      <c r="H119" s="79">
        <v>22.533550223668158</v>
      </c>
      <c r="I119" s="54">
        <v>2.42</v>
      </c>
      <c r="J119" s="116">
        <v>0.65</v>
      </c>
      <c r="K119" s="262">
        <v>0.86705202312142016</v>
      </c>
      <c r="L119" s="248">
        <f t="shared" si="3"/>
        <v>8670.520231214201</v>
      </c>
      <c r="M119" s="57" t="s">
        <v>119</v>
      </c>
      <c r="N119" s="249" t="s">
        <v>414</v>
      </c>
      <c r="O119" s="118" t="s">
        <v>394</v>
      </c>
      <c r="P119" s="249">
        <v>6.783820294542843E-2</v>
      </c>
      <c r="Q119" s="212">
        <v>5</v>
      </c>
      <c r="R119" s="250">
        <f t="shared" si="2"/>
        <v>98.175000000000011</v>
      </c>
    </row>
    <row r="120" spans="1:18" ht="15.6" x14ac:dyDescent="0.3">
      <c r="A120" s="4" t="s">
        <v>120</v>
      </c>
      <c r="B120" s="22" t="s">
        <v>34</v>
      </c>
      <c r="C120" s="28" t="s">
        <v>34</v>
      </c>
      <c r="D120" s="33" t="s">
        <v>34</v>
      </c>
      <c r="E120" s="27">
        <v>853.2</v>
      </c>
      <c r="F120" s="29">
        <v>520.6</v>
      </c>
      <c r="G120" s="6">
        <v>0.67</v>
      </c>
      <c r="H120" s="71">
        <v>23.335757575757572</v>
      </c>
      <c r="I120" s="51">
        <v>6.36</v>
      </c>
      <c r="J120" s="67">
        <v>0.44</v>
      </c>
      <c r="K120" s="231">
        <v>0.91493089351755974</v>
      </c>
      <c r="L120" s="230">
        <f t="shared" si="3"/>
        <v>9149.3089351755971</v>
      </c>
      <c r="M120" s="58" t="s">
        <v>120</v>
      </c>
      <c r="N120" s="108" t="s">
        <v>414</v>
      </c>
      <c r="O120" s="120" t="s">
        <v>395</v>
      </c>
      <c r="P120" s="108">
        <v>0.11550829150167542</v>
      </c>
      <c r="Q120" s="214">
        <v>5</v>
      </c>
      <c r="R120" s="251">
        <f t="shared" si="2"/>
        <v>98.175000000000011</v>
      </c>
    </row>
    <row r="121" spans="1:18" ht="15.6" x14ac:dyDescent="0.3">
      <c r="A121" s="4" t="s">
        <v>121</v>
      </c>
      <c r="B121" s="22">
        <v>4.25</v>
      </c>
      <c r="C121" s="28">
        <v>3.31</v>
      </c>
      <c r="D121" s="33">
        <v>51.92</v>
      </c>
      <c r="E121" s="27">
        <v>236.6</v>
      </c>
      <c r="F121" s="29">
        <v>54.1</v>
      </c>
      <c r="G121" s="62">
        <v>0.34</v>
      </c>
      <c r="H121" s="71">
        <v>12.70703125</v>
      </c>
      <c r="I121" s="52">
        <v>2.9535999999999998</v>
      </c>
      <c r="J121" s="67">
        <v>0.17</v>
      </c>
      <c r="K121" s="231">
        <v>0.90270812437315362</v>
      </c>
      <c r="L121" s="230">
        <f t="shared" si="3"/>
        <v>9027.0812437315362</v>
      </c>
      <c r="M121" s="58" t="s">
        <v>121</v>
      </c>
      <c r="N121" s="108" t="s">
        <v>414</v>
      </c>
      <c r="O121" s="38" t="s">
        <v>411</v>
      </c>
      <c r="P121" s="108">
        <v>0.24478030248233137</v>
      </c>
      <c r="Q121" s="37">
        <v>8</v>
      </c>
      <c r="R121" s="251">
        <f t="shared" si="2"/>
        <v>157.08000000000001</v>
      </c>
    </row>
    <row r="122" spans="1:18" ht="15.6" x14ac:dyDescent="0.3">
      <c r="A122" s="4" t="s">
        <v>122</v>
      </c>
      <c r="B122" s="22" t="s">
        <v>34</v>
      </c>
      <c r="C122" s="28" t="s">
        <v>34</v>
      </c>
      <c r="D122" s="33" t="s">
        <v>34</v>
      </c>
      <c r="E122" s="27" t="s">
        <v>34</v>
      </c>
      <c r="F122" s="27" t="s">
        <v>34</v>
      </c>
      <c r="G122" s="6">
        <v>0.97</v>
      </c>
      <c r="H122" s="71">
        <v>28.741746148202491</v>
      </c>
      <c r="I122" s="51">
        <v>2.86</v>
      </c>
      <c r="J122" s="51"/>
      <c r="K122" s="231">
        <v>1.1778335586020456</v>
      </c>
      <c r="L122" s="230">
        <f t="shared" si="3"/>
        <v>11778.335586020457</v>
      </c>
      <c r="M122" s="58" t="s">
        <v>122</v>
      </c>
      <c r="N122" s="108" t="s">
        <v>414</v>
      </c>
      <c r="O122" s="38" t="s">
        <v>394</v>
      </c>
      <c r="P122" s="108">
        <v>6.457870971081324E-2</v>
      </c>
      <c r="Q122" s="37">
        <v>5</v>
      </c>
      <c r="R122" s="251">
        <f t="shared" si="2"/>
        <v>98.175000000000011</v>
      </c>
    </row>
    <row r="123" spans="1:18" ht="15.6" x14ac:dyDescent="0.3">
      <c r="A123" s="4" t="s">
        <v>123</v>
      </c>
      <c r="B123" s="22" t="s">
        <v>34</v>
      </c>
      <c r="C123" s="28" t="s">
        <v>34</v>
      </c>
      <c r="D123" s="33" t="s">
        <v>34</v>
      </c>
      <c r="E123" s="27">
        <v>922.2</v>
      </c>
      <c r="F123" s="29">
        <v>346</v>
      </c>
      <c r="G123" s="6">
        <v>0.74</v>
      </c>
      <c r="H123" s="71">
        <v>26.864197530864196</v>
      </c>
      <c r="I123" s="51">
        <v>4.84</v>
      </c>
      <c r="J123" s="67">
        <v>0.64</v>
      </c>
      <c r="K123" s="231">
        <v>0.77258320126778768</v>
      </c>
      <c r="L123" s="230">
        <f t="shared" si="3"/>
        <v>7725.8320126778772</v>
      </c>
      <c r="M123" s="58" t="s">
        <v>123</v>
      </c>
      <c r="N123" s="108" t="s">
        <v>414</v>
      </c>
      <c r="O123" s="38" t="s">
        <v>395</v>
      </c>
      <c r="P123" s="108">
        <v>0.14138051905143342</v>
      </c>
      <c r="Q123" s="37">
        <v>5</v>
      </c>
      <c r="R123" s="251">
        <f t="shared" si="2"/>
        <v>98.175000000000011</v>
      </c>
    </row>
    <row r="124" spans="1:18" ht="15.6" x14ac:dyDescent="0.3">
      <c r="A124" s="4" t="s">
        <v>124</v>
      </c>
      <c r="B124" s="22">
        <v>5.33</v>
      </c>
      <c r="C124" s="28">
        <v>4.32</v>
      </c>
      <c r="D124" s="33">
        <v>46.47</v>
      </c>
      <c r="E124" s="29">
        <v>172.2</v>
      </c>
      <c r="F124" s="29">
        <v>40.9</v>
      </c>
      <c r="G124" s="62">
        <v>0.3</v>
      </c>
      <c r="H124" s="50">
        <v>7.2569999999999997</v>
      </c>
      <c r="I124" s="51">
        <v>1.57</v>
      </c>
      <c r="J124" s="67">
        <v>0.25</v>
      </c>
      <c r="K124" s="231">
        <v>1.0275300504071505</v>
      </c>
      <c r="L124" s="230">
        <f t="shared" si="3"/>
        <v>10275.300504071505</v>
      </c>
      <c r="M124" s="58" t="s">
        <v>124</v>
      </c>
      <c r="N124" s="108" t="s">
        <v>414</v>
      </c>
      <c r="O124" s="38" t="s">
        <v>404</v>
      </c>
      <c r="P124" s="108">
        <v>0.60738619243782244</v>
      </c>
      <c r="Q124" s="37">
        <v>10</v>
      </c>
      <c r="R124" s="251">
        <f t="shared" si="2"/>
        <v>196.35000000000002</v>
      </c>
    </row>
    <row r="125" spans="1:18" ht="15.6" x14ac:dyDescent="0.3">
      <c r="A125" s="4" t="s">
        <v>125</v>
      </c>
      <c r="B125" s="22">
        <v>6.48</v>
      </c>
      <c r="C125" s="28">
        <v>4.62</v>
      </c>
      <c r="D125" s="33">
        <v>30.45</v>
      </c>
      <c r="E125" s="29">
        <v>112</v>
      </c>
      <c r="F125" s="29">
        <v>154.5</v>
      </c>
      <c r="G125" s="62">
        <v>0.04</v>
      </c>
      <c r="H125" s="50">
        <v>0.57799999999999996</v>
      </c>
      <c r="I125" s="63">
        <v>0.23</v>
      </c>
      <c r="J125" s="96"/>
      <c r="K125" s="231">
        <v>0.79713033080899953</v>
      </c>
      <c r="L125" s="230">
        <f t="shared" si="3"/>
        <v>7971.303308089995</v>
      </c>
      <c r="M125" s="58" t="s">
        <v>125</v>
      </c>
      <c r="N125" s="108" t="s">
        <v>414</v>
      </c>
      <c r="O125" s="38" t="s">
        <v>415</v>
      </c>
      <c r="P125" s="108">
        <v>0.86463878571800867</v>
      </c>
      <c r="Q125" s="37">
        <v>7</v>
      </c>
      <c r="R125" s="251">
        <f t="shared" si="2"/>
        <v>137.44500000000002</v>
      </c>
    </row>
    <row r="126" spans="1:18" ht="15.6" x14ac:dyDescent="0.3">
      <c r="A126" s="4" t="s">
        <v>126</v>
      </c>
      <c r="B126" s="22" t="s">
        <v>34</v>
      </c>
      <c r="C126" s="28" t="s">
        <v>34</v>
      </c>
      <c r="D126" s="33" t="s">
        <v>34</v>
      </c>
      <c r="E126" s="27" t="s">
        <v>34</v>
      </c>
      <c r="F126" s="27" t="s">
        <v>34</v>
      </c>
      <c r="G126" s="6">
        <v>1.0900000000000001</v>
      </c>
      <c r="H126" s="50">
        <v>23.073</v>
      </c>
      <c r="I126" s="51">
        <v>3.86</v>
      </c>
      <c r="J126" s="56">
        <v>1</v>
      </c>
      <c r="K126" s="231">
        <v>0.87440381558036639</v>
      </c>
      <c r="L126" s="230">
        <f t="shared" si="3"/>
        <v>8744.0381558036643</v>
      </c>
      <c r="M126" s="58" t="s">
        <v>126</v>
      </c>
      <c r="N126" s="108" t="s">
        <v>414</v>
      </c>
      <c r="O126" s="38" t="s">
        <v>394</v>
      </c>
      <c r="P126" s="108">
        <v>7.4764626068985679E-2</v>
      </c>
      <c r="Q126" s="37">
        <v>5</v>
      </c>
      <c r="R126" s="251">
        <f t="shared" si="2"/>
        <v>98.175000000000011</v>
      </c>
    </row>
    <row r="127" spans="1:18" ht="15.6" x14ac:dyDescent="0.3">
      <c r="A127" s="4" t="s">
        <v>127</v>
      </c>
      <c r="B127" s="22" t="s">
        <v>34</v>
      </c>
      <c r="C127" s="28" t="s">
        <v>34</v>
      </c>
      <c r="D127" s="33" t="s">
        <v>34</v>
      </c>
      <c r="E127" s="27">
        <v>1035.7</v>
      </c>
      <c r="F127" s="29">
        <v>316</v>
      </c>
      <c r="G127" s="6">
        <v>1.04</v>
      </c>
      <c r="H127" s="50">
        <v>30.616</v>
      </c>
      <c r="I127" s="51">
        <v>4.54</v>
      </c>
      <c r="J127" s="67">
        <v>1</v>
      </c>
      <c r="K127" s="231">
        <v>0.63278623689927771</v>
      </c>
      <c r="L127" s="230">
        <f t="shared" si="3"/>
        <v>6327.8623689927772</v>
      </c>
      <c r="M127" s="58" t="s">
        <v>127</v>
      </c>
      <c r="N127" s="108" t="s">
        <v>414</v>
      </c>
      <c r="O127" s="38" t="s">
        <v>395</v>
      </c>
      <c r="P127" s="108">
        <v>0.10695212176081058</v>
      </c>
      <c r="Q127" s="37">
        <v>5</v>
      </c>
      <c r="R127" s="251">
        <f t="shared" si="2"/>
        <v>98.175000000000011</v>
      </c>
    </row>
    <row r="128" spans="1:18" ht="15.6" x14ac:dyDescent="0.3">
      <c r="A128" s="4" t="s">
        <v>128</v>
      </c>
      <c r="B128" s="22">
        <v>4.6500000000000004</v>
      </c>
      <c r="C128" s="28">
        <v>3.69</v>
      </c>
      <c r="D128" s="33">
        <v>72.11</v>
      </c>
      <c r="E128" s="29">
        <v>331</v>
      </c>
      <c r="F128" s="29">
        <v>47.7</v>
      </c>
      <c r="G128" s="6">
        <v>0.55000000000000004</v>
      </c>
      <c r="H128" s="50">
        <v>20.321000000000002</v>
      </c>
      <c r="I128" s="51">
        <v>2.04</v>
      </c>
      <c r="J128" s="67">
        <v>0.37</v>
      </c>
      <c r="K128" s="231">
        <v>1.0939399201252484</v>
      </c>
      <c r="L128" s="230">
        <f t="shared" si="3"/>
        <v>10939.399201252485</v>
      </c>
      <c r="M128" s="58" t="s">
        <v>128</v>
      </c>
      <c r="N128" s="108" t="s">
        <v>414</v>
      </c>
      <c r="O128" s="38" t="s">
        <v>411</v>
      </c>
      <c r="P128" s="108">
        <v>0.22797354049134685</v>
      </c>
      <c r="Q128" s="37">
        <v>8</v>
      </c>
      <c r="R128" s="251">
        <f t="shared" si="2"/>
        <v>157.08000000000001</v>
      </c>
    </row>
    <row r="129" spans="1:18" ht="15.6" x14ac:dyDescent="0.3">
      <c r="A129" s="4" t="s">
        <v>129</v>
      </c>
      <c r="B129" s="22">
        <v>5.5</v>
      </c>
      <c r="C129" s="28">
        <v>4.75</v>
      </c>
      <c r="D129" s="33">
        <v>94.55</v>
      </c>
      <c r="E129" s="29">
        <v>1023.9</v>
      </c>
      <c r="F129" s="29">
        <v>465</v>
      </c>
      <c r="G129" s="6">
        <v>1.1000000000000001</v>
      </c>
      <c r="H129" s="50">
        <v>21.890999999999998</v>
      </c>
      <c r="I129" s="51">
        <v>2.38</v>
      </c>
      <c r="J129" s="56">
        <v>1.38</v>
      </c>
      <c r="K129" s="231">
        <v>1.2557077625571929</v>
      </c>
      <c r="L129" s="230">
        <f t="shared" si="3"/>
        <v>12557.077625571928</v>
      </c>
      <c r="M129" s="58" t="s">
        <v>129</v>
      </c>
      <c r="N129" s="108" t="s">
        <v>414</v>
      </c>
      <c r="O129" s="38" t="s">
        <v>394</v>
      </c>
      <c r="P129" s="108">
        <v>0.18762457931753629</v>
      </c>
      <c r="Q129" s="37">
        <v>5</v>
      </c>
      <c r="R129" s="251">
        <f t="shared" si="2"/>
        <v>98.175000000000011</v>
      </c>
    </row>
    <row r="130" spans="1:18" ht="15.6" x14ac:dyDescent="0.3">
      <c r="A130" s="4" t="s">
        <v>130</v>
      </c>
      <c r="B130" s="22">
        <v>4.75</v>
      </c>
      <c r="C130" s="28">
        <v>3.83</v>
      </c>
      <c r="D130" s="33">
        <v>70.510000000000005</v>
      </c>
      <c r="E130" s="27">
        <v>715.8</v>
      </c>
      <c r="F130" s="29">
        <v>239</v>
      </c>
      <c r="G130" s="6">
        <v>0.81</v>
      </c>
      <c r="H130" s="50">
        <v>20.303000000000001</v>
      </c>
      <c r="I130" s="51">
        <v>3.38</v>
      </c>
      <c r="J130" s="56">
        <v>0.69</v>
      </c>
      <c r="K130" s="231">
        <v>1.3647151898733989</v>
      </c>
      <c r="L130" s="230">
        <f t="shared" si="3"/>
        <v>13647.15189873399</v>
      </c>
      <c r="M130" s="58" t="s">
        <v>130</v>
      </c>
      <c r="N130" s="108" t="s">
        <v>414</v>
      </c>
      <c r="O130" s="38" t="s">
        <v>394</v>
      </c>
      <c r="P130" s="108">
        <v>0.26259292371368542</v>
      </c>
      <c r="Q130" s="37">
        <v>5</v>
      </c>
      <c r="R130" s="251">
        <f t="shared" si="2"/>
        <v>98.175000000000011</v>
      </c>
    </row>
    <row r="131" spans="1:18" ht="15.6" x14ac:dyDescent="0.3">
      <c r="A131" s="4" t="s">
        <v>131</v>
      </c>
      <c r="B131" s="22">
        <v>4.88</v>
      </c>
      <c r="C131" s="28">
        <v>4.01</v>
      </c>
      <c r="D131" s="33">
        <v>78.52</v>
      </c>
      <c r="E131" s="27">
        <v>934.9</v>
      </c>
      <c r="F131" s="29">
        <v>346</v>
      </c>
      <c r="G131" s="6">
        <v>1.01</v>
      </c>
      <c r="H131" s="50">
        <v>24.443999999999999</v>
      </c>
      <c r="I131" s="51">
        <v>6.14</v>
      </c>
      <c r="J131" s="56">
        <v>0.89</v>
      </c>
      <c r="K131" s="231">
        <v>0.89073634204261332</v>
      </c>
      <c r="L131" s="230">
        <f t="shared" si="3"/>
        <v>8907.3634204261325</v>
      </c>
      <c r="M131" s="58" t="s">
        <v>131</v>
      </c>
      <c r="N131" s="108" t="s">
        <v>414</v>
      </c>
      <c r="O131" s="38" t="s">
        <v>394</v>
      </c>
      <c r="P131" s="108">
        <v>0.18589297353664697</v>
      </c>
      <c r="Q131" s="37">
        <v>5</v>
      </c>
      <c r="R131" s="251">
        <f t="shared" si="2"/>
        <v>98.175000000000011</v>
      </c>
    </row>
    <row r="132" spans="1:18" ht="15.6" x14ac:dyDescent="0.3">
      <c r="A132" s="4" t="s">
        <v>132</v>
      </c>
      <c r="B132" s="22">
        <v>5.19</v>
      </c>
      <c r="C132" s="28">
        <v>4.37</v>
      </c>
      <c r="D132" s="33">
        <v>88.78</v>
      </c>
      <c r="E132" s="29">
        <v>1338.3</v>
      </c>
      <c r="F132" s="29">
        <v>584</v>
      </c>
      <c r="G132" s="6">
        <v>0.99</v>
      </c>
      <c r="H132" s="50">
        <v>25.55</v>
      </c>
      <c r="I132" s="51">
        <v>4.12</v>
      </c>
      <c r="J132" s="95">
        <v>0.54</v>
      </c>
      <c r="K132" s="231">
        <v>2.1853146853158032</v>
      </c>
      <c r="L132" s="230">
        <f t="shared" si="3"/>
        <v>21853.146853158029</v>
      </c>
      <c r="M132" s="58" t="s">
        <v>132</v>
      </c>
      <c r="N132" s="108" t="s">
        <v>414</v>
      </c>
      <c r="O132" s="38" t="s">
        <v>394</v>
      </c>
      <c r="P132" s="108">
        <v>0.12813882778580926</v>
      </c>
      <c r="Q132" s="37">
        <v>5</v>
      </c>
      <c r="R132" s="251">
        <f t="shared" si="2"/>
        <v>98.175000000000011</v>
      </c>
    </row>
    <row r="133" spans="1:18" ht="16.2" thickBot="1" x14ac:dyDescent="0.35">
      <c r="A133" s="5" t="s">
        <v>133</v>
      </c>
      <c r="B133" s="254">
        <v>4.84</v>
      </c>
      <c r="C133" s="271">
        <v>3.87</v>
      </c>
      <c r="D133" s="35">
        <v>76.92</v>
      </c>
      <c r="E133" s="269">
        <v>1472.8</v>
      </c>
      <c r="F133" s="269">
        <v>346</v>
      </c>
      <c r="G133" s="8">
        <v>0.81</v>
      </c>
      <c r="H133" s="64">
        <v>26.303999999999998</v>
      </c>
      <c r="I133" s="55">
        <v>3.64</v>
      </c>
      <c r="J133" s="272">
        <v>0.35</v>
      </c>
      <c r="K133" s="273">
        <v>1.0636202481783779</v>
      </c>
      <c r="L133" s="259">
        <f t="shared" si="3"/>
        <v>10636.202481783777</v>
      </c>
      <c r="M133" s="59" t="s">
        <v>133</v>
      </c>
      <c r="N133" s="260" t="s">
        <v>414</v>
      </c>
      <c r="O133" s="119" t="s">
        <v>394</v>
      </c>
      <c r="P133" s="260">
        <v>0.19353241080527631</v>
      </c>
      <c r="Q133" s="213">
        <v>5</v>
      </c>
      <c r="R133" s="261">
        <f t="shared" ref="R133:R196" si="4">$U$4*Q133</f>
        <v>98.175000000000011</v>
      </c>
    </row>
    <row r="134" spans="1:18" ht="15.6" x14ac:dyDescent="0.3">
      <c r="A134" s="3" t="s">
        <v>134</v>
      </c>
      <c r="B134" s="18" t="s">
        <v>34</v>
      </c>
      <c r="C134" s="26" t="s">
        <v>34</v>
      </c>
      <c r="D134" s="34" t="s">
        <v>34</v>
      </c>
      <c r="E134" s="30" t="s">
        <v>34</v>
      </c>
      <c r="F134" s="30" t="s">
        <v>34</v>
      </c>
      <c r="G134" s="7">
        <v>0.93</v>
      </c>
      <c r="H134" s="53">
        <v>34.250999999999998</v>
      </c>
      <c r="I134" s="54">
        <v>14.92</v>
      </c>
      <c r="J134" s="113">
        <v>0.11</v>
      </c>
      <c r="K134" s="262">
        <v>1.037735849056699</v>
      </c>
      <c r="L134" s="248">
        <f t="shared" ref="L134:L197" si="5">K134*10*1000</f>
        <v>10377.35849056699</v>
      </c>
      <c r="M134" s="57" t="s">
        <v>134</v>
      </c>
      <c r="N134" s="249" t="s">
        <v>416</v>
      </c>
      <c r="O134" s="118" t="s">
        <v>394</v>
      </c>
      <c r="P134" s="249">
        <v>6.1319216476198063E-2</v>
      </c>
      <c r="Q134" s="212">
        <v>5</v>
      </c>
      <c r="R134" s="250">
        <f t="shared" si="4"/>
        <v>98.175000000000011</v>
      </c>
    </row>
    <row r="135" spans="1:18" ht="15.6" x14ac:dyDescent="0.3">
      <c r="A135" s="4" t="s">
        <v>135</v>
      </c>
      <c r="B135" s="22" t="s">
        <v>34</v>
      </c>
      <c r="C135" s="28" t="s">
        <v>34</v>
      </c>
      <c r="D135" s="33">
        <v>37.82</v>
      </c>
      <c r="E135" s="29">
        <v>440.8</v>
      </c>
      <c r="F135" s="29">
        <v>137</v>
      </c>
      <c r="G135" s="62">
        <v>0.28999999999999998</v>
      </c>
      <c r="H135" s="50">
        <v>12.202</v>
      </c>
      <c r="I135" s="51">
        <v>1.74</v>
      </c>
      <c r="J135" s="51"/>
      <c r="K135" s="231">
        <v>0.31298904538337707</v>
      </c>
      <c r="L135" s="230">
        <f t="shared" si="5"/>
        <v>3129.8904538337706</v>
      </c>
      <c r="M135" s="58" t="s">
        <v>135</v>
      </c>
      <c r="N135" s="108" t="s">
        <v>416</v>
      </c>
      <c r="O135" s="38" t="s">
        <v>395</v>
      </c>
      <c r="P135" s="108">
        <v>0.200662552255997</v>
      </c>
      <c r="Q135" s="37">
        <v>5</v>
      </c>
      <c r="R135" s="251">
        <f t="shared" si="4"/>
        <v>98.175000000000011</v>
      </c>
    </row>
    <row r="136" spans="1:18" ht="15.6" x14ac:dyDescent="0.3">
      <c r="A136" s="4" t="s">
        <v>136</v>
      </c>
      <c r="B136" s="22">
        <v>4.3499999999999996</v>
      </c>
      <c r="C136" s="28">
        <v>3.25</v>
      </c>
      <c r="D136" s="33">
        <v>13.46</v>
      </c>
      <c r="E136" s="27">
        <v>68.7</v>
      </c>
      <c r="F136" s="29">
        <v>114.1</v>
      </c>
      <c r="G136" s="62">
        <v>7.0000000000000007E-2</v>
      </c>
      <c r="H136" s="50">
        <v>1.976</v>
      </c>
      <c r="I136" s="63">
        <v>0.47</v>
      </c>
      <c r="J136" s="96">
        <v>0.01</v>
      </c>
      <c r="K136" s="229">
        <v>0.25135344160841971</v>
      </c>
      <c r="L136" s="230">
        <f t="shared" si="5"/>
        <v>2513.5344160841973</v>
      </c>
      <c r="M136" s="58" t="s">
        <v>136</v>
      </c>
      <c r="N136" s="108" t="s">
        <v>416</v>
      </c>
      <c r="O136" s="38" t="s">
        <v>404</v>
      </c>
      <c r="P136" s="108">
        <v>0.84120390243967058</v>
      </c>
      <c r="Q136" s="37">
        <v>10</v>
      </c>
      <c r="R136" s="251">
        <f t="shared" si="4"/>
        <v>196.35000000000002</v>
      </c>
    </row>
    <row r="137" spans="1:18" ht="15.6" x14ac:dyDescent="0.3">
      <c r="A137" s="4" t="s">
        <v>137</v>
      </c>
      <c r="B137" s="22">
        <v>4.68</v>
      </c>
      <c r="C137" s="28">
        <v>3.69</v>
      </c>
      <c r="D137" s="33">
        <v>8.65</v>
      </c>
      <c r="E137" s="27">
        <v>41.6</v>
      </c>
      <c r="F137" s="27">
        <v>379.7</v>
      </c>
      <c r="G137" s="62">
        <v>0.03</v>
      </c>
      <c r="H137" s="50">
        <v>1.0069999999999999</v>
      </c>
      <c r="I137" s="63">
        <v>0.17</v>
      </c>
      <c r="J137" s="96"/>
      <c r="K137" s="231">
        <v>9.132420091302916E-2</v>
      </c>
      <c r="L137" s="230">
        <f t="shared" si="5"/>
        <v>913.24200913029165</v>
      </c>
      <c r="M137" s="58" t="s">
        <v>137</v>
      </c>
      <c r="N137" s="108" t="s">
        <v>416</v>
      </c>
      <c r="O137" s="38" t="s">
        <v>417</v>
      </c>
      <c r="P137" s="108">
        <v>0.77311105158528792</v>
      </c>
      <c r="Q137" s="37">
        <v>4</v>
      </c>
      <c r="R137" s="251">
        <f t="shared" si="4"/>
        <v>78.540000000000006</v>
      </c>
    </row>
    <row r="138" spans="1:18" ht="15.6" x14ac:dyDescent="0.3">
      <c r="A138" s="4" t="s">
        <v>138</v>
      </c>
      <c r="B138" s="22" t="s">
        <v>34</v>
      </c>
      <c r="C138" s="28" t="s">
        <v>34</v>
      </c>
      <c r="D138" s="33" t="s">
        <v>34</v>
      </c>
      <c r="E138" s="27" t="s">
        <v>34</v>
      </c>
      <c r="F138" s="27" t="s">
        <v>34</v>
      </c>
      <c r="G138" s="6">
        <v>0.95</v>
      </c>
      <c r="H138" s="50">
        <v>33.356000000000002</v>
      </c>
      <c r="I138" s="51">
        <v>7.28</v>
      </c>
      <c r="J138" s="95">
        <v>0.2</v>
      </c>
      <c r="K138" s="229">
        <v>0.45908722657293832</v>
      </c>
      <c r="L138" s="230">
        <f t="shared" si="5"/>
        <v>4590.8722657293838</v>
      </c>
      <c r="M138" s="58" t="s">
        <v>138</v>
      </c>
      <c r="N138" s="108" t="s">
        <v>416</v>
      </c>
      <c r="O138" s="38" t="s">
        <v>394</v>
      </c>
      <c r="P138" s="108">
        <v>6.3967554729322904E-2</v>
      </c>
      <c r="Q138" s="37">
        <v>5</v>
      </c>
      <c r="R138" s="251">
        <f t="shared" si="4"/>
        <v>98.175000000000011</v>
      </c>
    </row>
    <row r="139" spans="1:18" ht="15.6" x14ac:dyDescent="0.3">
      <c r="A139" s="4" t="s">
        <v>139</v>
      </c>
      <c r="B139" s="22" t="s">
        <v>34</v>
      </c>
      <c r="C139" s="28" t="s">
        <v>34</v>
      </c>
      <c r="D139" s="33">
        <v>35.25</v>
      </c>
      <c r="E139" s="27">
        <v>540.20000000000005</v>
      </c>
      <c r="F139" s="29">
        <v>290</v>
      </c>
      <c r="G139" s="62">
        <v>0.25</v>
      </c>
      <c r="H139" s="50">
        <v>11.638999999999999</v>
      </c>
      <c r="I139" s="51">
        <v>2.68</v>
      </c>
      <c r="J139" s="67">
        <v>0.13</v>
      </c>
      <c r="K139" s="231">
        <v>0.27522935779915336</v>
      </c>
      <c r="L139" s="230">
        <f t="shared" si="5"/>
        <v>2752.2935779915338</v>
      </c>
      <c r="M139" s="58" t="s">
        <v>139</v>
      </c>
      <c r="N139" s="108" t="s">
        <v>416</v>
      </c>
      <c r="O139" s="38" t="s">
        <v>395</v>
      </c>
      <c r="P139" s="108">
        <v>0.22755337144157223</v>
      </c>
      <c r="Q139" s="37">
        <v>5</v>
      </c>
      <c r="R139" s="251">
        <f t="shared" si="4"/>
        <v>98.175000000000011</v>
      </c>
    </row>
    <row r="140" spans="1:18" ht="15.6" x14ac:dyDescent="0.3">
      <c r="A140" s="4" t="s">
        <v>140</v>
      </c>
      <c r="B140" s="22">
        <v>4.13</v>
      </c>
      <c r="C140" s="28">
        <v>3.12</v>
      </c>
      <c r="D140" s="33">
        <v>25.64</v>
      </c>
      <c r="E140" s="29">
        <v>139.4</v>
      </c>
      <c r="F140" s="29">
        <v>249.3</v>
      </c>
      <c r="G140" s="62">
        <v>0.11</v>
      </c>
      <c r="H140" s="129">
        <v>4.08</v>
      </c>
      <c r="I140" s="51">
        <v>0.93</v>
      </c>
      <c r="J140" s="51"/>
      <c r="K140" s="231">
        <v>1.0223048327130231</v>
      </c>
      <c r="L140" s="230">
        <f t="shared" si="5"/>
        <v>10223.048327130231</v>
      </c>
      <c r="M140" s="58" t="s">
        <v>140</v>
      </c>
      <c r="N140" s="108" t="s">
        <v>416</v>
      </c>
      <c r="O140" s="38" t="s">
        <v>408</v>
      </c>
      <c r="P140" s="108">
        <v>0.55725450742835037</v>
      </c>
      <c r="Q140" s="37">
        <v>6</v>
      </c>
      <c r="R140" s="251">
        <f t="shared" si="4"/>
        <v>117.81</v>
      </c>
    </row>
    <row r="141" spans="1:18" ht="15.6" x14ac:dyDescent="0.3">
      <c r="A141" s="4" t="s">
        <v>141</v>
      </c>
      <c r="B141" s="22" t="s">
        <v>34</v>
      </c>
      <c r="C141" s="28" t="s">
        <v>34</v>
      </c>
      <c r="D141" s="33" t="s">
        <v>34</v>
      </c>
      <c r="E141" s="27" t="s">
        <v>34</v>
      </c>
      <c r="F141" s="27" t="s">
        <v>34</v>
      </c>
      <c r="G141" s="6">
        <v>0.88</v>
      </c>
      <c r="H141" s="50">
        <v>28.515999999999998</v>
      </c>
      <c r="I141" s="51">
        <v>5.9</v>
      </c>
      <c r="J141" s="112">
        <v>0.13</v>
      </c>
      <c r="K141" s="231">
        <v>0.19175455417021464</v>
      </c>
      <c r="L141" s="230">
        <f t="shared" si="5"/>
        <v>1917.5455417021462</v>
      </c>
      <c r="M141" s="58" t="s">
        <v>141</v>
      </c>
      <c r="N141" s="108" t="s">
        <v>416</v>
      </c>
      <c r="O141" s="38" t="s">
        <v>394</v>
      </c>
      <c r="P141" s="108">
        <v>7.4357189414658784E-2</v>
      </c>
      <c r="Q141" s="37">
        <v>5</v>
      </c>
      <c r="R141" s="251">
        <f t="shared" si="4"/>
        <v>98.175000000000011</v>
      </c>
    </row>
    <row r="142" spans="1:18" ht="15.6" x14ac:dyDescent="0.3">
      <c r="A142" s="4" t="s">
        <v>142</v>
      </c>
      <c r="B142" s="22" t="s">
        <v>34</v>
      </c>
      <c r="C142" s="28" t="s">
        <v>34</v>
      </c>
      <c r="D142" s="33" t="s">
        <v>34</v>
      </c>
      <c r="E142" s="27" t="s">
        <v>34</v>
      </c>
      <c r="F142" s="27" t="s">
        <v>34</v>
      </c>
      <c r="G142" s="6">
        <v>0.74</v>
      </c>
      <c r="H142" s="50">
        <v>31.276</v>
      </c>
      <c r="I142" s="51">
        <v>9.58</v>
      </c>
      <c r="J142" s="51"/>
      <c r="K142" s="231">
        <v>0.69860279441132223</v>
      </c>
      <c r="L142" s="230">
        <f t="shared" si="5"/>
        <v>6986.0279441132225</v>
      </c>
      <c r="M142" s="58" t="s">
        <v>142</v>
      </c>
      <c r="N142" s="108" t="s">
        <v>416</v>
      </c>
      <c r="O142" s="38" t="s">
        <v>395</v>
      </c>
      <c r="P142" s="108">
        <v>8.4950542427158118E-2</v>
      </c>
      <c r="Q142" s="37">
        <v>5</v>
      </c>
      <c r="R142" s="251">
        <f t="shared" si="4"/>
        <v>98.175000000000011</v>
      </c>
    </row>
    <row r="143" spans="1:18" ht="15.6" x14ac:dyDescent="0.3">
      <c r="A143" s="4" t="s">
        <v>143</v>
      </c>
      <c r="B143" s="22">
        <v>4.1900000000000004</v>
      </c>
      <c r="C143" s="28">
        <v>3</v>
      </c>
      <c r="D143" s="33">
        <v>22.43</v>
      </c>
      <c r="E143" s="27">
        <v>104.3</v>
      </c>
      <c r="F143" s="29">
        <v>154.5</v>
      </c>
      <c r="G143" s="62">
        <v>0.1</v>
      </c>
      <c r="H143" s="50">
        <v>4.4249999999999998</v>
      </c>
      <c r="I143" s="51">
        <v>0.81</v>
      </c>
      <c r="J143" s="67">
        <v>0.06</v>
      </c>
      <c r="K143" s="231">
        <v>0.62222222222235102</v>
      </c>
      <c r="L143" s="230">
        <f t="shared" si="5"/>
        <v>6222.2222222235105</v>
      </c>
      <c r="M143" s="58" t="s">
        <v>143</v>
      </c>
      <c r="N143" s="108" t="s">
        <v>416</v>
      </c>
      <c r="O143" s="38" t="s">
        <v>404</v>
      </c>
      <c r="P143" s="108">
        <v>0.50180916938536513</v>
      </c>
      <c r="Q143" s="37">
        <v>10</v>
      </c>
      <c r="R143" s="251">
        <f t="shared" si="4"/>
        <v>196.35000000000002</v>
      </c>
    </row>
    <row r="144" spans="1:18" ht="15.6" x14ac:dyDescent="0.3">
      <c r="A144" s="4" t="s">
        <v>144</v>
      </c>
      <c r="B144" s="22">
        <v>4.34</v>
      </c>
      <c r="C144" s="28">
        <v>3.28</v>
      </c>
      <c r="D144" s="33">
        <v>54.48</v>
      </c>
      <c r="E144" s="27">
        <v>750.6</v>
      </c>
      <c r="F144" s="29">
        <v>265</v>
      </c>
      <c r="G144" s="6">
        <v>0.4</v>
      </c>
      <c r="H144" s="50">
        <v>15.545</v>
      </c>
      <c r="I144" s="51">
        <v>2.9</v>
      </c>
      <c r="J144" s="95">
        <v>0</v>
      </c>
      <c r="K144" s="229">
        <v>1546.1354581673306</v>
      </c>
      <c r="L144" s="230">
        <f t="shared" si="5"/>
        <v>15461354.581673305</v>
      </c>
      <c r="M144" s="58" t="s">
        <v>144</v>
      </c>
      <c r="N144" s="108" t="s">
        <v>416</v>
      </c>
      <c r="O144" s="38" t="s">
        <v>394</v>
      </c>
      <c r="P144" s="108">
        <v>0.22378458238904841</v>
      </c>
      <c r="Q144" s="37">
        <v>5</v>
      </c>
      <c r="R144" s="251">
        <f t="shared" si="4"/>
        <v>98.175000000000011</v>
      </c>
    </row>
    <row r="145" spans="1:18" ht="15.6" x14ac:dyDescent="0.3">
      <c r="A145" s="4" t="s">
        <v>145</v>
      </c>
      <c r="B145" s="22">
        <v>4.3899999999999997</v>
      </c>
      <c r="C145" s="28">
        <v>3.39</v>
      </c>
      <c r="D145" s="33">
        <v>43.91</v>
      </c>
      <c r="E145" s="27">
        <v>718.6</v>
      </c>
      <c r="F145" s="29">
        <v>210</v>
      </c>
      <c r="G145" s="62">
        <v>0.48</v>
      </c>
      <c r="H145" s="50">
        <v>14.935</v>
      </c>
      <c r="I145" s="51">
        <v>4.46</v>
      </c>
      <c r="J145" s="56">
        <v>0.17</v>
      </c>
      <c r="K145" s="231">
        <v>0</v>
      </c>
      <c r="L145" s="230">
        <f t="shared" si="5"/>
        <v>0</v>
      </c>
      <c r="M145" s="58" t="s">
        <v>145</v>
      </c>
      <c r="N145" s="108" t="s">
        <v>416</v>
      </c>
      <c r="O145" s="38" t="s">
        <v>394</v>
      </c>
      <c r="P145" s="108">
        <v>0.25678695138952712</v>
      </c>
      <c r="Q145" s="37">
        <v>5</v>
      </c>
      <c r="R145" s="251">
        <f t="shared" si="4"/>
        <v>98.175000000000011</v>
      </c>
    </row>
    <row r="146" spans="1:18" ht="15.6" x14ac:dyDescent="0.3">
      <c r="A146" s="4" t="s">
        <v>146</v>
      </c>
      <c r="B146" s="22">
        <v>4.58</v>
      </c>
      <c r="C146" s="28">
        <v>3.47</v>
      </c>
      <c r="D146" s="33">
        <v>33.33</v>
      </c>
      <c r="E146" s="27">
        <v>266.39999999999998</v>
      </c>
      <c r="F146" s="29">
        <v>295</v>
      </c>
      <c r="G146" s="62">
        <v>0.2</v>
      </c>
      <c r="H146" s="50">
        <v>7.4219999999999997</v>
      </c>
      <c r="I146" s="67">
        <v>1.96</v>
      </c>
      <c r="J146" s="56">
        <v>0</v>
      </c>
      <c r="K146" s="229">
        <v>0.41625371655077481</v>
      </c>
      <c r="L146" s="230">
        <f t="shared" si="5"/>
        <v>4162.5371655077479</v>
      </c>
      <c r="M146" s="58" t="s">
        <v>146</v>
      </c>
      <c r="N146" s="108" t="s">
        <v>416</v>
      </c>
      <c r="O146" s="38" t="s">
        <v>394</v>
      </c>
      <c r="P146" s="108">
        <v>0.53516804545837982</v>
      </c>
      <c r="Q146" s="37">
        <v>5</v>
      </c>
      <c r="R146" s="251">
        <f t="shared" si="4"/>
        <v>98.175000000000011</v>
      </c>
    </row>
    <row r="147" spans="1:18" ht="15.6" x14ac:dyDescent="0.3">
      <c r="A147" s="4" t="s">
        <v>147</v>
      </c>
      <c r="B147" s="22">
        <v>4.46</v>
      </c>
      <c r="C147" s="28">
        <v>3.38</v>
      </c>
      <c r="D147" s="33">
        <v>43.91</v>
      </c>
      <c r="E147" s="27">
        <v>551.1</v>
      </c>
      <c r="F147" s="29">
        <v>180</v>
      </c>
      <c r="G147" s="62">
        <v>0.3</v>
      </c>
      <c r="H147" s="50">
        <v>10.337999999999999</v>
      </c>
      <c r="I147" s="67">
        <v>2.58</v>
      </c>
      <c r="J147" s="56">
        <v>0.1</v>
      </c>
      <c r="K147" s="231">
        <v>1.196410767697663</v>
      </c>
      <c r="L147" s="230">
        <f t="shared" si="5"/>
        <v>11964.10767697663</v>
      </c>
      <c r="M147" s="58" t="s">
        <v>147</v>
      </c>
      <c r="N147" s="108" t="s">
        <v>416</v>
      </c>
      <c r="O147" s="38" t="s">
        <v>394</v>
      </c>
      <c r="P147" s="108">
        <v>0.33022740833195041</v>
      </c>
      <c r="Q147" s="37">
        <v>5</v>
      </c>
      <c r="R147" s="251">
        <f t="shared" si="4"/>
        <v>98.175000000000011</v>
      </c>
    </row>
    <row r="148" spans="1:18" ht="16.2" thickBot="1" x14ac:dyDescent="0.35">
      <c r="A148" s="5" t="s">
        <v>148</v>
      </c>
      <c r="B148" s="254">
        <v>4.05</v>
      </c>
      <c r="C148" s="271">
        <v>2.78</v>
      </c>
      <c r="D148" s="35">
        <v>40.700000000000003</v>
      </c>
      <c r="E148" s="266">
        <v>168.2</v>
      </c>
      <c r="F148" s="269">
        <v>103</v>
      </c>
      <c r="G148" s="66">
        <v>0.17</v>
      </c>
      <c r="H148" s="64">
        <v>5.673</v>
      </c>
      <c r="I148" s="55">
        <v>1.1000000000000001</v>
      </c>
      <c r="J148" s="274">
        <v>0.21</v>
      </c>
      <c r="K148" s="273">
        <v>0.72110699668685607</v>
      </c>
      <c r="L148" s="259">
        <f t="shared" si="5"/>
        <v>7211.0699668685602</v>
      </c>
      <c r="M148" s="59" t="s">
        <v>148</v>
      </c>
      <c r="N148" s="260" t="s">
        <v>416</v>
      </c>
      <c r="O148" s="119" t="s">
        <v>394</v>
      </c>
      <c r="P148" s="260">
        <v>0.51326832528830912</v>
      </c>
      <c r="Q148" s="213">
        <v>5</v>
      </c>
      <c r="R148" s="261">
        <f t="shared" si="4"/>
        <v>98.175000000000011</v>
      </c>
    </row>
    <row r="149" spans="1:18" ht="15.6" x14ac:dyDescent="0.3">
      <c r="A149" s="3" t="s">
        <v>149</v>
      </c>
      <c r="B149" s="18" t="s">
        <v>34</v>
      </c>
      <c r="C149" s="26" t="s">
        <v>34</v>
      </c>
      <c r="D149" s="34">
        <v>61.6</v>
      </c>
      <c r="E149" s="117">
        <v>862</v>
      </c>
      <c r="F149" s="117">
        <v>392</v>
      </c>
      <c r="G149" s="7">
        <v>0.57999999999999996</v>
      </c>
      <c r="H149" s="53">
        <v>16.181000000000001</v>
      </c>
      <c r="I149" s="54">
        <v>1.8</v>
      </c>
      <c r="J149" s="113">
        <v>0.05</v>
      </c>
      <c r="K149" s="262">
        <v>0.77071290944114823</v>
      </c>
      <c r="L149" s="248">
        <f t="shared" si="5"/>
        <v>7707.1290944114826</v>
      </c>
      <c r="M149" s="57" t="s">
        <v>149</v>
      </c>
      <c r="N149" s="249" t="s">
        <v>418</v>
      </c>
      <c r="O149" s="118" t="s">
        <v>394</v>
      </c>
      <c r="P149" s="249">
        <v>0.15360361868124034</v>
      </c>
      <c r="Q149" s="212">
        <v>5</v>
      </c>
      <c r="R149" s="250">
        <f t="shared" si="4"/>
        <v>98.175000000000011</v>
      </c>
    </row>
    <row r="150" spans="1:18" ht="15.6" x14ac:dyDescent="0.3">
      <c r="A150" s="4" t="s">
        <v>150</v>
      </c>
      <c r="B150" s="22">
        <v>4.79</v>
      </c>
      <c r="C150" s="28">
        <v>3.71</v>
      </c>
      <c r="D150" s="33">
        <v>30.34</v>
      </c>
      <c r="E150" s="27">
        <v>114.1</v>
      </c>
      <c r="F150" s="29">
        <v>9.9</v>
      </c>
      <c r="G150" s="62">
        <v>0.14000000000000001</v>
      </c>
      <c r="H150" s="50">
        <v>3.7149999999999999</v>
      </c>
      <c r="I150" s="63">
        <v>0.97</v>
      </c>
      <c r="J150" s="67">
        <v>0.12</v>
      </c>
      <c r="K150" s="231">
        <v>0.57416267942449928</v>
      </c>
      <c r="L150" s="230">
        <f t="shared" si="5"/>
        <v>5741.6267942449922</v>
      </c>
      <c r="M150" s="58" t="s">
        <v>150</v>
      </c>
      <c r="N150" s="108" t="s">
        <v>418</v>
      </c>
      <c r="O150" s="38" t="s">
        <v>395</v>
      </c>
      <c r="P150" s="108">
        <v>0.93058531848263382</v>
      </c>
      <c r="Q150" s="37">
        <v>5</v>
      </c>
      <c r="R150" s="251">
        <f t="shared" si="4"/>
        <v>98.175000000000011</v>
      </c>
    </row>
    <row r="151" spans="1:18" ht="15.6" x14ac:dyDescent="0.3">
      <c r="A151" s="4" t="s">
        <v>151</v>
      </c>
      <c r="B151" s="22">
        <v>4.99</v>
      </c>
      <c r="C151" s="28">
        <v>3.9</v>
      </c>
      <c r="D151" s="33">
        <v>17.95</v>
      </c>
      <c r="E151" s="27">
        <v>82.9</v>
      </c>
      <c r="F151" s="29">
        <v>56.7</v>
      </c>
      <c r="G151" s="62">
        <v>0.05</v>
      </c>
      <c r="H151" s="50">
        <v>1.1000000000000001</v>
      </c>
      <c r="I151" s="61">
        <v>0.2009</v>
      </c>
      <c r="J151" s="98"/>
      <c r="K151" s="231">
        <v>0.69860279441132223</v>
      </c>
      <c r="L151" s="230">
        <f t="shared" si="5"/>
        <v>6986.0279441132225</v>
      </c>
      <c r="M151" s="58" t="s">
        <v>151</v>
      </c>
      <c r="N151" s="108" t="s">
        <v>418</v>
      </c>
      <c r="O151" s="38" t="s">
        <v>401</v>
      </c>
      <c r="P151" s="108">
        <v>1.3843835628797669</v>
      </c>
      <c r="Q151" s="37">
        <v>13</v>
      </c>
      <c r="R151" s="251">
        <f t="shared" si="4"/>
        <v>255.25500000000002</v>
      </c>
    </row>
    <row r="152" spans="1:18" ht="15.6" x14ac:dyDescent="0.3">
      <c r="A152" s="4" t="s">
        <v>152</v>
      </c>
      <c r="B152" s="22" t="s">
        <v>34</v>
      </c>
      <c r="C152" s="28" t="s">
        <v>34</v>
      </c>
      <c r="D152" s="33">
        <v>82.85</v>
      </c>
      <c r="E152" s="27">
        <v>793.4</v>
      </c>
      <c r="F152" s="29">
        <v>805</v>
      </c>
      <c r="G152" s="6">
        <v>0.73</v>
      </c>
      <c r="H152" s="50">
        <v>22.986000000000001</v>
      </c>
      <c r="I152" s="51">
        <v>4.26</v>
      </c>
      <c r="J152" s="112">
        <v>0.31</v>
      </c>
      <c r="K152" s="231">
        <v>0</v>
      </c>
      <c r="L152" s="230">
        <f t="shared" si="5"/>
        <v>0</v>
      </c>
      <c r="M152" s="58" t="s">
        <v>152</v>
      </c>
      <c r="N152" s="108" t="s">
        <v>418</v>
      </c>
      <c r="O152" s="38" t="s">
        <v>394</v>
      </c>
      <c r="P152" s="108">
        <v>0.11937893971778096</v>
      </c>
      <c r="Q152" s="37">
        <v>5</v>
      </c>
      <c r="R152" s="251">
        <f t="shared" si="4"/>
        <v>98.175000000000011</v>
      </c>
    </row>
    <row r="153" spans="1:18" ht="15.6" x14ac:dyDescent="0.3">
      <c r="A153" s="4" t="s">
        <v>153</v>
      </c>
      <c r="B153" s="22" t="s">
        <v>34</v>
      </c>
      <c r="C153" s="28" t="s">
        <v>34</v>
      </c>
      <c r="D153" s="33">
        <v>67.95</v>
      </c>
      <c r="E153" s="29">
        <v>533</v>
      </c>
      <c r="F153" s="29">
        <v>928</v>
      </c>
      <c r="G153" s="6">
        <v>0.56000000000000005</v>
      </c>
      <c r="H153" s="50">
        <v>16.698</v>
      </c>
      <c r="I153" s="51">
        <v>2.54</v>
      </c>
      <c r="J153" s="51"/>
      <c r="K153" s="231">
        <v>0.7987220447279918</v>
      </c>
      <c r="L153" s="230">
        <f t="shared" si="5"/>
        <v>7987.2204472799176</v>
      </c>
      <c r="M153" s="58" t="s">
        <v>153</v>
      </c>
      <c r="N153" s="108" t="s">
        <v>418</v>
      </c>
      <c r="O153" s="38" t="s">
        <v>395</v>
      </c>
      <c r="P153" s="108">
        <v>0.21410796184878461</v>
      </c>
      <c r="Q153" s="37">
        <v>5</v>
      </c>
      <c r="R153" s="251">
        <f t="shared" si="4"/>
        <v>98.175000000000011</v>
      </c>
    </row>
    <row r="154" spans="1:18" ht="15.6" x14ac:dyDescent="0.3">
      <c r="A154" s="4" t="s">
        <v>154</v>
      </c>
      <c r="B154" s="20">
        <v>5.33</v>
      </c>
      <c r="C154" s="25">
        <v>4.21</v>
      </c>
      <c r="D154" s="6">
        <v>16.989999999999998</v>
      </c>
      <c r="E154" s="29">
        <v>140.1</v>
      </c>
      <c r="F154" s="29">
        <v>87.7</v>
      </c>
      <c r="G154" s="62">
        <v>0.15</v>
      </c>
      <c r="H154" s="50">
        <v>3.7930000000000001</v>
      </c>
      <c r="I154" s="61">
        <v>0.92600000000000005</v>
      </c>
      <c r="J154" s="98">
        <v>0.04</v>
      </c>
      <c r="K154" s="229">
        <v>0.72591720619977596</v>
      </c>
      <c r="L154" s="230">
        <f t="shared" si="5"/>
        <v>7259.1720619977596</v>
      </c>
      <c r="M154" s="58" t="s">
        <v>154</v>
      </c>
      <c r="N154" s="108" t="s">
        <v>418</v>
      </c>
      <c r="O154" s="38" t="s">
        <v>419</v>
      </c>
      <c r="P154" s="108">
        <v>0.58248890259663222</v>
      </c>
      <c r="Q154" s="37">
        <v>7</v>
      </c>
      <c r="R154" s="251">
        <f t="shared" si="4"/>
        <v>137.44500000000002</v>
      </c>
    </row>
    <row r="155" spans="1:18" ht="18" x14ac:dyDescent="0.3">
      <c r="A155" s="4" t="s">
        <v>155</v>
      </c>
      <c r="B155" s="20">
        <v>5.39</v>
      </c>
      <c r="C155" s="25">
        <v>4.21</v>
      </c>
      <c r="D155" s="6">
        <v>19.23</v>
      </c>
      <c r="E155" s="29">
        <v>259.39999999999998</v>
      </c>
      <c r="F155" s="29">
        <v>3131.2</v>
      </c>
      <c r="G155" s="62">
        <v>0.24</v>
      </c>
      <c r="H155" s="50">
        <v>4.74</v>
      </c>
      <c r="I155" s="67">
        <v>0.69</v>
      </c>
      <c r="J155" s="106">
        <v>0.14000000000000001</v>
      </c>
      <c r="K155" s="231">
        <v>0.87804878048922463</v>
      </c>
      <c r="L155" s="230">
        <f t="shared" si="5"/>
        <v>8780.4878048922455</v>
      </c>
      <c r="M155" s="58" t="s">
        <v>155</v>
      </c>
      <c r="N155" s="108" t="s">
        <v>418</v>
      </c>
      <c r="O155" s="38" t="s">
        <v>394</v>
      </c>
      <c r="P155" s="108">
        <v>0.62826732097207594</v>
      </c>
      <c r="Q155" s="37">
        <v>5</v>
      </c>
      <c r="R155" s="251">
        <f t="shared" si="4"/>
        <v>98.175000000000011</v>
      </c>
    </row>
    <row r="156" spans="1:18" ht="15.6" x14ac:dyDescent="0.3">
      <c r="A156" s="4" t="s">
        <v>156</v>
      </c>
      <c r="B156" s="20">
        <v>5.51</v>
      </c>
      <c r="C156" s="25">
        <v>4.2699999999999996</v>
      </c>
      <c r="D156" s="6">
        <v>9.61</v>
      </c>
      <c r="E156" s="27">
        <v>120.7</v>
      </c>
      <c r="F156" s="27">
        <v>17.600000000000001</v>
      </c>
      <c r="G156" s="6">
        <v>0.06</v>
      </c>
      <c r="H156" s="130">
        <v>1.3</v>
      </c>
      <c r="I156" s="67">
        <v>0.22</v>
      </c>
      <c r="J156" s="97"/>
      <c r="K156" s="231">
        <v>0.59055118110098592</v>
      </c>
      <c r="L156" s="230">
        <f t="shared" si="5"/>
        <v>5905.5118110098592</v>
      </c>
      <c r="M156" s="58" t="s">
        <v>156</v>
      </c>
      <c r="N156" s="108" t="s">
        <v>418</v>
      </c>
      <c r="O156" s="38" t="s">
        <v>395</v>
      </c>
      <c r="P156" s="108">
        <v>1.1171913061643528</v>
      </c>
      <c r="Q156" s="37">
        <v>5</v>
      </c>
      <c r="R156" s="251">
        <f t="shared" si="4"/>
        <v>98.175000000000011</v>
      </c>
    </row>
    <row r="157" spans="1:18" ht="15.6" x14ac:dyDescent="0.3">
      <c r="A157" s="4" t="s">
        <v>157</v>
      </c>
      <c r="B157" s="20">
        <v>5.74</v>
      </c>
      <c r="C157" s="25">
        <v>4.1900000000000004</v>
      </c>
      <c r="D157" s="6">
        <v>12.82</v>
      </c>
      <c r="E157" s="27">
        <v>93.3</v>
      </c>
      <c r="F157" s="29">
        <v>88.9</v>
      </c>
      <c r="G157" s="62">
        <v>0.03</v>
      </c>
      <c r="H157" s="50">
        <v>0.5796</v>
      </c>
      <c r="I157" s="61">
        <v>0.1323</v>
      </c>
      <c r="J157" s="98"/>
      <c r="K157" s="231">
        <v>0.58823529411627618</v>
      </c>
      <c r="L157" s="230">
        <f t="shared" si="5"/>
        <v>5882.3529411627624</v>
      </c>
      <c r="M157" s="58" t="s">
        <v>157</v>
      </c>
      <c r="N157" s="108" t="s">
        <v>418</v>
      </c>
      <c r="O157" s="38" t="s">
        <v>401</v>
      </c>
      <c r="P157" s="108">
        <v>1.1398432170808732</v>
      </c>
      <c r="Q157" s="37">
        <v>13</v>
      </c>
      <c r="R157" s="251">
        <f t="shared" si="4"/>
        <v>255.25500000000002</v>
      </c>
    </row>
    <row r="158" spans="1:18" ht="18" x14ac:dyDescent="0.3">
      <c r="A158" s="4" t="s">
        <v>158</v>
      </c>
      <c r="B158" s="20">
        <v>5.73</v>
      </c>
      <c r="C158" s="25">
        <v>4.3899999999999997</v>
      </c>
      <c r="D158" s="6">
        <v>24.04</v>
      </c>
      <c r="E158" s="29">
        <v>275.7</v>
      </c>
      <c r="F158" s="29">
        <v>861.6</v>
      </c>
      <c r="G158" s="62">
        <v>0.36</v>
      </c>
      <c r="H158" s="50">
        <v>9.8880999999999997</v>
      </c>
      <c r="I158" s="67">
        <v>2.41</v>
      </c>
      <c r="J158" s="106">
        <v>0.16</v>
      </c>
      <c r="K158" s="229">
        <v>0.38535645472074526</v>
      </c>
      <c r="L158" s="230">
        <f t="shared" si="5"/>
        <v>3853.5645472074525</v>
      </c>
      <c r="M158" s="58" t="s">
        <v>158</v>
      </c>
      <c r="N158" s="108" t="s">
        <v>418</v>
      </c>
      <c r="O158" s="36" t="s">
        <v>394</v>
      </c>
      <c r="P158" s="108">
        <v>0.48311801286811867</v>
      </c>
      <c r="Q158" s="37">
        <v>5</v>
      </c>
      <c r="R158" s="251">
        <f t="shared" si="4"/>
        <v>98.175000000000011</v>
      </c>
    </row>
    <row r="159" spans="1:18" ht="15.6" x14ac:dyDescent="0.3">
      <c r="A159" s="4" t="s">
        <v>159</v>
      </c>
      <c r="B159" s="20">
        <v>5.18</v>
      </c>
      <c r="C159" s="25">
        <v>3.89</v>
      </c>
      <c r="D159" s="6">
        <v>25.64</v>
      </c>
      <c r="E159" s="29">
        <v>329.8</v>
      </c>
      <c r="F159" s="29">
        <v>266.5</v>
      </c>
      <c r="G159" s="62">
        <v>0.35</v>
      </c>
      <c r="H159" s="50">
        <v>9.9849999999999994</v>
      </c>
      <c r="I159" s="67">
        <v>2.5099999999999998</v>
      </c>
      <c r="J159" s="115">
        <v>0</v>
      </c>
      <c r="K159" s="229">
        <v>4.9117700563926441E-2</v>
      </c>
      <c r="L159" s="230">
        <f t="shared" si="5"/>
        <v>491.17700563926439</v>
      </c>
      <c r="M159" s="58" t="s">
        <v>159</v>
      </c>
      <c r="N159" s="108" t="s">
        <v>418</v>
      </c>
      <c r="O159" s="36" t="s">
        <v>394</v>
      </c>
      <c r="P159" s="108">
        <v>0.48311801286811867</v>
      </c>
      <c r="Q159" s="37">
        <v>5</v>
      </c>
      <c r="R159" s="251">
        <f t="shared" si="4"/>
        <v>98.175000000000011</v>
      </c>
    </row>
    <row r="160" spans="1:18" ht="15.6" x14ac:dyDescent="0.3">
      <c r="A160" s="4" t="s">
        <v>160</v>
      </c>
      <c r="B160" s="20">
        <v>5.23</v>
      </c>
      <c r="C160" s="25">
        <v>3.83</v>
      </c>
      <c r="D160" s="6">
        <v>38.46</v>
      </c>
      <c r="E160" s="27">
        <v>632.70000000000005</v>
      </c>
      <c r="F160" s="29">
        <v>326</v>
      </c>
      <c r="G160" s="6">
        <v>0.6</v>
      </c>
      <c r="H160" s="50">
        <v>15.693</v>
      </c>
      <c r="I160" s="51">
        <v>1.88</v>
      </c>
      <c r="J160" s="112">
        <v>0</v>
      </c>
      <c r="K160" s="229">
        <v>0.60864272671907838</v>
      </c>
      <c r="L160" s="230">
        <f t="shared" si="5"/>
        <v>6086.4272671907838</v>
      </c>
      <c r="M160" s="58" t="s">
        <v>160</v>
      </c>
      <c r="N160" s="108" t="s">
        <v>418</v>
      </c>
      <c r="O160" s="36" t="s">
        <v>394</v>
      </c>
      <c r="P160" s="108">
        <v>0.29223394031596722</v>
      </c>
      <c r="Q160" s="37">
        <v>5</v>
      </c>
      <c r="R160" s="251">
        <f t="shared" si="4"/>
        <v>98.175000000000011</v>
      </c>
    </row>
    <row r="161" spans="1:18" ht="18" x14ac:dyDescent="0.3">
      <c r="A161" s="4" t="s">
        <v>161</v>
      </c>
      <c r="B161" s="20">
        <v>4.9400000000000004</v>
      </c>
      <c r="C161" s="25">
        <v>3.83</v>
      </c>
      <c r="D161" s="6">
        <v>35.25</v>
      </c>
      <c r="E161" s="27">
        <v>443.8</v>
      </c>
      <c r="F161" s="29">
        <v>742.6</v>
      </c>
      <c r="G161" s="62">
        <v>0.41</v>
      </c>
      <c r="H161" s="50">
        <v>11.144</v>
      </c>
      <c r="I161" s="67">
        <v>2.65</v>
      </c>
      <c r="J161" s="106">
        <v>0.14000000000000001</v>
      </c>
      <c r="K161" s="229">
        <v>0.85592011412285918</v>
      </c>
      <c r="L161" s="230">
        <f t="shared" si="5"/>
        <v>8559.201141228592</v>
      </c>
      <c r="M161" s="58" t="s">
        <v>161</v>
      </c>
      <c r="N161" s="108" t="s">
        <v>418</v>
      </c>
      <c r="O161" s="36" t="s">
        <v>394</v>
      </c>
      <c r="P161" s="108">
        <v>0.437179530092761</v>
      </c>
      <c r="Q161" s="37">
        <v>5</v>
      </c>
      <c r="R161" s="251">
        <f t="shared" si="4"/>
        <v>98.175000000000011</v>
      </c>
    </row>
    <row r="162" spans="1:18" ht="15.6" x14ac:dyDescent="0.3">
      <c r="A162" s="4" t="s">
        <v>162</v>
      </c>
      <c r="B162" s="20">
        <v>4.88</v>
      </c>
      <c r="C162" s="25">
        <v>3.78</v>
      </c>
      <c r="D162" s="6">
        <v>48.07</v>
      </c>
      <c r="E162" s="29">
        <v>732.5</v>
      </c>
      <c r="F162" s="29">
        <v>355.8</v>
      </c>
      <c r="G162" s="6">
        <v>0.67</v>
      </c>
      <c r="H162" s="50">
        <v>21.032</v>
      </c>
      <c r="I162" s="51">
        <v>3.02</v>
      </c>
      <c r="J162" s="95">
        <v>0.12</v>
      </c>
      <c r="K162" s="229">
        <v>0.55346906503272975</v>
      </c>
      <c r="L162" s="230">
        <f t="shared" si="5"/>
        <v>5534.6906503272976</v>
      </c>
      <c r="M162" s="58" t="s">
        <v>162</v>
      </c>
      <c r="N162" s="108" t="s">
        <v>418</v>
      </c>
      <c r="O162" s="36" t="s">
        <v>394</v>
      </c>
      <c r="P162" s="108">
        <v>0.23162773798484118</v>
      </c>
      <c r="Q162" s="37">
        <v>5</v>
      </c>
      <c r="R162" s="251">
        <f t="shared" si="4"/>
        <v>98.175000000000011</v>
      </c>
    </row>
    <row r="163" spans="1:18" ht="15.6" x14ac:dyDescent="0.3">
      <c r="A163" s="4" t="s">
        <v>163</v>
      </c>
      <c r="B163" s="20">
        <v>5.57</v>
      </c>
      <c r="C163" s="25">
        <v>4.2699999999999996</v>
      </c>
      <c r="D163" s="6">
        <v>16.02</v>
      </c>
      <c r="E163" s="29">
        <v>375.1</v>
      </c>
      <c r="F163" s="29">
        <v>326</v>
      </c>
      <c r="G163" s="62">
        <v>0.17</v>
      </c>
      <c r="H163" s="50">
        <v>4.4349999999999996</v>
      </c>
      <c r="I163" s="67">
        <v>1.1200000000000001</v>
      </c>
      <c r="J163" s="115">
        <v>0</v>
      </c>
      <c r="K163" s="229">
        <v>0.6346687822292042</v>
      </c>
      <c r="L163" s="230">
        <f t="shared" si="5"/>
        <v>6346.6878222920413</v>
      </c>
      <c r="M163" s="58" t="s">
        <v>163</v>
      </c>
      <c r="N163" s="108" t="s">
        <v>418</v>
      </c>
      <c r="O163" s="36" t="s">
        <v>394</v>
      </c>
      <c r="P163" s="108">
        <v>0.62297064446582617</v>
      </c>
      <c r="Q163" s="37">
        <v>5</v>
      </c>
      <c r="R163" s="251">
        <f t="shared" si="4"/>
        <v>98.175000000000011</v>
      </c>
    </row>
    <row r="164" spans="1:18" ht="15.6" x14ac:dyDescent="0.3">
      <c r="A164" s="4" t="s">
        <v>164</v>
      </c>
      <c r="B164" s="20">
        <v>5.28</v>
      </c>
      <c r="C164" s="25">
        <v>4.17</v>
      </c>
      <c r="D164" s="6">
        <v>15.38</v>
      </c>
      <c r="E164" s="29">
        <v>266</v>
      </c>
      <c r="F164" s="27">
        <v>258</v>
      </c>
      <c r="G164" s="62">
        <v>0.19</v>
      </c>
      <c r="H164" s="50">
        <v>5.5270000000000001</v>
      </c>
      <c r="I164" s="67">
        <v>0.4</v>
      </c>
      <c r="J164" s="115">
        <v>0</v>
      </c>
      <c r="K164" s="231">
        <v>2.1825396825398826</v>
      </c>
      <c r="L164" s="230">
        <f t="shared" si="5"/>
        <v>21825.396825398828</v>
      </c>
      <c r="M164" s="58" t="s">
        <v>164</v>
      </c>
      <c r="N164" s="108" t="s">
        <v>418</v>
      </c>
      <c r="O164" s="36" t="s">
        <v>394</v>
      </c>
      <c r="P164" s="108">
        <v>0.63132309587952762</v>
      </c>
      <c r="Q164" s="37">
        <v>5</v>
      </c>
      <c r="R164" s="251">
        <f t="shared" si="4"/>
        <v>98.175000000000011</v>
      </c>
    </row>
    <row r="165" spans="1:18" ht="15.6" x14ac:dyDescent="0.3">
      <c r="A165" s="4" t="s">
        <v>165</v>
      </c>
      <c r="B165" s="20">
        <v>5.19</v>
      </c>
      <c r="C165" s="25">
        <v>3.75</v>
      </c>
      <c r="D165" s="6">
        <v>20.190000000000001</v>
      </c>
      <c r="E165" s="29">
        <v>289.3</v>
      </c>
      <c r="F165" s="29">
        <v>1006.2</v>
      </c>
      <c r="G165" s="62">
        <v>0.17</v>
      </c>
      <c r="H165" s="50">
        <v>5.1660000000000004</v>
      </c>
      <c r="I165" s="67">
        <v>0.32</v>
      </c>
      <c r="J165" s="115">
        <v>0</v>
      </c>
      <c r="K165" s="231">
        <v>0.8514664143800178</v>
      </c>
      <c r="L165" s="230">
        <f t="shared" si="5"/>
        <v>8514.6641438001789</v>
      </c>
      <c r="M165" s="58" t="s">
        <v>165</v>
      </c>
      <c r="N165" s="108" t="s">
        <v>418</v>
      </c>
      <c r="O165" s="36" t="s">
        <v>394</v>
      </c>
      <c r="P165" s="108">
        <v>0.56267001962544538</v>
      </c>
      <c r="Q165" s="37">
        <v>5</v>
      </c>
      <c r="R165" s="251">
        <f t="shared" si="4"/>
        <v>98.175000000000011</v>
      </c>
    </row>
    <row r="166" spans="1:18" ht="15.6" x14ac:dyDescent="0.3">
      <c r="A166" s="4" t="s">
        <v>166</v>
      </c>
      <c r="B166" s="20">
        <v>4.41</v>
      </c>
      <c r="C166" s="25">
        <v>3.26</v>
      </c>
      <c r="D166" s="6">
        <v>45.51</v>
      </c>
      <c r="E166" s="27">
        <v>524.1</v>
      </c>
      <c r="F166" s="29">
        <v>190</v>
      </c>
      <c r="G166" s="6">
        <v>0.56999999999999995</v>
      </c>
      <c r="H166" s="50">
        <v>20.318999999999999</v>
      </c>
      <c r="I166" s="51">
        <v>3.22</v>
      </c>
      <c r="J166" s="95">
        <v>0.09</v>
      </c>
      <c r="K166" s="231">
        <v>0.56390977443644563</v>
      </c>
      <c r="L166" s="230">
        <f t="shared" si="5"/>
        <v>5639.097744364456</v>
      </c>
      <c r="M166" s="58" t="s">
        <v>166</v>
      </c>
      <c r="N166" s="108" t="s">
        <v>418</v>
      </c>
      <c r="O166" s="36" t="s">
        <v>394</v>
      </c>
      <c r="P166" s="108">
        <v>0.27389929087125681</v>
      </c>
      <c r="Q166" s="37">
        <v>5</v>
      </c>
      <c r="R166" s="251">
        <f t="shared" si="4"/>
        <v>98.175000000000011</v>
      </c>
    </row>
    <row r="167" spans="1:18" ht="16.2" thickBot="1" x14ac:dyDescent="0.35">
      <c r="A167" s="5" t="s">
        <v>167</v>
      </c>
      <c r="B167" s="252">
        <v>5.09</v>
      </c>
      <c r="C167" s="275">
        <v>3.89</v>
      </c>
      <c r="D167" s="8">
        <v>24.04</v>
      </c>
      <c r="E167" s="269">
        <v>263</v>
      </c>
      <c r="F167" s="266">
        <v>619.29999999999995</v>
      </c>
      <c r="G167" s="66">
        <v>0.2</v>
      </c>
      <c r="H167" s="64">
        <v>7.0940000000000003</v>
      </c>
      <c r="I167" s="55">
        <v>0.56999999999999995</v>
      </c>
      <c r="J167" s="274">
        <v>0</v>
      </c>
      <c r="K167" s="258">
        <v>0.27803521779360596</v>
      </c>
      <c r="L167" s="259">
        <f t="shared" si="5"/>
        <v>2780.3521779360594</v>
      </c>
      <c r="M167" s="59" t="s">
        <v>167</v>
      </c>
      <c r="N167" s="260" t="s">
        <v>418</v>
      </c>
      <c r="O167" s="121" t="s">
        <v>394</v>
      </c>
      <c r="P167" s="260">
        <v>0.69009583326618262</v>
      </c>
      <c r="Q167" s="213">
        <v>5</v>
      </c>
      <c r="R167" s="261">
        <f t="shared" si="4"/>
        <v>98.175000000000011</v>
      </c>
    </row>
    <row r="168" spans="1:18" ht="15.6" x14ac:dyDescent="0.3">
      <c r="A168" s="3" t="s">
        <v>168</v>
      </c>
      <c r="B168" s="32" t="s">
        <v>34</v>
      </c>
      <c r="C168" s="32" t="s">
        <v>34</v>
      </c>
      <c r="D168" s="7" t="s">
        <v>34</v>
      </c>
      <c r="E168" s="30" t="s">
        <v>34</v>
      </c>
      <c r="F168" s="30" t="s">
        <v>34</v>
      </c>
      <c r="G168" s="7">
        <v>0.88</v>
      </c>
      <c r="H168" s="53">
        <v>29.702999999999999</v>
      </c>
      <c r="I168" s="54">
        <v>6.82</v>
      </c>
      <c r="J168" s="114">
        <v>0.15</v>
      </c>
      <c r="K168" s="262">
        <v>1.6129032258077487</v>
      </c>
      <c r="L168" s="248">
        <f t="shared" si="5"/>
        <v>16129.032258077486</v>
      </c>
      <c r="M168" s="57" t="s">
        <v>168</v>
      </c>
      <c r="N168" s="249" t="s">
        <v>420</v>
      </c>
      <c r="O168" s="118" t="s">
        <v>394</v>
      </c>
      <c r="P168" s="249">
        <v>7.0079104544226362E-2</v>
      </c>
      <c r="Q168" s="212">
        <v>5</v>
      </c>
      <c r="R168" s="250">
        <f t="shared" si="4"/>
        <v>98.175000000000011</v>
      </c>
    </row>
    <row r="169" spans="1:18" ht="15.6" x14ac:dyDescent="0.3">
      <c r="A169" s="4" t="s">
        <v>169</v>
      </c>
      <c r="B169" s="31" t="s">
        <v>34</v>
      </c>
      <c r="C169" s="31" t="s">
        <v>34</v>
      </c>
      <c r="D169" s="6" t="s">
        <v>34</v>
      </c>
      <c r="E169" s="27">
        <v>1185.8</v>
      </c>
      <c r="F169" s="29">
        <v>253.7</v>
      </c>
      <c r="G169" s="6">
        <v>1.01</v>
      </c>
      <c r="H169" s="50">
        <v>35.756999999999998</v>
      </c>
      <c r="I169" s="51">
        <v>7.32</v>
      </c>
      <c r="J169" s="51"/>
      <c r="K169" s="231">
        <v>0.94786729857767382</v>
      </c>
      <c r="L169" s="230">
        <f t="shared" si="5"/>
        <v>9478.6729857767386</v>
      </c>
      <c r="M169" s="58" t="s">
        <v>169</v>
      </c>
      <c r="N169" s="108" t="s">
        <v>420</v>
      </c>
      <c r="O169" s="38" t="s">
        <v>395</v>
      </c>
      <c r="P169" s="108">
        <v>0.10776699506946438</v>
      </c>
      <c r="Q169" s="37">
        <v>5</v>
      </c>
      <c r="R169" s="251">
        <f t="shared" si="4"/>
        <v>98.175000000000011</v>
      </c>
    </row>
    <row r="170" spans="1:18" ht="15.6" x14ac:dyDescent="0.3">
      <c r="A170" s="4" t="s">
        <v>170</v>
      </c>
      <c r="B170" s="20">
        <v>5.08</v>
      </c>
      <c r="C170" s="25">
        <v>3.87</v>
      </c>
      <c r="D170" s="6">
        <v>46.47</v>
      </c>
      <c r="E170" s="29">
        <v>166.4</v>
      </c>
      <c r="F170" s="29">
        <v>16.3</v>
      </c>
      <c r="G170" s="62">
        <v>0.28999999999999998</v>
      </c>
      <c r="H170" s="129">
        <v>5.4390000000000001</v>
      </c>
      <c r="I170" s="67">
        <v>0.38</v>
      </c>
      <c r="J170" s="97"/>
      <c r="K170" s="231">
        <v>3.3866415804331997</v>
      </c>
      <c r="L170" s="230">
        <f t="shared" si="5"/>
        <v>33866.415804331999</v>
      </c>
      <c r="M170" s="58" t="s">
        <v>170</v>
      </c>
      <c r="N170" s="108" t="s">
        <v>420</v>
      </c>
      <c r="O170" s="38" t="s">
        <v>400</v>
      </c>
      <c r="P170" s="108">
        <v>0.68589414276843641</v>
      </c>
      <c r="Q170" s="37">
        <v>12</v>
      </c>
      <c r="R170" s="251">
        <f t="shared" si="4"/>
        <v>235.62</v>
      </c>
    </row>
    <row r="171" spans="1:18" ht="15.6" x14ac:dyDescent="0.3">
      <c r="A171" s="4" t="s">
        <v>171</v>
      </c>
      <c r="B171" s="31" t="s">
        <v>34</v>
      </c>
      <c r="C171" s="31" t="s">
        <v>34</v>
      </c>
      <c r="D171" s="6" t="s">
        <v>34</v>
      </c>
      <c r="E171" s="27" t="s">
        <v>34</v>
      </c>
      <c r="F171" s="27" t="s">
        <v>34</v>
      </c>
      <c r="G171" s="6">
        <v>1.07</v>
      </c>
      <c r="H171" s="50">
        <v>29.925000000000001</v>
      </c>
      <c r="I171" s="51">
        <v>6.54</v>
      </c>
      <c r="J171" s="95">
        <v>0.11</v>
      </c>
      <c r="K171" s="231">
        <v>1.4648437500000555</v>
      </c>
      <c r="L171" s="230">
        <f t="shared" si="5"/>
        <v>14648.437500000555</v>
      </c>
      <c r="M171" s="58" t="s">
        <v>171</v>
      </c>
      <c r="N171" s="108" t="s">
        <v>420</v>
      </c>
      <c r="O171" s="38" t="s">
        <v>394</v>
      </c>
      <c r="P171" s="108">
        <v>9.5340177112493998E-2</v>
      </c>
      <c r="Q171" s="37">
        <v>5</v>
      </c>
      <c r="R171" s="251">
        <f t="shared" si="4"/>
        <v>98.175000000000011</v>
      </c>
    </row>
    <row r="172" spans="1:18" ht="15.6" x14ac:dyDescent="0.3">
      <c r="A172" s="4" t="s">
        <v>172</v>
      </c>
      <c r="B172" s="31" t="s">
        <v>34</v>
      </c>
      <c r="C172" s="31" t="s">
        <v>34</v>
      </c>
      <c r="D172" s="6" t="s">
        <v>34</v>
      </c>
      <c r="E172" s="27" t="s">
        <v>34</v>
      </c>
      <c r="F172" s="27" t="s">
        <v>34</v>
      </c>
      <c r="G172" s="6">
        <v>1.1200000000000001</v>
      </c>
      <c r="H172" s="50">
        <v>33.889000000000003</v>
      </c>
      <c r="I172" s="51">
        <v>5.78</v>
      </c>
      <c r="J172" s="51"/>
      <c r="K172" s="231">
        <v>1.5369836695483416</v>
      </c>
      <c r="L172" s="230">
        <f t="shared" si="5"/>
        <v>15369.836695483416</v>
      </c>
      <c r="M172" s="58" t="s">
        <v>172</v>
      </c>
      <c r="N172" s="108" t="s">
        <v>420</v>
      </c>
      <c r="O172" s="38" t="s">
        <v>395</v>
      </c>
      <c r="P172" s="108">
        <v>0.12773139113148235</v>
      </c>
      <c r="Q172" s="37">
        <v>5</v>
      </c>
      <c r="R172" s="251">
        <f t="shared" si="4"/>
        <v>98.175000000000011</v>
      </c>
    </row>
    <row r="173" spans="1:18" ht="15.6" x14ac:dyDescent="0.3">
      <c r="A173" s="4" t="s">
        <v>173</v>
      </c>
      <c r="B173" s="20">
        <v>5</v>
      </c>
      <c r="C173" s="25">
        <v>3.79</v>
      </c>
      <c r="D173" s="6">
        <v>20.83</v>
      </c>
      <c r="E173" s="27">
        <v>74.5</v>
      </c>
      <c r="F173" s="29">
        <v>154.1</v>
      </c>
      <c r="G173" s="62">
        <v>7.0000000000000007E-2</v>
      </c>
      <c r="H173" s="50">
        <v>1.748</v>
      </c>
      <c r="I173" s="61">
        <v>0.38990000000000002</v>
      </c>
      <c r="J173" s="98"/>
      <c r="K173" s="231">
        <v>0.82796688132445151</v>
      </c>
      <c r="L173" s="230">
        <f t="shared" si="5"/>
        <v>8279.6688132445142</v>
      </c>
      <c r="M173" s="58" t="s">
        <v>173</v>
      </c>
      <c r="N173" s="108" t="s">
        <v>420</v>
      </c>
      <c r="O173" s="38" t="s">
        <v>404</v>
      </c>
      <c r="P173" s="108">
        <v>1.1811079313118849</v>
      </c>
      <c r="Q173" s="37">
        <v>10</v>
      </c>
      <c r="R173" s="251">
        <f t="shared" si="4"/>
        <v>196.35000000000002</v>
      </c>
    </row>
    <row r="174" spans="1:18" ht="15.6" x14ac:dyDescent="0.3">
      <c r="A174" s="4" t="s">
        <v>174</v>
      </c>
      <c r="B174" s="31" t="s">
        <v>34</v>
      </c>
      <c r="C174" s="31" t="s">
        <v>34</v>
      </c>
      <c r="D174" s="6">
        <v>90.3</v>
      </c>
      <c r="E174" s="27">
        <v>901.7</v>
      </c>
      <c r="F174" s="29">
        <v>436.5</v>
      </c>
      <c r="G174" s="6">
        <v>0.92</v>
      </c>
      <c r="H174" s="50">
        <v>30.355</v>
      </c>
      <c r="I174" s="51">
        <v>3.48</v>
      </c>
      <c r="J174" s="95">
        <v>0.6</v>
      </c>
      <c r="K174" s="231">
        <v>19.658119658119393</v>
      </c>
      <c r="L174" s="230">
        <f t="shared" si="5"/>
        <v>196581.19658119392</v>
      </c>
      <c r="M174" s="58" t="s">
        <v>174</v>
      </c>
      <c r="N174" s="108" t="s">
        <v>420</v>
      </c>
      <c r="O174" s="38" t="s">
        <v>394</v>
      </c>
      <c r="P174" s="108">
        <v>6.6208456328120835E-2</v>
      </c>
      <c r="Q174" s="37">
        <v>5</v>
      </c>
      <c r="R174" s="251">
        <f t="shared" si="4"/>
        <v>98.175000000000011</v>
      </c>
    </row>
    <row r="175" spans="1:18" ht="15.6" x14ac:dyDescent="0.3">
      <c r="A175" s="4" t="s">
        <v>175</v>
      </c>
      <c r="B175" s="31" t="s">
        <v>34</v>
      </c>
      <c r="C175" s="31" t="s">
        <v>34</v>
      </c>
      <c r="D175" s="6" t="s">
        <v>34</v>
      </c>
      <c r="E175" s="27" t="s">
        <v>34</v>
      </c>
      <c r="F175" s="27" t="s">
        <v>34</v>
      </c>
      <c r="G175" s="6">
        <v>0.66</v>
      </c>
      <c r="H175" s="50">
        <v>35.218000000000004</v>
      </c>
      <c r="I175" s="51">
        <v>7.86</v>
      </c>
      <c r="J175" s="51"/>
      <c r="K175" s="231">
        <v>0.2857142857153116</v>
      </c>
      <c r="L175" s="230">
        <f t="shared" si="5"/>
        <v>2857.142857153116</v>
      </c>
      <c r="M175" s="58" t="s">
        <v>175</v>
      </c>
      <c r="N175" s="108" t="s">
        <v>420</v>
      </c>
      <c r="O175" s="38" t="s">
        <v>395</v>
      </c>
      <c r="P175" s="108">
        <v>7.1097696180043607E-2</v>
      </c>
      <c r="Q175" s="37">
        <v>5</v>
      </c>
      <c r="R175" s="251">
        <f t="shared" si="4"/>
        <v>98.175000000000011</v>
      </c>
    </row>
    <row r="176" spans="1:18" ht="15.6" x14ac:dyDescent="0.3">
      <c r="A176" s="4" t="s">
        <v>176</v>
      </c>
      <c r="B176" s="20">
        <v>4.68</v>
      </c>
      <c r="C176" s="25">
        <v>3.51</v>
      </c>
      <c r="D176" s="6">
        <v>24.04</v>
      </c>
      <c r="E176" s="27">
        <v>123.1</v>
      </c>
      <c r="F176" s="29">
        <v>85.6</v>
      </c>
      <c r="G176" s="62">
        <v>0.14000000000000001</v>
      </c>
      <c r="H176" s="50">
        <v>4.5449999999999999</v>
      </c>
      <c r="I176" s="67">
        <v>0.24</v>
      </c>
      <c r="J176" s="67">
        <v>0.12</v>
      </c>
      <c r="K176" s="231">
        <v>0.7035175879398442</v>
      </c>
      <c r="L176" s="230">
        <f t="shared" si="5"/>
        <v>7035.1758793984418</v>
      </c>
      <c r="M176" s="58" t="s">
        <v>176</v>
      </c>
      <c r="N176" s="108" t="s">
        <v>420</v>
      </c>
      <c r="O176" s="38" t="s">
        <v>404</v>
      </c>
      <c r="P176" s="108">
        <v>0.35054831146650439</v>
      </c>
      <c r="Q176" s="37">
        <v>10</v>
      </c>
      <c r="R176" s="251">
        <f t="shared" si="4"/>
        <v>196.35000000000002</v>
      </c>
    </row>
    <row r="177" spans="1:18" ht="15.6" x14ac:dyDescent="0.3">
      <c r="A177" s="4" t="s">
        <v>177</v>
      </c>
      <c r="B177" s="20">
        <v>5.1100000000000003</v>
      </c>
      <c r="C177" s="25">
        <v>3.67</v>
      </c>
      <c r="D177" s="6">
        <v>16.02</v>
      </c>
      <c r="E177" s="27">
        <v>66.900000000000006</v>
      </c>
      <c r="F177" s="29">
        <v>336.2</v>
      </c>
      <c r="G177" s="62">
        <v>0.05</v>
      </c>
      <c r="H177" s="50">
        <v>0.755</v>
      </c>
      <c r="I177" s="61">
        <v>0.18190000000000001</v>
      </c>
      <c r="J177" s="98"/>
      <c r="K177" s="231">
        <v>-0.28763183125532193</v>
      </c>
      <c r="L177" s="230">
        <f t="shared" si="5"/>
        <v>-2876.3183125532191</v>
      </c>
      <c r="M177" s="58" t="s">
        <v>177</v>
      </c>
      <c r="N177" s="108" t="s">
        <v>420</v>
      </c>
      <c r="O177" s="38" t="s">
        <v>421</v>
      </c>
      <c r="P177" s="108">
        <v>1.5520790050765247</v>
      </c>
      <c r="Q177" s="37">
        <v>6</v>
      </c>
      <c r="R177" s="251">
        <f t="shared" si="4"/>
        <v>117.81</v>
      </c>
    </row>
    <row r="178" spans="1:18" ht="15.6" x14ac:dyDescent="0.3">
      <c r="A178" s="4" t="s">
        <v>178</v>
      </c>
      <c r="B178" s="20">
        <v>4.57</v>
      </c>
      <c r="C178" s="25">
        <v>3.59</v>
      </c>
      <c r="D178" s="6">
        <v>65.7</v>
      </c>
      <c r="E178" s="27">
        <v>908.2</v>
      </c>
      <c r="F178" s="29">
        <v>296.2</v>
      </c>
      <c r="G178" s="6">
        <v>0.95</v>
      </c>
      <c r="H178" s="50">
        <v>28.943000000000001</v>
      </c>
      <c r="I178" s="51">
        <v>6.62</v>
      </c>
      <c r="J178" s="95">
        <v>0.25</v>
      </c>
      <c r="K178" s="231">
        <v>1.1333914559725571</v>
      </c>
      <c r="L178" s="230">
        <f t="shared" si="5"/>
        <v>11333.91455972557</v>
      </c>
      <c r="M178" s="58" t="s">
        <v>178</v>
      </c>
      <c r="N178" s="108" t="s">
        <v>420</v>
      </c>
      <c r="O178" s="38" t="s">
        <v>394</v>
      </c>
      <c r="P178" s="108">
        <v>0.13995449076128927</v>
      </c>
      <c r="Q178" s="37">
        <v>5</v>
      </c>
      <c r="R178" s="251">
        <f t="shared" si="4"/>
        <v>98.175000000000011</v>
      </c>
    </row>
    <row r="179" spans="1:18" ht="15.6" x14ac:dyDescent="0.3">
      <c r="A179" s="4" t="s">
        <v>179</v>
      </c>
      <c r="B179" s="20">
        <v>4.6900000000000004</v>
      </c>
      <c r="C179" s="25">
        <v>3.68</v>
      </c>
      <c r="D179" s="6">
        <v>86.53</v>
      </c>
      <c r="E179" s="29">
        <v>1529.5</v>
      </c>
      <c r="F179" s="29">
        <v>283.5</v>
      </c>
      <c r="G179" s="6">
        <v>0.98</v>
      </c>
      <c r="H179" s="50">
        <v>30.99</v>
      </c>
      <c r="I179" s="51">
        <v>3.16</v>
      </c>
      <c r="J179" s="112">
        <v>0.24</v>
      </c>
      <c r="K179" s="231">
        <v>1.3157894736828137</v>
      </c>
      <c r="L179" s="230">
        <f t="shared" si="5"/>
        <v>13157.894736828137</v>
      </c>
      <c r="M179" s="58" t="s">
        <v>179</v>
      </c>
      <c r="N179" s="108" t="s">
        <v>420</v>
      </c>
      <c r="O179" s="38" t="s">
        <v>394</v>
      </c>
      <c r="P179" s="108">
        <v>0.10501679765275783</v>
      </c>
      <c r="Q179" s="37">
        <v>5</v>
      </c>
      <c r="R179" s="251">
        <f t="shared" si="4"/>
        <v>98.175000000000011</v>
      </c>
    </row>
    <row r="180" spans="1:18" ht="15.6" x14ac:dyDescent="0.3">
      <c r="A180" s="4" t="s">
        <v>180</v>
      </c>
      <c r="B180" s="20">
        <v>4.74</v>
      </c>
      <c r="C180" s="25">
        <v>3.72</v>
      </c>
      <c r="D180" s="6">
        <v>71.22</v>
      </c>
      <c r="E180" s="29">
        <v>2413</v>
      </c>
      <c r="F180" s="29">
        <v>292</v>
      </c>
      <c r="G180" s="6">
        <v>1.1399999999999999</v>
      </c>
      <c r="H180" s="50">
        <v>33.238999999999997</v>
      </c>
      <c r="I180" s="51">
        <v>3.58</v>
      </c>
      <c r="J180" s="95">
        <v>0.63</v>
      </c>
      <c r="K180" s="231">
        <v>1.6574585635353203</v>
      </c>
      <c r="L180" s="230">
        <f t="shared" si="5"/>
        <v>16574.585635353204</v>
      </c>
      <c r="M180" s="58" t="s">
        <v>180</v>
      </c>
      <c r="N180" s="108" t="s">
        <v>420</v>
      </c>
      <c r="O180" s="38" t="s">
        <v>394</v>
      </c>
      <c r="P180" s="108">
        <v>9.3302993840859522E-2</v>
      </c>
      <c r="Q180" s="37">
        <v>5</v>
      </c>
      <c r="R180" s="251">
        <f t="shared" si="4"/>
        <v>98.175000000000011</v>
      </c>
    </row>
    <row r="181" spans="1:18" ht="15.6" x14ac:dyDescent="0.3">
      <c r="A181" s="4" t="s">
        <v>181</v>
      </c>
      <c r="B181" s="20">
        <v>4.17</v>
      </c>
      <c r="C181" s="25">
        <v>3.1</v>
      </c>
      <c r="D181" s="6">
        <v>86.21</v>
      </c>
      <c r="E181" s="27">
        <v>1679.6</v>
      </c>
      <c r="F181" s="29">
        <v>168.7</v>
      </c>
      <c r="G181" s="6">
        <v>1.24</v>
      </c>
      <c r="H181" s="50">
        <v>34.795999999999999</v>
      </c>
      <c r="I181" s="51">
        <v>6.42</v>
      </c>
      <c r="J181" s="95">
        <v>0.37</v>
      </c>
      <c r="K181" s="231">
        <v>1.9516728624539359</v>
      </c>
      <c r="L181" s="230">
        <f t="shared" si="5"/>
        <v>19516.728624539359</v>
      </c>
      <c r="M181" s="58" t="s">
        <v>181</v>
      </c>
      <c r="N181" s="108" t="s">
        <v>420</v>
      </c>
      <c r="O181" s="38" t="s">
        <v>394</v>
      </c>
      <c r="P181" s="108">
        <v>0.10909116419602681</v>
      </c>
      <c r="Q181" s="37">
        <v>5</v>
      </c>
      <c r="R181" s="251">
        <f t="shared" si="4"/>
        <v>98.175000000000011</v>
      </c>
    </row>
    <row r="182" spans="1:18" ht="15.6" x14ac:dyDescent="0.3">
      <c r="A182" s="4" t="s">
        <v>182</v>
      </c>
      <c r="B182" s="20">
        <v>4.8</v>
      </c>
      <c r="C182" s="25">
        <v>3.73</v>
      </c>
      <c r="D182" s="6">
        <v>40.06</v>
      </c>
      <c r="E182" s="27">
        <v>460.3</v>
      </c>
      <c r="F182" s="29">
        <v>309</v>
      </c>
      <c r="G182" s="62">
        <v>0.41</v>
      </c>
      <c r="H182" s="50">
        <v>12.867000000000001</v>
      </c>
      <c r="I182" s="67">
        <v>1.22</v>
      </c>
      <c r="J182" s="115">
        <v>0.3</v>
      </c>
      <c r="K182" s="229">
        <v>0.38229376257527659</v>
      </c>
      <c r="L182" s="230">
        <f t="shared" si="5"/>
        <v>3822.9376257527656</v>
      </c>
      <c r="M182" s="58" t="s">
        <v>182</v>
      </c>
      <c r="N182" s="108" t="s">
        <v>420</v>
      </c>
      <c r="O182" s="38" t="s">
        <v>394</v>
      </c>
      <c r="P182" s="108">
        <v>0.27114909345455029</v>
      </c>
      <c r="Q182" s="37">
        <v>5</v>
      </c>
      <c r="R182" s="251">
        <f t="shared" si="4"/>
        <v>98.175000000000011</v>
      </c>
    </row>
    <row r="183" spans="1:18" ht="15.6" x14ac:dyDescent="0.3">
      <c r="A183" s="4" t="s">
        <v>183</v>
      </c>
      <c r="B183" s="20">
        <v>4.5</v>
      </c>
      <c r="C183" s="25">
        <v>3.4</v>
      </c>
      <c r="D183" s="6">
        <v>64.099999999999994</v>
      </c>
      <c r="E183" s="29">
        <v>1071.7</v>
      </c>
      <c r="F183" s="29">
        <v>330.3</v>
      </c>
      <c r="G183" s="235" t="s">
        <v>34</v>
      </c>
      <c r="H183" s="303" t="s">
        <v>34</v>
      </c>
      <c r="I183" s="218">
        <f>MEDIAN(I168,I171,I174,I178,I179,I180,I181,I182,I184,I185,I186,I187)</f>
        <v>4.24</v>
      </c>
      <c r="J183" s="235"/>
      <c r="K183" s="233"/>
      <c r="L183" s="234"/>
      <c r="M183" s="58" t="s">
        <v>183</v>
      </c>
      <c r="N183" s="108" t="s">
        <v>420</v>
      </c>
      <c r="O183" s="38" t="s">
        <v>394</v>
      </c>
      <c r="P183" s="108">
        <v>0.10817443172379126</v>
      </c>
      <c r="Q183" s="37">
        <v>5</v>
      </c>
      <c r="R183" s="251">
        <f t="shared" si="4"/>
        <v>98.175000000000011</v>
      </c>
    </row>
    <row r="184" spans="1:18" ht="15.6" x14ac:dyDescent="0.3">
      <c r="A184" s="4" t="s">
        <v>184</v>
      </c>
      <c r="B184" s="20">
        <v>4.49</v>
      </c>
      <c r="C184" s="25">
        <v>3.44</v>
      </c>
      <c r="D184" s="25">
        <v>63.46</v>
      </c>
      <c r="E184" s="29">
        <v>875</v>
      </c>
      <c r="F184" s="29">
        <v>326</v>
      </c>
      <c r="G184" s="6">
        <v>0.71</v>
      </c>
      <c r="H184" s="50">
        <v>25.428999999999998</v>
      </c>
      <c r="I184" s="51">
        <v>4.5599999999999996</v>
      </c>
      <c r="J184" s="95">
        <v>0.13</v>
      </c>
      <c r="K184" s="231">
        <v>1.229508196722086</v>
      </c>
      <c r="L184" s="230">
        <f t="shared" si="5"/>
        <v>12295.08196722086</v>
      </c>
      <c r="M184" s="58" t="s">
        <v>184</v>
      </c>
      <c r="N184" s="108" t="s">
        <v>420</v>
      </c>
      <c r="O184" s="38" t="s">
        <v>394</v>
      </c>
      <c r="P184" s="108">
        <v>0.20555179210791977</v>
      </c>
      <c r="Q184" s="37">
        <v>5</v>
      </c>
      <c r="R184" s="251">
        <f t="shared" si="4"/>
        <v>98.175000000000011</v>
      </c>
    </row>
    <row r="185" spans="1:18" ht="15.6" x14ac:dyDescent="0.3">
      <c r="A185" s="4" t="s">
        <v>185</v>
      </c>
      <c r="B185" s="20">
        <v>4.57</v>
      </c>
      <c r="C185" s="25">
        <v>3.45</v>
      </c>
      <c r="D185" s="25">
        <v>57.05</v>
      </c>
      <c r="E185" s="29">
        <v>614.5</v>
      </c>
      <c r="F185" s="29">
        <v>270.7</v>
      </c>
      <c r="G185" s="6">
        <v>0.7</v>
      </c>
      <c r="H185" s="50">
        <v>20.475000000000001</v>
      </c>
      <c r="I185" s="51">
        <v>3.92</v>
      </c>
      <c r="J185" s="95">
        <v>0.01</v>
      </c>
      <c r="K185" s="231">
        <v>0.95877277085447943</v>
      </c>
      <c r="L185" s="230">
        <f t="shared" si="5"/>
        <v>9587.7277085447931</v>
      </c>
      <c r="M185" s="58" t="s">
        <v>185</v>
      </c>
      <c r="N185" s="108" t="s">
        <v>420</v>
      </c>
      <c r="O185" s="38" t="s">
        <v>394</v>
      </c>
      <c r="P185" s="108">
        <v>0.2299979913675336</v>
      </c>
      <c r="Q185" s="37">
        <v>5</v>
      </c>
      <c r="R185" s="251">
        <f t="shared" si="4"/>
        <v>98.175000000000011</v>
      </c>
    </row>
    <row r="186" spans="1:18" ht="15.6" x14ac:dyDescent="0.3">
      <c r="A186" s="4" t="s">
        <v>186</v>
      </c>
      <c r="B186" s="20">
        <v>4.8499999999999996</v>
      </c>
      <c r="C186" s="25">
        <v>3.69</v>
      </c>
      <c r="D186" s="25">
        <v>54.48</v>
      </c>
      <c r="E186" s="27">
        <v>563.29999999999995</v>
      </c>
      <c r="F186" s="27">
        <v>334.5</v>
      </c>
      <c r="G186" s="6">
        <v>0.55000000000000004</v>
      </c>
      <c r="H186" s="50">
        <v>17.802520000000001</v>
      </c>
      <c r="I186" s="51">
        <v>3.42</v>
      </c>
      <c r="J186" s="95">
        <v>0.14000000000000001</v>
      </c>
      <c r="K186" s="231">
        <v>1.1267605633793236</v>
      </c>
      <c r="L186" s="230">
        <f t="shared" si="5"/>
        <v>11267.605633793237</v>
      </c>
      <c r="M186" s="58" t="s">
        <v>186</v>
      </c>
      <c r="N186" s="108" t="s">
        <v>420</v>
      </c>
      <c r="O186" s="38" t="s">
        <v>394</v>
      </c>
      <c r="P186" s="108">
        <v>0.31963405531945105</v>
      </c>
      <c r="Q186" s="37">
        <v>5</v>
      </c>
      <c r="R186" s="251">
        <f t="shared" si="4"/>
        <v>98.175000000000011</v>
      </c>
    </row>
    <row r="187" spans="1:18" ht="16.2" thickBot="1" x14ac:dyDescent="0.35">
      <c r="A187" s="5" t="s">
        <v>187</v>
      </c>
      <c r="B187" s="252">
        <v>4.5599999999999996</v>
      </c>
      <c r="C187" s="275">
        <v>3.49</v>
      </c>
      <c r="D187" s="275">
        <v>76.92</v>
      </c>
      <c r="E187" s="266">
        <v>891.7</v>
      </c>
      <c r="F187" s="269">
        <v>236.7</v>
      </c>
      <c r="G187" s="66">
        <v>0.97</v>
      </c>
      <c r="H187" s="64">
        <v>0.5796</v>
      </c>
      <c r="I187" s="94">
        <v>11.659800000000001</v>
      </c>
      <c r="J187" s="268">
        <v>0.28999999999999998</v>
      </c>
      <c r="K187" s="258">
        <v>9.8522167487455112E-2</v>
      </c>
      <c r="L187" s="259">
        <f t="shared" si="5"/>
        <v>985.22167487455113</v>
      </c>
      <c r="M187" s="59" t="s">
        <v>187</v>
      </c>
      <c r="N187" s="260" t="s">
        <v>420</v>
      </c>
      <c r="O187" s="119" t="s">
        <v>394</v>
      </c>
      <c r="P187" s="260">
        <v>0.18731900182679112</v>
      </c>
      <c r="Q187" s="213">
        <v>5</v>
      </c>
      <c r="R187" s="261">
        <f t="shared" si="4"/>
        <v>98.175000000000011</v>
      </c>
    </row>
    <row r="188" spans="1:18" ht="15.6" x14ac:dyDescent="0.3">
      <c r="A188" s="3" t="s">
        <v>188</v>
      </c>
      <c r="B188" s="16" t="s">
        <v>387</v>
      </c>
      <c r="C188" s="17" t="s">
        <v>388</v>
      </c>
      <c r="D188" s="17" t="s">
        <v>34</v>
      </c>
      <c r="E188" s="30" t="s">
        <v>34</v>
      </c>
      <c r="F188" s="30" t="s">
        <v>34</v>
      </c>
      <c r="G188" s="7">
        <v>0.9</v>
      </c>
      <c r="H188" s="53">
        <v>25.455400000000001</v>
      </c>
      <c r="I188" s="54">
        <v>4.16</v>
      </c>
      <c r="J188" s="114">
        <v>3</v>
      </c>
      <c r="K188" s="262">
        <v>1.5962441314550149</v>
      </c>
      <c r="L188" s="248">
        <f t="shared" si="5"/>
        <v>15962.441314550148</v>
      </c>
      <c r="M188" s="57" t="s">
        <v>188</v>
      </c>
      <c r="N188" s="249" t="s">
        <v>422</v>
      </c>
      <c r="O188" s="118" t="s">
        <v>394</v>
      </c>
      <c r="P188" s="249">
        <v>6.9467949562736026E-2</v>
      </c>
      <c r="Q188" s="212">
        <v>5</v>
      </c>
      <c r="R188" s="250">
        <f t="shared" si="4"/>
        <v>98.175000000000011</v>
      </c>
    </row>
    <row r="189" spans="1:18" ht="15.6" x14ac:dyDescent="0.3">
      <c r="A189" s="4" t="s">
        <v>189</v>
      </c>
      <c r="B189" s="20" t="s">
        <v>388</v>
      </c>
      <c r="C189" s="25" t="s">
        <v>388</v>
      </c>
      <c r="D189" s="25">
        <v>79.03</v>
      </c>
      <c r="E189" s="29">
        <v>645.79999999999995</v>
      </c>
      <c r="F189" s="29">
        <v>202.7</v>
      </c>
      <c r="G189" s="62">
        <v>0.56000000000000005</v>
      </c>
      <c r="H189" s="50">
        <v>22.207999999999998</v>
      </c>
      <c r="I189" s="51">
        <v>3.36</v>
      </c>
      <c r="J189" s="51"/>
      <c r="K189" s="231">
        <v>0.84427767354566485</v>
      </c>
      <c r="L189" s="230">
        <f t="shared" si="5"/>
        <v>8442.7767354566495</v>
      </c>
      <c r="M189" s="58" t="s">
        <v>189</v>
      </c>
      <c r="N189" s="108" t="s">
        <v>422</v>
      </c>
      <c r="O189" s="38" t="s">
        <v>395</v>
      </c>
      <c r="P189" s="108">
        <v>0.12854626444013614</v>
      </c>
      <c r="Q189" s="37">
        <v>5</v>
      </c>
      <c r="R189" s="251">
        <f t="shared" si="4"/>
        <v>98.175000000000011</v>
      </c>
    </row>
    <row r="190" spans="1:18" ht="15.6" x14ac:dyDescent="0.3">
      <c r="A190" s="4" t="s">
        <v>190</v>
      </c>
      <c r="B190" s="20">
        <v>4.7699999999999996</v>
      </c>
      <c r="C190" s="25">
        <v>3.54</v>
      </c>
      <c r="D190" s="25">
        <v>50.64</v>
      </c>
      <c r="E190" s="29">
        <v>136</v>
      </c>
      <c r="F190" s="29">
        <v>30.9</v>
      </c>
      <c r="G190" s="62">
        <v>0.48</v>
      </c>
      <c r="H190" s="50">
        <v>12.324</v>
      </c>
      <c r="I190" s="67">
        <v>1.59</v>
      </c>
      <c r="J190" s="97">
        <v>0.27</v>
      </c>
      <c r="K190" s="229">
        <v>2.3653349234742422</v>
      </c>
      <c r="L190" s="230">
        <f t="shared" si="5"/>
        <v>23653.349234742422</v>
      </c>
      <c r="M190" s="58" t="s">
        <v>190</v>
      </c>
      <c r="N190" s="108" t="s">
        <v>422</v>
      </c>
      <c r="O190" s="38" t="s">
        <v>401</v>
      </c>
      <c r="P190" s="108">
        <v>0.485319737865539</v>
      </c>
      <c r="Q190" s="37">
        <v>13</v>
      </c>
      <c r="R190" s="251">
        <f t="shared" si="4"/>
        <v>255.25500000000002</v>
      </c>
    </row>
    <row r="191" spans="1:18" ht="15.6" x14ac:dyDescent="0.3">
      <c r="A191" s="4" t="s">
        <v>191</v>
      </c>
      <c r="B191" s="20" t="s">
        <v>388</v>
      </c>
      <c r="C191" s="25" t="s">
        <v>388</v>
      </c>
      <c r="D191" s="25" t="s">
        <v>34</v>
      </c>
      <c r="E191" s="27" t="s">
        <v>34</v>
      </c>
      <c r="F191" s="27" t="s">
        <v>34</v>
      </c>
      <c r="G191" s="51" t="s">
        <v>34</v>
      </c>
      <c r="H191" s="50">
        <v>29.866</v>
      </c>
      <c r="I191" s="51">
        <v>4.88</v>
      </c>
      <c r="J191" s="95">
        <v>0.63</v>
      </c>
      <c r="K191" s="231">
        <v>1.1479591836730598</v>
      </c>
      <c r="L191" s="230">
        <f t="shared" si="5"/>
        <v>11479.591836730599</v>
      </c>
      <c r="M191" s="58" t="s">
        <v>191</v>
      </c>
      <c r="N191" s="108" t="s">
        <v>422</v>
      </c>
      <c r="O191" s="38" t="s">
        <v>394</v>
      </c>
      <c r="P191" s="108">
        <v>5.8467159895909789E-2</v>
      </c>
      <c r="Q191" s="37">
        <v>5</v>
      </c>
      <c r="R191" s="251">
        <f t="shared" si="4"/>
        <v>98.175000000000011</v>
      </c>
    </row>
    <row r="192" spans="1:18" ht="15.6" x14ac:dyDescent="0.3">
      <c r="A192" s="4" t="s">
        <v>192</v>
      </c>
      <c r="B192" s="20" t="s">
        <v>388</v>
      </c>
      <c r="C192" s="25" t="s">
        <v>388</v>
      </c>
      <c r="D192" s="25" t="s">
        <v>34</v>
      </c>
      <c r="E192" s="29">
        <v>985.2</v>
      </c>
      <c r="F192" s="29">
        <v>190</v>
      </c>
      <c r="G192" s="6">
        <v>0.62</v>
      </c>
      <c r="H192" s="50">
        <v>22.6</v>
      </c>
      <c r="I192" s="51">
        <v>4.32</v>
      </c>
      <c r="J192" s="51"/>
      <c r="K192" s="231">
        <v>0.73770491803252369</v>
      </c>
      <c r="L192" s="230">
        <f t="shared" si="5"/>
        <v>7377.0491803252371</v>
      </c>
      <c r="M192" s="58" t="s">
        <v>192</v>
      </c>
      <c r="N192" s="108" t="s">
        <v>422</v>
      </c>
      <c r="O192" s="38" t="s">
        <v>395</v>
      </c>
      <c r="P192" s="108">
        <v>0.11367482655720439</v>
      </c>
      <c r="Q192" s="37">
        <v>5</v>
      </c>
      <c r="R192" s="251">
        <f t="shared" si="4"/>
        <v>98.175000000000011</v>
      </c>
    </row>
    <row r="193" spans="1:18" ht="15.6" x14ac:dyDescent="0.3">
      <c r="A193" s="4" t="s">
        <v>193</v>
      </c>
      <c r="B193" s="20">
        <v>4.6100000000000003</v>
      </c>
      <c r="C193" s="25">
        <v>3.5</v>
      </c>
      <c r="D193" s="25">
        <v>59.61</v>
      </c>
      <c r="E193" s="29">
        <v>273</v>
      </c>
      <c r="F193" s="29">
        <v>25.2</v>
      </c>
      <c r="G193" s="62">
        <v>0.5</v>
      </c>
      <c r="H193" s="50">
        <v>14.045999999999999</v>
      </c>
      <c r="I193" s="67">
        <v>1.71</v>
      </c>
      <c r="J193" s="67">
        <v>0.22</v>
      </c>
      <c r="K193" s="231">
        <v>3.8617886178862046</v>
      </c>
      <c r="L193" s="230">
        <f t="shared" si="5"/>
        <v>38617.886178862042</v>
      </c>
      <c r="M193" s="58" t="s">
        <v>193</v>
      </c>
      <c r="N193" s="108" t="s">
        <v>422</v>
      </c>
      <c r="O193" s="38" t="s">
        <v>404</v>
      </c>
      <c r="P193" s="108">
        <v>0.30654515279919947</v>
      </c>
      <c r="Q193" s="37">
        <v>10</v>
      </c>
      <c r="R193" s="251">
        <f t="shared" si="4"/>
        <v>196.35000000000002</v>
      </c>
    </row>
    <row r="194" spans="1:18" ht="15.6" x14ac:dyDescent="0.3">
      <c r="A194" s="4" t="s">
        <v>194</v>
      </c>
      <c r="B194" s="20">
        <v>4.95</v>
      </c>
      <c r="C194" s="25">
        <v>3.67</v>
      </c>
      <c r="D194" s="25">
        <v>53.84</v>
      </c>
      <c r="E194" s="29">
        <v>142.69999999999999</v>
      </c>
      <c r="F194" s="27">
        <v>44.2</v>
      </c>
      <c r="G194" s="62">
        <v>0.44</v>
      </c>
      <c r="H194" s="50">
        <v>9.6829999999999998</v>
      </c>
      <c r="I194" s="67">
        <v>1.04</v>
      </c>
      <c r="J194" s="97">
        <v>0.32</v>
      </c>
      <c r="K194" s="231">
        <v>2.7548209366392231</v>
      </c>
      <c r="L194" s="230">
        <f t="shared" si="5"/>
        <v>27548.209366392231</v>
      </c>
      <c r="M194" s="58" t="s">
        <v>194</v>
      </c>
      <c r="N194" s="108" t="s">
        <v>422</v>
      </c>
      <c r="O194" s="38" t="s">
        <v>415</v>
      </c>
      <c r="P194" s="108">
        <v>0.69628013962650148</v>
      </c>
      <c r="Q194" s="37">
        <v>7</v>
      </c>
      <c r="R194" s="251">
        <f t="shared" si="4"/>
        <v>137.44500000000002</v>
      </c>
    </row>
    <row r="195" spans="1:18" ht="18" customHeight="1" x14ac:dyDescent="0.3">
      <c r="A195" s="4" t="s">
        <v>195</v>
      </c>
      <c r="B195" s="20" t="s">
        <v>388</v>
      </c>
      <c r="C195" s="25" t="s">
        <v>388</v>
      </c>
      <c r="D195" s="25" t="s">
        <v>34</v>
      </c>
      <c r="E195" s="27" t="s">
        <v>34</v>
      </c>
      <c r="F195" s="27" t="s">
        <v>34</v>
      </c>
      <c r="G195" s="6">
        <v>1</v>
      </c>
      <c r="H195" s="50">
        <v>32.381</v>
      </c>
      <c r="I195" s="51">
        <v>2.52</v>
      </c>
      <c r="J195" s="95">
        <v>0.26</v>
      </c>
      <c r="K195" s="231">
        <v>0</v>
      </c>
      <c r="L195" s="230">
        <f t="shared" si="5"/>
        <v>0</v>
      </c>
      <c r="M195" s="58" t="s">
        <v>195</v>
      </c>
      <c r="N195" s="108" t="s">
        <v>422</v>
      </c>
      <c r="O195" s="38" t="s">
        <v>394</v>
      </c>
      <c r="P195" s="108">
        <v>7.3134879451678098E-2</v>
      </c>
      <c r="Q195" s="37">
        <v>5</v>
      </c>
      <c r="R195" s="251">
        <f t="shared" si="4"/>
        <v>98.175000000000011</v>
      </c>
    </row>
    <row r="196" spans="1:18" ht="15.6" x14ac:dyDescent="0.3">
      <c r="A196" s="4" t="s">
        <v>196</v>
      </c>
      <c r="B196" s="20" t="s">
        <v>388</v>
      </c>
      <c r="C196" s="25" t="s">
        <v>388</v>
      </c>
      <c r="D196" s="25">
        <v>79.48</v>
      </c>
      <c r="E196" s="27">
        <v>922.1</v>
      </c>
      <c r="F196" s="29">
        <v>126.2</v>
      </c>
      <c r="G196" s="6">
        <v>1.06</v>
      </c>
      <c r="H196" s="50">
        <v>33.854999999999997</v>
      </c>
      <c r="I196" s="51">
        <v>3.44</v>
      </c>
      <c r="J196" s="51"/>
      <c r="K196" s="231">
        <v>0.93856655290110991</v>
      </c>
      <c r="L196" s="230">
        <f t="shared" si="5"/>
        <v>9385.6655290110994</v>
      </c>
      <c r="M196" s="58" t="s">
        <v>196</v>
      </c>
      <c r="N196" s="108" t="s">
        <v>422</v>
      </c>
      <c r="O196" s="38" t="s">
        <v>395</v>
      </c>
      <c r="P196" s="108">
        <v>0.16277094340359555</v>
      </c>
      <c r="Q196" s="37">
        <v>5</v>
      </c>
      <c r="R196" s="251">
        <f t="shared" si="4"/>
        <v>98.175000000000011</v>
      </c>
    </row>
    <row r="197" spans="1:18" ht="15.6" x14ac:dyDescent="0.3">
      <c r="A197" s="4" t="s">
        <v>197</v>
      </c>
      <c r="B197" s="20">
        <v>4.68</v>
      </c>
      <c r="C197" s="25">
        <v>3.6</v>
      </c>
      <c r="D197" s="25">
        <v>63.46</v>
      </c>
      <c r="E197" s="29">
        <v>169.3</v>
      </c>
      <c r="F197" s="27">
        <v>14.5</v>
      </c>
      <c r="G197" s="6">
        <v>0.81</v>
      </c>
      <c r="H197" s="50">
        <v>18.920999999999999</v>
      </c>
      <c r="I197" s="51">
        <v>1.62</v>
      </c>
      <c r="J197" s="51"/>
      <c r="K197" s="231">
        <v>1.5567765567761818</v>
      </c>
      <c r="L197" s="230">
        <f t="shared" si="5"/>
        <v>15567.765567761817</v>
      </c>
      <c r="M197" s="58" t="s">
        <v>197</v>
      </c>
      <c r="N197" s="108" t="s">
        <v>422</v>
      </c>
      <c r="O197" s="38" t="s">
        <v>404</v>
      </c>
      <c r="P197" s="108">
        <v>0.25098097906536887</v>
      </c>
      <c r="Q197" s="37">
        <v>10</v>
      </c>
      <c r="R197" s="251">
        <f t="shared" ref="R197:R260" si="6">$U$4*Q197</f>
        <v>196.35000000000002</v>
      </c>
    </row>
    <row r="198" spans="1:18" ht="15.6" x14ac:dyDescent="0.3">
      <c r="A198" s="4" t="s">
        <v>198</v>
      </c>
      <c r="B198" s="20">
        <v>4.8899999999999997</v>
      </c>
      <c r="C198" s="25">
        <v>3.67</v>
      </c>
      <c r="D198" s="25">
        <v>60.25</v>
      </c>
      <c r="E198" s="27">
        <v>92.2</v>
      </c>
      <c r="F198" s="27">
        <v>15.8</v>
      </c>
      <c r="G198" s="62">
        <v>0.76</v>
      </c>
      <c r="H198" s="50">
        <v>14.747999999999999</v>
      </c>
      <c r="I198" s="67">
        <v>1.94</v>
      </c>
      <c r="J198" s="97"/>
      <c r="K198" s="231">
        <v>4.2152466367710346</v>
      </c>
      <c r="L198" s="230">
        <f t="shared" ref="L198:L261" si="7">K198*10*1000</f>
        <v>42152.466367710345</v>
      </c>
      <c r="M198" s="58" t="s">
        <v>198</v>
      </c>
      <c r="N198" s="108" t="s">
        <v>422</v>
      </c>
      <c r="O198" s="38" t="s">
        <v>405</v>
      </c>
      <c r="P198" s="108">
        <v>0.45072679884913031</v>
      </c>
      <c r="Q198" s="37">
        <v>10</v>
      </c>
      <c r="R198" s="251">
        <f t="shared" si="6"/>
        <v>196.35000000000002</v>
      </c>
    </row>
    <row r="199" spans="1:18" ht="15.6" x14ac:dyDescent="0.3">
      <c r="A199" s="4" t="s">
        <v>199</v>
      </c>
      <c r="B199" s="20">
        <v>4.3899999999999997</v>
      </c>
      <c r="C199" s="25">
        <v>3.41</v>
      </c>
      <c r="D199" s="25">
        <v>61.21</v>
      </c>
      <c r="E199" s="27">
        <v>712.7</v>
      </c>
      <c r="F199" s="29">
        <v>173</v>
      </c>
      <c r="G199" s="6">
        <v>0.47</v>
      </c>
      <c r="H199" s="50">
        <v>23.93</v>
      </c>
      <c r="I199" s="51">
        <v>1.59</v>
      </c>
      <c r="J199" s="112">
        <v>0.13</v>
      </c>
      <c r="K199" s="231">
        <v>1.0299625468157421</v>
      </c>
      <c r="L199" s="230">
        <f t="shared" si="7"/>
        <v>10299.625468157421</v>
      </c>
      <c r="M199" s="58" t="s">
        <v>199</v>
      </c>
      <c r="N199" s="108" t="s">
        <v>422</v>
      </c>
      <c r="O199" s="38" t="s">
        <v>394</v>
      </c>
      <c r="P199" s="108">
        <v>0.28683540464613583</v>
      </c>
      <c r="Q199" s="37">
        <v>5</v>
      </c>
      <c r="R199" s="251">
        <f t="shared" si="6"/>
        <v>98.175000000000011</v>
      </c>
    </row>
    <row r="200" spans="1:18" ht="15.6" x14ac:dyDescent="0.3">
      <c r="A200" s="4" t="s">
        <v>200</v>
      </c>
      <c r="B200" s="20" t="s">
        <v>388</v>
      </c>
      <c r="C200" s="25" t="s">
        <v>388</v>
      </c>
      <c r="D200" s="25">
        <v>76.92</v>
      </c>
      <c r="E200" s="29">
        <v>1038.9000000000001</v>
      </c>
      <c r="F200" s="29">
        <v>270.7</v>
      </c>
      <c r="G200" s="6">
        <v>0.67</v>
      </c>
      <c r="H200" s="129">
        <v>29.661000000000001</v>
      </c>
      <c r="I200" s="51">
        <v>2.21</v>
      </c>
      <c r="J200" s="112">
        <v>0.6</v>
      </c>
      <c r="K200" s="231">
        <v>1.7257909875353379</v>
      </c>
      <c r="L200" s="230">
        <f t="shared" si="7"/>
        <v>17257.909875353376</v>
      </c>
      <c r="M200" s="58" t="s">
        <v>200</v>
      </c>
      <c r="N200" s="108" t="s">
        <v>422</v>
      </c>
      <c r="O200" s="38" t="s">
        <v>394</v>
      </c>
      <c r="P200" s="108">
        <v>9.6562487075474698E-2</v>
      </c>
      <c r="Q200" s="37">
        <v>5</v>
      </c>
      <c r="R200" s="251">
        <f t="shared" si="6"/>
        <v>98.175000000000011</v>
      </c>
    </row>
    <row r="201" spans="1:18" ht="15.6" x14ac:dyDescent="0.3">
      <c r="A201" s="4" t="s">
        <v>201</v>
      </c>
      <c r="B201" s="20" t="s">
        <v>388</v>
      </c>
      <c r="C201" s="25" t="s">
        <v>388</v>
      </c>
      <c r="D201" s="25">
        <v>127.4</v>
      </c>
      <c r="E201" s="27" t="s">
        <v>34</v>
      </c>
      <c r="F201" s="27" t="s">
        <v>34</v>
      </c>
      <c r="G201" s="6">
        <v>0.9</v>
      </c>
      <c r="H201" s="50">
        <v>31.239000000000001</v>
      </c>
      <c r="I201" s="51">
        <v>1.61</v>
      </c>
      <c r="J201" s="112">
        <v>0.39</v>
      </c>
      <c r="K201" s="229">
        <v>0.55970149253766599</v>
      </c>
      <c r="L201" s="230">
        <f t="shared" si="7"/>
        <v>5597.0149253766604</v>
      </c>
      <c r="M201" s="58" t="s">
        <v>201</v>
      </c>
      <c r="N201" s="108" t="s">
        <v>422</v>
      </c>
      <c r="O201" s="38" t="s">
        <v>394</v>
      </c>
      <c r="P201" s="108">
        <v>3.8095327179564917E-2</v>
      </c>
      <c r="Q201" s="37">
        <v>5</v>
      </c>
      <c r="R201" s="251">
        <f t="shared" si="6"/>
        <v>98.175000000000011</v>
      </c>
    </row>
    <row r="202" spans="1:18" ht="15.6" x14ac:dyDescent="0.3">
      <c r="A202" s="4" t="s">
        <v>202</v>
      </c>
      <c r="B202" s="20">
        <v>4.25</v>
      </c>
      <c r="C202" s="25">
        <v>3.19</v>
      </c>
      <c r="D202" s="25">
        <v>88.14</v>
      </c>
      <c r="E202" s="27">
        <v>1291.8</v>
      </c>
      <c r="F202" s="27">
        <v>143.19999999999999</v>
      </c>
      <c r="G202" s="6">
        <v>0.84</v>
      </c>
      <c r="H202" s="50">
        <v>34.134999999999998</v>
      </c>
      <c r="I202" s="51">
        <v>3.22</v>
      </c>
      <c r="J202" s="95">
        <v>0.21</v>
      </c>
      <c r="K202" s="231">
        <v>0.97656250000119349</v>
      </c>
      <c r="L202" s="230">
        <f t="shared" si="7"/>
        <v>9765.6250000119362</v>
      </c>
      <c r="M202" s="58" t="s">
        <v>202</v>
      </c>
      <c r="N202" s="108" t="s">
        <v>422</v>
      </c>
      <c r="O202" s="38" t="s">
        <v>394</v>
      </c>
      <c r="P202" s="108">
        <v>0.1780498179408542</v>
      </c>
      <c r="Q202" s="37">
        <v>5</v>
      </c>
      <c r="R202" s="251">
        <f t="shared" si="6"/>
        <v>98.175000000000011</v>
      </c>
    </row>
    <row r="203" spans="1:18" ht="16.2" thickBot="1" x14ac:dyDescent="0.35">
      <c r="A203" s="5" t="s">
        <v>203</v>
      </c>
      <c r="B203" s="252">
        <v>4.3099999999999996</v>
      </c>
      <c r="C203" s="275">
        <v>3.31</v>
      </c>
      <c r="D203" s="275">
        <v>85.89</v>
      </c>
      <c r="E203" s="266">
        <v>856.7</v>
      </c>
      <c r="F203" s="269">
        <v>185.7</v>
      </c>
      <c r="G203" s="8">
        <v>0.84</v>
      </c>
      <c r="H203" s="64">
        <v>34.979999999999997</v>
      </c>
      <c r="I203" s="55">
        <v>3.26</v>
      </c>
      <c r="J203" s="272">
        <v>0.18</v>
      </c>
      <c r="K203" s="258">
        <v>1.3605442176873566</v>
      </c>
      <c r="L203" s="259">
        <f t="shared" si="7"/>
        <v>13605.442176873566</v>
      </c>
      <c r="M203" s="59" t="s">
        <v>203</v>
      </c>
      <c r="N203" s="260" t="s">
        <v>422</v>
      </c>
      <c r="O203" s="119" t="s">
        <v>394</v>
      </c>
      <c r="P203" s="260">
        <v>0.1801888603760704</v>
      </c>
      <c r="Q203" s="213">
        <v>5</v>
      </c>
      <c r="R203" s="261">
        <f t="shared" si="6"/>
        <v>98.175000000000011</v>
      </c>
    </row>
    <row r="204" spans="1:18" ht="15.6" x14ac:dyDescent="0.3">
      <c r="A204" s="3" t="s">
        <v>204</v>
      </c>
      <c r="B204" s="16" t="s">
        <v>388</v>
      </c>
      <c r="C204" s="17" t="s">
        <v>388</v>
      </c>
      <c r="D204" s="17">
        <v>83.34</v>
      </c>
      <c r="E204" s="30" t="s">
        <v>34</v>
      </c>
      <c r="F204" s="30" t="s">
        <v>34</v>
      </c>
      <c r="G204" s="7">
        <v>0.55000000000000004</v>
      </c>
      <c r="H204" s="53">
        <v>19.332000000000001</v>
      </c>
      <c r="I204" s="54">
        <v>1.48</v>
      </c>
      <c r="J204" s="54"/>
      <c r="K204" s="262">
        <v>0.79760717846451834</v>
      </c>
      <c r="L204" s="248">
        <f t="shared" si="7"/>
        <v>7976.0717846451835</v>
      </c>
      <c r="M204" s="57" t="s">
        <v>204</v>
      </c>
      <c r="N204" s="249" t="s">
        <v>423</v>
      </c>
      <c r="O204" s="118" t="s">
        <v>394</v>
      </c>
      <c r="P204" s="249">
        <v>0.12060124968076165</v>
      </c>
      <c r="Q204" s="212">
        <v>5</v>
      </c>
      <c r="R204" s="250">
        <f t="shared" si="6"/>
        <v>98.175000000000011</v>
      </c>
    </row>
    <row r="205" spans="1:18" ht="15.6" x14ac:dyDescent="0.3">
      <c r="A205" s="4" t="s">
        <v>205</v>
      </c>
      <c r="B205" s="20" t="s">
        <v>388</v>
      </c>
      <c r="C205" s="25" t="s">
        <v>388</v>
      </c>
      <c r="D205" s="25">
        <v>109.62</v>
      </c>
      <c r="E205" s="27">
        <v>446.3</v>
      </c>
      <c r="F205" s="29">
        <v>326</v>
      </c>
      <c r="G205" s="6">
        <v>0.41</v>
      </c>
      <c r="H205" s="50">
        <v>18.71</v>
      </c>
      <c r="I205" s="91">
        <v>1.1000000000000001</v>
      </c>
      <c r="J205" s="91"/>
      <c r="K205" s="231">
        <v>0.85616438356192981</v>
      </c>
      <c r="L205" s="230">
        <f t="shared" si="7"/>
        <v>8561.6438356192975</v>
      </c>
      <c r="M205" s="58" t="s">
        <v>205</v>
      </c>
      <c r="N205" s="108" t="s">
        <v>423</v>
      </c>
      <c r="O205" s="38" t="s">
        <v>395</v>
      </c>
      <c r="P205" s="108">
        <v>0.13710243418100101</v>
      </c>
      <c r="Q205" s="37">
        <v>5</v>
      </c>
      <c r="R205" s="251">
        <f t="shared" si="6"/>
        <v>98.175000000000011</v>
      </c>
    </row>
    <row r="206" spans="1:18" ht="15.6" x14ac:dyDescent="0.3">
      <c r="A206" s="4" t="s">
        <v>206</v>
      </c>
      <c r="B206" s="20">
        <v>4.38</v>
      </c>
      <c r="C206" s="25">
        <v>3.17</v>
      </c>
      <c r="D206" s="25">
        <v>30.13</v>
      </c>
      <c r="E206" s="27">
        <v>68.400000000000006</v>
      </c>
      <c r="F206" s="29">
        <v>47</v>
      </c>
      <c r="G206" s="62">
        <v>0.11</v>
      </c>
      <c r="H206" s="50">
        <v>2.62</v>
      </c>
      <c r="I206" s="61">
        <v>0.38819999999999999</v>
      </c>
      <c r="J206" s="98"/>
      <c r="K206" s="231">
        <v>0</v>
      </c>
      <c r="L206" s="230">
        <f t="shared" si="7"/>
        <v>0</v>
      </c>
      <c r="M206" s="58" t="s">
        <v>206</v>
      </c>
      <c r="N206" s="108" t="s">
        <v>423</v>
      </c>
      <c r="O206" s="38" t="s">
        <v>404</v>
      </c>
      <c r="P206" s="108">
        <v>0.5727540768200361</v>
      </c>
      <c r="Q206" s="37">
        <v>10</v>
      </c>
      <c r="R206" s="251">
        <f t="shared" si="6"/>
        <v>196.35000000000002</v>
      </c>
    </row>
    <row r="207" spans="1:18" ht="15.6" x14ac:dyDescent="0.3">
      <c r="A207" s="4" t="s">
        <v>207</v>
      </c>
      <c r="B207" s="20" t="s">
        <v>388</v>
      </c>
      <c r="C207" s="25" t="s">
        <v>388</v>
      </c>
      <c r="D207" s="25" t="s">
        <v>34</v>
      </c>
      <c r="E207" s="27" t="s">
        <v>34</v>
      </c>
      <c r="F207" s="27" t="s">
        <v>34</v>
      </c>
      <c r="G207" s="6">
        <v>0.76</v>
      </c>
      <c r="H207" s="50">
        <v>24.972000000000001</v>
      </c>
      <c r="I207" s="51">
        <v>1.51</v>
      </c>
      <c r="J207" s="51"/>
      <c r="K207" s="231">
        <v>0.78057241977422276</v>
      </c>
      <c r="L207" s="230">
        <f t="shared" si="7"/>
        <v>7805.7241977422273</v>
      </c>
      <c r="M207" s="58" t="s">
        <v>207</v>
      </c>
      <c r="N207" s="108" t="s">
        <v>423</v>
      </c>
      <c r="O207" s="38" t="s">
        <v>394</v>
      </c>
      <c r="P207" s="108">
        <v>0.12528677120552098</v>
      </c>
      <c r="Q207" s="37">
        <v>5</v>
      </c>
      <c r="R207" s="251">
        <f t="shared" si="6"/>
        <v>98.175000000000011</v>
      </c>
    </row>
    <row r="208" spans="1:18" ht="15.6" x14ac:dyDescent="0.3">
      <c r="A208" s="4" t="s">
        <v>208</v>
      </c>
      <c r="B208" s="20" t="s">
        <v>388</v>
      </c>
      <c r="C208" s="25" t="s">
        <v>388</v>
      </c>
      <c r="D208" s="25">
        <v>111.5</v>
      </c>
      <c r="E208" s="27">
        <v>675.8</v>
      </c>
      <c r="F208" s="29">
        <v>194.2</v>
      </c>
      <c r="G208" s="6">
        <v>0.78</v>
      </c>
      <c r="H208" s="50">
        <v>30.257000000000001</v>
      </c>
      <c r="I208" s="51">
        <v>3.63</v>
      </c>
      <c r="J208" s="51"/>
      <c r="K208" s="231">
        <v>0.82796688132445151</v>
      </c>
      <c r="L208" s="230">
        <f t="shared" si="7"/>
        <v>8279.6688132445142</v>
      </c>
      <c r="M208" s="58" t="s">
        <v>208</v>
      </c>
      <c r="N208" s="108" t="s">
        <v>423</v>
      </c>
      <c r="O208" s="38" t="s">
        <v>395</v>
      </c>
      <c r="P208" s="108">
        <v>0.1199900946992713</v>
      </c>
      <c r="Q208" s="37">
        <v>5</v>
      </c>
      <c r="R208" s="251">
        <f t="shared" si="6"/>
        <v>98.175000000000011</v>
      </c>
    </row>
    <row r="209" spans="1:18" ht="15.6" x14ac:dyDescent="0.3">
      <c r="A209" s="4" t="s">
        <v>209</v>
      </c>
      <c r="B209" s="20">
        <v>4.5</v>
      </c>
      <c r="C209" s="25">
        <v>3.39</v>
      </c>
      <c r="D209" s="25">
        <v>37.82</v>
      </c>
      <c r="E209" s="29">
        <v>96</v>
      </c>
      <c r="F209" s="29">
        <v>30.4</v>
      </c>
      <c r="G209" s="62">
        <v>0.21</v>
      </c>
      <c r="H209" s="50">
        <v>6.0570000000000004</v>
      </c>
      <c r="I209" s="67">
        <v>0.35</v>
      </c>
      <c r="J209" s="97"/>
      <c r="K209" s="231">
        <v>0</v>
      </c>
      <c r="L209" s="230">
        <f t="shared" si="7"/>
        <v>0</v>
      </c>
      <c r="M209" s="58" t="s">
        <v>209</v>
      </c>
      <c r="N209" s="108" t="s">
        <v>423</v>
      </c>
      <c r="O209" s="38" t="s">
        <v>404</v>
      </c>
      <c r="P209" s="108">
        <v>0.60346461463992596</v>
      </c>
      <c r="Q209" s="37">
        <v>10</v>
      </c>
      <c r="R209" s="251">
        <f t="shared" si="6"/>
        <v>196.35000000000002</v>
      </c>
    </row>
    <row r="210" spans="1:18" ht="15.6" x14ac:dyDescent="0.3">
      <c r="A210" s="4" t="s">
        <v>210</v>
      </c>
      <c r="B210" s="20" t="s">
        <v>388</v>
      </c>
      <c r="C210" s="25" t="s">
        <v>389</v>
      </c>
      <c r="D210" s="25">
        <v>89.04</v>
      </c>
      <c r="E210" s="27" t="s">
        <v>34</v>
      </c>
      <c r="F210" s="27" t="s">
        <v>34</v>
      </c>
      <c r="G210" s="6">
        <v>0.83</v>
      </c>
      <c r="H210" s="50">
        <v>30.922999999999998</v>
      </c>
      <c r="I210" s="51">
        <v>1.83</v>
      </c>
      <c r="J210" s="51"/>
      <c r="K210" s="231">
        <v>1.1656952539552787</v>
      </c>
      <c r="L210" s="230">
        <f t="shared" si="7"/>
        <v>11656.952539552787</v>
      </c>
      <c r="M210" s="58" t="s">
        <v>210</v>
      </c>
      <c r="N210" s="108" t="s">
        <v>423</v>
      </c>
      <c r="O210" s="38" t="s">
        <v>394</v>
      </c>
      <c r="P210" s="108">
        <v>8.9432345624753981E-2</v>
      </c>
      <c r="Q210" s="37">
        <v>5</v>
      </c>
      <c r="R210" s="251">
        <f t="shared" si="6"/>
        <v>98.175000000000011</v>
      </c>
    </row>
    <row r="211" spans="1:18" ht="15.6" x14ac:dyDescent="0.3">
      <c r="A211" s="4" t="s">
        <v>211</v>
      </c>
      <c r="B211" s="20" t="s">
        <v>388</v>
      </c>
      <c r="C211" s="25" t="s">
        <v>388</v>
      </c>
      <c r="D211" s="25">
        <v>63.46</v>
      </c>
      <c r="E211" s="27">
        <v>308.39999999999998</v>
      </c>
      <c r="F211" s="29">
        <v>249.5</v>
      </c>
      <c r="G211" s="6">
        <v>0.4</v>
      </c>
      <c r="H211" s="50">
        <v>16.178999999999998</v>
      </c>
      <c r="I211" s="51">
        <v>1.78</v>
      </c>
      <c r="J211" s="51"/>
      <c r="K211" s="231">
        <v>0.95693779904253196</v>
      </c>
      <c r="L211" s="230">
        <f t="shared" si="7"/>
        <v>9569.3779904253206</v>
      </c>
      <c r="M211" s="58" t="s">
        <v>211</v>
      </c>
      <c r="N211" s="108" t="s">
        <v>423</v>
      </c>
      <c r="O211" s="38" t="s">
        <v>395</v>
      </c>
      <c r="P211" s="108">
        <v>0.2098298769783522</v>
      </c>
      <c r="Q211" s="37">
        <v>5</v>
      </c>
      <c r="R211" s="251">
        <f t="shared" si="6"/>
        <v>98.175000000000011</v>
      </c>
    </row>
    <row r="212" spans="1:18" ht="15.6" x14ac:dyDescent="0.3">
      <c r="A212" s="4" t="s">
        <v>212</v>
      </c>
      <c r="B212" s="20">
        <v>5</v>
      </c>
      <c r="C212" s="25">
        <v>3.88</v>
      </c>
      <c r="D212" s="25">
        <v>21.79</v>
      </c>
      <c r="E212" s="27">
        <v>81.3</v>
      </c>
      <c r="F212" s="29">
        <v>80.900000000000006</v>
      </c>
      <c r="G212" s="62">
        <v>0.06</v>
      </c>
      <c r="H212" s="50">
        <v>1.74</v>
      </c>
      <c r="I212" s="61">
        <v>0.52449999999999997</v>
      </c>
      <c r="J212" s="98"/>
      <c r="K212" s="231">
        <v>0.54894784995297496</v>
      </c>
      <c r="L212" s="230">
        <f t="shared" si="7"/>
        <v>5489.4784995297496</v>
      </c>
      <c r="M212" s="58" t="s">
        <v>212</v>
      </c>
      <c r="N212" s="108" t="s">
        <v>423</v>
      </c>
      <c r="O212" s="38" t="s">
        <v>401</v>
      </c>
      <c r="P212" s="108">
        <v>0.81722390473645001</v>
      </c>
      <c r="Q212" s="37">
        <v>13</v>
      </c>
      <c r="R212" s="251">
        <f t="shared" si="6"/>
        <v>255.25500000000002</v>
      </c>
    </row>
    <row r="213" spans="1:18" ht="15.6" x14ac:dyDescent="0.3">
      <c r="A213" s="4" t="s">
        <v>213</v>
      </c>
      <c r="B213" s="20">
        <v>4.5199999999999996</v>
      </c>
      <c r="C213" s="25">
        <v>3.51</v>
      </c>
      <c r="D213" s="25">
        <v>65.38</v>
      </c>
      <c r="E213" s="29">
        <v>587.1</v>
      </c>
      <c r="F213" s="29">
        <v>168.7</v>
      </c>
      <c r="G213" s="6">
        <v>0.72</v>
      </c>
      <c r="H213" s="50">
        <v>24.535</v>
      </c>
      <c r="I213" s="51">
        <v>1.92</v>
      </c>
      <c r="J213" s="51"/>
      <c r="K213" s="231">
        <v>0.55248618784565195</v>
      </c>
      <c r="L213" s="230">
        <f t="shared" si="7"/>
        <v>5524.8618784565197</v>
      </c>
      <c r="M213" s="58" t="s">
        <v>213</v>
      </c>
      <c r="N213" s="108" t="s">
        <v>423</v>
      </c>
      <c r="O213" s="38" t="s">
        <v>394</v>
      </c>
      <c r="P213" s="108">
        <v>0.20789455287029943</v>
      </c>
      <c r="Q213" s="37">
        <v>5</v>
      </c>
      <c r="R213" s="251">
        <f t="shared" si="6"/>
        <v>98.175000000000011</v>
      </c>
    </row>
    <row r="214" spans="1:18" ht="15.6" x14ac:dyDescent="0.3">
      <c r="A214" s="4" t="s">
        <v>214</v>
      </c>
      <c r="B214" s="22">
        <v>4.6900000000000004</v>
      </c>
      <c r="C214" s="28">
        <v>3.66</v>
      </c>
      <c r="D214" s="31">
        <v>62.5</v>
      </c>
      <c r="E214" s="29">
        <v>830.5</v>
      </c>
      <c r="F214" s="29">
        <v>258</v>
      </c>
      <c r="G214" s="6">
        <v>0.83</v>
      </c>
      <c r="H214" s="131">
        <v>22.997557997557998</v>
      </c>
      <c r="I214" s="51">
        <v>2.1800000000000002</v>
      </c>
      <c r="J214" s="51"/>
      <c r="K214" s="231">
        <v>1.1149228130364692</v>
      </c>
      <c r="L214" s="230">
        <f t="shared" si="7"/>
        <v>11149.228130364692</v>
      </c>
      <c r="M214" s="58" t="s">
        <v>214</v>
      </c>
      <c r="N214" s="108" t="s">
        <v>423</v>
      </c>
      <c r="O214" s="38" t="s">
        <v>394</v>
      </c>
      <c r="P214" s="108">
        <v>0.18517995939157489</v>
      </c>
      <c r="Q214" s="37">
        <v>5</v>
      </c>
      <c r="R214" s="251">
        <f t="shared" si="6"/>
        <v>98.175000000000011</v>
      </c>
    </row>
    <row r="215" spans="1:18" ht="15.6" x14ac:dyDescent="0.3">
      <c r="A215" s="4" t="s">
        <v>215</v>
      </c>
      <c r="B215" s="22">
        <v>4.45</v>
      </c>
      <c r="C215" s="28">
        <v>3.41</v>
      </c>
      <c r="D215" s="31">
        <v>64.099999999999994</v>
      </c>
      <c r="E215" s="29">
        <v>641.1</v>
      </c>
      <c r="F215" s="29">
        <v>185.7</v>
      </c>
      <c r="G215" s="6">
        <v>0.79</v>
      </c>
      <c r="H215" s="131">
        <v>20.653138871274574</v>
      </c>
      <c r="I215" s="51">
        <v>1.49</v>
      </c>
      <c r="J215" s="51"/>
      <c r="K215" s="231">
        <v>0.82576383154518751</v>
      </c>
      <c r="L215" s="230">
        <f t="shared" si="7"/>
        <v>8257.6383154518753</v>
      </c>
      <c r="M215" s="58" t="s">
        <v>215</v>
      </c>
      <c r="N215" s="108" t="s">
        <v>423</v>
      </c>
      <c r="O215" s="38" t="s">
        <v>394</v>
      </c>
      <c r="P215" s="108">
        <v>0.13720429334458273</v>
      </c>
      <c r="Q215" s="37">
        <v>5</v>
      </c>
      <c r="R215" s="251">
        <f t="shared" si="6"/>
        <v>98.175000000000011</v>
      </c>
    </row>
    <row r="216" spans="1:18" ht="15.6" x14ac:dyDescent="0.3">
      <c r="A216" s="4" t="s">
        <v>216</v>
      </c>
      <c r="B216" s="22">
        <v>4.53</v>
      </c>
      <c r="C216" s="28">
        <v>3.46</v>
      </c>
      <c r="D216" s="31">
        <v>52.24</v>
      </c>
      <c r="E216" s="27">
        <v>773.9</v>
      </c>
      <c r="F216" s="29">
        <v>139</v>
      </c>
      <c r="G216" s="6">
        <v>0.72</v>
      </c>
      <c r="H216" s="131">
        <v>20.681133212778782</v>
      </c>
      <c r="I216" s="51">
        <v>2</v>
      </c>
      <c r="J216" s="51"/>
      <c r="K216" s="231">
        <v>0.48038430744625943</v>
      </c>
      <c r="L216" s="230">
        <f t="shared" si="7"/>
        <v>4803.8430744625939</v>
      </c>
      <c r="M216" s="58" t="s">
        <v>216</v>
      </c>
      <c r="N216" s="108" t="s">
        <v>423</v>
      </c>
      <c r="O216" s="38" t="s">
        <v>394</v>
      </c>
      <c r="P216" s="108">
        <v>0.21502469432102014</v>
      </c>
      <c r="Q216" s="37">
        <v>5</v>
      </c>
      <c r="R216" s="251">
        <f t="shared" si="6"/>
        <v>98.175000000000011</v>
      </c>
    </row>
    <row r="217" spans="1:18" ht="16.2" thickBot="1" x14ac:dyDescent="0.35">
      <c r="A217" s="276" t="s">
        <v>217</v>
      </c>
      <c r="B217" s="277">
        <v>4.45</v>
      </c>
      <c r="C217" s="278">
        <v>3.43</v>
      </c>
      <c r="D217" s="279">
        <v>51.6</v>
      </c>
      <c r="E217" s="280">
        <v>606.6</v>
      </c>
      <c r="F217" s="281">
        <v>113.4</v>
      </c>
      <c r="G217" s="8">
        <v>0.65</v>
      </c>
      <c r="H217" s="174">
        <v>36.57</v>
      </c>
      <c r="I217" s="282">
        <v>7.1</v>
      </c>
      <c r="J217" s="283"/>
      <c r="K217" s="284"/>
      <c r="L217" s="285"/>
      <c r="M217" s="68" t="s">
        <v>217</v>
      </c>
      <c r="N217" s="260" t="s">
        <v>423</v>
      </c>
      <c r="O217" s="119" t="s">
        <v>394</v>
      </c>
      <c r="P217" s="260">
        <v>0.21044103195984254</v>
      </c>
      <c r="Q217" s="213">
        <v>5</v>
      </c>
      <c r="R217" s="261">
        <f t="shared" si="6"/>
        <v>98.175000000000011</v>
      </c>
    </row>
    <row r="218" spans="1:18" ht="15.6" x14ac:dyDescent="0.3">
      <c r="A218" s="3" t="s">
        <v>218</v>
      </c>
      <c r="B218" s="18" t="s">
        <v>387</v>
      </c>
      <c r="C218" s="26" t="s">
        <v>388</v>
      </c>
      <c r="D218" s="32">
        <v>80.41</v>
      </c>
      <c r="E218" s="30" t="s">
        <v>34</v>
      </c>
      <c r="F218" s="30" t="s">
        <v>34</v>
      </c>
      <c r="G218" s="7">
        <v>1.17</v>
      </c>
      <c r="H218" s="151">
        <v>30.022688598979013</v>
      </c>
      <c r="I218" s="225">
        <v>2</v>
      </c>
      <c r="J218" s="225"/>
      <c r="K218" s="262">
        <v>0.89126559714745612</v>
      </c>
      <c r="L218" s="248">
        <f t="shared" si="7"/>
        <v>8912.6559714745599</v>
      </c>
      <c r="M218" s="57" t="s">
        <v>218</v>
      </c>
      <c r="N218" s="249" t="s">
        <v>424</v>
      </c>
      <c r="O218" s="118" t="s">
        <v>394</v>
      </c>
      <c r="P218" s="249">
        <v>9.5340177112493998E-2</v>
      </c>
      <c r="Q218" s="212">
        <v>5</v>
      </c>
      <c r="R218" s="250">
        <f t="shared" si="6"/>
        <v>98.175000000000011</v>
      </c>
    </row>
    <row r="219" spans="1:18" ht="15.6" x14ac:dyDescent="0.3">
      <c r="A219" s="4" t="s">
        <v>219</v>
      </c>
      <c r="B219" s="22">
        <v>4.4400000000000004</v>
      </c>
      <c r="C219" s="28">
        <v>3.47</v>
      </c>
      <c r="D219" s="31">
        <v>47.11</v>
      </c>
      <c r="E219" s="29">
        <v>319.5</v>
      </c>
      <c r="F219" s="29">
        <v>194.2</v>
      </c>
      <c r="G219" s="6">
        <v>0.56000000000000005</v>
      </c>
      <c r="H219" s="131">
        <v>17.978798586572438</v>
      </c>
      <c r="I219" s="51">
        <v>1.92</v>
      </c>
      <c r="J219" s="51"/>
      <c r="K219" s="231">
        <v>0.96899224806147854</v>
      </c>
      <c r="L219" s="230">
        <f t="shared" si="7"/>
        <v>9689.9224806147868</v>
      </c>
      <c r="M219" s="58" t="s">
        <v>219</v>
      </c>
      <c r="N219" s="108" t="s">
        <v>424</v>
      </c>
      <c r="O219" s="38" t="s">
        <v>395</v>
      </c>
      <c r="P219" s="108">
        <v>0.25851855717041644</v>
      </c>
      <c r="Q219" s="37">
        <v>5</v>
      </c>
      <c r="R219" s="251">
        <f t="shared" si="6"/>
        <v>98.175000000000011</v>
      </c>
    </row>
    <row r="220" spans="1:18" ht="15.6" x14ac:dyDescent="0.3">
      <c r="A220" s="4" t="s">
        <v>220</v>
      </c>
      <c r="B220" s="22">
        <v>4.2300000000000004</v>
      </c>
      <c r="C220" s="28">
        <v>3.32</v>
      </c>
      <c r="D220" s="31">
        <v>20.83</v>
      </c>
      <c r="E220" s="29">
        <v>88</v>
      </c>
      <c r="F220" s="29">
        <v>44.2</v>
      </c>
      <c r="G220" s="62">
        <v>0.24</v>
      </c>
      <c r="H220" s="131">
        <v>8.1574803149606296</v>
      </c>
      <c r="I220" s="67">
        <v>0.76</v>
      </c>
      <c r="J220" s="97"/>
      <c r="K220" s="231">
        <v>0.93370681605923989</v>
      </c>
      <c r="L220" s="230">
        <f t="shared" si="7"/>
        <v>9337.0681605923983</v>
      </c>
      <c r="M220" s="58" t="s">
        <v>220</v>
      </c>
      <c r="N220" s="108" t="s">
        <v>424</v>
      </c>
      <c r="O220" s="38" t="s">
        <v>400</v>
      </c>
      <c r="P220" s="108">
        <v>0.45649881811876131</v>
      </c>
      <c r="Q220" s="37">
        <v>12</v>
      </c>
      <c r="R220" s="251">
        <f t="shared" si="6"/>
        <v>235.62</v>
      </c>
    </row>
    <row r="221" spans="1:18" ht="15.6" x14ac:dyDescent="0.3">
      <c r="A221" s="4" t="s">
        <v>221</v>
      </c>
      <c r="B221" s="22" t="s">
        <v>388</v>
      </c>
      <c r="C221" s="28" t="s">
        <v>388</v>
      </c>
      <c r="D221" s="31">
        <v>48.4</v>
      </c>
      <c r="E221" s="27">
        <v>884.2</v>
      </c>
      <c r="F221" s="27">
        <v>338.8</v>
      </c>
      <c r="G221" s="6">
        <v>0.61</v>
      </c>
      <c r="H221" s="131">
        <v>17.174887892376685</v>
      </c>
      <c r="I221" s="51">
        <v>2.1800000000000002</v>
      </c>
      <c r="J221" s="51"/>
      <c r="K221" s="231">
        <v>0.83410565338246423</v>
      </c>
      <c r="L221" s="230">
        <f t="shared" si="7"/>
        <v>8341.0565338246415</v>
      </c>
      <c r="M221" s="58" t="s">
        <v>221</v>
      </c>
      <c r="N221" s="108" t="s">
        <v>424</v>
      </c>
      <c r="O221" s="38" t="s">
        <v>394</v>
      </c>
      <c r="P221" s="108">
        <v>0.17906840957667142</v>
      </c>
      <c r="Q221" s="37">
        <v>5</v>
      </c>
      <c r="R221" s="251">
        <f t="shared" si="6"/>
        <v>98.175000000000011</v>
      </c>
    </row>
    <row r="222" spans="1:18" ht="15.6" x14ac:dyDescent="0.3">
      <c r="A222" s="4" t="s">
        <v>222</v>
      </c>
      <c r="B222" s="22">
        <v>4.68</v>
      </c>
      <c r="C222" s="28">
        <v>3.46</v>
      </c>
      <c r="D222" s="31">
        <v>28.84</v>
      </c>
      <c r="E222" s="29">
        <v>138.1</v>
      </c>
      <c r="F222" s="29">
        <v>54.1</v>
      </c>
      <c r="G222" s="62">
        <v>0.28000000000000003</v>
      </c>
      <c r="H222" s="131">
        <v>8.6552748885586919</v>
      </c>
      <c r="I222" s="67">
        <v>0.71</v>
      </c>
      <c r="J222" s="97">
        <v>0.05</v>
      </c>
      <c r="K222" s="229">
        <v>0.44843049327353651</v>
      </c>
      <c r="L222" s="230">
        <f t="shared" si="7"/>
        <v>4484.3049327353656</v>
      </c>
      <c r="M222" s="58" t="s">
        <v>222</v>
      </c>
      <c r="N222" s="108" t="s">
        <v>424</v>
      </c>
      <c r="O222" s="38" t="s">
        <v>395</v>
      </c>
      <c r="P222" s="108">
        <v>0.49625784497016112</v>
      </c>
      <c r="Q222" s="37">
        <v>5</v>
      </c>
      <c r="R222" s="251">
        <f t="shared" si="6"/>
        <v>98.175000000000011</v>
      </c>
    </row>
    <row r="223" spans="1:18" ht="15.6" x14ac:dyDescent="0.3">
      <c r="A223" s="4" t="s">
        <v>223</v>
      </c>
      <c r="B223" s="22">
        <v>5</v>
      </c>
      <c r="C223" s="28">
        <v>3.96</v>
      </c>
      <c r="D223" s="31">
        <v>10.26</v>
      </c>
      <c r="E223" s="29">
        <v>44.9</v>
      </c>
      <c r="F223" s="29">
        <v>113.7</v>
      </c>
      <c r="G223" s="62">
        <v>0.1</v>
      </c>
      <c r="H223" s="131">
        <v>1.8404092071611251</v>
      </c>
      <c r="I223" s="61">
        <v>0.2757</v>
      </c>
      <c r="J223" s="98"/>
      <c r="K223" s="231">
        <v>0</v>
      </c>
      <c r="L223" s="230">
        <f t="shared" si="7"/>
        <v>0</v>
      </c>
      <c r="M223" s="58" t="s">
        <v>223</v>
      </c>
      <c r="N223" s="108" t="s">
        <v>424</v>
      </c>
      <c r="O223" s="38" t="s">
        <v>404</v>
      </c>
      <c r="P223" s="108">
        <v>0.66264478868090793</v>
      </c>
      <c r="Q223" s="37">
        <v>10</v>
      </c>
      <c r="R223" s="251">
        <f t="shared" si="6"/>
        <v>196.35000000000002</v>
      </c>
    </row>
    <row r="224" spans="1:18" ht="15.6" x14ac:dyDescent="0.3">
      <c r="A224" s="4" t="s">
        <v>224</v>
      </c>
      <c r="B224" s="22" t="s">
        <v>388</v>
      </c>
      <c r="C224" s="28" t="s">
        <v>388</v>
      </c>
      <c r="D224" s="31">
        <v>65.38</v>
      </c>
      <c r="E224" s="27" t="s">
        <v>34</v>
      </c>
      <c r="F224" s="27" t="s">
        <v>34</v>
      </c>
      <c r="G224" s="6">
        <v>1.01</v>
      </c>
      <c r="H224" s="131">
        <v>26.131131131131131</v>
      </c>
      <c r="I224" s="51">
        <v>2.93</v>
      </c>
      <c r="J224" s="51"/>
      <c r="K224" s="231">
        <v>0.97847358121276506</v>
      </c>
      <c r="L224" s="230">
        <f t="shared" si="7"/>
        <v>9784.7358121276502</v>
      </c>
      <c r="M224" s="58" t="s">
        <v>224</v>
      </c>
      <c r="N224" s="108" t="s">
        <v>424</v>
      </c>
      <c r="O224" s="36" t="s">
        <v>394</v>
      </c>
      <c r="P224" s="108">
        <v>0.10898930503244507</v>
      </c>
      <c r="Q224" s="37">
        <v>5</v>
      </c>
      <c r="R224" s="251">
        <f t="shared" si="6"/>
        <v>98.175000000000011</v>
      </c>
    </row>
    <row r="225" spans="1:18" ht="15.6" x14ac:dyDescent="0.3">
      <c r="A225" s="4" t="s">
        <v>225</v>
      </c>
      <c r="B225" s="22" t="s">
        <v>388</v>
      </c>
      <c r="C225" s="28" t="s">
        <v>388</v>
      </c>
      <c r="D225" s="31">
        <v>56.62</v>
      </c>
      <c r="E225" s="27">
        <v>1083.5999999999999</v>
      </c>
      <c r="F225" s="27">
        <v>236.7</v>
      </c>
      <c r="G225" s="6">
        <v>0.91</v>
      </c>
      <c r="H225" s="131">
        <v>24.594427244582047</v>
      </c>
      <c r="I225" s="51">
        <v>2.2400000000000002</v>
      </c>
      <c r="J225" s="51"/>
      <c r="K225" s="231">
        <v>0.57636887608105469</v>
      </c>
      <c r="L225" s="230">
        <f t="shared" si="7"/>
        <v>5763.6887608105471</v>
      </c>
      <c r="M225" s="58" t="s">
        <v>225</v>
      </c>
      <c r="N225" s="108" t="s">
        <v>424</v>
      </c>
      <c r="O225" s="38" t="s">
        <v>395</v>
      </c>
      <c r="P225" s="108">
        <v>0.1438251389773948</v>
      </c>
      <c r="Q225" s="37">
        <v>5</v>
      </c>
      <c r="R225" s="251">
        <f t="shared" si="6"/>
        <v>98.175000000000011</v>
      </c>
    </row>
    <row r="226" spans="1:18" ht="15.6" x14ac:dyDescent="0.3">
      <c r="A226" s="4" t="s">
        <v>226</v>
      </c>
      <c r="B226" s="22">
        <v>4.3099999999999996</v>
      </c>
      <c r="C226" s="28">
        <v>3.5</v>
      </c>
      <c r="D226" s="31">
        <v>18.59</v>
      </c>
      <c r="E226" s="27">
        <v>103.4</v>
      </c>
      <c r="F226" s="29">
        <v>83.5</v>
      </c>
      <c r="G226" s="62">
        <v>0.16</v>
      </c>
      <c r="H226" s="131">
        <v>3.8952819332566175</v>
      </c>
      <c r="I226" s="67">
        <v>0.34</v>
      </c>
      <c r="J226" s="97"/>
      <c r="K226" s="231">
        <v>0.40000000000084412</v>
      </c>
      <c r="L226" s="230">
        <f t="shared" si="7"/>
        <v>4000.000000008441</v>
      </c>
      <c r="M226" s="58" t="s">
        <v>226</v>
      </c>
      <c r="N226" s="108" t="s">
        <v>424</v>
      </c>
      <c r="O226" s="38" t="s">
        <v>404</v>
      </c>
      <c r="P226" s="108">
        <v>0.63127216629773675</v>
      </c>
      <c r="Q226" s="37">
        <v>10</v>
      </c>
      <c r="R226" s="251">
        <f t="shared" si="6"/>
        <v>196.35000000000002</v>
      </c>
    </row>
    <row r="227" spans="1:18" ht="15.6" x14ac:dyDescent="0.3">
      <c r="A227" s="4" t="s">
        <v>227</v>
      </c>
      <c r="B227" s="22">
        <v>4.4800000000000004</v>
      </c>
      <c r="C227" s="28">
        <v>3.44</v>
      </c>
      <c r="D227" s="31">
        <v>51.28</v>
      </c>
      <c r="E227" s="29">
        <v>589.29999999999995</v>
      </c>
      <c r="F227" s="27">
        <v>194.2</v>
      </c>
      <c r="G227" s="6">
        <v>0.65</v>
      </c>
      <c r="H227" s="131">
        <v>20.935323383084576</v>
      </c>
      <c r="I227" s="51">
        <v>1.77</v>
      </c>
      <c r="J227" s="51"/>
      <c r="K227" s="231">
        <v>1.1070110701113987</v>
      </c>
      <c r="L227" s="230">
        <f t="shared" si="7"/>
        <v>11070.110701113987</v>
      </c>
      <c r="M227" s="58" t="s">
        <v>227</v>
      </c>
      <c r="N227" s="108" t="s">
        <v>424</v>
      </c>
      <c r="O227" s="38" t="s">
        <v>394</v>
      </c>
      <c r="P227" s="108">
        <v>0.26992678349156957</v>
      </c>
      <c r="Q227" s="37">
        <v>5</v>
      </c>
      <c r="R227" s="251">
        <f t="shared" si="6"/>
        <v>98.175000000000011</v>
      </c>
    </row>
    <row r="228" spans="1:18" ht="15.6" x14ac:dyDescent="0.3">
      <c r="A228" s="4" t="s">
        <v>228</v>
      </c>
      <c r="B228" s="22">
        <v>4.5</v>
      </c>
      <c r="C228" s="28">
        <v>3.47</v>
      </c>
      <c r="D228" s="31">
        <v>43.27</v>
      </c>
      <c r="E228" s="27">
        <v>665.6</v>
      </c>
      <c r="F228" s="27">
        <v>262.2</v>
      </c>
      <c r="G228" s="6">
        <v>0.64</v>
      </c>
      <c r="H228" s="131">
        <v>18.748696558915537</v>
      </c>
      <c r="I228" s="51">
        <v>2.0099999999999998</v>
      </c>
      <c r="J228" s="51"/>
      <c r="K228" s="231">
        <v>2.5349650349637853</v>
      </c>
      <c r="L228" s="230">
        <f t="shared" si="7"/>
        <v>25349.650349637854</v>
      </c>
      <c r="M228" s="58" t="s">
        <v>228</v>
      </c>
      <c r="N228" s="108" t="s">
        <v>424</v>
      </c>
      <c r="O228" s="38" t="s">
        <v>394</v>
      </c>
      <c r="P228" s="108">
        <v>0.19669004487630973</v>
      </c>
      <c r="Q228" s="37">
        <v>5</v>
      </c>
      <c r="R228" s="251">
        <f t="shared" si="6"/>
        <v>98.175000000000011</v>
      </c>
    </row>
    <row r="229" spans="1:18" ht="15.6" x14ac:dyDescent="0.3">
      <c r="A229" s="4" t="s">
        <v>229</v>
      </c>
      <c r="B229" s="22">
        <v>4.33</v>
      </c>
      <c r="C229" s="28">
        <v>3.3</v>
      </c>
      <c r="D229" s="31">
        <v>44.23</v>
      </c>
      <c r="E229" s="29">
        <v>740</v>
      </c>
      <c r="F229" s="29">
        <v>198.5</v>
      </c>
      <c r="G229" s="6">
        <v>0.6</v>
      </c>
      <c r="H229" s="131">
        <v>20.345879959308242</v>
      </c>
      <c r="I229" s="51">
        <v>2.04</v>
      </c>
      <c r="J229" s="51"/>
      <c r="K229" s="231">
        <v>1.151631477927789</v>
      </c>
      <c r="L229" s="230">
        <f t="shared" si="7"/>
        <v>11516.314779277889</v>
      </c>
      <c r="M229" s="58" t="s">
        <v>229</v>
      </c>
      <c r="N229" s="108" t="s">
        <v>424</v>
      </c>
      <c r="O229" s="38" t="s">
        <v>394</v>
      </c>
      <c r="P229" s="108">
        <v>0.19658818571272804</v>
      </c>
      <c r="Q229" s="37">
        <v>5</v>
      </c>
      <c r="R229" s="251">
        <f t="shared" si="6"/>
        <v>98.175000000000011</v>
      </c>
    </row>
    <row r="230" spans="1:18" ht="15.6" x14ac:dyDescent="0.3">
      <c r="A230" s="4" t="s">
        <v>230</v>
      </c>
      <c r="B230" s="22" t="s">
        <v>388</v>
      </c>
      <c r="C230" s="28" t="s">
        <v>388</v>
      </c>
      <c r="D230" s="31">
        <v>77.88</v>
      </c>
      <c r="E230" s="29">
        <v>1759.2</v>
      </c>
      <c r="F230" s="29">
        <v>202.7</v>
      </c>
      <c r="G230" s="6">
        <v>1.88</v>
      </c>
      <c r="H230" s="131">
        <v>34.152462121212118</v>
      </c>
      <c r="I230" s="91">
        <v>3.65</v>
      </c>
      <c r="J230" s="91"/>
      <c r="K230" s="231">
        <v>1.17540687160827</v>
      </c>
      <c r="L230" s="230">
        <f t="shared" si="7"/>
        <v>11754.068716082698</v>
      </c>
      <c r="M230" s="58" t="s">
        <v>230</v>
      </c>
      <c r="N230" s="108" t="s">
        <v>424</v>
      </c>
      <c r="O230" s="38" t="s">
        <v>394</v>
      </c>
      <c r="P230" s="108">
        <v>7.6699950177038456E-2</v>
      </c>
      <c r="Q230" s="37">
        <v>5</v>
      </c>
      <c r="R230" s="251">
        <f t="shared" si="6"/>
        <v>98.175000000000011</v>
      </c>
    </row>
    <row r="231" spans="1:18" ht="16.2" thickBot="1" x14ac:dyDescent="0.35">
      <c r="A231" s="5" t="s">
        <v>231</v>
      </c>
      <c r="B231" s="254">
        <v>5.14</v>
      </c>
      <c r="C231" s="271">
        <v>3.87</v>
      </c>
      <c r="D231" s="286">
        <v>73.069999999999993</v>
      </c>
      <c r="E231" s="266">
        <v>1291.5</v>
      </c>
      <c r="F231" s="266">
        <v>266.5</v>
      </c>
      <c r="G231" s="8">
        <v>1.4</v>
      </c>
      <c r="H231" s="160">
        <v>26.174157303370784</v>
      </c>
      <c r="I231" s="55">
        <v>2.84</v>
      </c>
      <c r="J231" s="55"/>
      <c r="K231" s="258">
        <v>2.1897810218975691</v>
      </c>
      <c r="L231" s="259">
        <f t="shared" si="7"/>
        <v>21897.810218975694</v>
      </c>
      <c r="M231" s="59" t="s">
        <v>231</v>
      </c>
      <c r="N231" s="260" t="s">
        <v>424</v>
      </c>
      <c r="O231" s="119" t="s">
        <v>394</v>
      </c>
      <c r="P231" s="260">
        <v>0.12925927858520822</v>
      </c>
      <c r="Q231" s="213">
        <v>5</v>
      </c>
      <c r="R231" s="261">
        <f t="shared" si="6"/>
        <v>98.175000000000011</v>
      </c>
    </row>
    <row r="232" spans="1:18" ht="15.6" x14ac:dyDescent="0.3">
      <c r="A232" s="3" t="s">
        <v>232</v>
      </c>
      <c r="B232" s="18" t="s">
        <v>388</v>
      </c>
      <c r="C232" s="26" t="s">
        <v>388</v>
      </c>
      <c r="D232" s="32">
        <v>57.39</v>
      </c>
      <c r="E232" s="30">
        <v>1315</v>
      </c>
      <c r="F232" s="30">
        <v>181.5</v>
      </c>
      <c r="G232" s="7">
        <v>1.04</v>
      </c>
      <c r="H232" s="151">
        <v>29.025665399239546</v>
      </c>
      <c r="I232" s="54">
        <v>3.16</v>
      </c>
      <c r="J232" s="54"/>
      <c r="K232" s="262">
        <v>2.6556776556779731</v>
      </c>
      <c r="L232" s="248">
        <f t="shared" si="7"/>
        <v>26556.776556779732</v>
      </c>
      <c r="M232" s="57" t="s">
        <v>232</v>
      </c>
      <c r="N232" s="249" t="s">
        <v>425</v>
      </c>
      <c r="O232" s="118" t="s">
        <v>394</v>
      </c>
      <c r="P232" s="249">
        <v>0.11163764328556991</v>
      </c>
      <c r="Q232" s="212">
        <v>5</v>
      </c>
      <c r="R232" s="250">
        <f t="shared" si="6"/>
        <v>98.175000000000011</v>
      </c>
    </row>
    <row r="233" spans="1:18" ht="15.6" x14ac:dyDescent="0.3">
      <c r="A233" s="4" t="s">
        <v>233</v>
      </c>
      <c r="B233" s="22" t="s">
        <v>388</v>
      </c>
      <c r="C233" s="28" t="s">
        <v>388</v>
      </c>
      <c r="D233" s="31">
        <v>69.87</v>
      </c>
      <c r="E233" s="27">
        <v>655.29999999999995</v>
      </c>
      <c r="F233" s="29">
        <v>104.9</v>
      </c>
      <c r="G233" s="6">
        <v>0.86</v>
      </c>
      <c r="H233" s="131">
        <v>27.61904761904762</v>
      </c>
      <c r="I233" s="51">
        <v>2.4900000000000002</v>
      </c>
      <c r="J233" s="51"/>
      <c r="K233" s="231">
        <v>1.5984015984014224</v>
      </c>
      <c r="L233" s="230">
        <f t="shared" si="7"/>
        <v>15984.015984014224</v>
      </c>
      <c r="M233" s="58" t="s">
        <v>233</v>
      </c>
      <c r="N233" s="108" t="s">
        <v>425</v>
      </c>
      <c r="O233" s="38" t="s">
        <v>395</v>
      </c>
      <c r="P233" s="108">
        <v>0.17479032470623901</v>
      </c>
      <c r="Q233" s="37">
        <v>5</v>
      </c>
      <c r="R233" s="251">
        <f t="shared" si="6"/>
        <v>98.175000000000011</v>
      </c>
    </row>
    <row r="234" spans="1:18" ht="15.6" x14ac:dyDescent="0.3">
      <c r="A234" s="4" t="s">
        <v>234</v>
      </c>
      <c r="B234" s="22">
        <v>4.3099999999999996</v>
      </c>
      <c r="C234" s="28">
        <v>3.37</v>
      </c>
      <c r="D234" s="31">
        <v>23.4</v>
      </c>
      <c r="E234" s="27">
        <v>96.6</v>
      </c>
      <c r="F234" s="27">
        <v>35.6</v>
      </c>
      <c r="G234" s="62">
        <v>0.18</v>
      </c>
      <c r="H234" s="131">
        <v>4.974859509020999</v>
      </c>
      <c r="I234" s="67">
        <v>0.75</v>
      </c>
      <c r="J234" s="97">
        <v>0.04</v>
      </c>
      <c r="K234" s="231"/>
      <c r="L234" s="230">
        <f t="shared" si="7"/>
        <v>0</v>
      </c>
      <c r="M234" s="58" t="s">
        <v>234</v>
      </c>
      <c r="N234" s="108" t="s">
        <v>425</v>
      </c>
      <c r="O234" s="38" t="s">
        <v>404</v>
      </c>
      <c r="P234" s="108">
        <v>0.61472005221570658</v>
      </c>
      <c r="Q234" s="37">
        <v>10</v>
      </c>
      <c r="R234" s="251">
        <f t="shared" si="6"/>
        <v>196.35000000000002</v>
      </c>
    </row>
    <row r="235" spans="1:18" ht="15.6" x14ac:dyDescent="0.3">
      <c r="A235" s="4" t="s">
        <v>235</v>
      </c>
      <c r="B235" s="22">
        <v>4.88</v>
      </c>
      <c r="C235" s="28">
        <v>4.03</v>
      </c>
      <c r="D235" s="31">
        <v>13.78</v>
      </c>
      <c r="E235" s="27">
        <v>88.3</v>
      </c>
      <c r="F235" s="27">
        <v>46.8</v>
      </c>
      <c r="G235" s="62">
        <v>0.16</v>
      </c>
      <c r="H235" s="131">
        <v>5.1788978845651608</v>
      </c>
      <c r="I235" s="67">
        <v>1.1399999999999999</v>
      </c>
      <c r="J235" s="97"/>
      <c r="K235" s="231">
        <v>1.8796992481209287</v>
      </c>
      <c r="L235" s="230">
        <f t="shared" si="7"/>
        <v>18796.992481209287</v>
      </c>
      <c r="M235" s="58" t="s">
        <v>235</v>
      </c>
      <c r="N235" s="108" t="s">
        <v>425</v>
      </c>
      <c r="O235" s="38" t="s">
        <v>421</v>
      </c>
      <c r="P235" s="108">
        <v>0.95739125503189093</v>
      </c>
      <c r="Q235" s="37">
        <v>6</v>
      </c>
      <c r="R235" s="251">
        <f t="shared" si="6"/>
        <v>117.81</v>
      </c>
    </row>
    <row r="236" spans="1:18" ht="15.6" x14ac:dyDescent="0.3">
      <c r="A236" s="4" t="s">
        <v>236</v>
      </c>
      <c r="B236" s="22" t="s">
        <v>388</v>
      </c>
      <c r="C236" s="28" t="s">
        <v>388</v>
      </c>
      <c r="D236" s="31">
        <v>77.290000000000006</v>
      </c>
      <c r="E236" s="27" t="s">
        <v>34</v>
      </c>
      <c r="F236" s="27" t="s">
        <v>34</v>
      </c>
      <c r="G236" s="6">
        <v>1.1200000000000001</v>
      </c>
      <c r="H236" s="131">
        <v>33.766592920353986</v>
      </c>
      <c r="I236" s="51">
        <v>6.9</v>
      </c>
      <c r="J236" s="51"/>
      <c r="K236" s="231">
        <v>4.6253469010174779</v>
      </c>
      <c r="L236" s="230">
        <f t="shared" si="7"/>
        <v>46253.469010174784</v>
      </c>
      <c r="M236" s="58" t="s">
        <v>236</v>
      </c>
      <c r="N236" s="108" t="s">
        <v>425</v>
      </c>
      <c r="O236" s="38" t="s">
        <v>394</v>
      </c>
      <c r="P236" s="108">
        <v>9.9821980310089889E-2</v>
      </c>
      <c r="Q236" s="37">
        <v>5</v>
      </c>
      <c r="R236" s="251">
        <f t="shared" si="6"/>
        <v>98.175000000000011</v>
      </c>
    </row>
    <row r="237" spans="1:18" ht="15.6" x14ac:dyDescent="0.3">
      <c r="A237" s="4" t="s">
        <v>237</v>
      </c>
      <c r="B237" s="22" t="s">
        <v>388</v>
      </c>
      <c r="C237" s="28" t="s">
        <v>388</v>
      </c>
      <c r="D237" s="31">
        <v>72.11</v>
      </c>
      <c r="E237" s="27">
        <v>922.1</v>
      </c>
      <c r="F237" s="27">
        <v>121.9</v>
      </c>
      <c r="G237" s="6">
        <v>0.92</v>
      </c>
      <c r="H237" s="131">
        <v>27.70418006430868</v>
      </c>
      <c r="I237" s="51">
        <v>4.8</v>
      </c>
      <c r="J237" s="51"/>
      <c r="K237" s="231">
        <v>1.4466546112114138</v>
      </c>
      <c r="L237" s="230">
        <f t="shared" si="7"/>
        <v>14466.546112114138</v>
      </c>
      <c r="M237" s="58" t="s">
        <v>237</v>
      </c>
      <c r="N237" s="108" t="s">
        <v>425</v>
      </c>
      <c r="O237" s="38" t="s">
        <v>395</v>
      </c>
      <c r="P237" s="108">
        <v>0.18008700121248866</v>
      </c>
      <c r="Q237" s="37">
        <v>5</v>
      </c>
      <c r="R237" s="251">
        <f t="shared" si="6"/>
        <v>98.175000000000011</v>
      </c>
    </row>
    <row r="238" spans="1:18" ht="15.6" x14ac:dyDescent="0.3">
      <c r="A238" s="4" t="s">
        <v>238</v>
      </c>
      <c r="B238" s="22">
        <v>4.37</v>
      </c>
      <c r="C238" s="28">
        <v>3.34</v>
      </c>
      <c r="D238" s="31">
        <v>29.81</v>
      </c>
      <c r="E238" s="27">
        <v>116.6</v>
      </c>
      <c r="F238" s="29">
        <v>23.1</v>
      </c>
      <c r="G238" s="62">
        <v>0.31</v>
      </c>
      <c r="H238" s="131">
        <v>7.1932469098583054</v>
      </c>
      <c r="I238" s="67">
        <v>0.81</v>
      </c>
      <c r="J238" s="97">
        <v>0.24</v>
      </c>
      <c r="K238" s="229">
        <v>0.86427028088792057</v>
      </c>
      <c r="L238" s="230">
        <f t="shared" si="7"/>
        <v>8642.7028088792049</v>
      </c>
      <c r="M238" s="58" t="s">
        <v>238</v>
      </c>
      <c r="N238" s="108" t="s">
        <v>425</v>
      </c>
      <c r="O238" s="38" t="s">
        <v>404</v>
      </c>
      <c r="P238" s="108">
        <v>0.6057564458205148</v>
      </c>
      <c r="Q238" s="37">
        <v>10</v>
      </c>
      <c r="R238" s="251">
        <f t="shared" si="6"/>
        <v>196.35000000000002</v>
      </c>
    </row>
    <row r="239" spans="1:18" ht="15.6" x14ac:dyDescent="0.3">
      <c r="A239" s="4" t="s">
        <v>239</v>
      </c>
      <c r="B239" s="22">
        <v>4.8600000000000003</v>
      </c>
      <c r="C239" s="28">
        <v>3.72</v>
      </c>
      <c r="D239" s="31">
        <v>17.95</v>
      </c>
      <c r="E239" s="29">
        <v>90.6</v>
      </c>
      <c r="F239" s="29">
        <v>20.9</v>
      </c>
      <c r="G239" s="62">
        <v>0.14000000000000001</v>
      </c>
      <c r="H239" s="131">
        <v>3.1241691039617123</v>
      </c>
      <c r="I239" s="61">
        <v>1.1475</v>
      </c>
      <c r="J239" s="98"/>
      <c r="K239" s="231">
        <v>1.0526315789483149</v>
      </c>
      <c r="L239" s="230">
        <f t="shared" si="7"/>
        <v>10526.315789483149</v>
      </c>
      <c r="M239" s="58" t="s">
        <v>239</v>
      </c>
      <c r="N239" s="108" t="s">
        <v>425</v>
      </c>
      <c r="O239" s="38" t="s">
        <v>421</v>
      </c>
      <c r="P239" s="108">
        <v>0.68355987026968856</v>
      </c>
      <c r="Q239" s="37">
        <v>6</v>
      </c>
      <c r="R239" s="251">
        <f t="shared" si="6"/>
        <v>117.81</v>
      </c>
    </row>
    <row r="240" spans="1:18" ht="15.6" x14ac:dyDescent="0.3">
      <c r="A240" s="4" t="s">
        <v>240</v>
      </c>
      <c r="B240" s="22" t="s">
        <v>388</v>
      </c>
      <c r="C240" s="28" t="s">
        <v>389</v>
      </c>
      <c r="D240" s="31">
        <v>60.69</v>
      </c>
      <c r="E240" s="27" t="s">
        <v>34</v>
      </c>
      <c r="F240" s="27" t="s">
        <v>34</v>
      </c>
      <c r="G240" s="6">
        <v>0.71</v>
      </c>
      <c r="H240" s="131">
        <v>26.251928020565551</v>
      </c>
      <c r="I240" s="51">
        <v>6.64</v>
      </c>
      <c r="J240" s="51"/>
      <c r="K240" s="231">
        <v>2.198852772466509</v>
      </c>
      <c r="L240" s="230">
        <f t="shared" si="7"/>
        <v>21988.527724665091</v>
      </c>
      <c r="M240" s="58" t="s">
        <v>240</v>
      </c>
      <c r="N240" s="108" t="s">
        <v>425</v>
      </c>
      <c r="O240" s="38" t="s">
        <v>394</v>
      </c>
      <c r="P240" s="108">
        <v>0.12508305287835753</v>
      </c>
      <c r="Q240" s="37">
        <v>5</v>
      </c>
      <c r="R240" s="251">
        <f t="shared" si="6"/>
        <v>98.175000000000011</v>
      </c>
    </row>
    <row r="241" spans="1:18" ht="15.6" x14ac:dyDescent="0.3">
      <c r="A241" s="4" t="s">
        <v>241</v>
      </c>
      <c r="B241" s="22">
        <v>4.29</v>
      </c>
      <c r="C241" s="28">
        <v>3.27</v>
      </c>
      <c r="D241" s="31">
        <v>21.79</v>
      </c>
      <c r="E241" s="27">
        <v>115.2</v>
      </c>
      <c r="F241" s="29">
        <v>54.1</v>
      </c>
      <c r="G241" s="62">
        <v>0.14000000000000001</v>
      </c>
      <c r="H241" s="131">
        <v>4.3186646433990896</v>
      </c>
      <c r="I241" s="67">
        <v>0.56999999999999995</v>
      </c>
      <c r="J241" s="97"/>
      <c r="K241" s="231">
        <v>0.36496350365040525</v>
      </c>
      <c r="L241" s="230">
        <f t="shared" si="7"/>
        <v>3649.6350365040526</v>
      </c>
      <c r="M241" s="58" t="s">
        <v>241</v>
      </c>
      <c r="N241" s="108" t="s">
        <v>425</v>
      </c>
      <c r="O241" s="38" t="s">
        <v>395</v>
      </c>
      <c r="P241" s="108">
        <v>0.46162572935237484</v>
      </c>
      <c r="Q241" s="37">
        <v>5</v>
      </c>
      <c r="R241" s="251">
        <f t="shared" si="6"/>
        <v>98.175000000000011</v>
      </c>
    </row>
    <row r="242" spans="1:18" ht="15.6" x14ac:dyDescent="0.3">
      <c r="A242" s="4" t="s">
        <v>242</v>
      </c>
      <c r="B242" s="22">
        <v>4.5599999999999996</v>
      </c>
      <c r="C242" s="28">
        <v>3.79</v>
      </c>
      <c r="D242" s="31">
        <v>8.9700000000000006</v>
      </c>
      <c r="E242" s="27">
        <v>69.2</v>
      </c>
      <c r="F242" s="29">
        <v>58</v>
      </c>
      <c r="G242" s="62">
        <v>0.14000000000000001</v>
      </c>
      <c r="H242" s="131">
        <v>4.6436716077537064</v>
      </c>
      <c r="I242" s="67">
        <v>1.5</v>
      </c>
      <c r="J242" s="97">
        <v>0.15</v>
      </c>
      <c r="K242" s="231">
        <v>277.07182320441945</v>
      </c>
      <c r="L242" s="230">
        <f t="shared" si="7"/>
        <v>2770718.2320441944</v>
      </c>
      <c r="M242" s="58" t="s">
        <v>242</v>
      </c>
      <c r="N242" s="108" t="s">
        <v>425</v>
      </c>
      <c r="O242" s="38" t="s">
        <v>404</v>
      </c>
      <c r="P242" s="108">
        <v>0.78273674254376091</v>
      </c>
      <c r="Q242" s="37">
        <v>10</v>
      </c>
      <c r="R242" s="251">
        <f t="shared" si="6"/>
        <v>196.35000000000002</v>
      </c>
    </row>
    <row r="243" spans="1:18" ht="15.6" x14ac:dyDescent="0.3">
      <c r="A243" s="4" t="s">
        <v>243</v>
      </c>
      <c r="B243" s="22">
        <v>4.8499999999999996</v>
      </c>
      <c r="C243" s="28">
        <v>3.93</v>
      </c>
      <c r="D243" s="31">
        <v>10.26</v>
      </c>
      <c r="E243" s="29">
        <v>70.5</v>
      </c>
      <c r="F243" s="29">
        <v>46</v>
      </c>
      <c r="G243" s="62">
        <v>0.08</v>
      </c>
      <c r="H243" s="131">
        <v>3.3697433096668492</v>
      </c>
      <c r="I243" s="61">
        <v>1.9287000000000001</v>
      </c>
      <c r="J243" s="98">
        <v>0.06</v>
      </c>
      <c r="K243" s="231">
        <v>1.414141414141707</v>
      </c>
      <c r="L243" s="230">
        <f t="shared" si="7"/>
        <v>14141.41414141707</v>
      </c>
      <c r="M243" s="58" t="s">
        <v>243</v>
      </c>
      <c r="N243" s="108" t="s">
        <v>425</v>
      </c>
      <c r="O243" s="38" t="s">
        <v>421</v>
      </c>
      <c r="P243" s="108">
        <v>0.82641734719305693</v>
      </c>
      <c r="Q243" s="37">
        <v>6</v>
      </c>
      <c r="R243" s="251">
        <f t="shared" si="6"/>
        <v>117.81</v>
      </c>
    </row>
    <row r="244" spans="1:18" ht="15.6" x14ac:dyDescent="0.3">
      <c r="A244" s="4" t="s">
        <v>244</v>
      </c>
      <c r="B244" s="22">
        <v>4.4400000000000004</v>
      </c>
      <c r="C244" s="28">
        <v>3.31</v>
      </c>
      <c r="D244" s="31">
        <v>54.48</v>
      </c>
      <c r="E244" s="10">
        <v>832.2</v>
      </c>
      <c r="F244" s="10">
        <v>80</v>
      </c>
      <c r="G244" s="6">
        <v>0.86</v>
      </c>
      <c r="H244" s="50">
        <v>22.88</v>
      </c>
      <c r="I244" s="51">
        <v>5.34</v>
      </c>
      <c r="J244" s="51"/>
      <c r="K244" s="231">
        <v>2.5490196078424217</v>
      </c>
      <c r="L244" s="230">
        <f t="shared" si="7"/>
        <v>25490.196078424215</v>
      </c>
      <c r="M244" s="58" t="s">
        <v>244</v>
      </c>
      <c r="N244" s="108" t="s">
        <v>425</v>
      </c>
      <c r="O244" s="38" t="s">
        <v>394</v>
      </c>
      <c r="P244" s="108">
        <v>0.19373612913243973</v>
      </c>
      <c r="Q244" s="37">
        <v>5</v>
      </c>
      <c r="R244" s="251">
        <f t="shared" si="6"/>
        <v>98.175000000000011</v>
      </c>
    </row>
    <row r="245" spans="1:18" ht="15.6" x14ac:dyDescent="0.3">
      <c r="A245" s="4" t="s">
        <v>245</v>
      </c>
      <c r="B245" s="22">
        <v>4.6100000000000003</v>
      </c>
      <c r="C245" s="28">
        <v>3.62</v>
      </c>
      <c r="D245" s="31">
        <v>76.92</v>
      </c>
      <c r="E245" s="10">
        <v>1375.3</v>
      </c>
      <c r="F245" s="10">
        <v>178.3</v>
      </c>
      <c r="G245" s="6">
        <v>1.19</v>
      </c>
      <c r="H245" s="50">
        <v>31.62</v>
      </c>
      <c r="I245" s="51">
        <v>8.14</v>
      </c>
      <c r="J245" s="51"/>
      <c r="K245" s="231">
        <v>2.5022341376218082</v>
      </c>
      <c r="L245" s="230">
        <f t="shared" si="7"/>
        <v>25022.341376218083</v>
      </c>
      <c r="M245" s="58" t="s">
        <v>245</v>
      </c>
      <c r="N245" s="108" t="s">
        <v>425</v>
      </c>
      <c r="O245" s="38" t="s">
        <v>394</v>
      </c>
      <c r="P245" s="108">
        <v>0.14351956148664963</v>
      </c>
      <c r="Q245" s="37">
        <v>5</v>
      </c>
      <c r="R245" s="251">
        <f t="shared" si="6"/>
        <v>98.175000000000011</v>
      </c>
    </row>
    <row r="246" spans="1:18" ht="15.6" x14ac:dyDescent="0.3">
      <c r="A246" s="4" t="s">
        <v>246</v>
      </c>
      <c r="B246" s="22">
        <v>4.7</v>
      </c>
      <c r="C246" s="28">
        <v>3.56</v>
      </c>
      <c r="D246" s="31">
        <v>60.89</v>
      </c>
      <c r="E246" s="9">
        <v>1272.4000000000001</v>
      </c>
      <c r="F246" s="10">
        <v>165.5</v>
      </c>
      <c r="G246" s="6">
        <v>1.1399999999999999</v>
      </c>
      <c r="H246" s="50">
        <v>28.91</v>
      </c>
      <c r="I246" s="51">
        <v>7.06</v>
      </c>
      <c r="J246" s="51"/>
      <c r="K246" s="231">
        <v>3.1333930170104969</v>
      </c>
      <c r="L246" s="230">
        <f t="shared" si="7"/>
        <v>31333.93017010497</v>
      </c>
      <c r="M246" s="58" t="s">
        <v>246</v>
      </c>
      <c r="N246" s="108" t="s">
        <v>425</v>
      </c>
      <c r="O246" s="38" t="s">
        <v>394</v>
      </c>
      <c r="P246" s="108">
        <v>0.15828914020599966</v>
      </c>
      <c r="Q246" s="37">
        <v>5</v>
      </c>
      <c r="R246" s="251">
        <f t="shared" si="6"/>
        <v>98.175000000000011</v>
      </c>
    </row>
    <row r="247" spans="1:18" ht="15.6" x14ac:dyDescent="0.3">
      <c r="A247" s="4" t="s">
        <v>247</v>
      </c>
      <c r="B247" s="22">
        <v>4.59</v>
      </c>
      <c r="C247" s="28">
        <v>3.46</v>
      </c>
      <c r="D247" s="31">
        <v>73.069999999999993</v>
      </c>
      <c r="E247" s="9">
        <v>996.6</v>
      </c>
      <c r="F247" s="10">
        <v>144.1</v>
      </c>
      <c r="G247" s="6">
        <v>1.04</v>
      </c>
      <c r="H247" s="50">
        <v>27.83</v>
      </c>
      <c r="I247" s="51">
        <v>5.7</v>
      </c>
      <c r="J247" s="51"/>
      <c r="K247" s="231">
        <v>2.7433628318583017</v>
      </c>
      <c r="L247" s="230">
        <f t="shared" si="7"/>
        <v>27433.628318583018</v>
      </c>
      <c r="M247" s="58" t="s">
        <v>247</v>
      </c>
      <c r="N247" s="108" t="s">
        <v>425</v>
      </c>
      <c r="O247" s="38" t="s">
        <v>394</v>
      </c>
      <c r="P247" s="108">
        <v>0.1583909993695814</v>
      </c>
      <c r="Q247" s="37">
        <v>5</v>
      </c>
      <c r="R247" s="251">
        <f t="shared" si="6"/>
        <v>98.175000000000011</v>
      </c>
    </row>
    <row r="248" spans="1:18" ht="16.2" thickBot="1" x14ac:dyDescent="0.35">
      <c r="A248" s="5" t="s">
        <v>248</v>
      </c>
      <c r="B248" s="254" t="s">
        <v>34</v>
      </c>
      <c r="C248" s="271" t="s">
        <v>34</v>
      </c>
      <c r="D248" s="286">
        <v>85.09</v>
      </c>
      <c r="E248" s="287">
        <v>1887.1</v>
      </c>
      <c r="F248" s="287">
        <v>276.60000000000002</v>
      </c>
      <c r="G248" s="8">
        <v>1.67</v>
      </c>
      <c r="H248" s="64">
        <v>40.58</v>
      </c>
      <c r="I248" s="55">
        <v>12.1</v>
      </c>
      <c r="J248" s="55"/>
      <c r="K248" s="258">
        <v>2.9469548133596399</v>
      </c>
      <c r="L248" s="259">
        <f t="shared" si="7"/>
        <v>29469.548133596396</v>
      </c>
      <c r="M248" s="59" t="s">
        <v>248</v>
      </c>
      <c r="N248" s="260" t="s">
        <v>425</v>
      </c>
      <c r="O248" s="119" t="s">
        <v>394</v>
      </c>
      <c r="P248" s="260">
        <v>6.3356399747832554E-2</v>
      </c>
      <c r="Q248" s="213">
        <v>5</v>
      </c>
      <c r="R248" s="261">
        <f t="shared" si="6"/>
        <v>98.175000000000011</v>
      </c>
    </row>
    <row r="249" spans="1:18" ht="15.6" x14ac:dyDescent="0.3">
      <c r="A249" s="3" t="s">
        <v>249</v>
      </c>
      <c r="B249" s="18" t="s">
        <v>34</v>
      </c>
      <c r="C249" s="26" t="s">
        <v>34</v>
      </c>
      <c r="D249" s="32">
        <v>185.2</v>
      </c>
      <c r="E249" s="11" t="s">
        <v>34</v>
      </c>
      <c r="F249" s="11" t="s">
        <v>34</v>
      </c>
      <c r="G249" s="65">
        <v>1.31</v>
      </c>
      <c r="H249" s="53">
        <v>37.03</v>
      </c>
      <c r="I249" s="54">
        <v>5.68</v>
      </c>
      <c r="J249" s="54"/>
      <c r="K249" s="262">
        <v>3.5542747358311799</v>
      </c>
      <c r="L249" s="248">
        <f t="shared" si="7"/>
        <v>35542.747358311797</v>
      </c>
      <c r="M249" s="57" t="s">
        <v>249</v>
      </c>
      <c r="N249" s="249" t="s">
        <v>426</v>
      </c>
      <c r="O249" s="118" t="s">
        <v>394</v>
      </c>
      <c r="P249" s="249">
        <v>9.5340177112493998E-2</v>
      </c>
      <c r="Q249" s="212">
        <v>5</v>
      </c>
      <c r="R249" s="250">
        <f t="shared" si="6"/>
        <v>98.175000000000011</v>
      </c>
    </row>
    <row r="250" spans="1:18" ht="15.6" x14ac:dyDescent="0.3">
      <c r="A250" s="4" t="s">
        <v>250</v>
      </c>
      <c r="B250" s="22" t="s">
        <v>34</v>
      </c>
      <c r="C250" s="28" t="s">
        <v>34</v>
      </c>
      <c r="D250" s="31">
        <v>131.35</v>
      </c>
      <c r="E250" s="10">
        <v>549.70000000000005</v>
      </c>
      <c r="F250" s="10">
        <v>37.299999999999997</v>
      </c>
      <c r="G250" s="6">
        <v>1.57</v>
      </c>
      <c r="H250" s="50">
        <v>41.73</v>
      </c>
      <c r="I250" s="51">
        <v>3.04</v>
      </c>
      <c r="J250" s="51"/>
      <c r="K250" s="231">
        <v>4.3731778425657639</v>
      </c>
      <c r="L250" s="230">
        <f t="shared" si="7"/>
        <v>43731.778425657634</v>
      </c>
      <c r="M250" s="58" t="s">
        <v>250</v>
      </c>
      <c r="N250" s="108" t="s">
        <v>426</v>
      </c>
      <c r="O250" s="38" t="s">
        <v>395</v>
      </c>
      <c r="P250" s="108">
        <v>0.14586232224902929</v>
      </c>
      <c r="Q250" s="37">
        <v>5</v>
      </c>
      <c r="R250" s="251">
        <f t="shared" si="6"/>
        <v>98.175000000000011</v>
      </c>
    </row>
    <row r="251" spans="1:18" ht="15.6" x14ac:dyDescent="0.3">
      <c r="A251" s="4" t="s">
        <v>251</v>
      </c>
      <c r="B251" s="22">
        <v>6.34</v>
      </c>
      <c r="C251" s="28">
        <v>5.71</v>
      </c>
      <c r="D251" s="31">
        <v>224.35</v>
      </c>
      <c r="E251" s="10">
        <v>118</v>
      </c>
      <c r="F251" s="9">
        <v>24.5</v>
      </c>
      <c r="G251" s="6">
        <v>1.53</v>
      </c>
      <c r="H251" s="50">
        <v>31.77</v>
      </c>
      <c r="I251" s="51">
        <v>0.56000000000000005</v>
      </c>
      <c r="J251" s="51">
        <v>9.08</v>
      </c>
      <c r="K251" s="231">
        <v>5.2830188679239463</v>
      </c>
      <c r="L251" s="230">
        <f t="shared" si="7"/>
        <v>52830.188679239465</v>
      </c>
      <c r="M251" s="58" t="s">
        <v>251</v>
      </c>
      <c r="N251" s="108" t="s">
        <v>426</v>
      </c>
      <c r="O251" s="38" t="s">
        <v>404</v>
      </c>
      <c r="P251" s="108">
        <v>0.18298998737456781</v>
      </c>
      <c r="Q251" s="37">
        <v>10</v>
      </c>
      <c r="R251" s="251">
        <f t="shared" si="6"/>
        <v>196.35000000000002</v>
      </c>
    </row>
    <row r="252" spans="1:18" ht="15.6" x14ac:dyDescent="0.3">
      <c r="A252" s="4" t="s">
        <v>252</v>
      </c>
      <c r="B252" s="22">
        <v>6.76</v>
      </c>
      <c r="C252" s="28">
        <v>5.71</v>
      </c>
      <c r="D252" s="31">
        <v>67.3</v>
      </c>
      <c r="E252" s="10">
        <v>70.2</v>
      </c>
      <c r="F252" s="10" t="s">
        <v>392</v>
      </c>
      <c r="G252" s="6">
        <v>0.3</v>
      </c>
      <c r="H252" s="50">
        <v>4.93</v>
      </c>
      <c r="I252" s="67">
        <v>4.33</v>
      </c>
      <c r="J252" s="97"/>
      <c r="K252" s="231">
        <v>1.6997167138820906</v>
      </c>
      <c r="L252" s="230">
        <f t="shared" si="7"/>
        <v>16997.167138820907</v>
      </c>
      <c r="M252" s="58" t="s">
        <v>252</v>
      </c>
      <c r="N252" s="108" t="s">
        <v>426</v>
      </c>
      <c r="O252" s="38" t="s">
        <v>405</v>
      </c>
      <c r="P252" s="108">
        <v>0.60932151654587519</v>
      </c>
      <c r="Q252" s="37">
        <v>10</v>
      </c>
      <c r="R252" s="251">
        <f t="shared" si="6"/>
        <v>196.35000000000002</v>
      </c>
    </row>
    <row r="253" spans="1:18" ht="15.6" x14ac:dyDescent="0.3">
      <c r="A253" s="4" t="s">
        <v>253</v>
      </c>
      <c r="B253" s="22" t="s">
        <v>34</v>
      </c>
      <c r="C253" s="28" t="s">
        <v>34</v>
      </c>
      <c r="D253" s="31">
        <v>193.11</v>
      </c>
      <c r="E253" s="9" t="s">
        <v>34</v>
      </c>
      <c r="F253" s="9" t="s">
        <v>34</v>
      </c>
      <c r="G253" s="6">
        <v>1.53</v>
      </c>
      <c r="H253" s="50">
        <v>37.450000000000003</v>
      </c>
      <c r="I253" s="51">
        <v>3.4</v>
      </c>
      <c r="J253" s="51"/>
      <c r="K253" s="231">
        <v>4.456824512534328</v>
      </c>
      <c r="L253" s="230">
        <f t="shared" si="7"/>
        <v>44568.245125343281</v>
      </c>
      <c r="M253" s="58" t="s">
        <v>253</v>
      </c>
      <c r="N253" s="108" t="s">
        <v>426</v>
      </c>
      <c r="O253" s="38" t="s">
        <v>394</v>
      </c>
      <c r="P253" s="108">
        <v>8.2913359155523642E-2</v>
      </c>
      <c r="Q253" s="37">
        <v>5</v>
      </c>
      <c r="R253" s="251">
        <f t="shared" si="6"/>
        <v>98.175000000000011</v>
      </c>
    </row>
    <row r="254" spans="1:18" ht="15.6" x14ac:dyDescent="0.3">
      <c r="A254" s="4" t="s">
        <v>254</v>
      </c>
      <c r="B254" s="22" t="s">
        <v>34</v>
      </c>
      <c r="C254" s="28" t="s">
        <v>34</v>
      </c>
      <c r="D254" s="31">
        <v>189.09</v>
      </c>
      <c r="E254" s="9">
        <v>441.3</v>
      </c>
      <c r="F254" s="9">
        <v>41.6</v>
      </c>
      <c r="G254" s="6">
        <v>1.38</v>
      </c>
      <c r="H254" s="50">
        <v>37.65</v>
      </c>
      <c r="I254" s="51">
        <v>1.26</v>
      </c>
      <c r="J254" s="51">
        <v>12.25</v>
      </c>
      <c r="K254" s="231">
        <v>4.9049049049059201</v>
      </c>
      <c r="L254" s="230">
        <f t="shared" si="7"/>
        <v>49049.049049059198</v>
      </c>
      <c r="M254" s="58" t="s">
        <v>254</v>
      </c>
      <c r="N254" s="108" t="s">
        <v>426</v>
      </c>
      <c r="O254" s="38" t="s">
        <v>395</v>
      </c>
      <c r="P254" s="108">
        <v>0.15075156210095206</v>
      </c>
      <c r="Q254" s="37">
        <v>5</v>
      </c>
      <c r="R254" s="251">
        <f t="shared" si="6"/>
        <v>98.175000000000011</v>
      </c>
    </row>
    <row r="255" spans="1:18" ht="15.6" x14ac:dyDescent="0.3">
      <c r="A255" s="4" t="s">
        <v>255</v>
      </c>
      <c r="B255" s="22" t="s">
        <v>34</v>
      </c>
      <c r="C255" s="28" t="s">
        <v>34</v>
      </c>
      <c r="D255" s="31">
        <v>233.32</v>
      </c>
      <c r="E255" s="9">
        <v>158.19999999999999</v>
      </c>
      <c r="F255" s="9">
        <v>75.8</v>
      </c>
      <c r="G255" s="6">
        <v>0.68</v>
      </c>
      <c r="H255" s="50">
        <v>18.809999999999999</v>
      </c>
      <c r="I255" s="51">
        <v>0.42</v>
      </c>
      <c r="J255" s="51">
        <v>5.61</v>
      </c>
      <c r="K255" s="231">
        <v>2.6418786692749872</v>
      </c>
      <c r="L255" s="230">
        <f t="shared" si="7"/>
        <v>26418.786692749873</v>
      </c>
      <c r="M255" s="58" t="s">
        <v>255</v>
      </c>
      <c r="N255" s="108" t="s">
        <v>426</v>
      </c>
      <c r="O255" s="38" t="s">
        <v>404</v>
      </c>
      <c r="P255" s="108">
        <v>0.25271258484625814</v>
      </c>
      <c r="Q255" s="37">
        <v>10</v>
      </c>
      <c r="R255" s="251">
        <f t="shared" si="6"/>
        <v>196.35000000000002</v>
      </c>
    </row>
    <row r="256" spans="1:18" ht="15.6" x14ac:dyDescent="0.3">
      <c r="A256" s="4" t="s">
        <v>256</v>
      </c>
      <c r="B256" s="22">
        <v>7.61</v>
      </c>
      <c r="C256" s="28">
        <v>6.84</v>
      </c>
      <c r="D256" s="31">
        <v>205.12</v>
      </c>
      <c r="E256" s="9">
        <v>33.5</v>
      </c>
      <c r="F256" s="10">
        <v>2.8</v>
      </c>
      <c r="G256" s="62">
        <v>0.28000000000000003</v>
      </c>
      <c r="H256" s="50">
        <v>4.0599999999999996</v>
      </c>
      <c r="I256" s="67">
        <v>0.19</v>
      </c>
      <c r="J256" s="97">
        <v>4.7300000000000004</v>
      </c>
      <c r="K256" s="231">
        <v>0</v>
      </c>
      <c r="L256" s="230">
        <f t="shared" si="7"/>
        <v>0</v>
      </c>
      <c r="M256" s="58" t="s">
        <v>256</v>
      </c>
      <c r="N256" s="108" t="s">
        <v>426</v>
      </c>
      <c r="O256" s="38" t="s">
        <v>413</v>
      </c>
      <c r="P256" s="108">
        <v>0.68795679083096639</v>
      </c>
      <c r="Q256" s="37">
        <v>5</v>
      </c>
      <c r="R256" s="251">
        <f t="shared" si="6"/>
        <v>98.175000000000011</v>
      </c>
    </row>
    <row r="257" spans="1:18" ht="15.6" x14ac:dyDescent="0.3">
      <c r="A257" s="4" t="s">
        <v>257</v>
      </c>
      <c r="B257" s="22" t="s">
        <v>34</v>
      </c>
      <c r="C257" s="28" t="s">
        <v>34</v>
      </c>
      <c r="D257" s="31">
        <v>148.79</v>
      </c>
      <c r="E257" s="10">
        <v>1130.5999999999999</v>
      </c>
      <c r="F257" s="9">
        <v>951.7</v>
      </c>
      <c r="G257" s="6">
        <v>1.2</v>
      </c>
      <c r="H257" s="50">
        <v>22.12</v>
      </c>
      <c r="I257" s="51">
        <v>1.28</v>
      </c>
      <c r="J257" s="51"/>
      <c r="K257" s="231">
        <v>3.5283194057567551</v>
      </c>
      <c r="L257" s="230">
        <f t="shared" si="7"/>
        <v>35283.194057567547</v>
      </c>
      <c r="M257" s="58" t="s">
        <v>257</v>
      </c>
      <c r="N257" s="108" t="s">
        <v>426</v>
      </c>
      <c r="O257" s="38" t="s">
        <v>394</v>
      </c>
      <c r="P257" s="108">
        <v>0.14443629395888516</v>
      </c>
      <c r="Q257" s="37">
        <v>5</v>
      </c>
      <c r="R257" s="251">
        <f t="shared" si="6"/>
        <v>98.175000000000011</v>
      </c>
    </row>
    <row r="258" spans="1:18" ht="15.6" x14ac:dyDescent="0.3">
      <c r="A258" s="4" t="s">
        <v>258</v>
      </c>
      <c r="B258" s="22" t="s">
        <v>34</v>
      </c>
      <c r="C258" s="28" t="s">
        <v>34</v>
      </c>
      <c r="D258" s="31">
        <v>195.5</v>
      </c>
      <c r="E258" s="9">
        <v>216.4</v>
      </c>
      <c r="F258" s="9">
        <v>50.1</v>
      </c>
      <c r="G258" s="6">
        <v>1.18</v>
      </c>
      <c r="H258" s="50">
        <v>33.03</v>
      </c>
      <c r="I258" s="51">
        <v>0.62</v>
      </c>
      <c r="J258" s="51"/>
      <c r="K258" s="231">
        <v>5.3691275167779313</v>
      </c>
      <c r="L258" s="230">
        <f t="shared" si="7"/>
        <v>53691.275167779313</v>
      </c>
      <c r="M258" s="58" t="s">
        <v>258</v>
      </c>
      <c r="N258" s="288" t="s">
        <v>426</v>
      </c>
      <c r="O258" s="38" t="s">
        <v>395</v>
      </c>
      <c r="P258" s="288">
        <v>0.15991888682330724</v>
      </c>
      <c r="Q258" s="37">
        <v>5</v>
      </c>
      <c r="R258" s="251">
        <f t="shared" si="6"/>
        <v>98.175000000000011</v>
      </c>
    </row>
    <row r="259" spans="1:18" ht="15.6" x14ac:dyDescent="0.3">
      <c r="A259" s="4" t="s">
        <v>259</v>
      </c>
      <c r="B259" s="22">
        <v>7.22</v>
      </c>
      <c r="C259" s="28">
        <v>6.43</v>
      </c>
      <c r="D259" s="31">
        <v>141.43</v>
      </c>
      <c r="E259" s="10">
        <v>51.4</v>
      </c>
      <c r="F259" s="10">
        <v>2.8</v>
      </c>
      <c r="G259" s="62">
        <v>0.44</v>
      </c>
      <c r="H259" s="50">
        <v>8.43</v>
      </c>
      <c r="I259" s="67">
        <v>0.9</v>
      </c>
      <c r="J259" s="97"/>
      <c r="K259" s="231">
        <v>1.7975402081362468</v>
      </c>
      <c r="L259" s="230">
        <f t="shared" si="7"/>
        <v>17975.402081362467</v>
      </c>
      <c r="M259" s="58" t="s">
        <v>259</v>
      </c>
      <c r="N259" s="108" t="s">
        <v>426</v>
      </c>
      <c r="O259" s="38" t="s">
        <v>404</v>
      </c>
      <c r="P259" s="108">
        <v>0.52299587541036374</v>
      </c>
      <c r="Q259" s="37">
        <v>10</v>
      </c>
      <c r="R259" s="251">
        <f t="shared" si="6"/>
        <v>196.35000000000002</v>
      </c>
    </row>
    <row r="260" spans="1:18" s="42" customFormat="1" ht="15.6" x14ac:dyDescent="0.3">
      <c r="A260" s="43" t="s">
        <v>260</v>
      </c>
      <c r="B260" s="81">
        <v>7.93</v>
      </c>
      <c r="C260" s="82">
        <v>7.11</v>
      </c>
      <c r="D260" s="83">
        <v>211.83</v>
      </c>
      <c r="E260" s="84">
        <v>44.4</v>
      </c>
      <c r="F260" s="84">
        <v>25.2</v>
      </c>
      <c r="G260" s="86">
        <v>7.0000000000000007E-2</v>
      </c>
      <c r="H260" s="132">
        <v>8.36</v>
      </c>
      <c r="I260" s="85">
        <v>0.71</v>
      </c>
      <c r="J260" s="99"/>
      <c r="K260" s="231">
        <v>0.73382254836623684</v>
      </c>
      <c r="L260" s="230">
        <f t="shared" si="7"/>
        <v>7338.2254836623688</v>
      </c>
      <c r="M260" s="87" t="s">
        <v>260</v>
      </c>
      <c r="N260" s="108" t="s">
        <v>426</v>
      </c>
      <c r="O260" s="38" t="s">
        <v>405</v>
      </c>
      <c r="P260" s="108">
        <v>0.75808682495698354</v>
      </c>
      <c r="Q260" s="37">
        <v>10</v>
      </c>
      <c r="R260" s="251">
        <f t="shared" si="6"/>
        <v>196.35000000000002</v>
      </c>
    </row>
    <row r="261" spans="1:18" ht="15.6" x14ac:dyDescent="0.3">
      <c r="A261" s="4" t="s">
        <v>261</v>
      </c>
      <c r="B261" s="22">
        <v>7.13</v>
      </c>
      <c r="C261" s="28">
        <v>6.62</v>
      </c>
      <c r="D261" s="31">
        <v>160.37</v>
      </c>
      <c r="E261" s="9">
        <v>613.79999999999995</v>
      </c>
      <c r="F261" s="9">
        <v>84.3</v>
      </c>
      <c r="G261" s="6">
        <v>1.43</v>
      </c>
      <c r="H261" s="50">
        <v>32.909999999999997</v>
      </c>
      <c r="I261" s="51">
        <v>4.82</v>
      </c>
      <c r="J261" s="51"/>
      <c r="K261" s="231">
        <v>4.2318307267708715</v>
      </c>
      <c r="L261" s="230">
        <f t="shared" si="7"/>
        <v>42318.307267708718</v>
      </c>
      <c r="M261" s="58" t="s">
        <v>261</v>
      </c>
      <c r="N261" s="108" t="s">
        <v>426</v>
      </c>
      <c r="O261" s="38" t="s">
        <v>394</v>
      </c>
      <c r="P261" s="108">
        <v>0.27216768509036748</v>
      </c>
      <c r="Q261" s="37">
        <v>5</v>
      </c>
      <c r="R261" s="251">
        <f t="shared" ref="R261:R324" si="8">$U$4*Q261</f>
        <v>98.175000000000011</v>
      </c>
    </row>
    <row r="262" spans="1:18" ht="15.6" x14ac:dyDescent="0.3">
      <c r="A262" s="4" t="s">
        <v>262</v>
      </c>
      <c r="B262" s="22">
        <v>6.99</v>
      </c>
      <c r="C262" s="28">
        <v>6.45</v>
      </c>
      <c r="D262" s="31">
        <v>166.69</v>
      </c>
      <c r="E262" s="9">
        <v>353.6</v>
      </c>
      <c r="F262" s="9">
        <v>50.1</v>
      </c>
      <c r="G262" s="6">
        <v>1.38</v>
      </c>
      <c r="H262" s="50">
        <v>26.72</v>
      </c>
      <c r="I262" s="51">
        <v>1.22</v>
      </c>
      <c r="J262" s="51"/>
      <c r="K262" s="231">
        <v>5.4054054054048102</v>
      </c>
      <c r="L262" s="230">
        <f t="shared" ref="L262:L325" si="9">K262*10*1000</f>
        <v>54054.054054048102</v>
      </c>
      <c r="M262" s="58" t="s">
        <v>262</v>
      </c>
      <c r="N262" s="108" t="s">
        <v>426</v>
      </c>
      <c r="O262" s="38" t="s">
        <v>394</v>
      </c>
      <c r="P262" s="108">
        <v>0.23305376627498534</v>
      </c>
      <c r="Q262" s="37">
        <v>5</v>
      </c>
      <c r="R262" s="251">
        <f t="shared" si="8"/>
        <v>98.175000000000011</v>
      </c>
    </row>
    <row r="263" spans="1:18" ht="15.6" x14ac:dyDescent="0.3">
      <c r="A263" s="4" t="s">
        <v>263</v>
      </c>
      <c r="B263" s="22">
        <v>6.8</v>
      </c>
      <c r="C263" s="28">
        <v>6.37</v>
      </c>
      <c r="D263" s="31">
        <v>157.53</v>
      </c>
      <c r="E263" s="9">
        <v>639.4</v>
      </c>
      <c r="F263" s="10">
        <v>71.5</v>
      </c>
      <c r="G263" s="6">
        <v>1.49</v>
      </c>
      <c r="H263" s="50">
        <v>31.9</v>
      </c>
      <c r="I263" s="51">
        <v>2.12</v>
      </c>
      <c r="J263" s="51"/>
      <c r="K263" s="231">
        <v>4.6738072054539908</v>
      </c>
      <c r="L263" s="230">
        <f t="shared" si="9"/>
        <v>46738.072054539909</v>
      </c>
      <c r="M263" s="58" t="s">
        <v>263</v>
      </c>
      <c r="N263" s="108" t="s">
        <v>426</v>
      </c>
      <c r="O263" s="38" t="s">
        <v>394</v>
      </c>
      <c r="P263" s="108">
        <v>0.20341274967270354</v>
      </c>
      <c r="Q263" s="37">
        <v>5</v>
      </c>
      <c r="R263" s="251">
        <f t="shared" si="8"/>
        <v>98.175000000000011</v>
      </c>
    </row>
    <row r="264" spans="1:18" ht="15.6" x14ac:dyDescent="0.3">
      <c r="A264" s="4" t="s">
        <v>264</v>
      </c>
      <c r="B264" s="22">
        <v>6.63</v>
      </c>
      <c r="C264" s="28">
        <v>6.13</v>
      </c>
      <c r="D264" s="31">
        <v>147.75</v>
      </c>
      <c r="E264" s="9">
        <v>779.4</v>
      </c>
      <c r="F264" s="9">
        <v>71.5</v>
      </c>
      <c r="G264" s="6">
        <v>1.45</v>
      </c>
      <c r="H264" s="50">
        <v>36.520000000000003</v>
      </c>
      <c r="I264" s="51">
        <v>2.4</v>
      </c>
      <c r="J264" s="51"/>
      <c r="K264" s="231">
        <v>4.6168958742647161</v>
      </c>
      <c r="L264" s="230">
        <f t="shared" si="9"/>
        <v>46168.958742647163</v>
      </c>
      <c r="M264" s="58" t="s">
        <v>264</v>
      </c>
      <c r="N264" s="108" t="s">
        <v>426</v>
      </c>
      <c r="O264" s="38" t="s">
        <v>394</v>
      </c>
      <c r="P264" s="108">
        <v>0.10756327674230093</v>
      </c>
      <c r="Q264" s="37">
        <v>5</v>
      </c>
      <c r="R264" s="251">
        <f t="shared" si="8"/>
        <v>98.175000000000011</v>
      </c>
    </row>
    <row r="265" spans="1:18" ht="16.2" thickBot="1" x14ac:dyDescent="0.35">
      <c r="A265" s="5" t="s">
        <v>265</v>
      </c>
      <c r="B265" s="254">
        <v>6.63</v>
      </c>
      <c r="C265" s="271">
        <v>6.15</v>
      </c>
      <c r="D265" s="286">
        <v>141.43</v>
      </c>
      <c r="E265" s="289">
        <v>866</v>
      </c>
      <c r="F265" s="287">
        <v>186.9</v>
      </c>
      <c r="G265" s="8">
        <v>1.33</v>
      </c>
      <c r="H265" s="64">
        <v>37.4</v>
      </c>
      <c r="I265" s="55">
        <v>2.8</v>
      </c>
      <c r="J265" s="55"/>
      <c r="K265" s="258">
        <v>3.2786885245906117</v>
      </c>
      <c r="L265" s="259">
        <f t="shared" si="9"/>
        <v>32786.885245906124</v>
      </c>
      <c r="M265" s="59" t="s">
        <v>265</v>
      </c>
      <c r="N265" s="260" t="s">
        <v>426</v>
      </c>
      <c r="O265" s="119" t="s">
        <v>394</v>
      </c>
      <c r="P265" s="260">
        <v>9.2386261368624004E-2</v>
      </c>
      <c r="Q265" s="213">
        <v>5</v>
      </c>
      <c r="R265" s="261">
        <f t="shared" si="8"/>
        <v>98.175000000000011</v>
      </c>
    </row>
    <row r="266" spans="1:18" ht="15.6" x14ac:dyDescent="0.3">
      <c r="A266" s="3" t="s">
        <v>266</v>
      </c>
      <c r="B266" s="18" t="s">
        <v>34</v>
      </c>
      <c r="C266" s="26" t="s">
        <v>34</v>
      </c>
      <c r="D266" s="32">
        <v>222.13</v>
      </c>
      <c r="E266" s="11" t="s">
        <v>34</v>
      </c>
      <c r="F266" s="11" t="s">
        <v>34</v>
      </c>
      <c r="G266" s="7">
        <v>1.08</v>
      </c>
      <c r="H266" s="53">
        <v>27.64</v>
      </c>
      <c r="I266" s="54">
        <v>3.88</v>
      </c>
      <c r="J266" s="54"/>
      <c r="K266" s="262">
        <v>3.5613870665417298</v>
      </c>
      <c r="L266" s="248">
        <f t="shared" si="9"/>
        <v>35613.870665417293</v>
      </c>
      <c r="M266" s="57" t="s">
        <v>266</v>
      </c>
      <c r="N266" s="249" t="s">
        <v>427</v>
      </c>
      <c r="O266" s="118" t="s">
        <v>394</v>
      </c>
      <c r="P266" s="249">
        <v>9.3302993840859522E-2</v>
      </c>
      <c r="Q266" s="212">
        <v>5</v>
      </c>
      <c r="R266" s="250">
        <f t="shared" si="8"/>
        <v>98.175000000000011</v>
      </c>
    </row>
    <row r="267" spans="1:18" ht="15.6" x14ac:dyDescent="0.3">
      <c r="A267" s="4" t="s">
        <v>267</v>
      </c>
      <c r="B267" s="22" t="s">
        <v>34</v>
      </c>
      <c r="C267" s="28" t="s">
        <v>34</v>
      </c>
      <c r="D267" s="31">
        <v>147.12</v>
      </c>
      <c r="E267" s="9">
        <v>640.1</v>
      </c>
      <c r="F267" s="9">
        <v>144.1</v>
      </c>
      <c r="G267" s="6">
        <v>1.3</v>
      </c>
      <c r="H267" s="50">
        <v>31.34</v>
      </c>
      <c r="I267" s="51">
        <v>2.2400000000000002</v>
      </c>
      <c r="J267" s="51"/>
      <c r="K267" s="231">
        <v>9.1999999999998749</v>
      </c>
      <c r="L267" s="230">
        <f t="shared" si="9"/>
        <v>91999.999999998749</v>
      </c>
      <c r="M267" s="58" t="s">
        <v>267</v>
      </c>
      <c r="N267" s="108" t="s">
        <v>427</v>
      </c>
      <c r="O267" s="38" t="s">
        <v>395</v>
      </c>
      <c r="P267" s="108">
        <v>0.15890029518748999</v>
      </c>
      <c r="Q267" s="37">
        <v>5</v>
      </c>
      <c r="R267" s="251">
        <f t="shared" si="8"/>
        <v>98.175000000000011</v>
      </c>
    </row>
    <row r="268" spans="1:18" ht="15.6" x14ac:dyDescent="0.3">
      <c r="A268" s="4" t="s">
        <v>268</v>
      </c>
      <c r="B268" s="22">
        <v>7.12</v>
      </c>
      <c r="C268" s="28">
        <v>6.05</v>
      </c>
      <c r="D268" s="31">
        <v>44.51</v>
      </c>
      <c r="E268" s="9">
        <v>78.3</v>
      </c>
      <c r="F268" s="10">
        <v>2</v>
      </c>
      <c r="G268" s="6">
        <v>0.19</v>
      </c>
      <c r="H268" s="50">
        <v>5.14</v>
      </c>
      <c r="I268" s="67">
        <v>0.24</v>
      </c>
      <c r="J268" s="97"/>
      <c r="K268" s="231">
        <v>1.7543859649116547</v>
      </c>
      <c r="L268" s="230">
        <f t="shared" si="9"/>
        <v>17543.859649116548</v>
      </c>
      <c r="M268" s="58" t="s">
        <v>268</v>
      </c>
      <c r="N268" s="108" t="s">
        <v>427</v>
      </c>
      <c r="O268" s="38" t="s">
        <v>404</v>
      </c>
      <c r="P268" s="108">
        <v>0.64303689969142597</v>
      </c>
      <c r="Q268" s="37">
        <v>10</v>
      </c>
      <c r="R268" s="251">
        <f t="shared" si="8"/>
        <v>196.35000000000002</v>
      </c>
    </row>
    <row r="269" spans="1:18" ht="15.6" x14ac:dyDescent="0.3">
      <c r="A269" s="4" t="s">
        <v>269</v>
      </c>
      <c r="B269" s="22">
        <v>7.78</v>
      </c>
      <c r="C269" s="28">
        <v>6.91</v>
      </c>
      <c r="D269" s="31">
        <v>138.28</v>
      </c>
      <c r="E269" s="10">
        <v>43.8</v>
      </c>
      <c r="F269" s="10">
        <v>14.5</v>
      </c>
      <c r="G269" s="62">
        <v>0.16</v>
      </c>
      <c r="H269" s="50">
        <v>0.73</v>
      </c>
      <c r="I269" s="67">
        <v>0.61</v>
      </c>
      <c r="J269" s="97">
        <v>6.23</v>
      </c>
      <c r="K269" s="229">
        <v>0.94191522762940949</v>
      </c>
      <c r="L269" s="230">
        <f t="shared" si="9"/>
        <v>9419.1522762940949</v>
      </c>
      <c r="M269" s="58" t="s">
        <v>269</v>
      </c>
      <c r="N269" s="108" t="s">
        <v>427</v>
      </c>
      <c r="O269" s="38" t="s">
        <v>405</v>
      </c>
      <c r="P269" s="108">
        <v>0.84237528282086049</v>
      </c>
      <c r="Q269" s="37">
        <v>10</v>
      </c>
      <c r="R269" s="251">
        <f t="shared" si="8"/>
        <v>196.35000000000002</v>
      </c>
    </row>
    <row r="270" spans="1:18" ht="15.6" x14ac:dyDescent="0.3">
      <c r="A270" s="4" t="s">
        <v>270</v>
      </c>
      <c r="B270" s="22" t="s">
        <v>34</v>
      </c>
      <c r="C270" s="28" t="s">
        <v>34</v>
      </c>
      <c r="D270" s="31">
        <v>167.8</v>
      </c>
      <c r="E270" s="9" t="s">
        <v>34</v>
      </c>
      <c r="F270" s="9" t="s">
        <v>34</v>
      </c>
      <c r="G270" s="6">
        <v>1.38</v>
      </c>
      <c r="H270" s="50">
        <v>36.909999999999997</v>
      </c>
      <c r="I270" s="91">
        <v>1.74</v>
      </c>
      <c r="J270" s="91"/>
      <c r="K270" s="231">
        <v>5.9869036482695828</v>
      </c>
      <c r="L270" s="230">
        <f t="shared" si="9"/>
        <v>59869.036482695825</v>
      </c>
      <c r="M270" s="58" t="s">
        <v>270</v>
      </c>
      <c r="N270" s="108" t="s">
        <v>427</v>
      </c>
      <c r="O270" s="38" t="s">
        <v>394</v>
      </c>
      <c r="P270" s="108">
        <v>8.9432345624753981E-2</v>
      </c>
      <c r="Q270" s="37">
        <v>5</v>
      </c>
      <c r="R270" s="251">
        <f t="shared" si="8"/>
        <v>98.175000000000011</v>
      </c>
    </row>
    <row r="271" spans="1:18" ht="15.6" x14ac:dyDescent="0.3">
      <c r="A271" s="4" t="s">
        <v>271</v>
      </c>
      <c r="B271" s="22" t="s">
        <v>34</v>
      </c>
      <c r="C271" s="28" t="s">
        <v>34</v>
      </c>
      <c r="D271" s="31">
        <v>185.63</v>
      </c>
      <c r="E271" s="9">
        <v>336.1</v>
      </c>
      <c r="F271" s="10">
        <v>45.8</v>
      </c>
      <c r="G271" s="6">
        <v>1.38</v>
      </c>
      <c r="H271" s="50">
        <v>34.049999999999997</v>
      </c>
      <c r="I271" s="51">
        <v>0.74</v>
      </c>
      <c r="J271" s="51"/>
      <c r="K271" s="231">
        <v>6.20821394460443</v>
      </c>
      <c r="L271" s="230">
        <f t="shared" si="9"/>
        <v>62082.139446044304</v>
      </c>
      <c r="M271" s="58" t="s">
        <v>271</v>
      </c>
      <c r="N271" s="108" t="s">
        <v>427</v>
      </c>
      <c r="O271" s="38" t="s">
        <v>395</v>
      </c>
      <c r="P271" s="108">
        <v>0.15014040711946172</v>
      </c>
      <c r="Q271" s="37">
        <v>5</v>
      </c>
      <c r="R271" s="251">
        <f t="shared" si="8"/>
        <v>98.175000000000011</v>
      </c>
    </row>
    <row r="272" spans="1:18" ht="15.6" x14ac:dyDescent="0.3">
      <c r="A272" s="4" t="s">
        <v>272</v>
      </c>
      <c r="B272" s="22">
        <v>6.95</v>
      </c>
      <c r="C272" s="28">
        <v>6.25</v>
      </c>
      <c r="D272" s="31">
        <v>164.48</v>
      </c>
      <c r="E272" s="9">
        <v>101.3</v>
      </c>
      <c r="F272" s="10">
        <v>28.8</v>
      </c>
      <c r="G272" s="6">
        <v>0.96</v>
      </c>
      <c r="H272" s="50">
        <v>21.54</v>
      </c>
      <c r="I272" s="51">
        <v>0.44</v>
      </c>
      <c r="J272" s="51"/>
      <c r="K272" s="231">
        <v>3.9289055191767841</v>
      </c>
      <c r="L272" s="230">
        <f t="shared" si="9"/>
        <v>39289.055191767846</v>
      </c>
      <c r="M272" s="58" t="s">
        <v>272</v>
      </c>
      <c r="N272" s="108" t="s">
        <v>427</v>
      </c>
      <c r="O272" s="38" t="s">
        <v>404</v>
      </c>
      <c r="P272" s="108">
        <v>0.25169399321044089</v>
      </c>
      <c r="Q272" s="37">
        <v>10</v>
      </c>
      <c r="R272" s="251">
        <f t="shared" si="8"/>
        <v>196.35000000000002</v>
      </c>
    </row>
    <row r="273" spans="1:18" ht="15.6" x14ac:dyDescent="0.3">
      <c r="A273" s="4" t="s">
        <v>273</v>
      </c>
      <c r="B273" s="22">
        <v>6.97</v>
      </c>
      <c r="C273" s="28">
        <v>6.06</v>
      </c>
      <c r="D273" s="31">
        <v>81.45</v>
      </c>
      <c r="E273" s="10">
        <v>54</v>
      </c>
      <c r="F273" s="10" t="s">
        <v>392</v>
      </c>
      <c r="G273" s="6">
        <v>0.41</v>
      </c>
      <c r="H273" s="50">
        <v>7.73</v>
      </c>
      <c r="I273" s="67">
        <v>0.43</v>
      </c>
      <c r="J273" s="97"/>
      <c r="K273" s="231">
        <v>1.8410852713169814</v>
      </c>
      <c r="L273" s="230">
        <f t="shared" si="9"/>
        <v>18410.852713169814</v>
      </c>
      <c r="M273" s="58" t="s">
        <v>273</v>
      </c>
      <c r="N273" s="108" t="s">
        <v>427</v>
      </c>
      <c r="O273" s="38" t="s">
        <v>405</v>
      </c>
      <c r="P273" s="108">
        <v>0.6023950934223179</v>
      </c>
      <c r="Q273" s="37">
        <v>10</v>
      </c>
      <c r="R273" s="251">
        <f t="shared" si="8"/>
        <v>196.35000000000002</v>
      </c>
    </row>
    <row r="274" spans="1:18" ht="15.6" x14ac:dyDescent="0.3">
      <c r="A274" s="4" t="s">
        <v>274</v>
      </c>
      <c r="B274" s="22" t="s">
        <v>34</v>
      </c>
      <c r="C274" s="28" t="s">
        <v>34</v>
      </c>
      <c r="D274" s="46">
        <v>153.15</v>
      </c>
      <c r="E274" s="9" t="s">
        <v>34</v>
      </c>
      <c r="F274" s="9" t="s">
        <v>34</v>
      </c>
      <c r="G274" s="6">
        <v>1.56</v>
      </c>
      <c r="H274" s="50">
        <v>35.25</v>
      </c>
      <c r="I274" s="51">
        <v>4.8600000000000003</v>
      </c>
      <c r="J274" s="51"/>
      <c r="K274" s="231">
        <v>7.391673746814817</v>
      </c>
      <c r="L274" s="230">
        <f t="shared" si="9"/>
        <v>73916.737468148174</v>
      </c>
      <c r="M274" s="58" t="s">
        <v>274</v>
      </c>
      <c r="N274" s="108" t="s">
        <v>427</v>
      </c>
      <c r="O274" s="38" t="s">
        <v>394</v>
      </c>
      <c r="P274" s="108">
        <v>9.2691838859369172E-2</v>
      </c>
      <c r="Q274" s="37">
        <v>5</v>
      </c>
      <c r="R274" s="251">
        <f t="shared" si="8"/>
        <v>98.175000000000011</v>
      </c>
    </row>
    <row r="275" spans="1:18" ht="15.6" x14ac:dyDescent="0.3">
      <c r="A275" s="4" t="s">
        <v>275</v>
      </c>
      <c r="B275" s="22" t="s">
        <v>34</v>
      </c>
      <c r="C275" s="28" t="s">
        <v>34</v>
      </c>
      <c r="D275" s="46">
        <v>146.33000000000001</v>
      </c>
      <c r="E275" s="9" t="s">
        <v>34</v>
      </c>
      <c r="F275" s="9" t="s">
        <v>34</v>
      </c>
      <c r="G275" s="6">
        <v>1.77</v>
      </c>
      <c r="H275" s="50">
        <v>38.549999999999997</v>
      </c>
      <c r="I275" s="51">
        <v>2.56</v>
      </c>
      <c r="J275" s="51"/>
      <c r="K275" s="231">
        <v>5.7195571955717357</v>
      </c>
      <c r="L275" s="230">
        <f t="shared" si="9"/>
        <v>57195.571955717358</v>
      </c>
      <c r="M275" s="58" t="s">
        <v>275</v>
      </c>
      <c r="N275" s="108" t="s">
        <v>427</v>
      </c>
      <c r="O275" s="38" t="s">
        <v>395</v>
      </c>
      <c r="P275" s="108">
        <v>9.8395952019945734E-2</v>
      </c>
      <c r="Q275" s="37">
        <v>5</v>
      </c>
      <c r="R275" s="251">
        <f t="shared" si="8"/>
        <v>98.175000000000011</v>
      </c>
    </row>
    <row r="276" spans="1:18" ht="15.6" x14ac:dyDescent="0.3">
      <c r="A276" s="4" t="s">
        <v>276</v>
      </c>
      <c r="B276" s="22">
        <v>6.68</v>
      </c>
      <c r="C276" s="28">
        <v>5.9</v>
      </c>
      <c r="D276" s="46">
        <v>106.07</v>
      </c>
      <c r="E276" s="9">
        <v>56.1</v>
      </c>
      <c r="F276" s="10">
        <v>2.8</v>
      </c>
      <c r="G276" s="62">
        <v>0.78</v>
      </c>
      <c r="H276" s="50">
        <v>13.35</v>
      </c>
      <c r="I276" s="67">
        <v>1.46</v>
      </c>
      <c r="J276" s="97"/>
      <c r="K276" s="231">
        <v>2.0467836257314178</v>
      </c>
      <c r="L276" s="230">
        <f t="shared" si="9"/>
        <v>20467.836257314179</v>
      </c>
      <c r="M276" s="58" t="s">
        <v>276</v>
      </c>
      <c r="N276" s="108" t="s">
        <v>427</v>
      </c>
      <c r="O276" s="38" t="s">
        <v>404</v>
      </c>
      <c r="P276" s="108">
        <v>0.37799935605177909</v>
      </c>
      <c r="Q276" s="37">
        <v>10</v>
      </c>
      <c r="R276" s="251">
        <f t="shared" si="8"/>
        <v>196.35000000000002</v>
      </c>
    </row>
    <row r="277" spans="1:18" ht="15.6" x14ac:dyDescent="0.3">
      <c r="A277" s="4" t="s">
        <v>277</v>
      </c>
      <c r="B277" s="22">
        <v>7.64</v>
      </c>
      <c r="C277" s="28">
        <v>6.74</v>
      </c>
      <c r="D277" s="46">
        <v>102.92</v>
      </c>
      <c r="E277" s="9">
        <v>48.4</v>
      </c>
      <c r="F277" s="10">
        <v>3.3</v>
      </c>
      <c r="G277" s="62">
        <v>0.36</v>
      </c>
      <c r="H277" s="50">
        <v>4.5999999999999996</v>
      </c>
      <c r="I277" s="67">
        <v>0.6</v>
      </c>
      <c r="J277" s="97">
        <v>2.48</v>
      </c>
      <c r="K277" s="231">
        <v>2.016498625114759</v>
      </c>
      <c r="L277" s="230">
        <f t="shared" si="9"/>
        <v>20164.986251147588</v>
      </c>
      <c r="M277" s="58" t="s">
        <v>277</v>
      </c>
      <c r="N277" s="108" t="s">
        <v>427</v>
      </c>
      <c r="O277" s="38" t="s">
        <v>415</v>
      </c>
      <c r="P277" s="108">
        <v>0.66339418109868764</v>
      </c>
      <c r="Q277" s="37">
        <v>7</v>
      </c>
      <c r="R277" s="251">
        <f t="shared" si="8"/>
        <v>137.44500000000002</v>
      </c>
    </row>
    <row r="278" spans="1:18" ht="15.6" x14ac:dyDescent="0.3">
      <c r="A278" s="4" t="s">
        <v>278</v>
      </c>
      <c r="B278" s="22">
        <v>7.15</v>
      </c>
      <c r="C278" s="28">
        <v>6.67</v>
      </c>
      <c r="D278" s="46">
        <v>197.63</v>
      </c>
      <c r="E278" s="9">
        <v>692.9</v>
      </c>
      <c r="F278" s="9">
        <v>289.39999999999998</v>
      </c>
      <c r="G278" s="6">
        <v>1.1499999999999999</v>
      </c>
      <c r="H278" s="50">
        <v>23.5</v>
      </c>
      <c r="I278" s="51">
        <v>1.02</v>
      </c>
      <c r="J278" s="51"/>
      <c r="K278" s="231">
        <v>4.837291116974157</v>
      </c>
      <c r="L278" s="230">
        <f t="shared" si="9"/>
        <v>48372.911169741572</v>
      </c>
      <c r="M278" s="58" t="s">
        <v>278</v>
      </c>
      <c r="N278" s="108" t="s">
        <v>427</v>
      </c>
      <c r="O278" s="38" t="s">
        <v>394</v>
      </c>
      <c r="P278" s="108">
        <v>0.2574999655345992</v>
      </c>
      <c r="Q278" s="37">
        <v>5</v>
      </c>
      <c r="R278" s="251">
        <f t="shared" si="8"/>
        <v>98.175000000000011</v>
      </c>
    </row>
    <row r="279" spans="1:18" ht="15.6" x14ac:dyDescent="0.3">
      <c r="A279" s="4" t="s">
        <v>279</v>
      </c>
      <c r="B279" s="22">
        <v>6.93</v>
      </c>
      <c r="C279" s="28">
        <v>6.43</v>
      </c>
      <c r="D279" s="46">
        <v>177.11</v>
      </c>
      <c r="E279" s="9">
        <v>1002.7</v>
      </c>
      <c r="F279" s="9">
        <v>131.30000000000001</v>
      </c>
      <c r="G279" s="6">
        <v>1.64</v>
      </c>
      <c r="H279" s="50">
        <v>31.83</v>
      </c>
      <c r="I279" s="51">
        <v>2.48</v>
      </c>
      <c r="J279" s="51"/>
      <c r="K279" s="231">
        <v>4.515522107243152</v>
      </c>
      <c r="L279" s="230">
        <f t="shared" si="9"/>
        <v>45155.221072431515</v>
      </c>
      <c r="M279" s="58" t="s">
        <v>279</v>
      </c>
      <c r="N279" s="108" t="s">
        <v>427</v>
      </c>
      <c r="O279" s="38" t="s">
        <v>394</v>
      </c>
      <c r="P279" s="108">
        <v>0.26982492432798783</v>
      </c>
      <c r="Q279" s="37">
        <v>5</v>
      </c>
      <c r="R279" s="251">
        <f t="shared" si="8"/>
        <v>98.175000000000011</v>
      </c>
    </row>
    <row r="280" spans="1:18" ht="15.6" x14ac:dyDescent="0.3">
      <c r="A280" s="4" t="s">
        <v>280</v>
      </c>
      <c r="B280" s="22">
        <v>6.89</v>
      </c>
      <c r="C280" s="28">
        <v>6.39</v>
      </c>
      <c r="D280" s="46">
        <v>153.43</v>
      </c>
      <c r="E280" s="10">
        <v>957.9</v>
      </c>
      <c r="F280" s="10">
        <v>71.5</v>
      </c>
      <c r="G280" s="6">
        <v>1.35</v>
      </c>
      <c r="H280" s="50">
        <v>34.85</v>
      </c>
      <c r="I280" s="51">
        <v>0.22</v>
      </c>
      <c r="J280" s="51"/>
      <c r="K280" s="231">
        <v>4.7244094488183777</v>
      </c>
      <c r="L280" s="230">
        <f t="shared" si="9"/>
        <v>47244.094488183779</v>
      </c>
      <c r="M280" s="58" t="s">
        <v>280</v>
      </c>
      <c r="N280" s="108" t="s">
        <v>427</v>
      </c>
      <c r="O280" s="38" t="s">
        <v>394</v>
      </c>
      <c r="P280" s="108">
        <v>0.13913961745263548</v>
      </c>
      <c r="Q280" s="37">
        <v>5</v>
      </c>
      <c r="R280" s="251">
        <f t="shared" si="8"/>
        <v>98.175000000000011</v>
      </c>
    </row>
    <row r="281" spans="1:18" ht="15.6" x14ac:dyDescent="0.3">
      <c r="A281" s="4" t="s">
        <v>281</v>
      </c>
      <c r="B281" s="22">
        <v>6.96</v>
      </c>
      <c r="C281" s="28">
        <v>6.51</v>
      </c>
      <c r="D281" s="46">
        <v>159.43</v>
      </c>
      <c r="E281" s="9">
        <v>721.3</v>
      </c>
      <c r="F281" s="9">
        <v>156.9</v>
      </c>
      <c r="G281" s="6">
        <v>1.1599999999999999</v>
      </c>
      <c r="H281" s="50">
        <v>27.34</v>
      </c>
      <c r="I281" s="51">
        <v>0.12</v>
      </c>
      <c r="J281" s="51"/>
      <c r="K281" s="231">
        <v>4.7833935018051283</v>
      </c>
      <c r="L281" s="230">
        <f t="shared" si="9"/>
        <v>47833.935018051285</v>
      </c>
      <c r="M281" s="58" t="s">
        <v>281</v>
      </c>
      <c r="N281" s="108" t="s">
        <v>427</v>
      </c>
      <c r="O281" s="38" t="s">
        <v>394</v>
      </c>
      <c r="P281" s="108">
        <v>0.22582176566068293</v>
      </c>
      <c r="Q281" s="37">
        <v>5</v>
      </c>
      <c r="R281" s="251">
        <f t="shared" si="8"/>
        <v>98.175000000000011</v>
      </c>
    </row>
    <row r="282" spans="1:18" ht="16.2" thickBot="1" x14ac:dyDescent="0.35">
      <c r="A282" s="5" t="s">
        <v>282</v>
      </c>
      <c r="B282" s="254">
        <v>6.96</v>
      </c>
      <c r="C282" s="271">
        <v>6.44</v>
      </c>
      <c r="D282" s="290">
        <v>144.91</v>
      </c>
      <c r="E282" s="289">
        <v>1093.3</v>
      </c>
      <c r="F282" s="289">
        <v>144.1</v>
      </c>
      <c r="G282" s="8">
        <v>1.46</v>
      </c>
      <c r="H282" s="64">
        <v>34.92</v>
      </c>
      <c r="I282" s="55">
        <v>0.4</v>
      </c>
      <c r="J282" s="55"/>
      <c r="K282" s="258">
        <v>4.2512077294689892</v>
      </c>
      <c r="L282" s="259">
        <f t="shared" si="9"/>
        <v>42512.077294689887</v>
      </c>
      <c r="M282" s="59" t="s">
        <v>282</v>
      </c>
      <c r="N282" s="260" t="s">
        <v>427</v>
      </c>
      <c r="O282" s="119" t="s">
        <v>394</v>
      </c>
      <c r="P282" s="260">
        <v>0.10664654427006541</v>
      </c>
      <c r="Q282" s="213">
        <v>5</v>
      </c>
      <c r="R282" s="261">
        <f t="shared" si="8"/>
        <v>98.175000000000011</v>
      </c>
    </row>
    <row r="283" spans="1:18" ht="15.6" x14ac:dyDescent="0.3">
      <c r="A283" s="3" t="s">
        <v>283</v>
      </c>
      <c r="B283" s="18" t="s">
        <v>34</v>
      </c>
      <c r="C283" s="26" t="s">
        <v>34</v>
      </c>
      <c r="D283" s="47">
        <v>123.49</v>
      </c>
      <c r="E283" s="11" t="s">
        <v>34</v>
      </c>
      <c r="F283" s="11" t="s">
        <v>34</v>
      </c>
      <c r="G283" s="7">
        <v>1.05</v>
      </c>
      <c r="H283" s="53">
        <v>31.12</v>
      </c>
      <c r="I283" s="54">
        <v>0.38</v>
      </c>
      <c r="J283" s="54"/>
      <c r="K283" s="262">
        <v>5.5664062500000373</v>
      </c>
      <c r="L283" s="248">
        <f t="shared" si="9"/>
        <v>55664.062500000371</v>
      </c>
      <c r="M283" s="57" t="s">
        <v>283</v>
      </c>
      <c r="N283" s="249" t="s">
        <v>428</v>
      </c>
      <c r="O283" s="118" t="s">
        <v>394</v>
      </c>
      <c r="P283" s="249">
        <v>0.10430378350768575</v>
      </c>
      <c r="Q283" s="212">
        <v>5</v>
      </c>
      <c r="R283" s="250">
        <f t="shared" si="8"/>
        <v>98.175000000000011</v>
      </c>
    </row>
    <row r="284" spans="1:18" ht="15.6" x14ac:dyDescent="0.3">
      <c r="A284" s="4" t="s">
        <v>284</v>
      </c>
      <c r="B284" s="22" t="s">
        <v>34</v>
      </c>
      <c r="C284" s="28" t="s">
        <v>34</v>
      </c>
      <c r="D284" s="46">
        <v>133.12</v>
      </c>
      <c r="E284" s="9" t="s">
        <v>34</v>
      </c>
      <c r="F284" s="9" t="s">
        <v>34</v>
      </c>
      <c r="G284" s="6">
        <v>1.1100000000000001</v>
      </c>
      <c r="H284" s="50">
        <v>28.55</v>
      </c>
      <c r="I284" s="51">
        <v>0.26</v>
      </c>
      <c r="J284" s="51"/>
      <c r="K284" s="231">
        <v>3.9047619047612634</v>
      </c>
      <c r="L284" s="230">
        <f t="shared" si="9"/>
        <v>39047.619047612636</v>
      </c>
      <c r="M284" s="58" t="s">
        <v>284</v>
      </c>
      <c r="N284" s="108" t="s">
        <v>428</v>
      </c>
      <c r="O284" s="38" t="s">
        <v>395</v>
      </c>
      <c r="P284" s="108">
        <v>0.11224879826706025</v>
      </c>
      <c r="Q284" s="37">
        <v>5</v>
      </c>
      <c r="R284" s="251">
        <f t="shared" si="8"/>
        <v>98.175000000000011</v>
      </c>
    </row>
    <row r="285" spans="1:18" ht="15.6" x14ac:dyDescent="0.3">
      <c r="A285" s="4" t="s">
        <v>285</v>
      </c>
      <c r="B285" s="22">
        <v>7.48</v>
      </c>
      <c r="C285" s="28">
        <v>6.58</v>
      </c>
      <c r="D285" s="46">
        <v>82.4</v>
      </c>
      <c r="E285" s="9">
        <v>129.4</v>
      </c>
      <c r="F285" s="9">
        <v>3.7</v>
      </c>
      <c r="G285" s="62">
        <v>0.32</v>
      </c>
      <c r="H285" s="50">
        <v>6.51</v>
      </c>
      <c r="I285" s="67">
        <v>1.18</v>
      </c>
      <c r="J285" s="97">
        <v>0.63</v>
      </c>
      <c r="K285" s="231">
        <v>1.5609756097559258</v>
      </c>
      <c r="L285" s="230">
        <f t="shared" si="9"/>
        <v>15609.756097559257</v>
      </c>
      <c r="M285" s="58" t="s">
        <v>285</v>
      </c>
      <c r="N285" s="108" t="s">
        <v>428</v>
      </c>
      <c r="O285" s="38" t="s">
        <v>404</v>
      </c>
      <c r="P285" s="108">
        <v>0.36078515740646772</v>
      </c>
      <c r="Q285" s="37">
        <v>10</v>
      </c>
      <c r="R285" s="251">
        <f t="shared" si="8"/>
        <v>196.35000000000002</v>
      </c>
    </row>
    <row r="286" spans="1:18" ht="15.6" x14ac:dyDescent="0.3">
      <c r="A286" s="4" t="s">
        <v>286</v>
      </c>
      <c r="B286" s="22">
        <v>7.72</v>
      </c>
      <c r="C286" s="28">
        <v>6.75</v>
      </c>
      <c r="D286" s="46">
        <v>109.23</v>
      </c>
      <c r="E286" s="9">
        <v>90.6</v>
      </c>
      <c r="F286" s="10">
        <v>3.3</v>
      </c>
      <c r="G286" s="62">
        <v>0.2</v>
      </c>
      <c r="H286" s="50">
        <v>3.03</v>
      </c>
      <c r="I286" s="61">
        <v>0.45229999999999998</v>
      </c>
      <c r="J286" s="98"/>
      <c r="K286" s="231">
        <v>1.2252591894444136</v>
      </c>
      <c r="L286" s="230">
        <f t="shared" si="9"/>
        <v>12252.591894444135</v>
      </c>
      <c r="M286" s="58" t="s">
        <v>286</v>
      </c>
      <c r="N286" s="108" t="s">
        <v>428</v>
      </c>
      <c r="O286" s="38" t="s">
        <v>405</v>
      </c>
      <c r="P286" s="108">
        <v>0.68647983295903137</v>
      </c>
      <c r="Q286" s="37">
        <v>10</v>
      </c>
      <c r="R286" s="251">
        <f t="shared" si="8"/>
        <v>196.35000000000002</v>
      </c>
    </row>
    <row r="287" spans="1:18" ht="15.6" x14ac:dyDescent="0.3">
      <c r="A287" s="4" t="s">
        <v>287</v>
      </c>
      <c r="B287" s="22" t="s">
        <v>34</v>
      </c>
      <c r="C287" s="28" t="s">
        <v>34</v>
      </c>
      <c r="D287" s="46">
        <v>176.11</v>
      </c>
      <c r="E287" s="9" t="s">
        <v>34</v>
      </c>
      <c r="F287" s="9" t="s">
        <v>34</v>
      </c>
      <c r="G287" s="6">
        <v>1.19</v>
      </c>
      <c r="H287" s="50">
        <v>30.83</v>
      </c>
      <c r="I287" s="51">
        <v>0.32</v>
      </c>
      <c r="J287" s="51"/>
      <c r="K287" s="231">
        <v>4.8372093023258751</v>
      </c>
      <c r="L287" s="230">
        <f t="shared" si="9"/>
        <v>48372.093023258749</v>
      </c>
      <c r="M287" s="58" t="s">
        <v>287</v>
      </c>
      <c r="N287" s="108" t="s">
        <v>428</v>
      </c>
      <c r="O287" s="38" t="s">
        <v>394</v>
      </c>
      <c r="P287" s="108">
        <v>6.8449357926918766E-2</v>
      </c>
      <c r="Q287" s="37">
        <v>5</v>
      </c>
      <c r="R287" s="251">
        <f t="shared" si="8"/>
        <v>98.175000000000011</v>
      </c>
    </row>
    <row r="288" spans="1:18" ht="15.6" x14ac:dyDescent="0.3">
      <c r="A288" s="4" t="s">
        <v>288</v>
      </c>
      <c r="B288" s="22" t="s">
        <v>34</v>
      </c>
      <c r="C288" s="28" t="s">
        <v>34</v>
      </c>
      <c r="D288" s="46">
        <v>122.02</v>
      </c>
      <c r="E288" s="9" t="s">
        <v>34</v>
      </c>
      <c r="F288" s="9" t="s">
        <v>34</v>
      </c>
      <c r="G288" s="6">
        <v>1.05</v>
      </c>
      <c r="H288" s="50">
        <v>28.39</v>
      </c>
      <c r="I288" s="51">
        <v>0.4</v>
      </c>
      <c r="J288" s="51"/>
      <c r="K288" s="231">
        <v>4.2553191489365609</v>
      </c>
      <c r="L288" s="230">
        <f t="shared" si="9"/>
        <v>42553.191489365607</v>
      </c>
      <c r="M288" s="58" t="s">
        <v>288</v>
      </c>
      <c r="N288" s="108" t="s">
        <v>428</v>
      </c>
      <c r="O288" s="38" t="s">
        <v>395</v>
      </c>
      <c r="P288" s="108">
        <v>0.10837815005095473</v>
      </c>
      <c r="Q288" s="37">
        <v>5</v>
      </c>
      <c r="R288" s="251">
        <f t="shared" si="8"/>
        <v>98.175000000000011</v>
      </c>
    </row>
    <row r="289" spans="1:18" ht="15.6" x14ac:dyDescent="0.3">
      <c r="A289" s="4" t="s">
        <v>289</v>
      </c>
      <c r="B289" s="22">
        <v>7.33</v>
      </c>
      <c r="C289" s="28">
        <v>6.42</v>
      </c>
      <c r="D289" s="46">
        <v>73.87</v>
      </c>
      <c r="E289" s="10">
        <v>152</v>
      </c>
      <c r="F289" s="10">
        <v>6.7</v>
      </c>
      <c r="G289" s="62">
        <v>0.32</v>
      </c>
      <c r="H289" s="50">
        <v>5.92</v>
      </c>
      <c r="I289" s="67">
        <v>1.05</v>
      </c>
      <c r="J289" s="97"/>
      <c r="K289" s="231">
        <v>2.0054694621697369</v>
      </c>
      <c r="L289" s="230">
        <f t="shared" si="9"/>
        <v>20054.69462169737</v>
      </c>
      <c r="M289" s="58" t="s">
        <v>289</v>
      </c>
      <c r="N289" s="108" t="s">
        <v>428</v>
      </c>
      <c r="O289" s="38" t="s">
        <v>404</v>
      </c>
      <c r="P289" s="108">
        <v>0.44731451686914253</v>
      </c>
      <c r="Q289" s="37">
        <v>10</v>
      </c>
      <c r="R289" s="251">
        <f t="shared" si="8"/>
        <v>196.35000000000002</v>
      </c>
    </row>
    <row r="290" spans="1:18" ht="15.6" x14ac:dyDescent="0.3">
      <c r="A290" s="4" t="s">
        <v>290</v>
      </c>
      <c r="B290" s="22">
        <v>7.65</v>
      </c>
      <c r="C290" s="28">
        <v>6.57</v>
      </c>
      <c r="D290" s="46">
        <v>87.45</v>
      </c>
      <c r="E290" s="10">
        <v>101.4</v>
      </c>
      <c r="F290" s="10">
        <v>5</v>
      </c>
      <c r="G290" s="62">
        <v>0.12</v>
      </c>
      <c r="H290" s="50">
        <v>1.79</v>
      </c>
      <c r="I290" s="61">
        <v>0.33090000000000003</v>
      </c>
      <c r="J290" s="98"/>
      <c r="K290" s="231">
        <v>1.5843429636529267</v>
      </c>
      <c r="L290" s="230">
        <f t="shared" si="9"/>
        <v>15843.429636529267</v>
      </c>
      <c r="M290" s="58" t="s">
        <v>290</v>
      </c>
      <c r="N290" s="108" t="s">
        <v>428</v>
      </c>
      <c r="O290" s="38" t="s">
        <v>405</v>
      </c>
      <c r="P290" s="108">
        <v>0.63473537785951539</v>
      </c>
      <c r="Q290" s="37">
        <v>10</v>
      </c>
      <c r="R290" s="251">
        <f t="shared" si="8"/>
        <v>196.35000000000002</v>
      </c>
    </row>
    <row r="291" spans="1:18" ht="15.6" x14ac:dyDescent="0.3">
      <c r="A291" s="4" t="s">
        <v>291</v>
      </c>
      <c r="B291" s="22" t="s">
        <v>34</v>
      </c>
      <c r="C291" s="28" t="s">
        <v>34</v>
      </c>
      <c r="D291" s="46">
        <v>146.47999999999999</v>
      </c>
      <c r="E291" s="9" t="s">
        <v>34</v>
      </c>
      <c r="F291" s="9" t="s">
        <v>34</v>
      </c>
      <c r="G291" s="6">
        <v>1.54</v>
      </c>
      <c r="H291" s="50">
        <v>34.94</v>
      </c>
      <c r="I291" s="51">
        <v>0.4</v>
      </c>
      <c r="J291" s="51"/>
      <c r="K291" s="231">
        <v>4.9907578558224115</v>
      </c>
      <c r="L291" s="230">
        <f t="shared" si="9"/>
        <v>49907.578558224115</v>
      </c>
      <c r="M291" s="58" t="s">
        <v>291</v>
      </c>
      <c r="N291" s="108" t="s">
        <v>428</v>
      </c>
      <c r="O291" s="38" t="s">
        <v>394</v>
      </c>
      <c r="P291" s="108">
        <v>0.10450750183484919</v>
      </c>
      <c r="Q291" s="37">
        <v>5</v>
      </c>
      <c r="R291" s="251">
        <f t="shared" si="8"/>
        <v>98.175000000000011</v>
      </c>
    </row>
    <row r="292" spans="1:18" ht="15.6" x14ac:dyDescent="0.3">
      <c r="A292" s="4" t="s">
        <v>292</v>
      </c>
      <c r="B292" s="22" t="s">
        <v>34</v>
      </c>
      <c r="C292" s="28" t="s">
        <v>34</v>
      </c>
      <c r="D292" s="46">
        <v>182.79</v>
      </c>
      <c r="E292" s="9" t="s">
        <v>34</v>
      </c>
      <c r="F292" s="9" t="s">
        <v>34</v>
      </c>
      <c r="G292" s="6">
        <v>1.46</v>
      </c>
      <c r="H292" s="50">
        <v>31.3</v>
      </c>
      <c r="I292" s="51">
        <v>0.28000000000000003</v>
      </c>
      <c r="J292" s="51"/>
      <c r="K292" s="231">
        <v>4.3843283582086796</v>
      </c>
      <c r="L292" s="230">
        <f t="shared" si="9"/>
        <v>43843.283582086799</v>
      </c>
      <c r="M292" s="58" t="s">
        <v>292</v>
      </c>
      <c r="N292" s="108" t="s">
        <v>428</v>
      </c>
      <c r="O292" s="38" t="s">
        <v>395</v>
      </c>
      <c r="P292" s="108">
        <v>0.13200947600191479</v>
      </c>
      <c r="Q292" s="37">
        <v>5</v>
      </c>
      <c r="R292" s="251">
        <f t="shared" si="8"/>
        <v>98.175000000000011</v>
      </c>
    </row>
    <row r="293" spans="1:18" ht="15.6" x14ac:dyDescent="0.3">
      <c r="A293" s="4" t="s">
        <v>293</v>
      </c>
      <c r="B293" s="22">
        <v>7.24</v>
      </c>
      <c r="C293" s="28">
        <v>6.43</v>
      </c>
      <c r="D293" s="46">
        <v>114.91</v>
      </c>
      <c r="E293" s="9">
        <v>91.8</v>
      </c>
      <c r="F293" s="10">
        <v>3.3</v>
      </c>
      <c r="G293" s="62">
        <v>0.65</v>
      </c>
      <c r="H293" s="50">
        <v>12.35</v>
      </c>
      <c r="I293" s="67">
        <v>1.51</v>
      </c>
      <c r="J293" s="97"/>
      <c r="K293" s="231">
        <v>2.6266416510316053</v>
      </c>
      <c r="L293" s="230">
        <f t="shared" si="9"/>
        <v>26266.416510316052</v>
      </c>
      <c r="M293" s="58" t="s">
        <v>293</v>
      </c>
      <c r="N293" s="108" t="s">
        <v>428</v>
      </c>
      <c r="O293" s="38" t="s">
        <v>404</v>
      </c>
      <c r="P293" s="108">
        <v>0.43921671336439544</v>
      </c>
      <c r="Q293" s="37">
        <v>10</v>
      </c>
      <c r="R293" s="251">
        <f t="shared" si="8"/>
        <v>196.35000000000002</v>
      </c>
    </row>
    <row r="294" spans="1:18" ht="15.6" x14ac:dyDescent="0.3">
      <c r="A294" s="4" t="s">
        <v>294</v>
      </c>
      <c r="B294" s="22">
        <v>7.71</v>
      </c>
      <c r="C294" s="28">
        <v>6.59</v>
      </c>
      <c r="D294" s="46">
        <v>61.24</v>
      </c>
      <c r="E294" s="9">
        <v>100.4</v>
      </c>
      <c r="F294" s="9">
        <v>1.1000000000000001</v>
      </c>
      <c r="G294" s="62">
        <v>0.18</v>
      </c>
      <c r="H294" s="50">
        <v>3.47</v>
      </c>
      <c r="I294" s="61">
        <v>0.40860000000000002</v>
      </c>
      <c r="J294" s="98"/>
      <c r="K294" s="231">
        <v>1.1131725417446716</v>
      </c>
      <c r="L294" s="230">
        <f t="shared" si="9"/>
        <v>11131.725417446716</v>
      </c>
      <c r="M294" s="58" t="s">
        <v>294</v>
      </c>
      <c r="N294" s="108" t="s">
        <v>428</v>
      </c>
      <c r="O294" s="38" t="s">
        <v>405</v>
      </c>
      <c r="P294" s="108">
        <v>0.72839487877291098</v>
      </c>
      <c r="Q294" s="37">
        <v>10</v>
      </c>
      <c r="R294" s="251">
        <f t="shared" si="8"/>
        <v>196.35000000000002</v>
      </c>
    </row>
    <row r="295" spans="1:18" ht="15.6" x14ac:dyDescent="0.3">
      <c r="A295" s="4" t="s">
        <v>295</v>
      </c>
      <c r="B295" s="22">
        <v>7.1</v>
      </c>
      <c r="C295" s="28">
        <v>6.7</v>
      </c>
      <c r="D295" s="46">
        <v>102.29</v>
      </c>
      <c r="E295" s="10">
        <v>770</v>
      </c>
      <c r="F295" s="9">
        <v>156.9</v>
      </c>
      <c r="G295" s="6">
        <v>0.99</v>
      </c>
      <c r="H295" s="50">
        <v>25.6</v>
      </c>
      <c r="I295" s="51">
        <v>0.28000000000000003</v>
      </c>
      <c r="J295" s="51"/>
      <c r="K295" s="231">
        <v>6.5359477124179959</v>
      </c>
      <c r="L295" s="230">
        <f t="shared" si="9"/>
        <v>65359.477124179961</v>
      </c>
      <c r="M295" s="292" t="s">
        <v>295</v>
      </c>
      <c r="N295" s="108" t="s">
        <v>428</v>
      </c>
      <c r="O295" s="38" t="s">
        <v>394</v>
      </c>
      <c r="P295" s="108">
        <v>0.19658818571272804</v>
      </c>
      <c r="Q295" s="37">
        <v>5</v>
      </c>
      <c r="R295" s="251">
        <f t="shared" si="8"/>
        <v>98.175000000000011</v>
      </c>
    </row>
    <row r="296" spans="1:18" ht="15.6" x14ac:dyDescent="0.3">
      <c r="A296" s="4" t="s">
        <v>296</v>
      </c>
      <c r="B296" s="22" t="s">
        <v>34</v>
      </c>
      <c r="C296" s="28" t="s">
        <v>34</v>
      </c>
      <c r="D296" s="46">
        <v>102.29</v>
      </c>
      <c r="E296" s="9">
        <v>656.5</v>
      </c>
      <c r="F296" s="9">
        <v>105.7</v>
      </c>
      <c r="G296" s="6">
        <v>0.84</v>
      </c>
      <c r="H296" s="50">
        <v>35.14</v>
      </c>
      <c r="I296" s="51">
        <v>0.24</v>
      </c>
      <c r="J296" s="51"/>
      <c r="K296" s="231">
        <v>5.0436469447141761</v>
      </c>
      <c r="L296" s="230">
        <f t="shared" si="9"/>
        <v>50436.469447141761</v>
      </c>
      <c r="M296" s="292" t="s">
        <v>296</v>
      </c>
      <c r="N296" s="108" t="s">
        <v>428</v>
      </c>
      <c r="O296" s="38" t="s">
        <v>394</v>
      </c>
      <c r="P296" s="108">
        <v>0.13394480010996754</v>
      </c>
      <c r="Q296" s="37">
        <v>5</v>
      </c>
      <c r="R296" s="251">
        <f t="shared" si="8"/>
        <v>98.175000000000011</v>
      </c>
    </row>
    <row r="297" spans="1:18" ht="15.6" x14ac:dyDescent="0.3">
      <c r="A297" s="4" t="s">
        <v>297</v>
      </c>
      <c r="B297" s="22">
        <v>6.83</v>
      </c>
      <c r="C297" s="28">
        <v>6.35</v>
      </c>
      <c r="D297" s="46">
        <v>105.44</v>
      </c>
      <c r="E297" s="9">
        <v>999.1</v>
      </c>
      <c r="F297" s="9">
        <v>169.8</v>
      </c>
      <c r="G297" s="6">
        <v>1.07</v>
      </c>
      <c r="H297" s="50">
        <v>30.95</v>
      </c>
      <c r="I297" s="51">
        <v>0.32</v>
      </c>
      <c r="J297" s="51"/>
      <c r="K297" s="231">
        <v>5.6985294117644862</v>
      </c>
      <c r="L297" s="230">
        <f t="shared" si="9"/>
        <v>56985.294117644866</v>
      </c>
      <c r="M297" s="292" t="s">
        <v>297</v>
      </c>
      <c r="N297" s="108" t="s">
        <v>428</v>
      </c>
      <c r="O297" s="38" t="s">
        <v>394</v>
      </c>
      <c r="P297" s="108">
        <v>0.15564080195287483</v>
      </c>
      <c r="Q297" s="37">
        <v>5</v>
      </c>
      <c r="R297" s="251">
        <f t="shared" si="8"/>
        <v>98.175000000000011</v>
      </c>
    </row>
    <row r="298" spans="1:18" ht="15.6" x14ac:dyDescent="0.3">
      <c r="A298" s="4" t="s">
        <v>298</v>
      </c>
      <c r="B298" s="22">
        <v>6.86</v>
      </c>
      <c r="C298" s="28">
        <v>6.45</v>
      </c>
      <c r="D298" s="46">
        <v>106.39</v>
      </c>
      <c r="E298" s="9">
        <v>712.8</v>
      </c>
      <c r="F298" s="10">
        <v>148.4</v>
      </c>
      <c r="G298" s="6">
        <v>1.1399999999999999</v>
      </c>
      <c r="H298" s="50">
        <v>28.17</v>
      </c>
      <c r="I298" s="51">
        <v>0.3</v>
      </c>
      <c r="J298" s="51"/>
      <c r="K298" s="231">
        <v>4.6153846153841078</v>
      </c>
      <c r="L298" s="230">
        <f t="shared" si="9"/>
        <v>46153.846153841077</v>
      </c>
      <c r="M298" s="292" t="s">
        <v>298</v>
      </c>
      <c r="N298" s="108" t="s">
        <v>428</v>
      </c>
      <c r="O298" s="38" t="s">
        <v>394</v>
      </c>
      <c r="P298" s="108">
        <v>0.15492778780780278</v>
      </c>
      <c r="Q298" s="37">
        <v>5</v>
      </c>
      <c r="R298" s="251">
        <f t="shared" si="8"/>
        <v>98.175000000000011</v>
      </c>
    </row>
    <row r="299" spans="1:18" ht="16.2" thickBot="1" x14ac:dyDescent="0.35">
      <c r="A299" s="5" t="s">
        <v>299</v>
      </c>
      <c r="B299" s="254">
        <v>7.08</v>
      </c>
      <c r="C299" s="271">
        <v>6.58</v>
      </c>
      <c r="D299" s="290">
        <v>133.54</v>
      </c>
      <c r="E299" s="289">
        <v>721</v>
      </c>
      <c r="F299" s="289">
        <v>127</v>
      </c>
      <c r="G299" s="8">
        <v>1.29</v>
      </c>
      <c r="H299" s="64">
        <v>31.88</v>
      </c>
      <c r="I299" s="55">
        <v>0.22</v>
      </c>
      <c r="J299" s="55"/>
      <c r="K299" s="258">
        <v>5.2073288331741816</v>
      </c>
      <c r="L299" s="259">
        <f t="shared" si="9"/>
        <v>52073.288331741816</v>
      </c>
      <c r="M299" s="291" t="s">
        <v>299</v>
      </c>
      <c r="N299" s="260" t="s">
        <v>428</v>
      </c>
      <c r="O299" s="119" t="s">
        <v>394</v>
      </c>
      <c r="P299" s="260">
        <v>0.21787675090130842</v>
      </c>
      <c r="Q299" s="213">
        <v>5</v>
      </c>
      <c r="R299" s="261">
        <f t="shared" si="8"/>
        <v>98.175000000000011</v>
      </c>
    </row>
    <row r="300" spans="1:18" ht="15.6" x14ac:dyDescent="0.3">
      <c r="A300" s="3" t="s">
        <v>300</v>
      </c>
      <c r="B300" s="18" t="s">
        <v>34</v>
      </c>
      <c r="C300" s="26" t="s">
        <v>34</v>
      </c>
      <c r="D300" s="47">
        <v>346.33</v>
      </c>
      <c r="E300" s="11" t="s">
        <v>34</v>
      </c>
      <c r="F300" s="11" t="s">
        <v>34</v>
      </c>
      <c r="G300" s="7">
        <v>0.83</v>
      </c>
      <c r="H300" s="53">
        <v>26.25</v>
      </c>
      <c r="I300" s="54">
        <v>0.14000000000000001</v>
      </c>
      <c r="J300" s="54"/>
      <c r="K300" s="262">
        <v>5.4211035818017033</v>
      </c>
      <c r="L300" s="248">
        <f t="shared" si="9"/>
        <v>54211.03581801703</v>
      </c>
      <c r="M300" s="57" t="s">
        <v>300</v>
      </c>
      <c r="N300" s="249" t="s">
        <v>429</v>
      </c>
      <c r="O300" s="118" t="s">
        <v>394</v>
      </c>
      <c r="P300" s="249">
        <v>0.10002569863725333</v>
      </c>
      <c r="Q300" s="212">
        <v>5</v>
      </c>
      <c r="R300" s="250">
        <f t="shared" si="8"/>
        <v>98.175000000000011</v>
      </c>
    </row>
    <row r="301" spans="1:18" ht="15.6" x14ac:dyDescent="0.3">
      <c r="A301" s="4" t="s">
        <v>301</v>
      </c>
      <c r="B301" s="22" t="s">
        <v>34</v>
      </c>
      <c r="C301" s="28" t="s">
        <v>34</v>
      </c>
      <c r="D301" s="46">
        <v>210.19</v>
      </c>
      <c r="E301" s="9" t="s">
        <v>34</v>
      </c>
      <c r="F301" s="9" t="s">
        <v>34</v>
      </c>
      <c r="G301" s="62">
        <v>1.17</v>
      </c>
      <c r="H301" s="50">
        <v>29.75</v>
      </c>
      <c r="I301" s="51">
        <v>0.2</v>
      </c>
      <c r="J301" s="51"/>
      <c r="K301" s="231">
        <v>7.7075098814233938</v>
      </c>
      <c r="L301" s="230">
        <f t="shared" si="9"/>
        <v>77075.098814233934</v>
      </c>
      <c r="M301" s="58" t="s">
        <v>301</v>
      </c>
      <c r="N301" s="108" t="s">
        <v>429</v>
      </c>
      <c r="O301" s="38" t="s">
        <v>395</v>
      </c>
      <c r="P301" s="108">
        <v>0.10960046001393542</v>
      </c>
      <c r="Q301" s="37">
        <v>5</v>
      </c>
      <c r="R301" s="251">
        <f t="shared" si="8"/>
        <v>98.175000000000011</v>
      </c>
    </row>
    <row r="302" spans="1:18" ht="15.6" x14ac:dyDescent="0.3">
      <c r="A302" s="4" t="s">
        <v>302</v>
      </c>
      <c r="B302" s="22">
        <v>7.55</v>
      </c>
      <c r="C302" s="28">
        <v>7.07</v>
      </c>
      <c r="D302" s="46">
        <v>170.16</v>
      </c>
      <c r="E302" s="9">
        <v>446.7</v>
      </c>
      <c r="F302" s="10">
        <v>58.7</v>
      </c>
      <c r="G302" s="6">
        <v>1.1000000000000001</v>
      </c>
      <c r="H302" s="50">
        <v>26.98</v>
      </c>
      <c r="I302" s="51">
        <v>0.12</v>
      </c>
      <c r="J302" s="51"/>
      <c r="K302" s="231">
        <v>5.4347826086961515</v>
      </c>
      <c r="L302" s="230">
        <f t="shared" si="9"/>
        <v>54347.826086961519</v>
      </c>
      <c r="M302" s="58" t="s">
        <v>302</v>
      </c>
      <c r="N302" s="108" t="s">
        <v>429</v>
      </c>
      <c r="O302" s="38" t="s">
        <v>430</v>
      </c>
      <c r="P302" s="108">
        <v>0.23338480855662591</v>
      </c>
      <c r="Q302" s="37">
        <v>4</v>
      </c>
      <c r="R302" s="251">
        <f t="shared" si="8"/>
        <v>78.540000000000006</v>
      </c>
    </row>
    <row r="303" spans="1:18" ht="15.6" x14ac:dyDescent="0.3">
      <c r="A303" s="4" t="s">
        <v>303</v>
      </c>
      <c r="B303" s="22" t="s">
        <v>34</v>
      </c>
      <c r="C303" s="28" t="s">
        <v>34</v>
      </c>
      <c r="D303" s="46">
        <v>279.08</v>
      </c>
      <c r="E303" s="9" t="s">
        <v>34</v>
      </c>
      <c r="F303" s="9" t="s">
        <v>34</v>
      </c>
      <c r="G303" s="6">
        <v>0.89</v>
      </c>
      <c r="H303" s="50">
        <v>22.93</v>
      </c>
      <c r="I303" s="51">
        <v>0.4</v>
      </c>
      <c r="J303" s="51"/>
      <c r="K303" s="231">
        <v>1.4382402707287372</v>
      </c>
      <c r="L303" s="230">
        <f t="shared" si="9"/>
        <v>14382.402707287372</v>
      </c>
      <c r="M303" s="58" t="s">
        <v>303</v>
      </c>
      <c r="N303" s="108" t="s">
        <v>429</v>
      </c>
      <c r="O303" s="38" t="s">
        <v>394</v>
      </c>
      <c r="P303" s="108">
        <v>0.12610164451417477</v>
      </c>
      <c r="Q303" s="37">
        <v>5</v>
      </c>
      <c r="R303" s="251">
        <f t="shared" si="8"/>
        <v>98.175000000000011</v>
      </c>
    </row>
    <row r="304" spans="1:18" ht="15.6" x14ac:dyDescent="0.3">
      <c r="A304" s="4" t="s">
        <v>304</v>
      </c>
      <c r="B304" s="6">
        <v>7.7</v>
      </c>
      <c r="C304" s="12">
        <v>7.13</v>
      </c>
      <c r="D304" s="33">
        <v>160.37</v>
      </c>
      <c r="E304" s="9">
        <v>453.7</v>
      </c>
      <c r="F304" s="9">
        <v>63.7</v>
      </c>
      <c r="G304" s="6">
        <v>1.1000000000000001</v>
      </c>
      <c r="H304" s="40">
        <v>23.49</v>
      </c>
      <c r="I304" s="51">
        <v>0.12</v>
      </c>
      <c r="J304" s="51"/>
      <c r="K304" s="231">
        <v>3.4990791896869484</v>
      </c>
      <c r="L304" s="230">
        <f t="shared" si="9"/>
        <v>34990.791896869479</v>
      </c>
      <c r="M304" s="58" t="s">
        <v>304</v>
      </c>
      <c r="N304" s="108" t="s">
        <v>429</v>
      </c>
      <c r="O304" s="38" t="s">
        <v>395</v>
      </c>
      <c r="P304" s="108">
        <v>0.20005139727450666</v>
      </c>
      <c r="Q304" s="37">
        <v>5</v>
      </c>
      <c r="R304" s="251">
        <f t="shared" si="8"/>
        <v>98.175000000000011</v>
      </c>
    </row>
    <row r="305" spans="1:18" ht="15.6" x14ac:dyDescent="0.3">
      <c r="A305" s="4" t="s">
        <v>305</v>
      </c>
      <c r="B305" s="6">
        <v>7.94</v>
      </c>
      <c r="C305" s="12">
        <v>7.03</v>
      </c>
      <c r="D305" s="33">
        <v>232.99</v>
      </c>
      <c r="E305" s="9">
        <v>86.5</v>
      </c>
      <c r="F305" s="9" t="s">
        <v>392</v>
      </c>
      <c r="G305" s="6">
        <v>0.2</v>
      </c>
      <c r="H305" s="40">
        <v>20.02</v>
      </c>
      <c r="I305" s="51">
        <v>0.26</v>
      </c>
      <c r="J305" s="51"/>
      <c r="K305" s="231">
        <v>0.65116279069780925</v>
      </c>
      <c r="L305" s="230">
        <f t="shared" si="9"/>
        <v>6511.6279069780921</v>
      </c>
      <c r="M305" s="58" t="s">
        <v>305</v>
      </c>
      <c r="N305" s="108" t="s">
        <v>429</v>
      </c>
      <c r="O305" s="38" t="s">
        <v>404</v>
      </c>
      <c r="P305" s="108">
        <v>0.66437639446179708</v>
      </c>
      <c r="Q305" s="37">
        <v>10</v>
      </c>
      <c r="R305" s="251">
        <f t="shared" si="8"/>
        <v>196.35000000000002</v>
      </c>
    </row>
    <row r="306" spans="1:18" ht="15.6" x14ac:dyDescent="0.3">
      <c r="A306" s="4" t="s">
        <v>306</v>
      </c>
      <c r="B306" s="6">
        <v>8.09</v>
      </c>
      <c r="C306" s="12">
        <v>6.98</v>
      </c>
      <c r="D306" s="33">
        <v>224.46</v>
      </c>
      <c r="E306" s="9">
        <v>93.2</v>
      </c>
      <c r="F306" s="10" t="s">
        <v>392</v>
      </c>
      <c r="G306" s="6">
        <v>0.15</v>
      </c>
      <c r="H306" s="40">
        <v>4.2699999999999996</v>
      </c>
      <c r="I306" s="67">
        <v>0.28000000000000003</v>
      </c>
      <c r="J306" s="97"/>
      <c r="K306" s="231">
        <v>0.84550345887854661</v>
      </c>
      <c r="L306" s="230">
        <f t="shared" si="9"/>
        <v>8455.0345887854655</v>
      </c>
      <c r="M306" s="58" t="s">
        <v>306</v>
      </c>
      <c r="N306" s="108" t="s">
        <v>429</v>
      </c>
      <c r="O306" s="38" t="s">
        <v>405</v>
      </c>
      <c r="P306" s="108">
        <v>0.82286925299496028</v>
      </c>
      <c r="Q306" s="37">
        <v>10</v>
      </c>
      <c r="R306" s="251">
        <f t="shared" si="8"/>
        <v>196.35000000000002</v>
      </c>
    </row>
    <row r="307" spans="1:18" ht="15.6" x14ac:dyDescent="0.3">
      <c r="A307" s="4" t="s">
        <v>307</v>
      </c>
      <c r="B307" s="6" t="s">
        <v>34</v>
      </c>
      <c r="C307" s="12" t="s">
        <v>34</v>
      </c>
      <c r="D307" s="33">
        <v>257.95</v>
      </c>
      <c r="E307" s="9" t="s">
        <v>34</v>
      </c>
      <c r="F307" s="9" t="s">
        <v>34</v>
      </c>
      <c r="G307" s="6">
        <v>0.73</v>
      </c>
      <c r="H307" s="40">
        <v>23.44</v>
      </c>
      <c r="I307" s="51">
        <v>0.14000000000000001</v>
      </c>
      <c r="J307" s="51"/>
      <c r="K307" s="231">
        <v>1.4492753623188956</v>
      </c>
      <c r="L307" s="230">
        <f t="shared" si="9"/>
        <v>14492.753623188957</v>
      </c>
      <c r="M307" s="58" t="s">
        <v>307</v>
      </c>
      <c r="N307" s="108" t="s">
        <v>429</v>
      </c>
      <c r="O307" s="38" t="s">
        <v>394</v>
      </c>
      <c r="P307" s="108">
        <v>0.11530457317451198</v>
      </c>
      <c r="Q307" s="37">
        <v>5</v>
      </c>
      <c r="R307" s="251">
        <f t="shared" si="8"/>
        <v>98.175000000000011</v>
      </c>
    </row>
    <row r="308" spans="1:18" ht="15.6" x14ac:dyDescent="0.3">
      <c r="A308" s="4" t="s">
        <v>308</v>
      </c>
      <c r="B308" s="6" t="s">
        <v>34</v>
      </c>
      <c r="C308" s="12" t="s">
        <v>34</v>
      </c>
      <c r="D308" s="33">
        <v>136.69999999999999</v>
      </c>
      <c r="E308" s="9" t="s">
        <v>34</v>
      </c>
      <c r="F308" s="9" t="s">
        <v>34</v>
      </c>
      <c r="G308" s="6">
        <v>0.5</v>
      </c>
      <c r="H308" s="40">
        <v>22.24</v>
      </c>
      <c r="I308" s="51">
        <v>0.2</v>
      </c>
      <c r="J308" s="51"/>
      <c r="K308" s="231">
        <v>2.5568181818189513</v>
      </c>
      <c r="L308" s="230">
        <f t="shared" si="9"/>
        <v>25568.181818189511</v>
      </c>
      <c r="M308" s="58" t="s">
        <v>308</v>
      </c>
      <c r="N308" s="288" t="s">
        <v>429</v>
      </c>
      <c r="O308" s="38" t="s">
        <v>395</v>
      </c>
      <c r="P308" s="288">
        <v>0.13873218079830857</v>
      </c>
      <c r="Q308" s="37">
        <v>5</v>
      </c>
      <c r="R308" s="251">
        <f t="shared" si="8"/>
        <v>98.175000000000011</v>
      </c>
    </row>
    <row r="309" spans="1:18" ht="15.6" x14ac:dyDescent="0.3">
      <c r="A309" s="4" t="s">
        <v>309</v>
      </c>
      <c r="B309" s="6">
        <v>7.81</v>
      </c>
      <c r="C309" s="12">
        <v>6.95</v>
      </c>
      <c r="D309" s="33">
        <v>133.54</v>
      </c>
      <c r="E309" s="9">
        <v>123.4</v>
      </c>
      <c r="F309" s="9" t="s">
        <v>392</v>
      </c>
      <c r="G309" s="6">
        <v>0.22</v>
      </c>
      <c r="H309" s="40">
        <v>3.38</v>
      </c>
      <c r="I309" s="67">
        <v>0.69</v>
      </c>
      <c r="J309" s="97"/>
      <c r="K309" s="231">
        <v>1.278269419861108</v>
      </c>
      <c r="L309" s="230">
        <f t="shared" si="9"/>
        <v>12782.69419861108</v>
      </c>
      <c r="M309" s="58" t="s">
        <v>309</v>
      </c>
      <c r="N309" s="108" t="s">
        <v>429</v>
      </c>
      <c r="O309" s="38" t="s">
        <v>404</v>
      </c>
      <c r="P309" s="108">
        <v>0.61823419335927599</v>
      </c>
      <c r="Q309" s="37">
        <v>10</v>
      </c>
      <c r="R309" s="251">
        <f t="shared" si="8"/>
        <v>196.35000000000002</v>
      </c>
    </row>
    <row r="310" spans="1:18" s="42" customFormat="1" ht="15.6" x14ac:dyDescent="0.3">
      <c r="A310" s="43" t="s">
        <v>310</v>
      </c>
      <c r="B310" s="88" t="s">
        <v>34</v>
      </c>
      <c r="C310" s="89" t="s">
        <v>34</v>
      </c>
      <c r="D310" s="90">
        <v>300.86</v>
      </c>
      <c r="E310" s="84">
        <v>73.5</v>
      </c>
      <c r="F310" s="93" t="s">
        <v>392</v>
      </c>
      <c r="G310" s="6">
        <v>0.11</v>
      </c>
      <c r="H310" s="133">
        <v>6.98</v>
      </c>
      <c r="I310" s="85">
        <v>2.3199999999999998</v>
      </c>
      <c r="J310" s="99"/>
      <c r="K310" s="231">
        <v>0.5813953488375756</v>
      </c>
      <c r="L310" s="230">
        <f t="shared" si="9"/>
        <v>5813.9534883757551</v>
      </c>
      <c r="M310" s="87" t="s">
        <v>310</v>
      </c>
      <c r="N310" s="108" t="s">
        <v>429</v>
      </c>
      <c r="O310" s="38" t="s">
        <v>417</v>
      </c>
      <c r="P310" s="108">
        <v>0.13590922683618648</v>
      </c>
      <c r="Q310" s="37">
        <v>14</v>
      </c>
      <c r="R310" s="251">
        <f t="shared" si="8"/>
        <v>274.89000000000004</v>
      </c>
    </row>
    <row r="311" spans="1:18" ht="15.6" x14ac:dyDescent="0.3">
      <c r="A311" s="4" t="s">
        <v>311</v>
      </c>
      <c r="B311" s="6">
        <v>7.64</v>
      </c>
      <c r="C311" s="12">
        <v>7.18</v>
      </c>
      <c r="D311" s="6">
        <v>236.14</v>
      </c>
      <c r="E311" s="9">
        <v>459.4</v>
      </c>
      <c r="F311" s="10">
        <v>72.3</v>
      </c>
      <c r="G311" s="6">
        <v>1.02</v>
      </c>
      <c r="H311" s="40">
        <v>25.44</v>
      </c>
      <c r="I311" s="51">
        <v>0.1</v>
      </c>
      <c r="J311" s="51"/>
      <c r="K311" s="231">
        <v>2.3952095808388192</v>
      </c>
      <c r="L311" s="230">
        <f t="shared" si="9"/>
        <v>23952.095808388192</v>
      </c>
      <c r="M311" s="58" t="s">
        <v>311</v>
      </c>
      <c r="N311" s="108" t="s">
        <v>429</v>
      </c>
      <c r="O311" s="38" t="s">
        <v>394</v>
      </c>
      <c r="P311" s="108">
        <v>0.20728339788880909</v>
      </c>
      <c r="Q311" s="37">
        <v>5</v>
      </c>
      <c r="R311" s="251">
        <f t="shared" si="8"/>
        <v>98.175000000000011</v>
      </c>
    </row>
    <row r="312" spans="1:18" ht="15.6" x14ac:dyDescent="0.3">
      <c r="A312" s="4" t="s">
        <v>312</v>
      </c>
      <c r="B312" s="6">
        <v>7.76</v>
      </c>
      <c r="C312" s="12">
        <v>7.28</v>
      </c>
      <c r="D312" s="6">
        <v>239.3</v>
      </c>
      <c r="E312" s="10">
        <v>526.6</v>
      </c>
      <c r="F312" s="9">
        <v>93.8</v>
      </c>
      <c r="G312" s="6">
        <v>0.88</v>
      </c>
      <c r="H312" s="40">
        <v>24.91</v>
      </c>
      <c r="I312" s="51">
        <v>0.12</v>
      </c>
      <c r="J312" s="51"/>
      <c r="K312" s="231">
        <v>2.3547880690738721</v>
      </c>
      <c r="L312" s="230">
        <f t="shared" si="9"/>
        <v>23547.880690738722</v>
      </c>
      <c r="M312" s="58" t="s">
        <v>312</v>
      </c>
      <c r="N312" s="108" t="s">
        <v>429</v>
      </c>
      <c r="O312" s="38" t="s">
        <v>394</v>
      </c>
      <c r="P312" s="108">
        <v>0.15533522446212966</v>
      </c>
      <c r="Q312" s="37">
        <v>5</v>
      </c>
      <c r="R312" s="251">
        <f t="shared" si="8"/>
        <v>98.175000000000011</v>
      </c>
    </row>
    <row r="313" spans="1:18" ht="15.6" x14ac:dyDescent="0.3">
      <c r="A313" s="4" t="s">
        <v>313</v>
      </c>
      <c r="B313" s="6">
        <v>7.75</v>
      </c>
      <c r="C313" s="12">
        <v>7.25</v>
      </c>
      <c r="D313" s="6">
        <v>206.15</v>
      </c>
      <c r="E313" s="10">
        <v>534</v>
      </c>
      <c r="F313" s="10">
        <v>76.599999999999994</v>
      </c>
      <c r="G313" s="6">
        <v>0.76</v>
      </c>
      <c r="H313" s="40">
        <v>21.13</v>
      </c>
      <c r="I313" s="91">
        <v>0.2</v>
      </c>
      <c r="J313" s="51"/>
      <c r="K313" s="231">
        <v>1.7142857142867944</v>
      </c>
      <c r="L313" s="230">
        <f t="shared" si="9"/>
        <v>17142.857142867946</v>
      </c>
      <c r="M313" s="58" t="s">
        <v>313</v>
      </c>
      <c r="N313" s="108" t="s">
        <v>429</v>
      </c>
      <c r="O313" s="38" t="s">
        <v>394</v>
      </c>
      <c r="P313" s="108">
        <v>0.24812892248508056</v>
      </c>
      <c r="Q313" s="37">
        <v>5</v>
      </c>
      <c r="R313" s="251">
        <f t="shared" si="8"/>
        <v>98.175000000000011</v>
      </c>
    </row>
    <row r="314" spans="1:18" ht="15.6" x14ac:dyDescent="0.3">
      <c r="A314" s="4" t="s">
        <v>314</v>
      </c>
      <c r="B314" s="6">
        <v>7.87</v>
      </c>
      <c r="C314" s="12">
        <v>7.42</v>
      </c>
      <c r="D314" s="33">
        <v>244.04</v>
      </c>
      <c r="E314" s="10">
        <v>461</v>
      </c>
      <c r="F314" s="10">
        <v>68</v>
      </c>
      <c r="G314" s="6">
        <v>0.77</v>
      </c>
      <c r="H314" s="40">
        <v>20.14</v>
      </c>
      <c r="I314" s="51">
        <v>0.12</v>
      </c>
      <c r="J314" s="51"/>
      <c r="K314" s="231">
        <v>3.8669064748207167</v>
      </c>
      <c r="L314" s="230">
        <f t="shared" si="9"/>
        <v>38669.064748207173</v>
      </c>
      <c r="M314" s="58" t="s">
        <v>314</v>
      </c>
      <c r="N314" s="108" t="s">
        <v>429</v>
      </c>
      <c r="O314" s="38" t="s">
        <v>394</v>
      </c>
      <c r="P314" s="108">
        <v>0.24731404917642677</v>
      </c>
      <c r="Q314" s="37">
        <v>5</v>
      </c>
      <c r="R314" s="251">
        <f t="shared" si="8"/>
        <v>98.175000000000011</v>
      </c>
    </row>
    <row r="315" spans="1:18" ht="16.2" thickBot="1" x14ac:dyDescent="0.35">
      <c r="A315" s="5" t="s">
        <v>315</v>
      </c>
      <c r="B315" s="8">
        <v>7.91</v>
      </c>
      <c r="C315" s="293">
        <v>7.48</v>
      </c>
      <c r="D315" s="35">
        <v>230.46</v>
      </c>
      <c r="E315" s="287">
        <v>495.1</v>
      </c>
      <c r="F315" s="287">
        <v>115.3</v>
      </c>
      <c r="G315" s="8">
        <v>0.72</v>
      </c>
      <c r="H315" s="177">
        <v>24.62</v>
      </c>
      <c r="I315" s="55">
        <v>0.18</v>
      </c>
      <c r="J315" s="55"/>
      <c r="K315" s="258">
        <v>2.0801232665645708</v>
      </c>
      <c r="L315" s="259">
        <f t="shared" si="9"/>
        <v>20801.232665645708</v>
      </c>
      <c r="M315" s="59" t="s">
        <v>315</v>
      </c>
      <c r="N315" s="260" t="s">
        <v>429</v>
      </c>
      <c r="O315" s="119" t="s">
        <v>394</v>
      </c>
      <c r="P315" s="260">
        <v>0.19658818571272804</v>
      </c>
      <c r="Q315" s="213">
        <v>5</v>
      </c>
      <c r="R315" s="261">
        <f t="shared" si="8"/>
        <v>98.175000000000011</v>
      </c>
    </row>
    <row r="316" spans="1:18" ht="15.6" x14ac:dyDescent="0.3">
      <c r="A316" s="3" t="s">
        <v>316</v>
      </c>
      <c r="B316" s="7" t="s">
        <v>34</v>
      </c>
      <c r="C316" s="13" t="s">
        <v>34</v>
      </c>
      <c r="D316" s="34">
        <v>148.63</v>
      </c>
      <c r="E316" s="11" t="s">
        <v>34</v>
      </c>
      <c r="F316" s="11" t="s">
        <v>34</v>
      </c>
      <c r="G316" s="7">
        <v>0.98</v>
      </c>
      <c r="H316" s="178">
        <v>29.32</v>
      </c>
      <c r="I316" s="54">
        <v>0.3</v>
      </c>
      <c r="J316" s="54"/>
      <c r="K316" s="262">
        <v>3.3924441017736338</v>
      </c>
      <c r="L316" s="248">
        <f t="shared" si="9"/>
        <v>33924.441017736332</v>
      </c>
      <c r="M316" s="57" t="s">
        <v>316</v>
      </c>
      <c r="N316" s="249" t="s">
        <v>431</v>
      </c>
      <c r="O316" s="118" t="s">
        <v>394</v>
      </c>
      <c r="P316" s="249">
        <v>0.10165544525456092</v>
      </c>
      <c r="Q316" s="212">
        <v>5</v>
      </c>
      <c r="R316" s="250">
        <f t="shared" si="8"/>
        <v>98.175000000000011</v>
      </c>
    </row>
    <row r="317" spans="1:18" ht="15.6" x14ac:dyDescent="0.3">
      <c r="A317" s="4" t="s">
        <v>317</v>
      </c>
      <c r="B317" s="6">
        <v>7.43</v>
      </c>
      <c r="C317" s="12">
        <v>6.79</v>
      </c>
      <c r="D317" s="33">
        <v>75.14</v>
      </c>
      <c r="E317" s="9">
        <v>388.7</v>
      </c>
      <c r="F317" s="9">
        <v>42.2</v>
      </c>
      <c r="G317" s="6">
        <v>0.44</v>
      </c>
      <c r="H317" s="40">
        <v>11.05</v>
      </c>
      <c r="I317" s="67">
        <v>1.05</v>
      </c>
      <c r="J317" s="97"/>
      <c r="K317" s="231">
        <v>1.9553072625685837</v>
      </c>
      <c r="L317" s="230">
        <f t="shared" si="9"/>
        <v>19553.072625685836</v>
      </c>
      <c r="M317" s="58" t="s">
        <v>317</v>
      </c>
      <c r="N317" s="288" t="s">
        <v>431</v>
      </c>
      <c r="O317" s="38" t="s">
        <v>395</v>
      </c>
      <c r="P317" s="288">
        <v>0.2574999655345992</v>
      </c>
      <c r="Q317" s="37">
        <v>5</v>
      </c>
      <c r="R317" s="251">
        <f t="shared" si="8"/>
        <v>98.175000000000011</v>
      </c>
    </row>
    <row r="318" spans="1:18" ht="15.6" x14ac:dyDescent="0.3">
      <c r="A318" s="4" t="s">
        <v>318</v>
      </c>
      <c r="B318" s="6">
        <v>7.96</v>
      </c>
      <c r="C318" s="12">
        <v>6.96</v>
      </c>
      <c r="D318" s="33">
        <v>161.01</v>
      </c>
      <c r="E318" s="9">
        <v>91.8</v>
      </c>
      <c r="F318" s="9" t="s">
        <v>392</v>
      </c>
      <c r="G318" s="6">
        <v>0.13</v>
      </c>
      <c r="H318" s="40">
        <v>2.2400000000000002</v>
      </c>
      <c r="I318" s="67">
        <v>0.36</v>
      </c>
      <c r="J318" s="97"/>
      <c r="K318" s="231">
        <v>1.1718750000000444</v>
      </c>
      <c r="L318" s="230">
        <f t="shared" si="9"/>
        <v>11718.750000000444</v>
      </c>
      <c r="M318" s="58" t="s">
        <v>318</v>
      </c>
      <c r="N318" s="108" t="s">
        <v>431</v>
      </c>
      <c r="O318" s="38" t="s">
        <v>404</v>
      </c>
      <c r="P318" s="108">
        <v>0.69320253775542529</v>
      </c>
      <c r="Q318" s="37">
        <v>10</v>
      </c>
      <c r="R318" s="251">
        <f t="shared" si="8"/>
        <v>196.35000000000002</v>
      </c>
    </row>
    <row r="319" spans="1:18" s="42" customFormat="1" ht="15.6" x14ac:dyDescent="0.3">
      <c r="A319" s="43" t="s">
        <v>319</v>
      </c>
      <c r="B319" s="88">
        <v>8.34</v>
      </c>
      <c r="C319" s="89">
        <v>7.52</v>
      </c>
      <c r="D319" s="90">
        <v>181.53</v>
      </c>
      <c r="E319" s="84">
        <v>61.1</v>
      </c>
      <c r="F319" s="84" t="s">
        <v>392</v>
      </c>
      <c r="G319" s="6">
        <v>7.0000000000000007E-2</v>
      </c>
      <c r="H319" s="133">
        <v>6.51</v>
      </c>
      <c r="I319" s="92">
        <v>2.04</v>
      </c>
      <c r="J319" s="100"/>
      <c r="K319" s="231">
        <v>1.2138188608765141</v>
      </c>
      <c r="L319" s="230">
        <f t="shared" si="9"/>
        <v>12138.18860876514</v>
      </c>
      <c r="M319" s="87" t="s">
        <v>319</v>
      </c>
      <c r="N319" s="108" t="s">
        <v>431</v>
      </c>
      <c r="O319" s="38" t="s">
        <v>405</v>
      </c>
      <c r="P319" s="108">
        <v>0.98003794240156106</v>
      </c>
      <c r="Q319" s="37">
        <v>10</v>
      </c>
      <c r="R319" s="251">
        <f t="shared" si="8"/>
        <v>196.35000000000002</v>
      </c>
    </row>
    <row r="320" spans="1:18" ht="15.6" x14ac:dyDescent="0.3">
      <c r="A320" s="4" t="s">
        <v>320</v>
      </c>
      <c r="B320" s="6" t="s">
        <v>34</v>
      </c>
      <c r="C320" s="12" t="s">
        <v>34</v>
      </c>
      <c r="D320" s="33">
        <v>140.49</v>
      </c>
      <c r="E320" s="9" t="s">
        <v>34</v>
      </c>
      <c r="F320" s="9" t="s">
        <v>34</v>
      </c>
      <c r="G320" s="6">
        <v>0.85</v>
      </c>
      <c r="H320" s="40">
        <v>21.8</v>
      </c>
      <c r="I320" s="51">
        <v>0.22</v>
      </c>
      <c r="J320" s="51"/>
      <c r="K320" s="231">
        <v>3.6330608537689004</v>
      </c>
      <c r="L320" s="230">
        <f t="shared" si="9"/>
        <v>36330.608537689004</v>
      </c>
      <c r="M320" s="58" t="s">
        <v>320</v>
      </c>
      <c r="N320" s="108" t="s">
        <v>431</v>
      </c>
      <c r="O320" s="38" t="s">
        <v>394</v>
      </c>
      <c r="P320" s="108">
        <v>0.13037972938460721</v>
      </c>
      <c r="Q320" s="37">
        <v>5</v>
      </c>
      <c r="R320" s="251">
        <f t="shared" si="8"/>
        <v>98.175000000000011</v>
      </c>
    </row>
    <row r="321" spans="1:18" ht="15.6" x14ac:dyDescent="0.3">
      <c r="A321" s="4" t="s">
        <v>321</v>
      </c>
      <c r="B321" s="6">
        <v>7.75</v>
      </c>
      <c r="C321" s="12">
        <v>7.04</v>
      </c>
      <c r="D321" s="6">
        <v>75.77</v>
      </c>
      <c r="E321" s="9">
        <v>375.7</v>
      </c>
      <c r="F321" s="9">
        <v>33.6</v>
      </c>
      <c r="G321" s="6">
        <v>0.46</v>
      </c>
      <c r="H321" s="40">
        <v>10.61</v>
      </c>
      <c r="I321" s="67">
        <v>1.1399999999999999</v>
      </c>
      <c r="J321" s="97"/>
      <c r="K321" s="231">
        <v>1.8825301204815532</v>
      </c>
      <c r="L321" s="230">
        <f t="shared" si="9"/>
        <v>18825.301204815532</v>
      </c>
      <c r="M321" s="58" t="s">
        <v>321</v>
      </c>
      <c r="N321" s="108" t="s">
        <v>431</v>
      </c>
      <c r="O321" s="38" t="s">
        <v>395</v>
      </c>
      <c r="P321" s="108">
        <v>0.39826932960454231</v>
      </c>
      <c r="Q321" s="37">
        <v>5</v>
      </c>
      <c r="R321" s="251">
        <f t="shared" si="8"/>
        <v>98.175000000000011</v>
      </c>
    </row>
    <row r="322" spans="1:18" ht="15.6" x14ac:dyDescent="0.3">
      <c r="A322" s="4" t="s">
        <v>322</v>
      </c>
      <c r="B322" s="6">
        <v>7.81</v>
      </c>
      <c r="C322" s="12">
        <v>6.97</v>
      </c>
      <c r="D322" s="6">
        <v>132.59</v>
      </c>
      <c r="E322" s="9">
        <v>130.1</v>
      </c>
      <c r="F322" s="9">
        <v>3.3</v>
      </c>
      <c r="G322" s="6">
        <v>0.17</v>
      </c>
      <c r="H322" s="40">
        <v>3.27</v>
      </c>
      <c r="I322" s="67">
        <v>0.52</v>
      </c>
      <c r="J322" s="97"/>
      <c r="K322" s="231">
        <v>1.6020236087682334</v>
      </c>
      <c r="L322" s="230">
        <f t="shared" si="9"/>
        <v>16020.236087682335</v>
      </c>
      <c r="M322" s="58" t="s">
        <v>322</v>
      </c>
      <c r="N322" s="108" t="s">
        <v>431</v>
      </c>
      <c r="O322" s="38" t="s">
        <v>404</v>
      </c>
      <c r="P322" s="108">
        <v>0.63605954698607781</v>
      </c>
      <c r="Q322" s="37">
        <v>10</v>
      </c>
      <c r="R322" s="251">
        <f t="shared" si="8"/>
        <v>196.35000000000002</v>
      </c>
    </row>
    <row r="323" spans="1:18" ht="15.6" x14ac:dyDescent="0.3">
      <c r="A323" s="4" t="s">
        <v>323</v>
      </c>
      <c r="B323" s="6">
        <v>8.1300000000000008</v>
      </c>
      <c r="C323" s="12">
        <v>7.32</v>
      </c>
      <c r="D323" s="6">
        <v>157.85</v>
      </c>
      <c r="E323" s="10">
        <v>76</v>
      </c>
      <c r="F323" s="10" t="s">
        <v>392</v>
      </c>
      <c r="G323" s="6">
        <v>0.14000000000000001</v>
      </c>
      <c r="H323" s="40">
        <v>1.46</v>
      </c>
      <c r="I323" s="67">
        <v>0.34</v>
      </c>
      <c r="J323" s="97"/>
      <c r="K323" s="231">
        <v>0.91575091575122147</v>
      </c>
      <c r="L323" s="230">
        <f t="shared" si="9"/>
        <v>9157.5091575122133</v>
      </c>
      <c r="M323" s="58" t="s">
        <v>323</v>
      </c>
      <c r="N323" s="108" t="s">
        <v>431</v>
      </c>
      <c r="O323" s="38" t="s">
        <v>405</v>
      </c>
      <c r="P323" s="108">
        <v>0.66794146518715758</v>
      </c>
      <c r="Q323" s="37">
        <v>10</v>
      </c>
      <c r="R323" s="251">
        <f t="shared" si="8"/>
        <v>196.35000000000002</v>
      </c>
    </row>
    <row r="324" spans="1:18" ht="15.6" x14ac:dyDescent="0.3">
      <c r="A324" s="4" t="s">
        <v>324</v>
      </c>
      <c r="B324" s="6" t="s">
        <v>34</v>
      </c>
      <c r="C324" s="12" t="s">
        <v>34</v>
      </c>
      <c r="D324" s="33">
        <v>134.88999999999999</v>
      </c>
      <c r="E324" s="9" t="s">
        <v>34</v>
      </c>
      <c r="F324" s="9" t="s">
        <v>34</v>
      </c>
      <c r="G324" s="6">
        <v>0.78</v>
      </c>
      <c r="H324" s="40">
        <v>18.84</v>
      </c>
      <c r="I324" s="51">
        <v>0.18</v>
      </c>
      <c r="J324" s="51"/>
      <c r="K324" s="231">
        <v>2.0329138431756388</v>
      </c>
      <c r="L324" s="230">
        <f t="shared" si="9"/>
        <v>20329.138431756386</v>
      </c>
      <c r="M324" s="58" t="s">
        <v>324</v>
      </c>
      <c r="N324" s="108" t="s">
        <v>431</v>
      </c>
      <c r="O324" s="38" t="s">
        <v>394</v>
      </c>
      <c r="P324" s="108">
        <v>0.1299722927302803</v>
      </c>
      <c r="Q324" s="37">
        <v>5</v>
      </c>
      <c r="R324" s="251">
        <f t="shared" si="8"/>
        <v>98.175000000000011</v>
      </c>
    </row>
    <row r="325" spans="1:18" ht="15.6" x14ac:dyDescent="0.3">
      <c r="A325" s="4" t="s">
        <v>325</v>
      </c>
      <c r="B325" s="6">
        <v>7.54</v>
      </c>
      <c r="C325" s="12">
        <v>6.97</v>
      </c>
      <c r="D325" s="33">
        <v>86.82</v>
      </c>
      <c r="E325" s="9">
        <v>475.9</v>
      </c>
      <c r="F325" s="9">
        <v>72.3</v>
      </c>
      <c r="G325" s="6">
        <v>0.56000000000000005</v>
      </c>
      <c r="H325" s="40">
        <v>5.24</v>
      </c>
      <c r="I325" s="67">
        <v>1.51</v>
      </c>
      <c r="J325" s="97"/>
      <c r="K325" s="231">
        <v>1.919385796544042</v>
      </c>
      <c r="L325" s="230">
        <f t="shared" si="9"/>
        <v>19193.85796544042</v>
      </c>
      <c r="M325" s="58" t="s">
        <v>325</v>
      </c>
      <c r="N325" s="288" t="s">
        <v>431</v>
      </c>
      <c r="O325" s="38" t="s">
        <v>395</v>
      </c>
      <c r="P325" s="288">
        <v>0.2691119101829158</v>
      </c>
      <c r="Q325" s="37">
        <v>5</v>
      </c>
      <c r="R325" s="251">
        <f t="shared" ref="R325:R383" si="10">$U$4*Q325</f>
        <v>98.175000000000011</v>
      </c>
    </row>
    <row r="326" spans="1:18" ht="15.6" x14ac:dyDescent="0.3">
      <c r="A326" s="4" t="s">
        <v>326</v>
      </c>
      <c r="B326" s="6">
        <v>7.48</v>
      </c>
      <c r="C326" s="12">
        <v>6.44</v>
      </c>
      <c r="D326" s="33">
        <v>56.83</v>
      </c>
      <c r="E326" s="9">
        <v>130.69999999999999</v>
      </c>
      <c r="F326" s="9" t="s">
        <v>392</v>
      </c>
      <c r="G326" s="6">
        <v>0.1</v>
      </c>
      <c r="H326" s="40">
        <v>2.1800000000000002</v>
      </c>
      <c r="I326" s="67">
        <v>0.37</v>
      </c>
      <c r="J326" s="97">
        <v>0.35</v>
      </c>
      <c r="K326" s="231">
        <v>1.6885553470913297</v>
      </c>
      <c r="L326" s="230">
        <f t="shared" ref="L326:L383" si="11">K326*10*1000</f>
        <v>16885.553470913299</v>
      </c>
      <c r="M326" s="58" t="s">
        <v>326</v>
      </c>
      <c r="N326" s="108" t="s">
        <v>431</v>
      </c>
      <c r="O326" s="38" t="s">
        <v>404</v>
      </c>
      <c r="P326" s="108">
        <v>0.85719579112200139</v>
      </c>
      <c r="Q326" s="37">
        <v>10</v>
      </c>
      <c r="R326" s="251">
        <f t="shared" si="10"/>
        <v>196.35000000000002</v>
      </c>
    </row>
    <row r="327" spans="1:18" s="42" customFormat="1" ht="15.6" x14ac:dyDescent="0.3">
      <c r="A327" s="43" t="s">
        <v>327</v>
      </c>
      <c r="B327" s="88">
        <v>7.91</v>
      </c>
      <c r="C327" s="89">
        <v>6.98</v>
      </c>
      <c r="D327" s="90">
        <v>126.28</v>
      </c>
      <c r="E327" s="93">
        <v>104.9</v>
      </c>
      <c r="F327" s="93">
        <v>1.1000000000000001</v>
      </c>
      <c r="G327" s="6">
        <v>0.09</v>
      </c>
      <c r="H327" s="133">
        <v>2.59</v>
      </c>
      <c r="I327" s="85">
        <v>0.37</v>
      </c>
      <c r="J327" s="99"/>
      <c r="K327" s="231">
        <v>0.88408644400754299</v>
      </c>
      <c r="L327" s="230">
        <f t="shared" si="11"/>
        <v>8840.864440075431</v>
      </c>
      <c r="M327" s="87" t="s">
        <v>327</v>
      </c>
      <c r="N327" s="108" t="s">
        <v>431</v>
      </c>
      <c r="O327" s="38" t="s">
        <v>405</v>
      </c>
      <c r="P327" s="108">
        <v>0.96786577235354487</v>
      </c>
      <c r="Q327" s="37">
        <v>10</v>
      </c>
      <c r="R327" s="251">
        <f t="shared" si="10"/>
        <v>196.35000000000002</v>
      </c>
    </row>
    <row r="328" spans="1:18" ht="15.6" x14ac:dyDescent="0.3">
      <c r="A328" s="4" t="s">
        <v>328</v>
      </c>
      <c r="B328" s="6">
        <v>7.23</v>
      </c>
      <c r="C328" s="12">
        <v>6.75</v>
      </c>
      <c r="D328" s="33">
        <v>110.49</v>
      </c>
      <c r="E328" s="9">
        <v>550.4</v>
      </c>
      <c r="F328" s="10">
        <v>55.1</v>
      </c>
      <c r="G328" s="6">
        <v>0.83</v>
      </c>
      <c r="H328" s="40">
        <v>11.08</v>
      </c>
      <c r="I328" s="219">
        <f>MEDIAN(I319,I323)</f>
        <v>1.19</v>
      </c>
      <c r="J328" s="51">
        <v>2.58</v>
      </c>
      <c r="K328" s="231">
        <v>2.5316455696212716</v>
      </c>
      <c r="L328" s="230">
        <f t="shared" si="11"/>
        <v>25316.455696212717</v>
      </c>
      <c r="M328" s="58" t="s">
        <v>328</v>
      </c>
      <c r="N328" s="108" t="s">
        <v>431</v>
      </c>
      <c r="O328" s="38" t="s">
        <v>394</v>
      </c>
      <c r="P328" s="108">
        <v>0.30771653318038933</v>
      </c>
      <c r="Q328" s="37">
        <v>5</v>
      </c>
      <c r="R328" s="251">
        <f t="shared" si="10"/>
        <v>98.175000000000011</v>
      </c>
    </row>
    <row r="329" spans="1:18" ht="15.6" x14ac:dyDescent="0.3">
      <c r="A329" s="4" t="s">
        <v>329</v>
      </c>
      <c r="B329" s="6">
        <v>7.22</v>
      </c>
      <c r="C329" s="12">
        <v>6.72</v>
      </c>
      <c r="D329" s="33">
        <v>104.18</v>
      </c>
      <c r="E329" s="10">
        <v>656.4</v>
      </c>
      <c r="F329" s="10">
        <v>98.1</v>
      </c>
      <c r="G329" s="6">
        <v>0.87</v>
      </c>
      <c r="H329" s="40">
        <v>22.36</v>
      </c>
      <c r="I329" s="51">
        <v>2.3199999999999998</v>
      </c>
      <c r="J329" s="51">
        <v>3.68</v>
      </c>
      <c r="K329" s="229">
        <v>2.1821067248562032</v>
      </c>
      <c r="L329" s="230">
        <f t="shared" si="11"/>
        <v>21821.067248562031</v>
      </c>
      <c r="M329" s="58" t="s">
        <v>329</v>
      </c>
      <c r="N329" s="108" t="s">
        <v>431</v>
      </c>
      <c r="O329" s="38" t="s">
        <v>394</v>
      </c>
      <c r="P329" s="108">
        <v>0.21940463835503426</v>
      </c>
      <c r="Q329" s="37">
        <v>5</v>
      </c>
      <c r="R329" s="251">
        <f t="shared" si="10"/>
        <v>98.175000000000011</v>
      </c>
    </row>
    <row r="330" spans="1:18" ht="15.6" x14ac:dyDescent="0.3">
      <c r="A330" s="4" t="s">
        <v>330</v>
      </c>
      <c r="B330" s="6">
        <v>7.35</v>
      </c>
      <c r="C330" s="12">
        <v>6.9</v>
      </c>
      <c r="D330" s="33">
        <v>138.91</v>
      </c>
      <c r="E330" s="9">
        <v>660.4</v>
      </c>
      <c r="F330" s="9">
        <v>93.8</v>
      </c>
      <c r="G330" s="6">
        <v>1.05</v>
      </c>
      <c r="H330" s="40">
        <v>28.92</v>
      </c>
      <c r="I330" s="51">
        <v>2.74</v>
      </c>
      <c r="J330" s="51">
        <v>6.16</v>
      </c>
      <c r="K330" s="231">
        <v>5.2123552123550665</v>
      </c>
      <c r="L330" s="230">
        <f t="shared" si="11"/>
        <v>52123.552123550668</v>
      </c>
      <c r="M330" s="58" t="s">
        <v>330</v>
      </c>
      <c r="N330" s="108" t="s">
        <v>431</v>
      </c>
      <c r="O330" s="38" t="s">
        <v>394</v>
      </c>
      <c r="P330" s="108">
        <v>0.17204012728953247</v>
      </c>
      <c r="Q330" s="37">
        <v>5</v>
      </c>
      <c r="R330" s="251">
        <f t="shared" si="10"/>
        <v>98.175000000000011</v>
      </c>
    </row>
    <row r="331" spans="1:18" ht="15.6" x14ac:dyDescent="0.3">
      <c r="A331" s="4" t="s">
        <v>331</v>
      </c>
      <c r="B331" s="6">
        <v>7.37</v>
      </c>
      <c r="C331" s="12">
        <v>6.89</v>
      </c>
      <c r="D331" s="6">
        <v>96.29</v>
      </c>
      <c r="E331" s="9">
        <v>573.4</v>
      </c>
      <c r="F331" s="10">
        <v>68</v>
      </c>
      <c r="G331" s="6">
        <v>0.72</v>
      </c>
      <c r="H331" s="40">
        <v>18.899999999999999</v>
      </c>
      <c r="I331" s="51">
        <v>2.02</v>
      </c>
      <c r="J331" s="51">
        <v>1.8</v>
      </c>
      <c r="K331" s="231">
        <v>2.2439024390243598</v>
      </c>
      <c r="L331" s="230">
        <f t="shared" si="11"/>
        <v>22439.024390243598</v>
      </c>
      <c r="M331" s="58" t="s">
        <v>331</v>
      </c>
      <c r="N331" s="108" t="s">
        <v>431</v>
      </c>
      <c r="O331" s="38" t="s">
        <v>394</v>
      </c>
      <c r="P331" s="108">
        <v>0.33593152149252692</v>
      </c>
      <c r="Q331" s="37">
        <v>5</v>
      </c>
      <c r="R331" s="251">
        <f t="shared" si="10"/>
        <v>98.175000000000011</v>
      </c>
    </row>
    <row r="332" spans="1:18" ht="16.2" thickBot="1" x14ac:dyDescent="0.35">
      <c r="A332" s="5" t="s">
        <v>332</v>
      </c>
      <c r="B332" s="8">
        <v>6.89</v>
      </c>
      <c r="C332" s="293">
        <v>6.25</v>
      </c>
      <c r="D332" s="8">
        <v>93.76</v>
      </c>
      <c r="E332" s="287">
        <v>520.79999999999995</v>
      </c>
      <c r="F332" s="289">
        <v>72.3</v>
      </c>
      <c r="G332" s="8">
        <v>0.66</v>
      </c>
      <c r="H332" s="177">
        <v>19.57</v>
      </c>
      <c r="I332" s="55">
        <v>1.64</v>
      </c>
      <c r="J332" s="55">
        <v>1.53</v>
      </c>
      <c r="K332" s="258">
        <v>3.0126336248784069</v>
      </c>
      <c r="L332" s="259">
        <f t="shared" si="11"/>
        <v>30126.336248784071</v>
      </c>
      <c r="M332" s="59" t="s">
        <v>332</v>
      </c>
      <c r="N332" s="260" t="s">
        <v>431</v>
      </c>
      <c r="O332" s="119" t="s">
        <v>394</v>
      </c>
      <c r="P332" s="260">
        <v>0.34886763526740594</v>
      </c>
      <c r="Q332" s="213">
        <v>5</v>
      </c>
      <c r="R332" s="261">
        <f t="shared" si="10"/>
        <v>98.175000000000011</v>
      </c>
    </row>
    <row r="333" spans="1:18" ht="15.6" x14ac:dyDescent="0.3">
      <c r="A333" s="3" t="s">
        <v>333</v>
      </c>
      <c r="B333" s="7" t="s">
        <v>34</v>
      </c>
      <c r="C333" s="13" t="s">
        <v>34</v>
      </c>
      <c r="D333" s="7">
        <v>143.19999999999999</v>
      </c>
      <c r="E333" s="11" t="s">
        <v>34</v>
      </c>
      <c r="F333" s="11" t="s">
        <v>34</v>
      </c>
      <c r="G333" s="7">
        <v>1.18</v>
      </c>
      <c r="H333" s="178">
        <v>28.47</v>
      </c>
      <c r="I333" s="54">
        <v>2.84</v>
      </c>
      <c r="J333" s="54">
        <v>3.97</v>
      </c>
      <c r="K333" s="262">
        <v>7.3727933541011836</v>
      </c>
      <c r="L333" s="248">
        <f t="shared" si="11"/>
        <v>73727.933541011836</v>
      </c>
      <c r="M333" s="57" t="s">
        <v>333</v>
      </c>
      <c r="N333" s="249" t="s">
        <v>432</v>
      </c>
      <c r="O333" s="118" t="s">
        <v>394</v>
      </c>
      <c r="P333" s="249">
        <v>0.11245251659422369</v>
      </c>
      <c r="Q333" s="212">
        <v>5</v>
      </c>
      <c r="R333" s="250">
        <f t="shared" si="10"/>
        <v>98.175000000000011</v>
      </c>
    </row>
    <row r="334" spans="1:18" ht="15.6" x14ac:dyDescent="0.3">
      <c r="A334" s="4" t="s">
        <v>334</v>
      </c>
      <c r="B334" s="48">
        <v>7.33</v>
      </c>
      <c r="C334" s="49">
        <v>6.7</v>
      </c>
      <c r="D334" s="33">
        <v>64.77</v>
      </c>
      <c r="E334" s="62">
        <v>354.1</v>
      </c>
      <c r="F334" s="62">
        <v>40</v>
      </c>
      <c r="G334" s="6">
        <v>0.5</v>
      </c>
      <c r="H334" s="40">
        <v>11.33</v>
      </c>
      <c r="I334" s="67">
        <v>0.55000000000000004</v>
      </c>
      <c r="J334" s="97"/>
      <c r="K334" s="231">
        <v>1.9945602901180433</v>
      </c>
      <c r="L334" s="230">
        <f t="shared" si="11"/>
        <v>19945.602901180431</v>
      </c>
      <c r="M334" s="58" t="s">
        <v>334</v>
      </c>
      <c r="N334" s="108" t="s">
        <v>432</v>
      </c>
      <c r="O334" s="38" t="s">
        <v>395</v>
      </c>
      <c r="P334" s="108">
        <v>0.31311506885022067</v>
      </c>
      <c r="Q334" s="37">
        <v>5</v>
      </c>
      <c r="R334" s="251">
        <f t="shared" si="10"/>
        <v>98.175000000000011</v>
      </c>
    </row>
    <row r="335" spans="1:18" ht="15.6" x14ac:dyDescent="0.3">
      <c r="A335" s="4" t="s">
        <v>335</v>
      </c>
      <c r="B335" s="48">
        <v>7.42</v>
      </c>
      <c r="C335" s="49">
        <v>6.55</v>
      </c>
      <c r="D335" s="33">
        <v>71.400000000000006</v>
      </c>
      <c r="E335" s="62">
        <v>131.9</v>
      </c>
      <c r="F335" s="62" t="s">
        <v>467</v>
      </c>
      <c r="G335" s="6">
        <v>0.16</v>
      </c>
      <c r="H335" s="40">
        <v>3.05</v>
      </c>
      <c r="I335" s="67">
        <v>0.71</v>
      </c>
      <c r="J335" s="97"/>
      <c r="K335" s="231">
        <v>1.0010010010013353</v>
      </c>
      <c r="L335" s="230">
        <f t="shared" si="11"/>
        <v>10010.010010013353</v>
      </c>
      <c r="M335" s="58" t="s">
        <v>335</v>
      </c>
      <c r="N335" s="108" t="s">
        <v>432</v>
      </c>
      <c r="O335" s="38" t="s">
        <v>404</v>
      </c>
      <c r="P335" s="108">
        <v>0.57927306328926642</v>
      </c>
      <c r="Q335" s="37">
        <v>10</v>
      </c>
      <c r="R335" s="251">
        <f t="shared" si="10"/>
        <v>196.35000000000002</v>
      </c>
    </row>
    <row r="336" spans="1:18" ht="15.6" x14ac:dyDescent="0.3">
      <c r="A336" s="4" t="s">
        <v>336</v>
      </c>
      <c r="B336" s="48">
        <v>8.1199999999999992</v>
      </c>
      <c r="C336" s="49">
        <v>7.35</v>
      </c>
      <c r="D336" s="33">
        <v>115.34</v>
      </c>
      <c r="E336" s="62">
        <v>101.5</v>
      </c>
      <c r="F336" s="62" t="s">
        <v>467</v>
      </c>
      <c r="G336" s="6">
        <v>0.1</v>
      </c>
      <c r="H336" s="40">
        <v>1.28</v>
      </c>
      <c r="I336" s="67">
        <v>1.1299999999999999</v>
      </c>
      <c r="J336" s="97"/>
      <c r="K336" s="231">
        <v>1.3306038894580583</v>
      </c>
      <c r="L336" s="230">
        <f t="shared" si="11"/>
        <v>13306.038894580583</v>
      </c>
      <c r="M336" s="58" t="s">
        <v>336</v>
      </c>
      <c r="N336" s="108" t="s">
        <v>432</v>
      </c>
      <c r="O336" s="38" t="s">
        <v>405</v>
      </c>
      <c r="P336" s="108">
        <v>0.48194663248692882</v>
      </c>
      <c r="Q336" s="37">
        <v>10</v>
      </c>
      <c r="R336" s="251">
        <f t="shared" si="10"/>
        <v>196.35000000000002</v>
      </c>
    </row>
    <row r="337" spans="1:18" ht="15.6" x14ac:dyDescent="0.3">
      <c r="A337" s="4" t="s">
        <v>337</v>
      </c>
      <c r="B337" s="48" t="s">
        <v>34</v>
      </c>
      <c r="C337" s="49" t="s">
        <v>34</v>
      </c>
      <c r="D337" s="33" t="s">
        <v>34</v>
      </c>
      <c r="E337" s="62" t="s">
        <v>34</v>
      </c>
      <c r="F337" s="62" t="s">
        <v>34</v>
      </c>
      <c r="G337" s="6">
        <v>1.25</v>
      </c>
      <c r="H337" s="40">
        <v>34.64</v>
      </c>
      <c r="I337" s="51">
        <v>3.9</v>
      </c>
      <c r="J337" s="51"/>
      <c r="K337" s="231">
        <v>4.8014773776533142</v>
      </c>
      <c r="L337" s="230">
        <f t="shared" si="11"/>
        <v>48014.77377653314</v>
      </c>
      <c r="M337" s="58" t="s">
        <v>337</v>
      </c>
      <c r="N337" s="108" t="s">
        <v>432</v>
      </c>
      <c r="O337" s="38" t="s">
        <v>394</v>
      </c>
      <c r="P337" s="108">
        <v>8.3117077482687082E-2</v>
      </c>
      <c r="Q337" s="37">
        <v>5</v>
      </c>
      <c r="R337" s="251">
        <f t="shared" si="10"/>
        <v>98.175000000000011</v>
      </c>
    </row>
    <row r="338" spans="1:18" ht="15.6" x14ac:dyDescent="0.3">
      <c r="A338" s="4" t="s">
        <v>338</v>
      </c>
      <c r="B338" s="48" t="s">
        <v>34</v>
      </c>
      <c r="C338" s="49" t="s">
        <v>34</v>
      </c>
      <c r="D338" s="33">
        <v>107.88</v>
      </c>
      <c r="E338" s="62">
        <v>499.9</v>
      </c>
      <c r="F338" s="62">
        <v>120</v>
      </c>
      <c r="G338" s="6">
        <v>0.95</v>
      </c>
      <c r="H338" s="40">
        <v>24</v>
      </c>
      <c r="I338" s="51">
        <v>1.66</v>
      </c>
      <c r="J338" s="51"/>
      <c r="K338" s="231">
        <v>1.7210144927544393</v>
      </c>
      <c r="L338" s="230">
        <f t="shared" si="11"/>
        <v>17210.144927544392</v>
      </c>
      <c r="M338" s="58" t="s">
        <v>338</v>
      </c>
      <c r="N338" s="108" t="s">
        <v>432</v>
      </c>
      <c r="O338" s="38" t="s">
        <v>395</v>
      </c>
      <c r="P338" s="108">
        <v>0.16704902827402796</v>
      </c>
      <c r="Q338" s="37">
        <v>5</v>
      </c>
      <c r="R338" s="251">
        <f t="shared" si="10"/>
        <v>98.175000000000011</v>
      </c>
    </row>
    <row r="339" spans="1:18" ht="15.6" x14ac:dyDescent="0.3">
      <c r="A339" s="4" t="s">
        <v>339</v>
      </c>
      <c r="B339" s="48">
        <v>7.24</v>
      </c>
      <c r="C339" s="49">
        <v>6.36</v>
      </c>
      <c r="D339" s="33">
        <v>56.44</v>
      </c>
      <c r="E339" s="62">
        <v>144.9</v>
      </c>
      <c r="F339" s="62" t="s">
        <v>467</v>
      </c>
      <c r="G339" s="6">
        <v>0.21</v>
      </c>
      <c r="H339" s="40">
        <v>4.46</v>
      </c>
      <c r="I339" s="67">
        <v>0.32</v>
      </c>
      <c r="J339" s="97"/>
      <c r="K339" s="231">
        <v>0.53547523427035604</v>
      </c>
      <c r="L339" s="230">
        <f t="shared" si="11"/>
        <v>5354.7523427035603</v>
      </c>
      <c r="M339" s="58" t="s">
        <v>339</v>
      </c>
      <c r="N339" s="108" t="s">
        <v>432</v>
      </c>
      <c r="O339" s="38" t="s">
        <v>404</v>
      </c>
      <c r="P339" s="108">
        <v>0.63621233573145042</v>
      </c>
      <c r="Q339" s="37">
        <v>10</v>
      </c>
      <c r="R339" s="251">
        <f t="shared" si="10"/>
        <v>196.35000000000002</v>
      </c>
    </row>
    <row r="340" spans="1:18" ht="15.6" x14ac:dyDescent="0.3">
      <c r="A340" s="4" t="s">
        <v>340</v>
      </c>
      <c r="B340" s="48">
        <v>7.96</v>
      </c>
      <c r="C340" s="49">
        <v>7.05</v>
      </c>
      <c r="D340" s="33">
        <v>75.760000000000005</v>
      </c>
      <c r="E340" s="62">
        <v>97.4</v>
      </c>
      <c r="F340" s="62" t="s">
        <v>467</v>
      </c>
      <c r="G340" s="6">
        <v>0.08</v>
      </c>
      <c r="H340" s="40">
        <v>1.05</v>
      </c>
      <c r="I340" s="67">
        <v>0.25</v>
      </c>
      <c r="J340" s="97"/>
      <c r="K340" s="231">
        <v>0.64153969526857402</v>
      </c>
      <c r="L340" s="230">
        <f t="shared" si="11"/>
        <v>6415.39695268574</v>
      </c>
      <c r="M340" s="58" t="s">
        <v>340</v>
      </c>
      <c r="N340" s="108" t="s">
        <v>432</v>
      </c>
      <c r="O340" s="38" t="s">
        <v>405</v>
      </c>
      <c r="P340" s="108">
        <v>0.86529359462674849</v>
      </c>
      <c r="Q340" s="37">
        <v>10</v>
      </c>
      <c r="R340" s="251">
        <f t="shared" si="10"/>
        <v>196.35000000000002</v>
      </c>
    </row>
    <row r="341" spans="1:18" ht="15.6" x14ac:dyDescent="0.3">
      <c r="A341" s="4" t="s">
        <v>341</v>
      </c>
      <c r="B341" s="48" t="s">
        <v>34</v>
      </c>
      <c r="C341" s="49" t="s">
        <v>34</v>
      </c>
      <c r="D341" s="6">
        <v>127.84</v>
      </c>
      <c r="E341" s="62" t="s">
        <v>34</v>
      </c>
      <c r="F341" s="62" t="s">
        <v>34</v>
      </c>
      <c r="G341" s="6">
        <v>1.17</v>
      </c>
      <c r="H341" s="40">
        <v>27.49</v>
      </c>
      <c r="I341" s="51">
        <v>2.1800000000000002</v>
      </c>
      <c r="J341" s="51"/>
      <c r="K341" s="231">
        <v>5.7601510859301168</v>
      </c>
      <c r="L341" s="230">
        <f t="shared" si="11"/>
        <v>57601.510859301168</v>
      </c>
      <c r="M341" s="58" t="s">
        <v>341</v>
      </c>
      <c r="N341" s="108" t="s">
        <v>432</v>
      </c>
      <c r="O341" s="38" t="s">
        <v>394</v>
      </c>
      <c r="P341" s="108">
        <v>0</v>
      </c>
      <c r="Q341" s="37">
        <v>5</v>
      </c>
      <c r="R341" s="251">
        <f t="shared" si="10"/>
        <v>98.175000000000011</v>
      </c>
    </row>
    <row r="342" spans="1:18" ht="15.6" x14ac:dyDescent="0.3">
      <c r="A342" s="4" t="s">
        <v>342</v>
      </c>
      <c r="B342" s="48" t="s">
        <v>34</v>
      </c>
      <c r="C342" s="49" t="s">
        <v>34</v>
      </c>
      <c r="D342" s="6">
        <v>97.09</v>
      </c>
      <c r="E342" s="62">
        <v>420.3</v>
      </c>
      <c r="F342" s="62">
        <v>65.400000000000006</v>
      </c>
      <c r="G342" s="6">
        <v>0.83</v>
      </c>
      <c r="H342" s="40">
        <v>17.64</v>
      </c>
      <c r="I342" s="51">
        <v>1.96</v>
      </c>
      <c r="J342" s="51"/>
      <c r="K342" s="231">
        <v>2.602854743912578</v>
      </c>
      <c r="L342" s="230">
        <f t="shared" si="11"/>
        <v>26028.547439125781</v>
      </c>
      <c r="M342" s="58" t="s">
        <v>342</v>
      </c>
      <c r="N342" s="108" t="s">
        <v>432</v>
      </c>
      <c r="O342" s="38" t="s">
        <v>395</v>
      </c>
      <c r="P342" s="108">
        <v>0</v>
      </c>
      <c r="Q342" s="37">
        <v>5</v>
      </c>
      <c r="R342" s="251">
        <f t="shared" si="10"/>
        <v>98.175000000000011</v>
      </c>
    </row>
    <row r="343" spans="1:18" ht="15.6" x14ac:dyDescent="0.3">
      <c r="A343" s="4" t="s">
        <v>343</v>
      </c>
      <c r="B343" s="48">
        <v>7.33</v>
      </c>
      <c r="C343" s="49">
        <v>6.54</v>
      </c>
      <c r="D343" s="6">
        <v>73.87</v>
      </c>
      <c r="E343" s="62">
        <v>141.80000000000001</v>
      </c>
      <c r="F343" s="62">
        <v>5.3</v>
      </c>
      <c r="G343" s="6">
        <v>0.25</v>
      </c>
      <c r="H343" s="40">
        <v>5.15</v>
      </c>
      <c r="I343" s="67">
        <v>0.53</v>
      </c>
      <c r="J343" s="97"/>
      <c r="K343" s="231">
        <v>1.1483253588515483</v>
      </c>
      <c r="L343" s="230">
        <f t="shared" si="11"/>
        <v>11483.253588515483</v>
      </c>
      <c r="M343" s="58" t="s">
        <v>343</v>
      </c>
      <c r="N343" s="108" t="s">
        <v>432</v>
      </c>
      <c r="O343" s="38" t="s">
        <v>404</v>
      </c>
      <c r="P343" s="108">
        <v>0.52126426962947436</v>
      </c>
      <c r="Q343" s="37">
        <v>10</v>
      </c>
      <c r="R343" s="251">
        <f t="shared" si="10"/>
        <v>196.35000000000002</v>
      </c>
    </row>
    <row r="344" spans="1:18" ht="15.6" x14ac:dyDescent="0.3">
      <c r="A344" s="4" t="s">
        <v>344</v>
      </c>
      <c r="B344" s="48">
        <v>8.0500000000000007</v>
      </c>
      <c r="C344" s="49">
        <v>7.51</v>
      </c>
      <c r="D344" s="33">
        <v>141.47999999999999</v>
      </c>
      <c r="E344" s="62">
        <v>90.7</v>
      </c>
      <c r="F344" s="62">
        <v>8.1999999999999993</v>
      </c>
      <c r="G344" s="62">
        <v>0.14000000000000001</v>
      </c>
      <c r="H344" s="40">
        <v>1.32</v>
      </c>
      <c r="I344" s="67">
        <v>0.44</v>
      </c>
      <c r="J344" s="97"/>
      <c r="K344" s="231">
        <v>1.0924369747903555</v>
      </c>
      <c r="L344" s="230">
        <f t="shared" si="11"/>
        <v>10924.369747903555</v>
      </c>
      <c r="M344" s="58" t="s">
        <v>344</v>
      </c>
      <c r="N344" s="108" t="s">
        <v>432</v>
      </c>
      <c r="O344" s="38" t="s">
        <v>405</v>
      </c>
      <c r="P344" s="108">
        <v>1.0235827348327482</v>
      </c>
      <c r="Q344" s="37">
        <v>10</v>
      </c>
      <c r="R344" s="251">
        <f t="shared" si="10"/>
        <v>196.35000000000002</v>
      </c>
    </row>
    <row r="345" spans="1:18" ht="15.6" x14ac:dyDescent="0.3">
      <c r="A345" s="4" t="s">
        <v>345</v>
      </c>
      <c r="B345" s="48">
        <v>7.19</v>
      </c>
      <c r="C345" s="49">
        <v>6.76</v>
      </c>
      <c r="D345" s="33">
        <v>87.12</v>
      </c>
      <c r="E345" s="62">
        <v>526.4</v>
      </c>
      <c r="F345" s="62">
        <v>69.599999999999994</v>
      </c>
      <c r="G345" s="6">
        <v>0.749</v>
      </c>
      <c r="H345" s="40">
        <v>17.82</v>
      </c>
      <c r="I345" s="51">
        <v>1.52</v>
      </c>
      <c r="J345" s="51"/>
      <c r="K345" s="231">
        <v>2.4642289348170752</v>
      </c>
      <c r="L345" s="230">
        <f t="shared" si="11"/>
        <v>24642.289348170754</v>
      </c>
      <c r="M345" s="58" t="s">
        <v>345</v>
      </c>
      <c r="N345" s="108" t="s">
        <v>432</v>
      </c>
      <c r="O345" s="38" t="s">
        <v>394</v>
      </c>
      <c r="P345" s="108">
        <v>0.32676419677017177</v>
      </c>
      <c r="Q345" s="37">
        <v>5</v>
      </c>
      <c r="R345" s="251">
        <f t="shared" si="10"/>
        <v>98.175000000000011</v>
      </c>
    </row>
    <row r="346" spans="1:18" ht="15.6" x14ac:dyDescent="0.3">
      <c r="A346" s="4" t="s">
        <v>346</v>
      </c>
      <c r="B346" s="48">
        <v>7.02</v>
      </c>
      <c r="C346" s="49">
        <v>6.59</v>
      </c>
      <c r="D346" s="33">
        <v>101.9</v>
      </c>
      <c r="E346" s="62">
        <v>699.2</v>
      </c>
      <c r="F346" s="62">
        <v>90.7</v>
      </c>
      <c r="G346" s="6">
        <v>0.96</v>
      </c>
      <c r="H346" s="40">
        <v>23.96</v>
      </c>
      <c r="I346" s="51">
        <v>2.2400000000000002</v>
      </c>
      <c r="J346" s="51"/>
      <c r="K346" s="231">
        <v>2.6392961876823424</v>
      </c>
      <c r="L346" s="230">
        <f t="shared" si="11"/>
        <v>26392.961876823425</v>
      </c>
      <c r="M346" s="58" t="s">
        <v>346</v>
      </c>
      <c r="N346" s="108" t="s">
        <v>432</v>
      </c>
      <c r="O346" s="38" t="s">
        <v>394</v>
      </c>
      <c r="P346" s="108">
        <v>0.24904565495731606</v>
      </c>
      <c r="Q346" s="37">
        <v>5</v>
      </c>
      <c r="R346" s="251">
        <f t="shared" si="10"/>
        <v>98.175000000000011</v>
      </c>
    </row>
    <row r="347" spans="1:18" ht="15.6" x14ac:dyDescent="0.3">
      <c r="A347" s="4" t="s">
        <v>347</v>
      </c>
      <c r="B347" s="48">
        <v>6.94</v>
      </c>
      <c r="C347" s="49">
        <v>6.48</v>
      </c>
      <c r="D347" s="33">
        <v>93.18</v>
      </c>
      <c r="E347" s="62">
        <v>617.79999999999995</v>
      </c>
      <c r="F347" s="62">
        <v>94.9</v>
      </c>
      <c r="G347" s="6">
        <v>1.03</v>
      </c>
      <c r="H347" s="40">
        <v>23.3</v>
      </c>
      <c r="I347" s="51">
        <v>2.4</v>
      </c>
      <c r="J347" s="51"/>
      <c r="K347" s="231">
        <v>3.734439834025038</v>
      </c>
      <c r="L347" s="230">
        <f t="shared" si="11"/>
        <v>37344.39834025038</v>
      </c>
      <c r="M347" s="58" t="s">
        <v>347</v>
      </c>
      <c r="N347" s="108" t="s">
        <v>432</v>
      </c>
      <c r="O347" s="38" t="s">
        <v>394</v>
      </c>
      <c r="P347" s="108">
        <v>0.21482097599385669</v>
      </c>
      <c r="Q347" s="37">
        <v>5</v>
      </c>
      <c r="R347" s="251">
        <f t="shared" si="10"/>
        <v>98.175000000000011</v>
      </c>
    </row>
    <row r="348" spans="1:18" ht="15.6" x14ac:dyDescent="0.3">
      <c r="A348" s="4" t="s">
        <v>348</v>
      </c>
      <c r="B348" s="48">
        <v>7.04</v>
      </c>
      <c r="C348" s="49">
        <v>6.63</v>
      </c>
      <c r="D348" s="33">
        <v>121.22</v>
      </c>
      <c r="E348" s="62">
        <v>588</v>
      </c>
      <c r="F348" s="62">
        <v>175.1</v>
      </c>
      <c r="G348" s="6">
        <v>1.28</v>
      </c>
      <c r="H348" s="40">
        <v>30.21</v>
      </c>
      <c r="I348" s="51">
        <v>2.58</v>
      </c>
      <c r="J348" s="51"/>
      <c r="K348" s="231">
        <v>3.0038759689938539</v>
      </c>
      <c r="L348" s="230">
        <f t="shared" si="11"/>
        <v>30038.759689938539</v>
      </c>
      <c r="M348" s="58" t="s">
        <v>348</v>
      </c>
      <c r="N348" s="108" t="s">
        <v>432</v>
      </c>
      <c r="O348" s="38" t="s">
        <v>394</v>
      </c>
      <c r="P348" s="108">
        <v>0.19373612913243973</v>
      </c>
      <c r="Q348" s="37">
        <v>5</v>
      </c>
      <c r="R348" s="251">
        <f t="shared" si="10"/>
        <v>98.175000000000011</v>
      </c>
    </row>
    <row r="349" spans="1:18" ht="16.2" thickBot="1" x14ac:dyDescent="0.35">
      <c r="A349" s="5" t="s">
        <v>349</v>
      </c>
      <c r="B349" s="294">
        <v>7.14</v>
      </c>
      <c r="C349" s="295">
        <v>6.67</v>
      </c>
      <c r="D349" s="35">
        <v>84.28</v>
      </c>
      <c r="E349" s="66">
        <v>457.4</v>
      </c>
      <c r="F349" s="66">
        <v>82.3</v>
      </c>
      <c r="G349" s="8">
        <v>0.69</v>
      </c>
      <c r="H349" s="177">
        <v>19.79</v>
      </c>
      <c r="I349" s="55">
        <v>1.46</v>
      </c>
      <c r="J349" s="55"/>
      <c r="K349" s="258">
        <v>2.103250478011665</v>
      </c>
      <c r="L349" s="259">
        <f t="shared" si="11"/>
        <v>21032.504780116651</v>
      </c>
      <c r="M349" s="59" t="s">
        <v>349</v>
      </c>
      <c r="N349" s="260" t="s">
        <v>432</v>
      </c>
      <c r="O349" s="119" t="s">
        <v>394</v>
      </c>
      <c r="P349" s="260">
        <v>0.28418706639301095</v>
      </c>
      <c r="Q349" s="213">
        <v>5</v>
      </c>
      <c r="R349" s="261">
        <f t="shared" si="10"/>
        <v>98.175000000000011</v>
      </c>
    </row>
    <row r="350" spans="1:18" ht="15.6" x14ac:dyDescent="0.3">
      <c r="A350" s="3" t="s">
        <v>350</v>
      </c>
      <c r="B350" s="226" t="s">
        <v>34</v>
      </c>
      <c r="C350" s="227" t="s">
        <v>34</v>
      </c>
      <c r="D350" s="34" t="s">
        <v>34</v>
      </c>
      <c r="E350" s="65" t="s">
        <v>34</v>
      </c>
      <c r="F350" s="65" t="s">
        <v>34</v>
      </c>
      <c r="G350" s="7">
        <v>0.54</v>
      </c>
      <c r="H350" s="178">
        <v>20.41</v>
      </c>
      <c r="I350" s="54">
        <v>2.2999999999999998</v>
      </c>
      <c r="J350" s="54"/>
      <c r="K350" s="262">
        <v>1.4084507042254055</v>
      </c>
      <c r="L350" s="248">
        <f t="shared" si="11"/>
        <v>14084.507042254056</v>
      </c>
      <c r="M350" s="57" t="s">
        <v>350</v>
      </c>
      <c r="N350" s="249" t="s">
        <v>433</v>
      </c>
      <c r="O350" s="118" t="s">
        <v>394</v>
      </c>
      <c r="P350" s="249">
        <v>0.10063685361874368</v>
      </c>
      <c r="Q350" s="212">
        <v>5</v>
      </c>
      <c r="R350" s="250">
        <f t="shared" si="10"/>
        <v>98.175000000000011</v>
      </c>
    </row>
    <row r="351" spans="1:18" ht="15.6" x14ac:dyDescent="0.3">
      <c r="A351" s="4" t="s">
        <v>351</v>
      </c>
      <c r="B351" s="48">
        <v>7.4</v>
      </c>
      <c r="C351" s="49">
        <v>7.04</v>
      </c>
      <c r="D351" s="6">
        <v>41.67</v>
      </c>
      <c r="E351" s="62">
        <v>275</v>
      </c>
      <c r="F351" s="62">
        <v>411.6</v>
      </c>
      <c r="G351" s="6">
        <v>0.2</v>
      </c>
      <c r="H351" s="40">
        <v>9.16</v>
      </c>
      <c r="I351" s="67">
        <v>0.28999999999999998</v>
      </c>
      <c r="J351" s="97"/>
      <c r="K351" s="231">
        <v>1.443695861405252</v>
      </c>
      <c r="L351" s="230">
        <f t="shared" si="11"/>
        <v>14436.958614052519</v>
      </c>
      <c r="M351" s="58" t="s">
        <v>351</v>
      </c>
      <c r="N351" s="108" t="s">
        <v>433</v>
      </c>
      <c r="O351" s="38" t="s">
        <v>395</v>
      </c>
      <c r="P351" s="108">
        <v>0.49035001348242108</v>
      </c>
      <c r="Q351" s="37">
        <v>5</v>
      </c>
      <c r="R351" s="251">
        <f t="shared" si="10"/>
        <v>98.175000000000011</v>
      </c>
    </row>
    <row r="352" spans="1:18" ht="15.6" x14ac:dyDescent="0.3">
      <c r="A352" s="4" t="s">
        <v>352</v>
      </c>
      <c r="B352" s="48">
        <v>7.45</v>
      </c>
      <c r="C352" s="49">
        <v>6.39</v>
      </c>
      <c r="D352" s="6">
        <v>22.73</v>
      </c>
      <c r="E352" s="62">
        <v>72.400000000000006</v>
      </c>
      <c r="F352" s="62">
        <v>86.1</v>
      </c>
      <c r="G352" s="6">
        <v>0.03</v>
      </c>
      <c r="H352" s="40">
        <v>1.18</v>
      </c>
      <c r="I352" s="67">
        <v>0.25</v>
      </c>
      <c r="J352" s="97"/>
      <c r="K352" s="231">
        <v>0.25553662691744222</v>
      </c>
      <c r="L352" s="230">
        <f t="shared" si="11"/>
        <v>2555.3662691744221</v>
      </c>
      <c r="M352" s="58" t="s">
        <v>352</v>
      </c>
      <c r="N352" s="108" t="s">
        <v>433</v>
      </c>
      <c r="O352" s="38" t="s">
        <v>404</v>
      </c>
      <c r="P352" s="108">
        <v>0.8847996244526487</v>
      </c>
      <c r="Q352" s="37">
        <v>10</v>
      </c>
      <c r="R352" s="251">
        <f t="shared" si="10"/>
        <v>196.35000000000002</v>
      </c>
    </row>
    <row r="353" spans="1:18" ht="15.6" x14ac:dyDescent="0.3">
      <c r="A353" s="4" t="s">
        <v>353</v>
      </c>
      <c r="B353" s="48">
        <v>8.39</v>
      </c>
      <c r="C353" s="49">
        <v>7.78</v>
      </c>
      <c r="D353" s="6">
        <v>33.33</v>
      </c>
      <c r="E353" s="62">
        <v>71.5</v>
      </c>
      <c r="F353" s="62">
        <v>194</v>
      </c>
      <c r="G353" s="6">
        <v>0.02</v>
      </c>
      <c r="H353" s="40">
        <v>0.41</v>
      </c>
      <c r="I353" s="67">
        <v>0.17</v>
      </c>
      <c r="J353" s="97"/>
      <c r="K353" s="231">
        <v>8.1766148814200273E-2</v>
      </c>
      <c r="L353" s="230">
        <f t="shared" si="11"/>
        <v>817.66148814200278</v>
      </c>
      <c r="M353" s="58" t="s">
        <v>353</v>
      </c>
      <c r="N353" s="108" t="s">
        <v>433</v>
      </c>
      <c r="O353" s="38" t="s">
        <v>405</v>
      </c>
      <c r="P353" s="108">
        <v>1.2385564995719773</v>
      </c>
      <c r="Q353" s="37">
        <v>10</v>
      </c>
      <c r="R353" s="251">
        <f t="shared" si="10"/>
        <v>196.35000000000002</v>
      </c>
    </row>
    <row r="354" spans="1:18" ht="15.6" x14ac:dyDescent="0.3">
      <c r="A354" s="4" t="s">
        <v>354</v>
      </c>
      <c r="B354" s="48" t="s">
        <v>34</v>
      </c>
      <c r="C354" s="49" t="s">
        <v>34</v>
      </c>
      <c r="D354" s="33">
        <v>155.01</v>
      </c>
      <c r="E354" s="62" t="s">
        <v>34</v>
      </c>
      <c r="F354" s="62" t="s">
        <v>34</v>
      </c>
      <c r="G354" s="6">
        <v>0.5</v>
      </c>
      <c r="H354" s="40">
        <v>24.69</v>
      </c>
      <c r="I354" s="51">
        <v>3.04</v>
      </c>
      <c r="J354" s="51"/>
      <c r="K354" s="231">
        <v>2.0892687559356142</v>
      </c>
      <c r="L354" s="230">
        <f t="shared" si="11"/>
        <v>20892.687559356142</v>
      </c>
      <c r="M354" s="58" t="s">
        <v>354</v>
      </c>
      <c r="N354" s="108" t="s">
        <v>433</v>
      </c>
      <c r="O354" s="38" t="s">
        <v>394</v>
      </c>
      <c r="P354" s="108">
        <v>0.10063685361874368</v>
      </c>
      <c r="Q354" s="37">
        <v>5</v>
      </c>
      <c r="R354" s="251">
        <f t="shared" si="10"/>
        <v>98.175000000000011</v>
      </c>
    </row>
    <row r="355" spans="1:18" ht="15.6" x14ac:dyDescent="0.3">
      <c r="A355" s="4" t="s">
        <v>355</v>
      </c>
      <c r="B355" s="48">
        <v>7.46</v>
      </c>
      <c r="C355" s="49" t="s">
        <v>34</v>
      </c>
      <c r="D355" s="33">
        <v>39.200000000000003</v>
      </c>
      <c r="E355" s="62">
        <v>202</v>
      </c>
      <c r="F355" s="62">
        <v>154</v>
      </c>
      <c r="G355" s="6">
        <v>0.19</v>
      </c>
      <c r="H355" s="40">
        <v>6.2</v>
      </c>
      <c r="I355" s="67">
        <v>0.93</v>
      </c>
      <c r="J355" s="97"/>
      <c r="K355" s="231">
        <v>0.56338028168966181</v>
      </c>
      <c r="L355" s="230">
        <f t="shared" si="11"/>
        <v>5633.8028168966184</v>
      </c>
      <c r="M355" s="58" t="s">
        <v>355</v>
      </c>
      <c r="N355" s="108" t="s">
        <v>433</v>
      </c>
      <c r="O355" s="38" t="s">
        <v>395</v>
      </c>
      <c r="P355" s="108">
        <v>0.62093346119419179</v>
      </c>
      <c r="Q355" s="37">
        <v>5</v>
      </c>
      <c r="R355" s="251">
        <f t="shared" si="10"/>
        <v>98.175000000000011</v>
      </c>
    </row>
    <row r="356" spans="1:18" ht="15.6" x14ac:dyDescent="0.3">
      <c r="A356" s="4" t="s">
        <v>356</v>
      </c>
      <c r="B356" s="48">
        <v>7.18</v>
      </c>
      <c r="C356" s="49">
        <v>6.26</v>
      </c>
      <c r="D356" s="33">
        <v>20.64</v>
      </c>
      <c r="E356" s="62">
        <v>66.2</v>
      </c>
      <c r="F356" s="62">
        <v>12</v>
      </c>
      <c r="G356" s="6">
        <v>0.05</v>
      </c>
      <c r="H356" s="40">
        <v>1.65</v>
      </c>
      <c r="I356" s="67">
        <v>0.5</v>
      </c>
      <c r="J356" s="97"/>
      <c r="K356" s="231">
        <v>0.6685768863420678</v>
      </c>
      <c r="L356" s="230">
        <f t="shared" si="11"/>
        <v>6685.7688634206788</v>
      </c>
      <c r="M356" s="58" t="s">
        <v>356</v>
      </c>
      <c r="N356" s="108" t="s">
        <v>433</v>
      </c>
      <c r="O356" s="38" t="s">
        <v>404</v>
      </c>
      <c r="P356" s="108">
        <v>1.0256199181043826</v>
      </c>
      <c r="Q356" s="37">
        <v>10</v>
      </c>
      <c r="R356" s="251">
        <f t="shared" si="10"/>
        <v>196.35000000000002</v>
      </c>
    </row>
    <row r="357" spans="1:18" ht="15.6" x14ac:dyDescent="0.3">
      <c r="A357" s="4" t="s">
        <v>357</v>
      </c>
      <c r="B357" s="48">
        <v>7.56</v>
      </c>
      <c r="C357" s="49">
        <v>6.16</v>
      </c>
      <c r="D357" s="33">
        <v>22.35</v>
      </c>
      <c r="E357" s="62">
        <v>83.4</v>
      </c>
      <c r="F357" s="62">
        <v>19.100000000000001</v>
      </c>
      <c r="G357" s="6">
        <v>0.02</v>
      </c>
      <c r="H357" s="40">
        <v>0.53</v>
      </c>
      <c r="I357" s="67">
        <v>0.14000000000000001</v>
      </c>
      <c r="J357" s="97"/>
      <c r="K357" s="231">
        <v>0.63176895306792125</v>
      </c>
      <c r="L357" s="230">
        <f t="shared" si="11"/>
        <v>6317.6895306792121</v>
      </c>
      <c r="M357" s="58" t="s">
        <v>357</v>
      </c>
      <c r="N357" s="108" t="s">
        <v>433</v>
      </c>
      <c r="O357" s="38" t="s">
        <v>405</v>
      </c>
      <c r="P357" s="108">
        <v>1.2821012920031647</v>
      </c>
      <c r="Q357" s="37">
        <v>10</v>
      </c>
      <c r="R357" s="251">
        <f t="shared" si="10"/>
        <v>196.35000000000002</v>
      </c>
    </row>
    <row r="358" spans="1:18" ht="15.6" x14ac:dyDescent="0.3">
      <c r="A358" s="4" t="s">
        <v>358</v>
      </c>
      <c r="B358" s="48" t="s">
        <v>34</v>
      </c>
      <c r="C358" s="49" t="s">
        <v>34</v>
      </c>
      <c r="D358" s="33">
        <v>86.23</v>
      </c>
      <c r="E358" s="62">
        <v>288.10000000000002</v>
      </c>
      <c r="F358" s="62">
        <v>458</v>
      </c>
      <c r="G358" s="6">
        <v>0.42</v>
      </c>
      <c r="H358" s="40">
        <v>12.96</v>
      </c>
      <c r="I358" s="67">
        <v>0.56999999999999995</v>
      </c>
      <c r="J358" s="97"/>
      <c r="K358" s="231">
        <v>0.95735422106110757</v>
      </c>
      <c r="L358" s="230">
        <f t="shared" si="11"/>
        <v>9573.5422106110746</v>
      </c>
      <c r="M358" s="58" t="s">
        <v>358</v>
      </c>
      <c r="N358" s="108" t="s">
        <v>433</v>
      </c>
      <c r="O358" s="38" t="s">
        <v>394</v>
      </c>
      <c r="P358" s="108">
        <v>0.19210638251513215</v>
      </c>
      <c r="Q358" s="37">
        <v>5</v>
      </c>
      <c r="R358" s="251">
        <f t="shared" si="10"/>
        <v>98.175000000000011</v>
      </c>
    </row>
    <row r="359" spans="1:18" ht="15.6" x14ac:dyDescent="0.3">
      <c r="A359" s="4" t="s">
        <v>359</v>
      </c>
      <c r="B359" s="48">
        <v>7.27</v>
      </c>
      <c r="C359" s="49">
        <v>6.95</v>
      </c>
      <c r="D359" s="33">
        <v>28.41</v>
      </c>
      <c r="E359" s="62">
        <v>126.9</v>
      </c>
      <c r="F359" s="62">
        <v>156</v>
      </c>
      <c r="G359" s="6">
        <v>0.17</v>
      </c>
      <c r="H359" s="40">
        <v>5.51</v>
      </c>
      <c r="I359" s="67">
        <v>1.5</v>
      </c>
      <c r="J359" s="97"/>
      <c r="K359" s="231">
        <v>0.63578564940975923</v>
      </c>
      <c r="L359" s="230">
        <f t="shared" si="11"/>
        <v>6357.8564940975921</v>
      </c>
      <c r="M359" s="58" t="s">
        <v>359</v>
      </c>
      <c r="N359" s="108" t="s">
        <v>433</v>
      </c>
      <c r="O359" s="38" t="s">
        <v>395</v>
      </c>
      <c r="P359" s="108">
        <v>0.57754145750837715</v>
      </c>
      <c r="Q359" s="37">
        <v>5</v>
      </c>
      <c r="R359" s="251">
        <f t="shared" si="10"/>
        <v>98.175000000000011</v>
      </c>
    </row>
    <row r="360" spans="1:18" ht="15.6" x14ac:dyDescent="0.3">
      <c r="A360" s="4" t="s">
        <v>360</v>
      </c>
      <c r="B360" s="48">
        <v>6.94</v>
      </c>
      <c r="C360" s="49">
        <v>5.81</v>
      </c>
      <c r="D360" s="33">
        <v>18.18</v>
      </c>
      <c r="E360" s="62">
        <v>53.6</v>
      </c>
      <c r="F360" s="62">
        <v>16.2</v>
      </c>
      <c r="G360" s="6">
        <v>0.05</v>
      </c>
      <c r="H360" s="40">
        <v>1.57</v>
      </c>
      <c r="I360" s="67">
        <v>0.39</v>
      </c>
      <c r="J360" s="97"/>
      <c r="K360" s="231">
        <v>0.80192461908678592</v>
      </c>
      <c r="L360" s="230">
        <f t="shared" si="11"/>
        <v>8019.2461908678588</v>
      </c>
      <c r="M360" s="58" t="s">
        <v>360</v>
      </c>
      <c r="N360" s="108" t="s">
        <v>433</v>
      </c>
      <c r="O360" s="38" t="s">
        <v>404</v>
      </c>
      <c r="P360" s="108">
        <v>0.98431602727199341</v>
      </c>
      <c r="Q360" s="37">
        <v>10</v>
      </c>
      <c r="R360" s="251">
        <f t="shared" si="10"/>
        <v>196.35000000000002</v>
      </c>
    </row>
    <row r="361" spans="1:18" ht="15.6" x14ac:dyDescent="0.3">
      <c r="A361" s="4" t="s">
        <v>361</v>
      </c>
      <c r="B361" s="48">
        <v>7.39</v>
      </c>
      <c r="C361" s="49">
        <v>6.17</v>
      </c>
      <c r="D361" s="6">
        <v>20.83</v>
      </c>
      <c r="E361" s="62">
        <v>86.3</v>
      </c>
      <c r="F361" s="62">
        <v>38.299999999999997</v>
      </c>
      <c r="G361" s="6">
        <v>0.04</v>
      </c>
      <c r="H361" s="40">
        <v>0.66</v>
      </c>
      <c r="I361" s="67">
        <v>0.67</v>
      </c>
      <c r="J361" s="97">
        <v>0.03</v>
      </c>
      <c r="K361" s="229">
        <v>0.63872255489014929</v>
      </c>
      <c r="L361" s="230">
        <f t="shared" si="11"/>
        <v>6387.2255489014933</v>
      </c>
      <c r="M361" s="58" t="s">
        <v>361</v>
      </c>
      <c r="N361" s="108" t="s">
        <v>433</v>
      </c>
      <c r="O361" s="38" t="s">
        <v>405</v>
      </c>
      <c r="P361" s="108">
        <v>1.1216731093619488</v>
      </c>
      <c r="Q361" s="37">
        <v>10</v>
      </c>
      <c r="R361" s="251">
        <f t="shared" si="10"/>
        <v>196.35000000000002</v>
      </c>
    </row>
    <row r="362" spans="1:18" ht="15.6" x14ac:dyDescent="0.3">
      <c r="A362" s="4" t="s">
        <v>362</v>
      </c>
      <c r="B362" s="48">
        <v>7.61</v>
      </c>
      <c r="C362" s="49">
        <v>7.33</v>
      </c>
      <c r="D362" s="6">
        <v>75.95</v>
      </c>
      <c r="E362" s="62">
        <v>367.3</v>
      </c>
      <c r="F362" s="62">
        <v>420</v>
      </c>
      <c r="G362" s="6">
        <v>0.43</v>
      </c>
      <c r="H362" s="40">
        <v>13.79</v>
      </c>
      <c r="I362" s="67">
        <v>0.04</v>
      </c>
      <c r="J362" s="97"/>
      <c r="K362" s="231">
        <v>2.4015369836690708</v>
      </c>
      <c r="L362" s="230">
        <f t="shared" si="11"/>
        <v>24015.369836690708</v>
      </c>
      <c r="M362" s="58" t="s">
        <v>362</v>
      </c>
      <c r="N362" s="108" t="s">
        <v>433</v>
      </c>
      <c r="O362" s="38" t="s">
        <v>394</v>
      </c>
      <c r="P362" s="108">
        <v>0.38767597659204295</v>
      </c>
      <c r="Q362" s="37">
        <v>5</v>
      </c>
      <c r="R362" s="251">
        <f t="shared" si="10"/>
        <v>98.175000000000011</v>
      </c>
    </row>
    <row r="363" spans="1:18" ht="15.6" x14ac:dyDescent="0.3">
      <c r="A363" s="4" t="s">
        <v>363</v>
      </c>
      <c r="B363" s="48">
        <v>7.65</v>
      </c>
      <c r="C363" s="49">
        <v>7.36</v>
      </c>
      <c r="D363" s="6">
        <v>91.29</v>
      </c>
      <c r="E363" s="62">
        <v>439.9</v>
      </c>
      <c r="F363" s="62">
        <v>453.8</v>
      </c>
      <c r="G363" s="6">
        <v>0.53</v>
      </c>
      <c r="H363" s="40">
        <v>16.04</v>
      </c>
      <c r="I363" s="51">
        <v>1.46</v>
      </c>
      <c r="J363" s="51"/>
      <c r="K363" s="231">
        <v>1.2252591894444136</v>
      </c>
      <c r="L363" s="230">
        <f t="shared" si="11"/>
        <v>12252.591894444135</v>
      </c>
      <c r="M363" s="58" t="s">
        <v>363</v>
      </c>
      <c r="N363" s="108" t="s">
        <v>433</v>
      </c>
      <c r="O363" s="38" t="s">
        <v>394</v>
      </c>
      <c r="P363" s="108">
        <v>0.32523630931644587</v>
      </c>
      <c r="Q363" s="37">
        <v>5</v>
      </c>
      <c r="R363" s="251">
        <f t="shared" si="10"/>
        <v>98.175000000000011</v>
      </c>
    </row>
    <row r="364" spans="1:18" ht="15.6" x14ac:dyDescent="0.3">
      <c r="A364" s="4" t="s">
        <v>364</v>
      </c>
      <c r="B364" s="33">
        <v>7.56</v>
      </c>
      <c r="C364" s="44">
        <v>7.28</v>
      </c>
      <c r="D364" s="33">
        <v>75.760000000000005</v>
      </c>
      <c r="E364" s="62">
        <v>352.2</v>
      </c>
      <c r="F364" s="62">
        <v>462.2</v>
      </c>
      <c r="G364" s="6">
        <v>0.46</v>
      </c>
      <c r="H364" s="50">
        <v>14.33</v>
      </c>
      <c r="I364" s="67">
        <v>3.03</v>
      </c>
      <c r="J364" s="97">
        <v>1.39</v>
      </c>
      <c r="K364" s="229">
        <v>1.0001961168857714</v>
      </c>
      <c r="L364" s="230">
        <f t="shared" si="11"/>
        <v>10001.961168857713</v>
      </c>
      <c r="M364" s="58" t="s">
        <v>364</v>
      </c>
      <c r="N364" s="108" t="s">
        <v>433</v>
      </c>
      <c r="O364" s="38" t="s">
        <v>394</v>
      </c>
      <c r="P364" s="108">
        <v>0.3817681451043029</v>
      </c>
      <c r="Q364" s="37">
        <v>5</v>
      </c>
      <c r="R364" s="251">
        <f t="shared" si="10"/>
        <v>98.175000000000011</v>
      </c>
    </row>
    <row r="365" spans="1:18" ht="15.6" x14ac:dyDescent="0.3">
      <c r="A365" s="4" t="s">
        <v>365</v>
      </c>
      <c r="B365" s="33">
        <v>7.58</v>
      </c>
      <c r="C365" s="44">
        <v>7.25</v>
      </c>
      <c r="D365" s="33">
        <v>92.24</v>
      </c>
      <c r="E365" s="62">
        <v>678</v>
      </c>
      <c r="F365" s="62">
        <v>1087.0999999999999</v>
      </c>
      <c r="G365" s="6">
        <v>0.56999999999999995</v>
      </c>
      <c r="H365" s="50">
        <v>17.93</v>
      </c>
      <c r="I365" s="51">
        <v>1.38</v>
      </c>
      <c r="J365" s="51"/>
      <c r="K365" s="231">
        <v>1.6666666666668943</v>
      </c>
      <c r="L365" s="230">
        <f t="shared" si="11"/>
        <v>16666.666666668945</v>
      </c>
      <c r="M365" s="58" t="s">
        <v>365</v>
      </c>
      <c r="N365" s="108" t="s">
        <v>433</v>
      </c>
      <c r="O365" s="38" t="s">
        <v>394</v>
      </c>
      <c r="P365" s="108">
        <v>0.34143191632594011</v>
      </c>
      <c r="Q365" s="37">
        <v>5</v>
      </c>
      <c r="R365" s="251">
        <f t="shared" si="10"/>
        <v>98.175000000000011</v>
      </c>
    </row>
    <row r="366" spans="1:18" ht="16.2" thickBot="1" x14ac:dyDescent="0.35">
      <c r="A366" s="5" t="s">
        <v>366</v>
      </c>
      <c r="B366" s="35">
        <v>7.88</v>
      </c>
      <c r="C366" s="45">
        <v>7.4</v>
      </c>
      <c r="D366" s="35">
        <v>48.3</v>
      </c>
      <c r="E366" s="66">
        <v>182.3</v>
      </c>
      <c r="F366" s="66">
        <v>593.1</v>
      </c>
      <c r="G366" s="8">
        <v>0.18</v>
      </c>
      <c r="H366" s="64">
        <v>5.7</v>
      </c>
      <c r="I366" s="80">
        <v>0.65</v>
      </c>
      <c r="J366" s="296">
        <v>0.56000000000000005</v>
      </c>
      <c r="K366" s="258">
        <v>1.0869565217383526</v>
      </c>
      <c r="L366" s="259">
        <f t="shared" si="11"/>
        <v>10869.565217383526</v>
      </c>
      <c r="M366" s="59" t="s">
        <v>366</v>
      </c>
      <c r="N366" s="260" t="s">
        <v>433</v>
      </c>
      <c r="O366" s="119" t="s">
        <v>394</v>
      </c>
      <c r="P366" s="260">
        <v>0.66076039415464605</v>
      </c>
      <c r="Q366" s="213">
        <v>5</v>
      </c>
      <c r="R366" s="261">
        <f t="shared" si="10"/>
        <v>98.175000000000011</v>
      </c>
    </row>
    <row r="367" spans="1:18" ht="15.6" x14ac:dyDescent="0.3">
      <c r="A367" s="3" t="s">
        <v>367</v>
      </c>
      <c r="B367" s="102" t="s">
        <v>34</v>
      </c>
      <c r="C367" s="103" t="s">
        <v>34</v>
      </c>
      <c r="D367" s="34">
        <v>58.14</v>
      </c>
      <c r="E367" s="65">
        <v>438.1</v>
      </c>
      <c r="F367" s="65">
        <v>838</v>
      </c>
      <c r="G367" s="7">
        <v>0.31</v>
      </c>
      <c r="H367" s="53">
        <v>6.3</v>
      </c>
      <c r="I367" s="104">
        <v>0.75</v>
      </c>
      <c r="J367" s="105">
        <v>0.55000000000000004</v>
      </c>
      <c r="K367" s="247">
        <v>0.68654374264431639</v>
      </c>
      <c r="L367" s="248">
        <f t="shared" si="11"/>
        <v>6865.4374264431635</v>
      </c>
      <c r="M367" s="123" t="s">
        <v>367</v>
      </c>
      <c r="N367" s="54" t="s">
        <v>434</v>
      </c>
      <c r="O367" s="118" t="s">
        <v>394</v>
      </c>
      <c r="P367" s="249">
        <v>0.3803421168141588</v>
      </c>
      <c r="Q367" s="212">
        <v>5</v>
      </c>
      <c r="R367" s="250">
        <f t="shared" si="10"/>
        <v>98.175000000000011</v>
      </c>
    </row>
    <row r="368" spans="1:18" ht="15.6" x14ac:dyDescent="0.3">
      <c r="A368" s="4" t="s">
        <v>368</v>
      </c>
      <c r="B368" s="33">
        <v>7.38</v>
      </c>
      <c r="C368" s="44">
        <v>6.68</v>
      </c>
      <c r="D368" s="33">
        <v>24.43</v>
      </c>
      <c r="E368" s="62">
        <v>86.5</v>
      </c>
      <c r="F368" s="62">
        <v>233</v>
      </c>
      <c r="G368" s="6">
        <v>0.11</v>
      </c>
      <c r="H368" s="50">
        <v>2.8</v>
      </c>
      <c r="I368" s="67">
        <v>1.67</v>
      </c>
      <c r="J368" s="97"/>
      <c r="K368" s="231">
        <v>0.86673889490781364</v>
      </c>
      <c r="L368" s="230">
        <f t="shared" si="11"/>
        <v>8667.3889490781366</v>
      </c>
      <c r="M368" s="58" t="s">
        <v>368</v>
      </c>
      <c r="N368" s="108" t="s">
        <v>434</v>
      </c>
      <c r="O368" s="38" t="s">
        <v>395</v>
      </c>
      <c r="P368" s="108">
        <v>0.7258483996833679</v>
      </c>
      <c r="Q368" s="37">
        <v>5</v>
      </c>
      <c r="R368" s="251">
        <f t="shared" si="10"/>
        <v>98.175000000000011</v>
      </c>
    </row>
    <row r="369" spans="1:18" ht="15.6" x14ac:dyDescent="0.3">
      <c r="A369" s="4" t="s">
        <v>369</v>
      </c>
      <c r="B369" s="33">
        <v>7.46</v>
      </c>
      <c r="C369" s="44">
        <v>6.46</v>
      </c>
      <c r="D369" s="33">
        <v>13.07</v>
      </c>
      <c r="E369" s="62">
        <v>52.1</v>
      </c>
      <c r="F369" s="62">
        <v>27.9</v>
      </c>
      <c r="G369" s="6">
        <v>0.03</v>
      </c>
      <c r="H369" s="50">
        <v>0.83</v>
      </c>
      <c r="I369" s="67">
        <v>0.27</v>
      </c>
      <c r="J369" s="97"/>
      <c r="K369" s="231">
        <v>0.96830985915580015</v>
      </c>
      <c r="L369" s="230">
        <f t="shared" si="11"/>
        <v>9683.0985915580022</v>
      </c>
      <c r="M369" s="58" t="s">
        <v>369</v>
      </c>
      <c r="N369" s="108" t="s">
        <v>434</v>
      </c>
      <c r="O369" s="38" t="s">
        <v>404</v>
      </c>
      <c r="P369" s="108">
        <v>0.96552301159116527</v>
      </c>
      <c r="Q369" s="37">
        <v>10</v>
      </c>
      <c r="R369" s="251">
        <f t="shared" si="10"/>
        <v>196.35000000000002</v>
      </c>
    </row>
    <row r="370" spans="1:18" ht="15.6" x14ac:dyDescent="0.3">
      <c r="A370" s="4" t="s">
        <v>370</v>
      </c>
      <c r="B370" s="33">
        <v>6.96</v>
      </c>
      <c r="C370" s="44">
        <v>5.27</v>
      </c>
      <c r="D370" s="33">
        <v>17.989999999999998</v>
      </c>
      <c r="E370" s="62">
        <v>64.3</v>
      </c>
      <c r="F370" s="62">
        <v>7.4</v>
      </c>
      <c r="G370" s="6">
        <v>0.12</v>
      </c>
      <c r="H370" s="50">
        <v>0.46</v>
      </c>
      <c r="I370" s="67">
        <v>0.04</v>
      </c>
      <c r="J370" s="97"/>
      <c r="K370" s="231">
        <v>0.52401746724923848</v>
      </c>
      <c r="L370" s="230">
        <f t="shared" si="11"/>
        <v>5240.1746724923851</v>
      </c>
      <c r="M370" s="58" t="s">
        <v>370</v>
      </c>
      <c r="N370" s="108" t="s">
        <v>434</v>
      </c>
      <c r="O370" s="38" t="s">
        <v>405</v>
      </c>
      <c r="P370" s="108">
        <v>1.1698524937361043</v>
      </c>
      <c r="Q370" s="37">
        <v>10</v>
      </c>
      <c r="R370" s="251">
        <f t="shared" si="10"/>
        <v>196.35000000000002</v>
      </c>
    </row>
    <row r="371" spans="1:18" ht="15.6" x14ac:dyDescent="0.3">
      <c r="A371" s="4" t="s">
        <v>371</v>
      </c>
      <c r="B371" s="33">
        <v>7.14</v>
      </c>
      <c r="C371" s="44">
        <v>6.61</v>
      </c>
      <c r="D371" s="6">
        <v>38.07</v>
      </c>
      <c r="E371" s="62">
        <v>192</v>
      </c>
      <c r="F371" s="62">
        <v>449.6</v>
      </c>
      <c r="G371" s="6">
        <v>0.24</v>
      </c>
      <c r="H371" s="50">
        <v>6.47</v>
      </c>
      <c r="I371" s="67">
        <v>1.06</v>
      </c>
      <c r="J371" s="97">
        <v>0.31</v>
      </c>
      <c r="K371" s="229">
        <v>0.74921135646688197</v>
      </c>
      <c r="L371" s="230">
        <f t="shared" si="11"/>
        <v>7492.1135646688199</v>
      </c>
      <c r="M371" s="124" t="s">
        <v>371</v>
      </c>
      <c r="N371" s="51" t="s">
        <v>434</v>
      </c>
      <c r="O371" s="38" t="s">
        <v>394</v>
      </c>
      <c r="P371" s="108">
        <v>0.50786978961847773</v>
      </c>
      <c r="Q371" s="37">
        <v>5</v>
      </c>
      <c r="R371" s="251">
        <f t="shared" si="10"/>
        <v>98.175000000000011</v>
      </c>
    </row>
    <row r="372" spans="1:18" ht="15.6" x14ac:dyDescent="0.3">
      <c r="A372" s="4" t="s">
        <v>372</v>
      </c>
      <c r="B372" s="33">
        <v>6.93</v>
      </c>
      <c r="C372" s="44">
        <v>6.21</v>
      </c>
      <c r="D372" s="6">
        <v>18.559999999999999</v>
      </c>
      <c r="E372" s="62">
        <v>89.7</v>
      </c>
      <c r="F372" s="62">
        <v>166.8</v>
      </c>
      <c r="G372" s="62">
        <v>0.08</v>
      </c>
      <c r="H372" s="50">
        <v>1.95</v>
      </c>
      <c r="I372" s="67">
        <v>0.06</v>
      </c>
      <c r="J372" s="97"/>
      <c r="K372" s="231">
        <v>0.60060060060008991</v>
      </c>
      <c r="L372" s="230">
        <f t="shared" si="11"/>
        <v>6006.0060060008982</v>
      </c>
      <c r="M372" s="58" t="s">
        <v>372</v>
      </c>
      <c r="N372" s="108" t="s">
        <v>434</v>
      </c>
      <c r="O372" s="38" t="s">
        <v>395</v>
      </c>
      <c r="P372" s="108">
        <v>1.0340742286816658</v>
      </c>
      <c r="Q372" s="37">
        <v>5</v>
      </c>
      <c r="R372" s="251">
        <f t="shared" si="10"/>
        <v>98.175000000000011</v>
      </c>
    </row>
    <row r="373" spans="1:18" ht="15.6" x14ac:dyDescent="0.3">
      <c r="A373" s="73" t="s">
        <v>373</v>
      </c>
      <c r="B373" s="74">
        <v>6.77</v>
      </c>
      <c r="C373" s="75">
        <v>5.18</v>
      </c>
      <c r="D373" s="76">
        <v>18.18</v>
      </c>
      <c r="E373" s="228">
        <v>83.2</v>
      </c>
      <c r="F373" s="228">
        <v>29.5</v>
      </c>
      <c r="G373" s="6">
        <v>0.04</v>
      </c>
      <c r="H373" s="134">
        <v>0.49</v>
      </c>
      <c r="I373" s="77">
        <v>7.0000000000000007E-2</v>
      </c>
      <c r="J373" s="101"/>
      <c r="K373" s="231">
        <v>0</v>
      </c>
      <c r="L373" s="230">
        <f t="shared" si="11"/>
        <v>0</v>
      </c>
      <c r="M373" s="78" t="s">
        <v>373</v>
      </c>
      <c r="N373" s="108" t="s">
        <v>434</v>
      </c>
      <c r="O373" s="38" t="s">
        <v>404</v>
      </c>
      <c r="P373" s="108">
        <v>1.2406955420071937</v>
      </c>
      <c r="Q373" s="37">
        <v>10</v>
      </c>
      <c r="R373" s="251">
        <f t="shared" si="10"/>
        <v>196.35000000000002</v>
      </c>
    </row>
    <row r="374" spans="1:18" ht="15.6" x14ac:dyDescent="0.3">
      <c r="A374" s="4" t="s">
        <v>374</v>
      </c>
      <c r="B374" s="33">
        <v>7.45</v>
      </c>
      <c r="C374" s="44">
        <v>6.23</v>
      </c>
      <c r="D374" s="33">
        <v>25.57</v>
      </c>
      <c r="E374" s="62">
        <v>101.8</v>
      </c>
      <c r="F374" s="62">
        <v>14.1</v>
      </c>
      <c r="G374" s="6">
        <v>0.04</v>
      </c>
      <c r="H374" s="50">
        <v>0.69</v>
      </c>
      <c r="I374" s="67">
        <v>0.13</v>
      </c>
      <c r="J374" s="97"/>
      <c r="K374" s="231">
        <v>0</v>
      </c>
      <c r="L374" s="230">
        <f t="shared" si="11"/>
        <v>0</v>
      </c>
      <c r="M374" s="58" t="s">
        <v>374</v>
      </c>
      <c r="N374" s="108" t="s">
        <v>434</v>
      </c>
      <c r="O374" s="38" t="s">
        <v>405</v>
      </c>
      <c r="P374" s="108">
        <v>1.2369776825364607</v>
      </c>
      <c r="Q374" s="37">
        <v>10</v>
      </c>
      <c r="R374" s="251">
        <f t="shared" si="10"/>
        <v>196.35000000000002</v>
      </c>
    </row>
    <row r="375" spans="1:18" ht="15.6" x14ac:dyDescent="0.3">
      <c r="A375" s="4" t="s">
        <v>375</v>
      </c>
      <c r="B375" s="33" t="s">
        <v>34</v>
      </c>
      <c r="C375" s="44" t="s">
        <v>34</v>
      </c>
      <c r="D375" s="33">
        <v>43.94</v>
      </c>
      <c r="E375" s="62">
        <v>346.3</v>
      </c>
      <c r="F375" s="62">
        <v>635.29999999999995</v>
      </c>
      <c r="G375" s="6">
        <v>0.05</v>
      </c>
      <c r="H375" s="50">
        <v>5.55</v>
      </c>
      <c r="I375" s="67">
        <v>1.64</v>
      </c>
      <c r="J375" s="97"/>
      <c r="K375" s="231">
        <v>0</v>
      </c>
      <c r="L375" s="230">
        <f t="shared" si="11"/>
        <v>0</v>
      </c>
      <c r="M375" s="124" t="s">
        <v>375</v>
      </c>
      <c r="N375" s="51" t="s">
        <v>434</v>
      </c>
      <c r="O375" s="38" t="s">
        <v>394</v>
      </c>
      <c r="P375" s="108">
        <v>0.38258301841295672</v>
      </c>
      <c r="Q375" s="37">
        <v>5</v>
      </c>
      <c r="R375" s="251">
        <f t="shared" si="10"/>
        <v>98.175000000000011</v>
      </c>
    </row>
    <row r="376" spans="1:18" ht="15.6" x14ac:dyDescent="0.3">
      <c r="A376" s="4" t="s">
        <v>376</v>
      </c>
      <c r="B376" s="33">
        <v>6.69</v>
      </c>
      <c r="C376" s="44">
        <v>5.89</v>
      </c>
      <c r="D376" s="33">
        <v>26.6</v>
      </c>
      <c r="E376" s="62">
        <v>162.5</v>
      </c>
      <c r="F376" s="62">
        <v>458</v>
      </c>
      <c r="G376" s="6">
        <v>0.1</v>
      </c>
      <c r="H376" s="50">
        <v>2.5</v>
      </c>
      <c r="I376" s="67">
        <v>0.51</v>
      </c>
      <c r="J376" s="97">
        <v>0.1</v>
      </c>
      <c r="K376" s="229">
        <v>0.7720517274656552</v>
      </c>
      <c r="L376" s="230">
        <f t="shared" si="11"/>
        <v>7720.5172746565522</v>
      </c>
      <c r="M376" s="58" t="s">
        <v>376</v>
      </c>
      <c r="N376" s="108" t="s">
        <v>434</v>
      </c>
      <c r="O376" s="38" t="s">
        <v>395</v>
      </c>
      <c r="P376" s="108">
        <v>0.7024207920595712</v>
      </c>
      <c r="Q376" s="37">
        <v>5</v>
      </c>
      <c r="R376" s="251">
        <f t="shared" si="10"/>
        <v>98.175000000000011</v>
      </c>
    </row>
    <row r="377" spans="1:18" ht="15.6" x14ac:dyDescent="0.3">
      <c r="A377" s="4" t="s">
        <v>377</v>
      </c>
      <c r="B377" s="33">
        <v>6.7</v>
      </c>
      <c r="C377" s="44">
        <v>5.86</v>
      </c>
      <c r="D377" s="33">
        <v>25.6</v>
      </c>
      <c r="E377" s="62">
        <v>101.6</v>
      </c>
      <c r="F377" s="62">
        <v>25.4</v>
      </c>
      <c r="G377" s="6">
        <v>0.06</v>
      </c>
      <c r="H377" s="50">
        <v>1.54</v>
      </c>
      <c r="I377" s="67">
        <v>0.35</v>
      </c>
      <c r="J377" s="97"/>
      <c r="K377" s="231">
        <v>0.46598322460448366</v>
      </c>
      <c r="L377" s="230">
        <f t="shared" si="11"/>
        <v>4659.8322460448371</v>
      </c>
      <c r="M377" s="58" t="s">
        <v>377</v>
      </c>
      <c r="N377" s="108" t="s">
        <v>434</v>
      </c>
      <c r="O377" s="38" t="s">
        <v>404</v>
      </c>
      <c r="P377" s="108">
        <v>1.0239392419052842</v>
      </c>
      <c r="Q377" s="37">
        <v>10</v>
      </c>
      <c r="R377" s="251">
        <f t="shared" si="10"/>
        <v>196.35000000000002</v>
      </c>
    </row>
    <row r="378" spans="1:18" ht="15.6" x14ac:dyDescent="0.3">
      <c r="A378" s="4" t="s">
        <v>378</v>
      </c>
      <c r="B378" s="33">
        <v>7.14</v>
      </c>
      <c r="C378" s="44">
        <v>5.66</v>
      </c>
      <c r="D378" s="33">
        <v>29.2</v>
      </c>
      <c r="E378" s="62">
        <v>102</v>
      </c>
      <c r="F378" s="62" t="s">
        <v>467</v>
      </c>
      <c r="G378" s="6">
        <v>0.04</v>
      </c>
      <c r="H378" s="50">
        <v>0.67</v>
      </c>
      <c r="I378" s="67">
        <v>0.12</v>
      </c>
      <c r="J378" s="97"/>
      <c r="K378" s="231">
        <v>1.2218045112786873</v>
      </c>
      <c r="L378" s="230">
        <f t="shared" si="11"/>
        <v>12218.045112786873</v>
      </c>
      <c r="M378" s="58" t="s">
        <v>378</v>
      </c>
      <c r="N378" s="108" t="s">
        <v>434</v>
      </c>
      <c r="O378" s="38" t="s">
        <v>405</v>
      </c>
      <c r="P378" s="108">
        <v>1.1796309734399499</v>
      </c>
      <c r="Q378" s="37">
        <v>10</v>
      </c>
      <c r="R378" s="251">
        <f t="shared" si="10"/>
        <v>196.35000000000002</v>
      </c>
    </row>
    <row r="379" spans="1:18" ht="15.6" x14ac:dyDescent="0.3">
      <c r="A379" s="4" t="s">
        <v>379</v>
      </c>
      <c r="B379" s="33">
        <v>7.94</v>
      </c>
      <c r="C379" s="44">
        <v>7.7</v>
      </c>
      <c r="D379" s="33">
        <v>46.2</v>
      </c>
      <c r="E379" s="62">
        <v>368.4</v>
      </c>
      <c r="F379" s="62">
        <v>369.4</v>
      </c>
      <c r="G379" s="6">
        <v>0.32</v>
      </c>
      <c r="H379" s="50">
        <v>6.79</v>
      </c>
      <c r="I379" s="67">
        <v>0.78</v>
      </c>
      <c r="J379" s="97"/>
      <c r="K379" s="231">
        <v>1.0837438423646313</v>
      </c>
      <c r="L379" s="230">
        <f t="shared" si="11"/>
        <v>10837.438423646314</v>
      </c>
      <c r="M379" s="124" t="s">
        <v>379</v>
      </c>
      <c r="N379" s="51" t="s">
        <v>434</v>
      </c>
      <c r="O379" s="38" t="s">
        <v>394</v>
      </c>
      <c r="P379" s="108">
        <v>0.54443722934431671</v>
      </c>
      <c r="Q379" s="37">
        <v>5</v>
      </c>
      <c r="R379" s="251">
        <f t="shared" si="10"/>
        <v>98.175000000000011</v>
      </c>
    </row>
    <row r="380" spans="1:18" ht="15.6" x14ac:dyDescent="0.3">
      <c r="A380" s="4" t="s">
        <v>380</v>
      </c>
      <c r="B380" s="33">
        <v>7.2</v>
      </c>
      <c r="C380" s="44">
        <v>6.77</v>
      </c>
      <c r="D380" s="33">
        <v>38.799999999999997</v>
      </c>
      <c r="E380" s="62">
        <v>300.8</v>
      </c>
      <c r="F380" s="62">
        <v>170.9</v>
      </c>
      <c r="G380" s="6">
        <v>0.31</v>
      </c>
      <c r="H380" s="50">
        <v>6.75</v>
      </c>
      <c r="I380" s="67">
        <v>0.7</v>
      </c>
      <c r="J380" s="97"/>
      <c r="K380" s="231">
        <v>1.3631937682573418</v>
      </c>
      <c r="L380" s="230">
        <f t="shared" si="11"/>
        <v>13631.937682573418</v>
      </c>
      <c r="M380" s="124" t="s">
        <v>380</v>
      </c>
      <c r="N380" s="51" t="s">
        <v>434</v>
      </c>
      <c r="O380" s="38" t="s">
        <v>394</v>
      </c>
      <c r="P380" s="108">
        <v>0.63621233573145042</v>
      </c>
      <c r="Q380" s="37">
        <v>5</v>
      </c>
      <c r="R380" s="251">
        <f t="shared" si="10"/>
        <v>98.175000000000011</v>
      </c>
    </row>
    <row r="381" spans="1:18" ht="15.6" x14ac:dyDescent="0.3">
      <c r="A381" s="4" t="s">
        <v>381</v>
      </c>
      <c r="B381" s="33">
        <v>6.98</v>
      </c>
      <c r="C381" s="44">
        <v>6.61</v>
      </c>
      <c r="D381" s="6">
        <v>67.2</v>
      </c>
      <c r="E381" s="62">
        <v>598.79999999999995</v>
      </c>
      <c r="F381" s="62">
        <v>301.8</v>
      </c>
      <c r="G381" s="6">
        <v>0.54</v>
      </c>
      <c r="H381" s="50">
        <v>11.83</v>
      </c>
      <c r="I381" s="67">
        <v>1.57</v>
      </c>
      <c r="J381" s="97"/>
      <c r="K381" s="231">
        <v>1.4097744360902793</v>
      </c>
      <c r="L381" s="230">
        <f t="shared" si="11"/>
        <v>14097.744360902792</v>
      </c>
      <c r="M381" s="124" t="s">
        <v>381</v>
      </c>
      <c r="N381" s="51" t="s">
        <v>434</v>
      </c>
      <c r="O381" s="38" t="s">
        <v>394</v>
      </c>
      <c r="P381" s="108">
        <v>0.35161783268411256</v>
      </c>
      <c r="Q381" s="37">
        <v>5</v>
      </c>
      <c r="R381" s="251">
        <f t="shared" si="10"/>
        <v>98.175000000000011</v>
      </c>
    </row>
    <row r="382" spans="1:18" ht="15.6" x14ac:dyDescent="0.3">
      <c r="A382" s="4" t="s">
        <v>382</v>
      </c>
      <c r="B382" s="33">
        <v>7.28</v>
      </c>
      <c r="C382" s="44">
        <v>6.88</v>
      </c>
      <c r="D382" s="6">
        <v>31.2</v>
      </c>
      <c r="E382" s="62">
        <v>243.4</v>
      </c>
      <c r="F382" s="62">
        <v>187.8</v>
      </c>
      <c r="G382" s="6">
        <v>0.2</v>
      </c>
      <c r="H382" s="50">
        <v>4.17</v>
      </c>
      <c r="I382" s="67">
        <v>0.47</v>
      </c>
      <c r="J382" s="97"/>
      <c r="K382" s="231">
        <v>0.44923629829185507</v>
      </c>
      <c r="L382" s="230">
        <f t="shared" si="11"/>
        <v>4492.3629829185511</v>
      </c>
      <c r="M382" s="124" t="s">
        <v>382</v>
      </c>
      <c r="N382" s="51" t="s">
        <v>434</v>
      </c>
      <c r="O382" s="38" t="s">
        <v>394</v>
      </c>
      <c r="P382" s="108">
        <v>0.77066643165932647</v>
      </c>
      <c r="Q382" s="37">
        <v>5</v>
      </c>
      <c r="R382" s="251">
        <f t="shared" si="10"/>
        <v>98.175000000000011</v>
      </c>
    </row>
    <row r="383" spans="1:18" ht="16.2" thickBot="1" x14ac:dyDescent="0.35">
      <c r="A383" s="5" t="s">
        <v>383</v>
      </c>
      <c r="B383" s="35">
        <v>7.36</v>
      </c>
      <c r="C383" s="45">
        <v>7.04</v>
      </c>
      <c r="D383" s="8">
        <v>58.6</v>
      </c>
      <c r="E383" s="66">
        <v>430.3</v>
      </c>
      <c r="F383" s="66">
        <v>407.4</v>
      </c>
      <c r="G383" s="8">
        <v>0.44</v>
      </c>
      <c r="H383" s="64">
        <v>10.67</v>
      </c>
      <c r="I383" s="217">
        <f>MEDIAN(I367,I371,I375,I379,I380,I381,I382)</f>
        <v>0.78</v>
      </c>
      <c r="J383" s="55"/>
      <c r="K383" s="258">
        <v>0.88757396449672454</v>
      </c>
      <c r="L383" s="259">
        <f t="shared" si="11"/>
        <v>8875.7396449672451</v>
      </c>
      <c r="M383" s="125" t="s">
        <v>383</v>
      </c>
      <c r="N383" s="55" t="s">
        <v>434</v>
      </c>
      <c r="O383" s="119" t="s">
        <v>394</v>
      </c>
      <c r="P383" s="260">
        <v>0.44430967154348167</v>
      </c>
      <c r="Q383" s="213">
        <v>5</v>
      </c>
      <c r="R383" s="261">
        <f t="shared" si="10"/>
        <v>98.175000000000011</v>
      </c>
    </row>
  </sheetData>
  <autoFilter ref="O1:O385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F18" sqref="F17:F18"/>
    </sheetView>
  </sheetViews>
  <sheetFormatPr defaultRowHeight="14.4" x14ac:dyDescent="0.3"/>
  <cols>
    <col min="1" max="1" width="11.6640625" customWidth="1"/>
  </cols>
  <sheetData>
    <row r="1" spans="1:2" ht="15.6" x14ac:dyDescent="0.3">
      <c r="A1" s="14" t="s">
        <v>384</v>
      </c>
    </row>
    <row r="2" spans="1:2" ht="15.6" x14ac:dyDescent="0.3">
      <c r="A2" s="1" t="s">
        <v>494</v>
      </c>
    </row>
    <row r="3" spans="1:2" ht="26.4" x14ac:dyDescent="0.3">
      <c r="A3" s="69" t="s">
        <v>0</v>
      </c>
      <c r="B3" s="41" t="s">
        <v>468</v>
      </c>
    </row>
    <row r="4" spans="1:2" x14ac:dyDescent="0.3">
      <c r="A4" s="70" t="s">
        <v>469</v>
      </c>
      <c r="B4" s="67">
        <v>66.39</v>
      </c>
    </row>
    <row r="5" spans="1:2" x14ac:dyDescent="0.3">
      <c r="A5" s="70" t="s">
        <v>470</v>
      </c>
      <c r="B5" s="67">
        <v>69.989999999999995</v>
      </c>
    </row>
    <row r="6" spans="1:2" x14ac:dyDescent="0.3">
      <c r="A6" s="70" t="s">
        <v>471</v>
      </c>
      <c r="B6" s="67">
        <v>66.38</v>
      </c>
    </row>
    <row r="7" spans="1:2" x14ac:dyDescent="0.3">
      <c r="A7" s="70" t="s">
        <v>472</v>
      </c>
      <c r="B7" s="67">
        <v>63.06</v>
      </c>
    </row>
    <row r="8" spans="1:2" x14ac:dyDescent="0.3">
      <c r="A8" s="70" t="s">
        <v>473</v>
      </c>
      <c r="B8" s="67">
        <v>64.150000000000006</v>
      </c>
    </row>
    <row r="9" spans="1:2" x14ac:dyDescent="0.3">
      <c r="A9" s="70" t="s">
        <v>474</v>
      </c>
      <c r="B9" s="67">
        <v>52.52</v>
      </c>
    </row>
    <row r="10" spans="1:2" x14ac:dyDescent="0.3">
      <c r="A10" s="70" t="s">
        <v>475</v>
      </c>
      <c r="B10" s="67">
        <v>50.54</v>
      </c>
    </row>
    <row r="11" spans="1:2" x14ac:dyDescent="0.3">
      <c r="A11" s="70" t="s">
        <v>476</v>
      </c>
      <c r="B11" s="67">
        <v>53.1</v>
      </c>
    </row>
    <row r="12" spans="1:2" x14ac:dyDescent="0.3">
      <c r="A12" s="70" t="s">
        <v>477</v>
      </c>
      <c r="B12" s="67">
        <v>49.26</v>
      </c>
    </row>
    <row r="13" spans="1:2" x14ac:dyDescent="0.3">
      <c r="A13" s="70" t="s">
        <v>478</v>
      </c>
      <c r="B13" s="67">
        <v>44.49</v>
      </c>
    </row>
    <row r="14" spans="1:2" x14ac:dyDescent="0.3">
      <c r="A14" s="70" t="s">
        <v>479</v>
      </c>
      <c r="B14" s="67">
        <v>49.79</v>
      </c>
    </row>
    <row r="15" spans="1:2" x14ac:dyDescent="0.3">
      <c r="A15" s="70" t="s">
        <v>480</v>
      </c>
      <c r="B15" s="67">
        <v>58.9</v>
      </c>
    </row>
    <row r="16" spans="1:2" x14ac:dyDescent="0.3">
      <c r="A16" s="70" t="s">
        <v>481</v>
      </c>
      <c r="B16" s="67">
        <v>46.49</v>
      </c>
    </row>
    <row r="17" spans="1:2" x14ac:dyDescent="0.3">
      <c r="A17" s="70" t="s">
        <v>482</v>
      </c>
      <c r="B17" s="67">
        <v>58.72</v>
      </c>
    </row>
    <row r="18" spans="1:2" x14ac:dyDescent="0.3">
      <c r="A18" s="70" t="s">
        <v>483</v>
      </c>
      <c r="B18" s="67">
        <v>41.23</v>
      </c>
    </row>
    <row r="19" spans="1:2" x14ac:dyDescent="0.3">
      <c r="A19" s="70" t="s">
        <v>484</v>
      </c>
      <c r="B19" s="67">
        <v>53.47</v>
      </c>
    </row>
    <row r="20" spans="1:2" x14ac:dyDescent="0.3">
      <c r="A20" s="70" t="s">
        <v>485</v>
      </c>
      <c r="B20" s="67">
        <v>66.09</v>
      </c>
    </row>
    <row r="21" spans="1:2" x14ac:dyDescent="0.3">
      <c r="A21" s="70" t="s">
        <v>486</v>
      </c>
      <c r="B21" s="67">
        <v>65.59</v>
      </c>
    </row>
    <row r="22" spans="1:2" x14ac:dyDescent="0.3">
      <c r="A22" s="70" t="s">
        <v>487</v>
      </c>
      <c r="B22" s="67">
        <v>54.85</v>
      </c>
    </row>
    <row r="23" spans="1:2" x14ac:dyDescent="0.3">
      <c r="A23" s="70" t="s">
        <v>488</v>
      </c>
      <c r="B23" s="67">
        <v>40.94</v>
      </c>
    </row>
    <row r="24" spans="1:2" x14ac:dyDescent="0.3">
      <c r="A24" s="70" t="s">
        <v>489</v>
      </c>
      <c r="B24" s="67">
        <v>33.69</v>
      </c>
    </row>
    <row r="25" spans="1:2" x14ac:dyDescent="0.3">
      <c r="A25" s="70" t="s">
        <v>490</v>
      </c>
      <c r="B25" s="67">
        <v>61.33</v>
      </c>
    </row>
    <row r="26" spans="1:2" x14ac:dyDescent="0.3">
      <c r="A26" s="70" t="s">
        <v>491</v>
      </c>
      <c r="B26" s="67">
        <v>47.68</v>
      </c>
    </row>
    <row r="27" spans="1:2" x14ac:dyDescent="0.3">
      <c r="A27" s="70" t="s">
        <v>492</v>
      </c>
      <c r="B27" s="67">
        <v>43.67</v>
      </c>
    </row>
    <row r="28" spans="1:2" x14ac:dyDescent="0.3">
      <c r="A28" s="70" t="s">
        <v>493</v>
      </c>
      <c r="B28" s="67">
        <v>57.44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3"/>
  <sheetViews>
    <sheetView workbookViewId="0">
      <selection activeCell="F386" sqref="F386"/>
    </sheetView>
  </sheetViews>
  <sheetFormatPr defaultColWidth="9.109375" defaultRowHeight="14.4" x14ac:dyDescent="0.3"/>
  <cols>
    <col min="1" max="1" width="15.44140625" style="126" customWidth="1"/>
    <col min="2" max="2" width="12.33203125" style="126" customWidth="1"/>
    <col min="3" max="3" width="12.44140625" style="126" customWidth="1"/>
    <col min="4" max="4" width="10" style="126" bestFit="1" customWidth="1"/>
    <col min="5" max="5" width="9.109375" style="126"/>
    <col min="6" max="6" width="16" style="126" customWidth="1"/>
    <col min="7" max="7" width="12.5546875" style="135" customWidth="1"/>
    <col min="8" max="8" width="16.44140625" style="135" customWidth="1"/>
    <col min="9" max="9" width="10.5546875" style="127" customWidth="1"/>
    <col min="10" max="16384" width="9.109375" style="127"/>
  </cols>
  <sheetData>
    <row r="1" spans="1:10" ht="15.6" x14ac:dyDescent="0.3">
      <c r="A1" s="14" t="s">
        <v>384</v>
      </c>
    </row>
    <row r="2" spans="1:10" ht="16.2" thickBot="1" x14ac:dyDescent="0.35">
      <c r="A2" s="1" t="s">
        <v>495</v>
      </c>
    </row>
    <row r="3" spans="1:10" s="143" customFormat="1" ht="43.8" thickBot="1" x14ac:dyDescent="0.35">
      <c r="A3" s="144" t="s">
        <v>0</v>
      </c>
      <c r="B3" s="145" t="s">
        <v>435</v>
      </c>
      <c r="C3" s="146" t="s">
        <v>499</v>
      </c>
      <c r="D3" s="147" t="s">
        <v>386</v>
      </c>
      <c r="E3" s="145" t="s">
        <v>466</v>
      </c>
      <c r="F3" s="145" t="s">
        <v>501</v>
      </c>
      <c r="G3" s="145" t="s">
        <v>500</v>
      </c>
      <c r="H3" s="145" t="s">
        <v>502</v>
      </c>
      <c r="I3" s="148" t="s">
        <v>503</v>
      </c>
      <c r="J3" s="149" t="s">
        <v>504</v>
      </c>
    </row>
    <row r="4" spans="1:10" x14ac:dyDescent="0.3">
      <c r="A4" s="150" t="s">
        <v>464</v>
      </c>
      <c r="B4" s="151" t="s">
        <v>393</v>
      </c>
      <c r="C4" s="152" t="s">
        <v>394</v>
      </c>
      <c r="D4" s="53">
        <v>29.995000000000001</v>
      </c>
      <c r="E4" s="151">
        <v>1.28</v>
      </c>
      <c r="F4" s="153">
        <v>1.74</v>
      </c>
      <c r="G4" s="154">
        <v>0.2445</v>
      </c>
      <c r="H4" s="154">
        <f>((F4/1000)*G4/100)*100</f>
        <v>4.2543000000000002E-4</v>
      </c>
      <c r="I4" s="155"/>
      <c r="J4" s="156"/>
    </row>
    <row r="5" spans="1:10" x14ac:dyDescent="0.3">
      <c r="A5" s="157" t="s">
        <v>452</v>
      </c>
      <c r="B5" s="131" t="s">
        <v>393</v>
      </c>
      <c r="C5" s="136" t="s">
        <v>395</v>
      </c>
      <c r="D5" s="50">
        <v>6.077</v>
      </c>
      <c r="E5" s="128">
        <v>0.74270000000000003</v>
      </c>
      <c r="F5" s="128"/>
      <c r="G5" s="137"/>
      <c r="H5" s="137">
        <f t="shared" ref="H5:H68" si="0">((F5/1000)*G5/100)*100</f>
        <v>0</v>
      </c>
      <c r="I5" s="39"/>
      <c r="J5" s="158"/>
    </row>
    <row r="6" spans="1:10" x14ac:dyDescent="0.3">
      <c r="A6" s="157" t="s">
        <v>455</v>
      </c>
      <c r="B6" s="131" t="s">
        <v>393</v>
      </c>
      <c r="C6" s="136" t="s">
        <v>394</v>
      </c>
      <c r="D6" s="50">
        <v>12.856999999999999</v>
      </c>
      <c r="E6" s="128">
        <v>1.5367</v>
      </c>
      <c r="F6" s="111">
        <v>0.19</v>
      </c>
      <c r="G6" s="137">
        <v>0.39789999999999998</v>
      </c>
      <c r="H6" s="137">
        <f t="shared" si="0"/>
        <v>7.5600999999999997E-5</v>
      </c>
      <c r="I6" s="39"/>
      <c r="J6" s="158"/>
    </row>
    <row r="7" spans="1:10" x14ac:dyDescent="0.3">
      <c r="A7" s="157" t="s">
        <v>447</v>
      </c>
      <c r="B7" s="131" t="s">
        <v>393</v>
      </c>
      <c r="C7" s="136" t="s">
        <v>395</v>
      </c>
      <c r="D7" s="50">
        <v>2.2629999999999999</v>
      </c>
      <c r="E7" s="138">
        <v>0.42</v>
      </c>
      <c r="F7" s="138"/>
      <c r="G7" s="137"/>
      <c r="H7" s="137">
        <f t="shared" si="0"/>
        <v>0</v>
      </c>
      <c r="I7" s="39"/>
      <c r="J7" s="158"/>
    </row>
    <row r="8" spans="1:10" x14ac:dyDescent="0.3">
      <c r="A8" s="157" t="s">
        <v>438</v>
      </c>
      <c r="B8" s="131" t="s">
        <v>393</v>
      </c>
      <c r="C8" s="136" t="s">
        <v>396</v>
      </c>
      <c r="D8" s="50">
        <v>0.51500000000000001</v>
      </c>
      <c r="E8" s="131"/>
      <c r="F8" s="131"/>
      <c r="G8" s="137"/>
      <c r="H8" s="137">
        <f t="shared" si="0"/>
        <v>0</v>
      </c>
      <c r="I8" s="39"/>
      <c r="J8" s="158"/>
    </row>
    <row r="9" spans="1:10" x14ac:dyDescent="0.3">
      <c r="A9" s="157" t="s">
        <v>454</v>
      </c>
      <c r="B9" s="131" t="s">
        <v>393</v>
      </c>
      <c r="C9" s="136" t="s">
        <v>394</v>
      </c>
      <c r="D9" s="50">
        <v>11.369</v>
      </c>
      <c r="E9" s="128">
        <v>1.0670999999999999</v>
      </c>
      <c r="F9" s="111">
        <v>0.23</v>
      </c>
      <c r="G9" s="137">
        <v>0.4214</v>
      </c>
      <c r="H9" s="137">
        <f t="shared" si="0"/>
        <v>9.6922000000000005E-5</v>
      </c>
      <c r="I9" s="39"/>
      <c r="J9" s="158"/>
    </row>
    <row r="10" spans="1:10" x14ac:dyDescent="0.3">
      <c r="A10" s="157" t="s">
        <v>445</v>
      </c>
      <c r="B10" s="131" t="s">
        <v>393</v>
      </c>
      <c r="C10" s="136" t="s">
        <v>395</v>
      </c>
      <c r="D10" s="50">
        <v>1.397</v>
      </c>
      <c r="E10" s="138">
        <v>0.2</v>
      </c>
      <c r="F10" s="138"/>
      <c r="G10" s="137"/>
      <c r="H10" s="137">
        <f t="shared" si="0"/>
        <v>0</v>
      </c>
      <c r="I10" s="39"/>
      <c r="J10" s="158"/>
    </row>
    <row r="11" spans="1:10" ht="15" thickBot="1" x14ac:dyDescent="0.35">
      <c r="A11" s="159" t="s">
        <v>437</v>
      </c>
      <c r="B11" s="160" t="s">
        <v>393</v>
      </c>
      <c r="C11" s="161" t="s">
        <v>396</v>
      </c>
      <c r="D11" s="64">
        <v>0.314</v>
      </c>
      <c r="E11" s="162">
        <v>0.04</v>
      </c>
      <c r="F11" s="162"/>
      <c r="G11" s="163"/>
      <c r="H11" s="163">
        <f t="shared" si="0"/>
        <v>0</v>
      </c>
      <c r="I11" s="164"/>
      <c r="J11" s="165"/>
    </row>
    <row r="12" spans="1:10" x14ac:dyDescent="0.3">
      <c r="A12" s="150" t="s">
        <v>456</v>
      </c>
      <c r="B12" s="151" t="s">
        <v>397</v>
      </c>
      <c r="C12" s="152" t="s">
        <v>394</v>
      </c>
      <c r="D12" s="53">
        <v>13.73</v>
      </c>
      <c r="E12" s="166">
        <v>2.0367999999999999</v>
      </c>
      <c r="F12" s="153">
        <v>0.14000000000000001</v>
      </c>
      <c r="G12" s="154">
        <v>0.35849999999999999</v>
      </c>
      <c r="H12" s="154">
        <f t="shared" si="0"/>
        <v>5.0189999999999999E-5</v>
      </c>
      <c r="I12" s="155"/>
      <c r="J12" s="156"/>
    </row>
    <row r="13" spans="1:10" x14ac:dyDescent="0.3">
      <c r="A13" s="157" t="s">
        <v>446</v>
      </c>
      <c r="B13" s="131" t="s">
        <v>397</v>
      </c>
      <c r="C13" s="136" t="s">
        <v>395</v>
      </c>
      <c r="D13" s="50">
        <v>2.13</v>
      </c>
      <c r="E13" s="138">
        <v>0.42</v>
      </c>
      <c r="F13" s="138"/>
      <c r="G13" s="137"/>
      <c r="H13" s="137">
        <f t="shared" si="0"/>
        <v>0</v>
      </c>
      <c r="I13" s="39"/>
      <c r="J13" s="158"/>
    </row>
    <row r="14" spans="1:10" x14ac:dyDescent="0.3">
      <c r="A14" s="157" t="s">
        <v>443</v>
      </c>
      <c r="B14" s="131" t="s">
        <v>397</v>
      </c>
      <c r="C14" s="136" t="s">
        <v>396</v>
      </c>
      <c r="D14" s="50">
        <v>0.86799999999999999</v>
      </c>
      <c r="E14" s="138">
        <v>0.12</v>
      </c>
      <c r="F14" s="138"/>
      <c r="G14" s="137"/>
      <c r="H14" s="137">
        <f t="shared" si="0"/>
        <v>0</v>
      </c>
      <c r="I14" s="39"/>
      <c r="J14" s="158"/>
    </row>
    <row r="15" spans="1:10" x14ac:dyDescent="0.3">
      <c r="A15" s="157" t="s">
        <v>458</v>
      </c>
      <c r="B15" s="131" t="s">
        <v>397</v>
      </c>
      <c r="C15" s="136" t="s">
        <v>394</v>
      </c>
      <c r="D15" s="50">
        <v>17.952999999999999</v>
      </c>
      <c r="E15" s="131">
        <v>3.08</v>
      </c>
      <c r="F15" s="111">
        <v>0.31</v>
      </c>
      <c r="G15" s="137">
        <v>0.3397</v>
      </c>
      <c r="H15" s="137">
        <f t="shared" si="0"/>
        <v>1.05307E-4</v>
      </c>
      <c r="I15" s="39"/>
      <c r="J15" s="158"/>
    </row>
    <row r="16" spans="1:10" x14ac:dyDescent="0.3">
      <c r="A16" s="157" t="s">
        <v>436</v>
      </c>
      <c r="B16" s="131" t="s">
        <v>397</v>
      </c>
      <c r="C16" s="136" t="s">
        <v>395</v>
      </c>
      <c r="D16" s="50">
        <v>1.4999999999999999E-2</v>
      </c>
      <c r="E16" s="138">
        <v>1.0900000000000001</v>
      </c>
      <c r="F16" s="138"/>
      <c r="G16" s="137"/>
      <c r="H16" s="137">
        <f t="shared" si="0"/>
        <v>0</v>
      </c>
      <c r="I16" s="39"/>
      <c r="J16" s="158"/>
    </row>
    <row r="17" spans="1:10" x14ac:dyDescent="0.3">
      <c r="A17" s="157" t="s">
        <v>444</v>
      </c>
      <c r="B17" s="131" t="s">
        <v>397</v>
      </c>
      <c r="C17" s="136" t="s">
        <v>396</v>
      </c>
      <c r="D17" s="50">
        <v>0.96399999999999997</v>
      </c>
      <c r="E17" s="138">
        <v>0.23</v>
      </c>
      <c r="F17" s="138"/>
      <c r="G17" s="137"/>
      <c r="H17" s="137">
        <f t="shared" si="0"/>
        <v>0</v>
      </c>
      <c r="I17" s="39"/>
      <c r="J17" s="158"/>
    </row>
    <row r="18" spans="1:10" x14ac:dyDescent="0.3">
      <c r="A18" s="157" t="s">
        <v>460</v>
      </c>
      <c r="B18" s="131" t="s">
        <v>397</v>
      </c>
      <c r="C18" s="136" t="s">
        <v>394</v>
      </c>
      <c r="D18" s="50">
        <v>19.795999999999999</v>
      </c>
      <c r="E18" s="131">
        <v>5.04</v>
      </c>
      <c r="F18" s="111">
        <v>0.17</v>
      </c>
      <c r="G18" s="137">
        <v>0.3019</v>
      </c>
      <c r="H18" s="137">
        <f t="shared" si="0"/>
        <v>5.1322999999999996E-5</v>
      </c>
      <c r="I18" s="39"/>
      <c r="J18" s="158"/>
    </row>
    <row r="19" spans="1:10" x14ac:dyDescent="0.3">
      <c r="A19" s="157" t="s">
        <v>448</v>
      </c>
      <c r="B19" s="131" t="s">
        <v>397</v>
      </c>
      <c r="C19" s="136" t="s">
        <v>395</v>
      </c>
      <c r="D19" s="50">
        <v>4.0389999999999997</v>
      </c>
      <c r="E19" s="139">
        <v>0.46339999999999998</v>
      </c>
      <c r="F19" s="139"/>
      <c r="G19" s="137"/>
      <c r="H19" s="137">
        <f t="shared" si="0"/>
        <v>0</v>
      </c>
      <c r="I19" s="39"/>
      <c r="J19" s="158"/>
    </row>
    <row r="20" spans="1:10" ht="15" thickBot="1" x14ac:dyDescent="0.35">
      <c r="A20" s="159" t="s">
        <v>442</v>
      </c>
      <c r="B20" s="160" t="s">
        <v>397</v>
      </c>
      <c r="C20" s="161" t="s">
        <v>396</v>
      </c>
      <c r="D20" s="64">
        <v>0.86499999999999999</v>
      </c>
      <c r="E20" s="162">
        <v>0.2</v>
      </c>
      <c r="F20" s="162"/>
      <c r="G20" s="163"/>
      <c r="H20" s="163">
        <f t="shared" si="0"/>
        <v>0</v>
      </c>
      <c r="I20" s="164"/>
      <c r="J20" s="165"/>
    </row>
    <row r="21" spans="1:10" x14ac:dyDescent="0.3">
      <c r="A21" s="150" t="s">
        <v>463</v>
      </c>
      <c r="B21" s="151" t="s">
        <v>398</v>
      </c>
      <c r="C21" s="152" t="s">
        <v>394</v>
      </c>
      <c r="D21" s="53">
        <v>28.972000000000001</v>
      </c>
      <c r="E21" s="151"/>
      <c r="F21" s="151"/>
      <c r="G21" s="154"/>
      <c r="H21" s="154">
        <f t="shared" si="0"/>
        <v>0</v>
      </c>
      <c r="I21" s="155"/>
      <c r="J21" s="156"/>
    </row>
    <row r="22" spans="1:10" x14ac:dyDescent="0.3">
      <c r="A22" s="157" t="s">
        <v>450</v>
      </c>
      <c r="B22" s="131" t="s">
        <v>398</v>
      </c>
      <c r="C22" s="136" t="s">
        <v>395</v>
      </c>
      <c r="D22" s="50">
        <v>5.4160000000000004</v>
      </c>
      <c r="E22" s="131"/>
      <c r="F22" s="131"/>
      <c r="G22" s="137"/>
      <c r="H22" s="137">
        <f t="shared" si="0"/>
        <v>0</v>
      </c>
      <c r="I22" s="39"/>
      <c r="J22" s="158"/>
    </row>
    <row r="23" spans="1:10" x14ac:dyDescent="0.3">
      <c r="A23" s="157" t="s">
        <v>439</v>
      </c>
      <c r="B23" s="131" t="s">
        <v>398</v>
      </c>
      <c r="C23" s="136" t="s">
        <v>396</v>
      </c>
      <c r="D23" s="50">
        <v>0.60799999999999998</v>
      </c>
      <c r="E23" s="138">
        <v>0.19</v>
      </c>
      <c r="F23" s="138"/>
      <c r="G23" s="137"/>
      <c r="H23" s="137">
        <f t="shared" si="0"/>
        <v>0</v>
      </c>
      <c r="I23" s="39"/>
      <c r="J23" s="158"/>
    </row>
    <row r="24" spans="1:10" x14ac:dyDescent="0.3">
      <c r="A24" s="157" t="s">
        <v>461</v>
      </c>
      <c r="B24" s="131" t="s">
        <v>398</v>
      </c>
      <c r="C24" s="136" t="s">
        <v>394</v>
      </c>
      <c r="D24" s="50">
        <v>20.835999999999999</v>
      </c>
      <c r="E24" s="131">
        <v>1.06</v>
      </c>
      <c r="F24" s="111">
        <v>0.4</v>
      </c>
      <c r="G24" s="137">
        <v>0.30470000000000003</v>
      </c>
      <c r="H24" s="137">
        <f t="shared" si="0"/>
        <v>1.2188000000000001E-4</v>
      </c>
      <c r="I24" s="39"/>
      <c r="J24" s="158"/>
    </row>
    <row r="25" spans="1:10" x14ac:dyDescent="0.3">
      <c r="A25" s="157" t="s">
        <v>449</v>
      </c>
      <c r="B25" s="131" t="s">
        <v>398</v>
      </c>
      <c r="C25" s="136" t="s">
        <v>395</v>
      </c>
      <c r="D25" s="50">
        <v>4.2329999999999997</v>
      </c>
      <c r="E25" s="128">
        <v>0.95120000000000005</v>
      </c>
      <c r="F25" s="128"/>
      <c r="G25" s="137"/>
      <c r="H25" s="137">
        <f t="shared" si="0"/>
        <v>0</v>
      </c>
      <c r="I25" s="39"/>
      <c r="J25" s="158"/>
    </row>
    <row r="26" spans="1:10" x14ac:dyDescent="0.3">
      <c r="A26" s="157" t="s">
        <v>440</v>
      </c>
      <c r="B26" s="131" t="s">
        <v>398</v>
      </c>
      <c r="C26" s="136" t="s">
        <v>396</v>
      </c>
      <c r="D26" s="50">
        <v>0.67400000000000004</v>
      </c>
      <c r="E26" s="138">
        <v>0.25</v>
      </c>
      <c r="F26" s="138"/>
      <c r="G26" s="137"/>
      <c r="H26" s="137">
        <f t="shared" si="0"/>
        <v>0</v>
      </c>
      <c r="I26" s="39"/>
      <c r="J26" s="158"/>
    </row>
    <row r="27" spans="1:10" x14ac:dyDescent="0.3">
      <c r="A27" s="157" t="s">
        <v>465</v>
      </c>
      <c r="B27" s="131" t="s">
        <v>398</v>
      </c>
      <c r="C27" s="136" t="s">
        <v>394</v>
      </c>
      <c r="D27" s="50">
        <v>35.335000000000001</v>
      </c>
      <c r="E27" s="131">
        <v>7.44</v>
      </c>
      <c r="F27" s="111">
        <v>0.99</v>
      </c>
      <c r="G27" s="137">
        <v>0.15959999999999999</v>
      </c>
      <c r="H27" s="137">
        <f t="shared" si="0"/>
        <v>1.58004E-4</v>
      </c>
      <c r="I27" s="39"/>
      <c r="J27" s="158"/>
    </row>
    <row r="28" spans="1:10" x14ac:dyDescent="0.3">
      <c r="A28" s="157" t="s">
        <v>451</v>
      </c>
      <c r="B28" s="131" t="s">
        <v>398</v>
      </c>
      <c r="C28" s="136" t="s">
        <v>395</v>
      </c>
      <c r="D28" s="50">
        <v>5.6920000000000002</v>
      </c>
      <c r="E28" s="128">
        <v>1.3039000000000001</v>
      </c>
      <c r="F28" s="128"/>
      <c r="G28" s="137"/>
      <c r="H28" s="137">
        <f t="shared" si="0"/>
        <v>0</v>
      </c>
      <c r="I28" s="39"/>
      <c r="J28" s="158"/>
    </row>
    <row r="29" spans="1:10" x14ac:dyDescent="0.3">
      <c r="A29" s="157" t="s">
        <v>441</v>
      </c>
      <c r="B29" s="131" t="s">
        <v>398</v>
      </c>
      <c r="C29" s="136" t="s">
        <v>396</v>
      </c>
      <c r="D29" s="50">
        <v>0.67800000000000005</v>
      </c>
      <c r="E29" s="138">
        <v>0.15</v>
      </c>
      <c r="F29" s="138"/>
      <c r="G29" s="137"/>
      <c r="H29" s="137">
        <f t="shared" si="0"/>
        <v>0</v>
      </c>
      <c r="I29" s="39"/>
      <c r="J29" s="158"/>
    </row>
    <row r="30" spans="1:10" x14ac:dyDescent="0.3">
      <c r="A30" s="157" t="s">
        <v>453</v>
      </c>
      <c r="B30" s="131" t="s">
        <v>398</v>
      </c>
      <c r="C30" s="136" t="s">
        <v>394</v>
      </c>
      <c r="D30" s="50">
        <v>10.914</v>
      </c>
      <c r="E30" s="128">
        <v>2.2444999999999999</v>
      </c>
      <c r="F30" s="111">
        <v>0.05</v>
      </c>
      <c r="G30" s="137">
        <v>0.39200000000000002</v>
      </c>
      <c r="H30" s="137">
        <f t="shared" si="0"/>
        <v>1.9600000000000002E-5</v>
      </c>
      <c r="I30" s="39"/>
      <c r="J30" s="158"/>
    </row>
    <row r="31" spans="1:10" x14ac:dyDescent="0.3">
      <c r="A31" s="157" t="s">
        <v>459</v>
      </c>
      <c r="B31" s="131" t="s">
        <v>398</v>
      </c>
      <c r="C31" s="136" t="s">
        <v>394</v>
      </c>
      <c r="D31" s="50">
        <v>18.373999999999999</v>
      </c>
      <c r="E31" s="131">
        <v>1.74</v>
      </c>
      <c r="F31" s="111">
        <v>0.28999999999999998</v>
      </c>
      <c r="G31" s="137">
        <v>0.34510000000000002</v>
      </c>
      <c r="H31" s="137">
        <f t="shared" si="0"/>
        <v>1.0007899999999999E-4</v>
      </c>
      <c r="I31" s="39"/>
      <c r="J31" s="158"/>
    </row>
    <row r="32" spans="1:10" x14ac:dyDescent="0.3">
      <c r="A32" s="157" t="s">
        <v>457</v>
      </c>
      <c r="B32" s="131" t="s">
        <v>398</v>
      </c>
      <c r="C32" s="136" t="s">
        <v>394</v>
      </c>
      <c r="D32" s="50">
        <v>14.083</v>
      </c>
      <c r="E32" s="67">
        <v>3.75</v>
      </c>
      <c r="F32" s="111">
        <v>0.28999999999999998</v>
      </c>
      <c r="G32" s="137">
        <v>0.37330000000000041</v>
      </c>
      <c r="H32" s="137">
        <f t="shared" si="0"/>
        <v>1.0825700000000013E-4</v>
      </c>
      <c r="I32" s="39"/>
      <c r="J32" s="158"/>
    </row>
    <row r="33" spans="1:10" s="188" customFormat="1" ht="15" thickBot="1" x14ac:dyDescent="0.35">
      <c r="A33" s="180" t="s">
        <v>462</v>
      </c>
      <c r="B33" s="181" t="s">
        <v>398</v>
      </c>
      <c r="C33" s="182" t="s">
        <v>394</v>
      </c>
      <c r="D33" s="183">
        <v>23.228999999999999</v>
      </c>
      <c r="E33" s="181">
        <v>2.5</v>
      </c>
      <c r="F33" s="184">
        <v>0.43</v>
      </c>
      <c r="G33" s="185">
        <v>0</v>
      </c>
      <c r="H33" s="185">
        <f t="shared" si="0"/>
        <v>0</v>
      </c>
      <c r="I33" s="186"/>
      <c r="J33" s="187"/>
    </row>
    <row r="34" spans="1:10" x14ac:dyDescent="0.3">
      <c r="A34" s="150" t="s">
        <v>33</v>
      </c>
      <c r="B34" s="151" t="s">
        <v>399</v>
      </c>
      <c r="C34" s="152" t="s">
        <v>394</v>
      </c>
      <c r="D34" s="53">
        <v>23.923999999999999</v>
      </c>
      <c r="E34" s="151">
        <v>1.48</v>
      </c>
      <c r="F34" s="153">
        <v>0.98</v>
      </c>
      <c r="G34" s="154">
        <v>0.28029999999999999</v>
      </c>
      <c r="H34" s="154">
        <f t="shared" si="0"/>
        <v>2.7469399999999997E-4</v>
      </c>
      <c r="I34" s="155"/>
      <c r="J34" s="156"/>
    </row>
    <row r="35" spans="1:10" x14ac:dyDescent="0.3">
      <c r="A35" s="168" t="s">
        <v>35</v>
      </c>
      <c r="B35" s="131" t="s">
        <v>399</v>
      </c>
      <c r="C35" s="136" t="s">
        <v>395</v>
      </c>
      <c r="D35" s="50">
        <v>7.4379999999999997</v>
      </c>
      <c r="E35" s="128">
        <v>2.1126</v>
      </c>
      <c r="F35" s="128"/>
      <c r="G35" s="137"/>
      <c r="H35" s="137">
        <f t="shared" si="0"/>
        <v>0</v>
      </c>
      <c r="I35" s="39"/>
      <c r="J35" s="158"/>
    </row>
    <row r="36" spans="1:10" x14ac:dyDescent="0.3">
      <c r="A36" s="157" t="s">
        <v>36</v>
      </c>
      <c r="B36" s="131" t="s">
        <v>399</v>
      </c>
      <c r="C36" s="136" t="s">
        <v>400</v>
      </c>
      <c r="D36" s="50">
        <v>3.6150000000000002</v>
      </c>
      <c r="E36" s="138">
        <v>1.02</v>
      </c>
      <c r="F36" s="138"/>
      <c r="G36" s="137"/>
      <c r="H36" s="137">
        <f t="shared" si="0"/>
        <v>0</v>
      </c>
      <c r="I36" s="39"/>
      <c r="J36" s="158"/>
    </row>
    <row r="37" spans="1:10" x14ac:dyDescent="0.3">
      <c r="A37" s="157" t="s">
        <v>37</v>
      </c>
      <c r="B37" s="131" t="s">
        <v>399</v>
      </c>
      <c r="C37" s="136" t="s">
        <v>394</v>
      </c>
      <c r="D37" s="50">
        <v>28.494</v>
      </c>
      <c r="E37" s="131">
        <v>8.08</v>
      </c>
      <c r="F37" s="111">
        <v>0.57999999999999996</v>
      </c>
      <c r="G37" s="137">
        <v>0.24249999999999999</v>
      </c>
      <c r="H37" s="137">
        <f t="shared" si="0"/>
        <v>1.4065E-4</v>
      </c>
      <c r="I37" s="39"/>
      <c r="J37" s="158"/>
    </row>
    <row r="38" spans="1:10" x14ac:dyDescent="0.3">
      <c r="A38" s="157" t="s">
        <v>38</v>
      </c>
      <c r="B38" s="131" t="s">
        <v>399</v>
      </c>
      <c r="C38" s="136" t="s">
        <v>395</v>
      </c>
      <c r="D38" s="50">
        <v>4.5190000000000001</v>
      </c>
      <c r="E38" s="128">
        <v>0.86429999999999996</v>
      </c>
      <c r="F38" s="128"/>
      <c r="G38" s="137"/>
      <c r="H38" s="137">
        <f t="shared" si="0"/>
        <v>0</v>
      </c>
      <c r="I38" s="39"/>
      <c r="J38" s="158"/>
    </row>
    <row r="39" spans="1:10" x14ac:dyDescent="0.3">
      <c r="A39" s="157" t="s">
        <v>39</v>
      </c>
      <c r="B39" s="131" t="s">
        <v>399</v>
      </c>
      <c r="C39" s="136" t="s">
        <v>401</v>
      </c>
      <c r="D39" s="50">
        <v>0.749</v>
      </c>
      <c r="E39" s="138">
        <v>0.19</v>
      </c>
      <c r="F39" s="138"/>
      <c r="G39" s="137"/>
      <c r="H39" s="137">
        <f t="shared" si="0"/>
        <v>0</v>
      </c>
      <c r="I39" s="39"/>
      <c r="J39" s="158"/>
    </row>
    <row r="40" spans="1:10" x14ac:dyDescent="0.3">
      <c r="A40" s="157" t="s">
        <v>40</v>
      </c>
      <c r="B40" s="131" t="s">
        <v>399</v>
      </c>
      <c r="C40" s="136" t="s">
        <v>394</v>
      </c>
      <c r="D40" s="50">
        <v>29.564</v>
      </c>
      <c r="E40" s="131">
        <v>7.4</v>
      </c>
      <c r="F40" s="111">
        <v>0.97</v>
      </c>
      <c r="G40" s="137">
        <v>0.22539999999999999</v>
      </c>
      <c r="H40" s="137">
        <f t="shared" si="0"/>
        <v>2.1863799999999998E-4</v>
      </c>
      <c r="I40" s="39"/>
      <c r="J40" s="158"/>
    </row>
    <row r="41" spans="1:10" x14ac:dyDescent="0.3">
      <c r="A41" s="157" t="s">
        <v>41</v>
      </c>
      <c r="B41" s="131" t="s">
        <v>399</v>
      </c>
      <c r="C41" s="136" t="s">
        <v>395</v>
      </c>
      <c r="D41" s="50">
        <v>4.875</v>
      </c>
      <c r="E41" s="138">
        <v>1.2</v>
      </c>
      <c r="F41" s="138"/>
      <c r="G41" s="137"/>
      <c r="H41" s="137">
        <f t="shared" si="0"/>
        <v>0</v>
      </c>
      <c r="I41" s="39"/>
      <c r="J41" s="158"/>
    </row>
    <row r="42" spans="1:10" x14ac:dyDescent="0.3">
      <c r="A42" s="157" t="s">
        <v>42</v>
      </c>
      <c r="B42" s="131" t="s">
        <v>399</v>
      </c>
      <c r="C42" s="136" t="s">
        <v>402</v>
      </c>
      <c r="D42" s="50">
        <v>1.0589999999999999</v>
      </c>
      <c r="E42" s="138">
        <v>0.26</v>
      </c>
      <c r="F42" s="138"/>
      <c r="G42" s="137"/>
      <c r="H42" s="137">
        <f t="shared" si="0"/>
        <v>0</v>
      </c>
      <c r="I42" s="39"/>
      <c r="J42" s="158"/>
    </row>
    <row r="43" spans="1:10" x14ac:dyDescent="0.3">
      <c r="A43" s="157" t="s">
        <v>43</v>
      </c>
      <c r="B43" s="131" t="s">
        <v>399</v>
      </c>
      <c r="C43" s="136" t="s">
        <v>394</v>
      </c>
      <c r="D43" s="50">
        <v>19.247</v>
      </c>
      <c r="E43" s="131">
        <v>3.56</v>
      </c>
      <c r="F43" s="111">
        <v>0.5</v>
      </c>
      <c r="G43" s="137">
        <v>0.33539999999999998</v>
      </c>
      <c r="H43" s="137">
        <f t="shared" si="0"/>
        <v>1.6769999999999998E-4</v>
      </c>
      <c r="I43" s="39"/>
      <c r="J43" s="158"/>
    </row>
    <row r="44" spans="1:10" x14ac:dyDescent="0.3">
      <c r="A44" s="157" t="s">
        <v>44</v>
      </c>
      <c r="B44" s="131" t="s">
        <v>399</v>
      </c>
      <c r="C44" s="136" t="s">
        <v>394</v>
      </c>
      <c r="D44" s="50">
        <v>30.611000000000001</v>
      </c>
      <c r="E44" s="131">
        <v>3.94</v>
      </c>
      <c r="F44" s="111">
        <v>9.23</v>
      </c>
      <c r="G44" s="137">
        <v>0.21290000000000001</v>
      </c>
      <c r="H44" s="137">
        <f t="shared" si="0"/>
        <v>1.965067E-3</v>
      </c>
      <c r="I44" s="39"/>
      <c r="J44" s="158"/>
    </row>
    <row r="45" spans="1:10" x14ac:dyDescent="0.3">
      <c r="A45" s="157" t="s">
        <v>45</v>
      </c>
      <c r="B45" s="131" t="s">
        <v>399</v>
      </c>
      <c r="C45" s="136" t="s">
        <v>394</v>
      </c>
      <c r="D45" s="50">
        <v>13.553000000000001</v>
      </c>
      <c r="E45" s="128">
        <v>2.4022999999999999</v>
      </c>
      <c r="F45" s="111">
        <v>0</v>
      </c>
      <c r="G45" s="137">
        <v>0.42349999999999999</v>
      </c>
      <c r="H45" s="137">
        <f t="shared" si="0"/>
        <v>0</v>
      </c>
      <c r="I45" s="39"/>
      <c r="J45" s="158"/>
    </row>
    <row r="46" spans="1:10" ht="15" thickBot="1" x14ac:dyDescent="0.35">
      <c r="A46" s="159" t="s">
        <v>46</v>
      </c>
      <c r="B46" s="160" t="s">
        <v>399</v>
      </c>
      <c r="C46" s="161" t="s">
        <v>394</v>
      </c>
      <c r="D46" s="64">
        <v>9.9930000000000003</v>
      </c>
      <c r="E46" s="169">
        <v>2.0594000000000001</v>
      </c>
      <c r="F46" s="167">
        <v>0.28999999999999998</v>
      </c>
      <c r="G46" s="163">
        <v>0.4037</v>
      </c>
      <c r="H46" s="163">
        <f t="shared" si="0"/>
        <v>1.1707300000000001E-4</v>
      </c>
      <c r="I46" s="164"/>
      <c r="J46" s="165"/>
    </row>
    <row r="47" spans="1:10" x14ac:dyDescent="0.3">
      <c r="A47" s="150" t="s">
        <v>47</v>
      </c>
      <c r="B47" s="151" t="s">
        <v>403</v>
      </c>
      <c r="C47" s="152" t="s">
        <v>394</v>
      </c>
      <c r="D47" s="53">
        <v>20.622</v>
      </c>
      <c r="E47" s="151">
        <v>2.12</v>
      </c>
      <c r="F47" s="153">
        <v>0.49</v>
      </c>
      <c r="G47" s="154">
        <v>0.31190000000000001</v>
      </c>
      <c r="H47" s="154">
        <f t="shared" si="0"/>
        <v>1.52831E-4</v>
      </c>
      <c r="I47" s="155"/>
      <c r="J47" s="156"/>
    </row>
    <row r="48" spans="1:10" x14ac:dyDescent="0.3">
      <c r="A48" s="157" t="s">
        <v>48</v>
      </c>
      <c r="B48" s="131" t="s">
        <v>403</v>
      </c>
      <c r="C48" s="136" t="s">
        <v>395</v>
      </c>
      <c r="D48" s="50">
        <v>3.33</v>
      </c>
      <c r="E48" s="138">
        <v>1.24</v>
      </c>
      <c r="F48" s="138"/>
      <c r="G48" s="137"/>
      <c r="H48" s="137">
        <f t="shared" si="0"/>
        <v>0</v>
      </c>
      <c r="I48" s="39"/>
      <c r="J48" s="158"/>
    </row>
    <row r="49" spans="1:10" x14ac:dyDescent="0.3">
      <c r="A49" s="157" t="s">
        <v>49</v>
      </c>
      <c r="B49" s="131" t="s">
        <v>403</v>
      </c>
      <c r="C49" s="136" t="s">
        <v>404</v>
      </c>
      <c r="D49" s="50">
        <v>2.9809999999999999</v>
      </c>
      <c r="E49" s="138">
        <v>0.28999999999999998</v>
      </c>
      <c r="F49" s="138"/>
      <c r="G49" s="137"/>
      <c r="H49" s="137">
        <f t="shared" si="0"/>
        <v>0</v>
      </c>
      <c r="I49" s="39"/>
      <c r="J49" s="158"/>
    </row>
    <row r="50" spans="1:10" x14ac:dyDescent="0.3">
      <c r="A50" s="157" t="s">
        <v>50</v>
      </c>
      <c r="B50" s="131" t="s">
        <v>403</v>
      </c>
      <c r="C50" s="136" t="s">
        <v>405</v>
      </c>
      <c r="D50" s="50">
        <v>0.57899999999999996</v>
      </c>
      <c r="E50" s="138">
        <v>0.26</v>
      </c>
      <c r="F50" s="138"/>
      <c r="G50" s="137"/>
      <c r="H50" s="137">
        <f t="shared" si="0"/>
        <v>0</v>
      </c>
      <c r="I50" s="39"/>
      <c r="J50" s="158"/>
    </row>
    <row r="51" spans="1:10" x14ac:dyDescent="0.3">
      <c r="A51" s="157" t="s">
        <v>51</v>
      </c>
      <c r="B51" s="131" t="s">
        <v>403</v>
      </c>
      <c r="C51" s="136" t="s">
        <v>394</v>
      </c>
      <c r="D51" s="50">
        <v>14.452999999999999</v>
      </c>
      <c r="E51" s="128">
        <v>3.1012</v>
      </c>
      <c r="F51" s="111">
        <v>0.62</v>
      </c>
      <c r="G51" s="137">
        <v>0.3639</v>
      </c>
      <c r="H51" s="137">
        <f t="shared" si="0"/>
        <v>2.2561799999999999E-4</v>
      </c>
      <c r="I51" s="39"/>
      <c r="J51" s="158"/>
    </row>
    <row r="52" spans="1:10" x14ac:dyDescent="0.3">
      <c r="A52" s="168" t="s">
        <v>52</v>
      </c>
      <c r="B52" s="131" t="s">
        <v>403</v>
      </c>
      <c r="C52" s="136" t="s">
        <v>395</v>
      </c>
      <c r="D52" s="50">
        <v>4.5940000000000003</v>
      </c>
      <c r="E52" s="128">
        <v>1.2741</v>
      </c>
      <c r="F52" s="128"/>
      <c r="G52" s="137"/>
      <c r="H52" s="137">
        <f t="shared" si="0"/>
        <v>0</v>
      </c>
      <c r="I52" s="39"/>
      <c r="J52" s="158"/>
    </row>
    <row r="53" spans="1:10" x14ac:dyDescent="0.3">
      <c r="A53" s="157" t="s">
        <v>53</v>
      </c>
      <c r="B53" s="131" t="s">
        <v>403</v>
      </c>
      <c r="C53" s="136" t="s">
        <v>404</v>
      </c>
      <c r="D53" s="50">
        <v>1.6930000000000001</v>
      </c>
      <c r="E53" s="138">
        <v>0.59</v>
      </c>
      <c r="F53" s="138"/>
      <c r="G53" s="137"/>
      <c r="H53" s="137">
        <f t="shared" si="0"/>
        <v>0</v>
      </c>
      <c r="I53" s="39"/>
      <c r="J53" s="158"/>
    </row>
    <row r="54" spans="1:10" x14ac:dyDescent="0.3">
      <c r="A54" s="157" t="s">
        <v>54</v>
      </c>
      <c r="B54" s="131" t="s">
        <v>403</v>
      </c>
      <c r="C54" s="136" t="s">
        <v>405</v>
      </c>
      <c r="D54" s="50">
        <v>0.78500000000000003</v>
      </c>
      <c r="E54" s="138">
        <v>0.08</v>
      </c>
      <c r="F54" s="138"/>
      <c r="G54" s="137"/>
      <c r="H54" s="137">
        <f t="shared" si="0"/>
        <v>0</v>
      </c>
      <c r="I54" s="39"/>
      <c r="J54" s="158"/>
    </row>
    <row r="55" spans="1:10" x14ac:dyDescent="0.3">
      <c r="A55" s="157" t="s">
        <v>55</v>
      </c>
      <c r="B55" s="131" t="s">
        <v>403</v>
      </c>
      <c r="C55" s="136" t="s">
        <v>394</v>
      </c>
      <c r="D55" s="50">
        <v>29.143999999999998</v>
      </c>
      <c r="E55" s="131">
        <v>4.7</v>
      </c>
      <c r="F55" s="111">
        <v>0</v>
      </c>
      <c r="G55" s="137">
        <v>0.2382</v>
      </c>
      <c r="H55" s="137">
        <f t="shared" si="0"/>
        <v>0</v>
      </c>
      <c r="I55" s="39"/>
      <c r="J55" s="158"/>
    </row>
    <row r="56" spans="1:10" x14ac:dyDescent="0.3">
      <c r="A56" s="157" t="s">
        <v>56</v>
      </c>
      <c r="B56" s="131" t="s">
        <v>403</v>
      </c>
      <c r="C56" s="136" t="s">
        <v>395</v>
      </c>
      <c r="D56" s="50">
        <v>5.4240000000000004</v>
      </c>
      <c r="E56" s="128">
        <v>1.2272000000000001</v>
      </c>
      <c r="F56" s="128"/>
      <c r="G56" s="137"/>
      <c r="H56" s="137">
        <f t="shared" si="0"/>
        <v>0</v>
      </c>
      <c r="I56" s="39"/>
      <c r="J56" s="158"/>
    </row>
    <row r="57" spans="1:10" x14ac:dyDescent="0.3">
      <c r="A57" s="157" t="s">
        <v>57</v>
      </c>
      <c r="B57" s="131" t="s">
        <v>403</v>
      </c>
      <c r="C57" s="136" t="s">
        <v>404</v>
      </c>
      <c r="D57" s="50">
        <v>4.4139999999999997</v>
      </c>
      <c r="E57" s="128">
        <v>1.1031</v>
      </c>
      <c r="F57" s="128"/>
      <c r="G57" s="137"/>
      <c r="H57" s="137">
        <f t="shared" si="0"/>
        <v>0</v>
      </c>
      <c r="I57" s="39"/>
      <c r="J57" s="158"/>
    </row>
    <row r="58" spans="1:10" x14ac:dyDescent="0.3">
      <c r="A58" s="157" t="s">
        <v>58</v>
      </c>
      <c r="B58" s="131" t="s">
        <v>403</v>
      </c>
      <c r="C58" s="136" t="s">
        <v>405</v>
      </c>
      <c r="D58" s="50">
        <v>3.0659999999999998</v>
      </c>
      <c r="E58" s="138">
        <v>1.32</v>
      </c>
      <c r="F58" s="138"/>
      <c r="G58" s="137"/>
      <c r="H58" s="137">
        <f t="shared" si="0"/>
        <v>0</v>
      </c>
      <c r="I58" s="39"/>
      <c r="J58" s="158"/>
    </row>
    <row r="59" spans="1:10" x14ac:dyDescent="0.3">
      <c r="A59" s="157" t="s">
        <v>59</v>
      </c>
      <c r="B59" s="131" t="s">
        <v>403</v>
      </c>
      <c r="C59" s="136" t="s">
        <v>394</v>
      </c>
      <c r="D59" s="50">
        <v>8.0500000000000007</v>
      </c>
      <c r="E59" s="128">
        <v>0.96309999999999996</v>
      </c>
      <c r="F59" s="111">
        <v>0.15</v>
      </c>
      <c r="G59" s="137">
        <v>0.4269</v>
      </c>
      <c r="H59" s="137">
        <f t="shared" si="0"/>
        <v>6.4034999999999993E-5</v>
      </c>
      <c r="I59" s="39"/>
      <c r="J59" s="158"/>
    </row>
    <row r="60" spans="1:10" x14ac:dyDescent="0.3">
      <c r="A60" s="157" t="s">
        <v>60</v>
      </c>
      <c r="B60" s="131" t="s">
        <v>403</v>
      </c>
      <c r="C60" s="136" t="s">
        <v>394</v>
      </c>
      <c r="D60" s="50">
        <v>24.007999999999999</v>
      </c>
      <c r="E60" s="131">
        <v>4.76</v>
      </c>
      <c r="F60" s="111">
        <v>0.68</v>
      </c>
      <c r="G60" s="137">
        <v>0.29160000000000003</v>
      </c>
      <c r="H60" s="137">
        <f t="shared" si="0"/>
        <v>1.9828800000000005E-4</v>
      </c>
      <c r="I60" s="39"/>
      <c r="J60" s="158"/>
    </row>
    <row r="61" spans="1:10" x14ac:dyDescent="0.3">
      <c r="A61" s="157" t="s">
        <v>61</v>
      </c>
      <c r="B61" s="131" t="s">
        <v>403</v>
      </c>
      <c r="C61" s="136" t="s">
        <v>394</v>
      </c>
      <c r="D61" s="50">
        <v>11.895</v>
      </c>
      <c r="E61" s="128">
        <v>2.1724000000000001</v>
      </c>
      <c r="F61" s="111">
        <v>0.15</v>
      </c>
      <c r="G61" s="137">
        <v>0.38879999999999998</v>
      </c>
      <c r="H61" s="137">
        <f t="shared" si="0"/>
        <v>5.831999999999999E-5</v>
      </c>
      <c r="I61" s="39"/>
      <c r="J61" s="158"/>
    </row>
    <row r="62" spans="1:10" ht="15" thickBot="1" x14ac:dyDescent="0.35">
      <c r="A62" s="159" t="s">
        <v>62</v>
      </c>
      <c r="B62" s="160" t="s">
        <v>403</v>
      </c>
      <c r="C62" s="161" t="s">
        <v>394</v>
      </c>
      <c r="D62" s="64">
        <v>11.597</v>
      </c>
      <c r="E62" s="169">
        <v>2.1911</v>
      </c>
      <c r="F62" s="167">
        <v>0.19</v>
      </c>
      <c r="G62" s="163">
        <v>0.39560000000000001</v>
      </c>
      <c r="H62" s="163">
        <f t="shared" si="0"/>
        <v>7.5164000000000001E-5</v>
      </c>
      <c r="I62" s="164"/>
      <c r="J62" s="165"/>
    </row>
    <row r="63" spans="1:10" x14ac:dyDescent="0.3">
      <c r="A63" s="150" t="s">
        <v>63</v>
      </c>
      <c r="B63" s="151" t="s">
        <v>406</v>
      </c>
      <c r="C63" s="152" t="s">
        <v>394</v>
      </c>
      <c r="D63" s="53">
        <v>31.263999999999999</v>
      </c>
      <c r="E63" s="151">
        <v>4.54</v>
      </c>
      <c r="F63" s="170">
        <v>0.57999999999999996</v>
      </c>
      <c r="G63" s="154">
        <v>0.30530000000000002</v>
      </c>
      <c r="H63" s="154">
        <f t="shared" si="0"/>
        <v>1.7707400000000002E-4</v>
      </c>
      <c r="I63" s="155"/>
      <c r="J63" s="156"/>
    </row>
    <row r="64" spans="1:10" x14ac:dyDescent="0.3">
      <c r="A64" s="157" t="s">
        <v>64</v>
      </c>
      <c r="B64" s="131" t="s">
        <v>406</v>
      </c>
      <c r="C64" s="136" t="s">
        <v>395</v>
      </c>
      <c r="D64" s="50">
        <v>39.576999999999998</v>
      </c>
      <c r="E64" s="131">
        <v>6.54</v>
      </c>
      <c r="F64" s="131"/>
      <c r="G64" s="137"/>
      <c r="H64" s="137">
        <f t="shared" si="0"/>
        <v>0</v>
      </c>
      <c r="I64" s="39"/>
      <c r="J64" s="158"/>
    </row>
    <row r="65" spans="1:10" x14ac:dyDescent="0.3">
      <c r="A65" s="157" t="s">
        <v>65</v>
      </c>
      <c r="B65" s="131" t="s">
        <v>406</v>
      </c>
      <c r="C65" s="136" t="s">
        <v>407</v>
      </c>
      <c r="D65" s="50">
        <v>8.1129999999999995</v>
      </c>
      <c r="E65" s="128">
        <v>0.98880000000000001</v>
      </c>
      <c r="F65" s="128"/>
      <c r="G65" s="137"/>
      <c r="H65" s="137">
        <f t="shared" si="0"/>
        <v>0</v>
      </c>
      <c r="I65" s="39"/>
      <c r="J65" s="158"/>
    </row>
    <row r="66" spans="1:10" s="188" customFormat="1" x14ac:dyDescent="0.3">
      <c r="A66" s="189" t="s">
        <v>66</v>
      </c>
      <c r="B66" s="190" t="s">
        <v>406</v>
      </c>
      <c r="C66" s="191" t="s">
        <v>394</v>
      </c>
      <c r="D66" s="192">
        <v>27.843</v>
      </c>
      <c r="E66" s="190">
        <v>3.1</v>
      </c>
      <c r="F66" s="193">
        <v>1.57</v>
      </c>
      <c r="G66" s="194">
        <v>0</v>
      </c>
      <c r="H66" s="194">
        <f t="shared" si="0"/>
        <v>0</v>
      </c>
      <c r="I66" s="195"/>
      <c r="J66" s="196"/>
    </row>
    <row r="67" spans="1:10" x14ac:dyDescent="0.3">
      <c r="A67" s="157" t="s">
        <v>67</v>
      </c>
      <c r="B67" s="131" t="s">
        <v>406</v>
      </c>
      <c r="C67" s="136" t="s">
        <v>395</v>
      </c>
      <c r="D67" s="50">
        <v>32.195999999999998</v>
      </c>
      <c r="E67" s="131">
        <v>8.32</v>
      </c>
      <c r="F67" s="131"/>
      <c r="G67" s="137"/>
      <c r="H67" s="137">
        <f t="shared" si="0"/>
        <v>0</v>
      </c>
      <c r="I67" s="39"/>
      <c r="J67" s="158"/>
    </row>
    <row r="68" spans="1:10" x14ac:dyDescent="0.3">
      <c r="A68" s="157" t="s">
        <v>68</v>
      </c>
      <c r="B68" s="131" t="s">
        <v>406</v>
      </c>
      <c r="C68" s="136" t="s">
        <v>408</v>
      </c>
      <c r="D68" s="50">
        <v>11.144</v>
      </c>
      <c r="E68" s="128">
        <v>2.0331000000000001</v>
      </c>
      <c r="F68" s="128"/>
      <c r="G68" s="137"/>
      <c r="H68" s="137">
        <f t="shared" si="0"/>
        <v>0</v>
      </c>
      <c r="I68" s="39"/>
      <c r="J68" s="158"/>
    </row>
    <row r="69" spans="1:10" x14ac:dyDescent="0.3">
      <c r="A69" s="168" t="s">
        <v>69</v>
      </c>
      <c r="B69" s="131" t="s">
        <v>406</v>
      </c>
      <c r="C69" s="136" t="s">
        <v>394</v>
      </c>
      <c r="D69" s="50">
        <v>43.308</v>
      </c>
      <c r="E69" s="131">
        <v>13.4</v>
      </c>
      <c r="F69" s="111">
        <v>0.19</v>
      </c>
      <c r="G69" s="137">
        <v>6.0100000000000001E-2</v>
      </c>
      <c r="H69" s="137">
        <f t="shared" ref="H69:H132" si="1">((F69/1000)*G69/100)*100</f>
        <v>1.1419E-5</v>
      </c>
      <c r="I69" s="39"/>
      <c r="J69" s="158"/>
    </row>
    <row r="70" spans="1:10" x14ac:dyDescent="0.3">
      <c r="A70" s="157" t="s">
        <v>70</v>
      </c>
      <c r="B70" s="131" t="s">
        <v>406</v>
      </c>
      <c r="C70" s="136" t="s">
        <v>395</v>
      </c>
      <c r="D70" s="50">
        <v>32.270000000000003</v>
      </c>
      <c r="E70" s="131">
        <v>0.98</v>
      </c>
      <c r="F70" s="131"/>
      <c r="G70" s="137"/>
      <c r="H70" s="137">
        <f t="shared" si="1"/>
        <v>0</v>
      </c>
      <c r="I70" s="39"/>
      <c r="J70" s="158"/>
    </row>
    <row r="71" spans="1:10" x14ac:dyDescent="0.3">
      <c r="A71" s="157" t="s">
        <v>71</v>
      </c>
      <c r="B71" s="131" t="s">
        <v>406</v>
      </c>
      <c r="C71" s="136" t="s">
        <v>407</v>
      </c>
      <c r="D71" s="50">
        <v>27.207999999999998</v>
      </c>
      <c r="E71" s="131">
        <v>1.36</v>
      </c>
      <c r="F71" s="131"/>
      <c r="G71" s="137"/>
      <c r="H71" s="137">
        <f t="shared" si="1"/>
        <v>0</v>
      </c>
      <c r="I71" s="39"/>
      <c r="J71" s="158"/>
    </row>
    <row r="72" spans="1:10" s="188" customFormat="1" x14ac:dyDescent="0.3">
      <c r="A72" s="189" t="s">
        <v>72</v>
      </c>
      <c r="B72" s="190" t="s">
        <v>406</v>
      </c>
      <c r="C72" s="191" t="s">
        <v>394</v>
      </c>
      <c r="D72" s="192">
        <v>35.726999999999997</v>
      </c>
      <c r="E72" s="190">
        <v>12.44</v>
      </c>
      <c r="F72" s="193">
        <v>0.86</v>
      </c>
      <c r="G72" s="194">
        <v>0</v>
      </c>
      <c r="H72" s="194">
        <f t="shared" si="1"/>
        <v>0</v>
      </c>
      <c r="I72" s="195"/>
      <c r="J72" s="196"/>
    </row>
    <row r="73" spans="1:10" s="188" customFormat="1" x14ac:dyDescent="0.3">
      <c r="A73" s="189" t="s">
        <v>73</v>
      </c>
      <c r="B73" s="190" t="s">
        <v>406</v>
      </c>
      <c r="C73" s="191" t="s">
        <v>394</v>
      </c>
      <c r="D73" s="192">
        <v>35.18</v>
      </c>
      <c r="E73" s="190">
        <v>6.58</v>
      </c>
      <c r="F73" s="193">
        <v>1.27</v>
      </c>
      <c r="G73" s="194">
        <v>0</v>
      </c>
      <c r="H73" s="194">
        <f t="shared" si="1"/>
        <v>0</v>
      </c>
      <c r="I73" s="195"/>
      <c r="J73" s="196"/>
    </row>
    <row r="74" spans="1:10" s="188" customFormat="1" x14ac:dyDescent="0.3">
      <c r="A74" s="189" t="s">
        <v>74</v>
      </c>
      <c r="B74" s="190" t="s">
        <v>406</v>
      </c>
      <c r="C74" s="191" t="s">
        <v>394</v>
      </c>
      <c r="D74" s="192">
        <v>34.317</v>
      </c>
      <c r="E74" s="190">
        <v>5.58</v>
      </c>
      <c r="F74" s="193">
        <v>1.04</v>
      </c>
      <c r="G74" s="194">
        <v>0</v>
      </c>
      <c r="H74" s="194">
        <f t="shared" si="1"/>
        <v>0</v>
      </c>
      <c r="I74" s="195"/>
      <c r="J74" s="196"/>
    </row>
    <row r="75" spans="1:10" s="188" customFormat="1" ht="15" thickBot="1" x14ac:dyDescent="0.35">
      <c r="A75" s="180" t="s">
        <v>75</v>
      </c>
      <c r="B75" s="181" t="s">
        <v>406</v>
      </c>
      <c r="C75" s="182" t="s">
        <v>394</v>
      </c>
      <c r="D75" s="183">
        <v>35.021000000000001</v>
      </c>
      <c r="E75" s="181">
        <v>8.14</v>
      </c>
      <c r="F75" s="197">
        <v>1.17</v>
      </c>
      <c r="G75" s="185">
        <v>0</v>
      </c>
      <c r="H75" s="185">
        <f t="shared" si="1"/>
        <v>0</v>
      </c>
      <c r="I75" s="186"/>
      <c r="J75" s="187"/>
    </row>
    <row r="76" spans="1:10" s="188" customFormat="1" x14ac:dyDescent="0.3">
      <c r="A76" s="198" t="s">
        <v>76</v>
      </c>
      <c r="B76" s="199" t="s">
        <v>409</v>
      </c>
      <c r="C76" s="200" t="s">
        <v>394</v>
      </c>
      <c r="D76" s="201">
        <v>22.859000000000002</v>
      </c>
      <c r="E76" s="199"/>
      <c r="F76" s="202">
        <v>1.01</v>
      </c>
      <c r="G76" s="203">
        <v>0</v>
      </c>
      <c r="H76" s="203">
        <f t="shared" si="1"/>
        <v>0</v>
      </c>
      <c r="I76" s="204"/>
      <c r="J76" s="205"/>
    </row>
    <row r="77" spans="1:10" x14ac:dyDescent="0.3">
      <c r="A77" s="157" t="s">
        <v>77</v>
      </c>
      <c r="B77" s="131" t="s">
        <v>409</v>
      </c>
      <c r="C77" s="136" t="s">
        <v>395</v>
      </c>
      <c r="D77" s="50">
        <v>24.974</v>
      </c>
      <c r="E77" s="131">
        <v>3.22</v>
      </c>
      <c r="F77" s="131"/>
      <c r="G77" s="137"/>
      <c r="H77" s="137">
        <f t="shared" si="1"/>
        <v>0</v>
      </c>
      <c r="I77" s="39"/>
      <c r="J77" s="158"/>
    </row>
    <row r="78" spans="1:10" x14ac:dyDescent="0.3">
      <c r="A78" s="157" t="s">
        <v>78</v>
      </c>
      <c r="B78" s="131" t="s">
        <v>409</v>
      </c>
      <c r="C78" s="136" t="s">
        <v>404</v>
      </c>
      <c r="D78" s="50">
        <v>6.2969999999999997</v>
      </c>
      <c r="E78" s="128">
        <v>0.67020000000000002</v>
      </c>
      <c r="F78" s="128"/>
      <c r="G78" s="137"/>
      <c r="H78" s="137">
        <f t="shared" si="1"/>
        <v>0</v>
      </c>
      <c r="I78" s="39"/>
      <c r="J78" s="158"/>
    </row>
    <row r="79" spans="1:10" s="188" customFormat="1" x14ac:dyDescent="0.3">
      <c r="A79" s="189" t="s">
        <v>79</v>
      </c>
      <c r="B79" s="190" t="s">
        <v>409</v>
      </c>
      <c r="C79" s="191" t="s">
        <v>394</v>
      </c>
      <c r="D79" s="192">
        <v>37.979999999999997</v>
      </c>
      <c r="E79" s="190">
        <v>8.5</v>
      </c>
      <c r="F79" s="193">
        <v>1.18</v>
      </c>
      <c r="G79" s="194">
        <v>0</v>
      </c>
      <c r="H79" s="194">
        <f t="shared" si="1"/>
        <v>0</v>
      </c>
      <c r="I79" s="195"/>
      <c r="J79" s="196"/>
    </row>
    <row r="80" spans="1:10" x14ac:dyDescent="0.3">
      <c r="A80" s="157" t="s">
        <v>80</v>
      </c>
      <c r="B80" s="131" t="s">
        <v>409</v>
      </c>
      <c r="C80" s="136" t="s">
        <v>395</v>
      </c>
      <c r="D80" s="50">
        <v>28.837</v>
      </c>
      <c r="E80" s="131">
        <v>5.48</v>
      </c>
      <c r="F80" s="131"/>
      <c r="G80" s="137"/>
      <c r="H80" s="137">
        <f t="shared" si="1"/>
        <v>0</v>
      </c>
      <c r="I80" s="39"/>
      <c r="J80" s="158"/>
    </row>
    <row r="81" spans="1:10" x14ac:dyDescent="0.3">
      <c r="A81" s="157" t="s">
        <v>81</v>
      </c>
      <c r="B81" s="131" t="s">
        <v>409</v>
      </c>
      <c r="C81" s="136" t="s">
        <v>407</v>
      </c>
      <c r="D81" s="50">
        <v>14.666</v>
      </c>
      <c r="E81" s="128">
        <v>3.7873000000000001</v>
      </c>
      <c r="F81" s="128"/>
      <c r="G81" s="137"/>
      <c r="H81" s="137">
        <f t="shared" si="1"/>
        <v>0</v>
      </c>
      <c r="I81" s="39"/>
      <c r="J81" s="158"/>
    </row>
    <row r="82" spans="1:10" x14ac:dyDescent="0.3">
      <c r="A82" s="157" t="s">
        <v>82</v>
      </c>
      <c r="B82" s="131" t="s">
        <v>409</v>
      </c>
      <c r="C82" s="136" t="s">
        <v>394</v>
      </c>
      <c r="D82" s="50">
        <v>35.875</v>
      </c>
      <c r="E82" s="131">
        <v>5.44</v>
      </c>
      <c r="F82" s="111">
        <v>2.1800000000000002</v>
      </c>
      <c r="G82" s="137">
        <v>0.16389999999999999</v>
      </c>
      <c r="H82" s="137">
        <f t="shared" si="1"/>
        <v>3.5730199999999999E-4</v>
      </c>
      <c r="I82" s="39"/>
      <c r="J82" s="158"/>
    </row>
    <row r="83" spans="1:10" x14ac:dyDescent="0.3">
      <c r="A83" s="157" t="s">
        <v>83</v>
      </c>
      <c r="B83" s="131" t="s">
        <v>409</v>
      </c>
      <c r="C83" s="136" t="s">
        <v>395</v>
      </c>
      <c r="D83" s="50">
        <v>29.062000000000001</v>
      </c>
      <c r="E83" s="131">
        <v>2.98</v>
      </c>
      <c r="F83" s="131"/>
      <c r="G83" s="137"/>
      <c r="H83" s="137">
        <f t="shared" si="1"/>
        <v>0</v>
      </c>
      <c r="I83" s="39"/>
      <c r="J83" s="158"/>
    </row>
    <row r="84" spans="1:10" x14ac:dyDescent="0.3">
      <c r="A84" s="171" t="s">
        <v>84</v>
      </c>
      <c r="B84" s="131" t="s">
        <v>409</v>
      </c>
      <c r="C84" s="140" t="s">
        <v>401</v>
      </c>
      <c r="D84" s="50">
        <v>9.3989999999999991</v>
      </c>
      <c r="E84" s="128">
        <v>0.77054</v>
      </c>
      <c r="F84" s="128"/>
      <c r="G84" s="137"/>
      <c r="H84" s="137">
        <f t="shared" si="1"/>
        <v>0</v>
      </c>
      <c r="I84" s="39"/>
      <c r="J84" s="158"/>
    </row>
    <row r="85" spans="1:10" x14ac:dyDescent="0.3">
      <c r="A85" s="157" t="s">
        <v>85</v>
      </c>
      <c r="B85" s="131" t="s">
        <v>409</v>
      </c>
      <c r="C85" s="136" t="s">
        <v>394</v>
      </c>
      <c r="D85" s="50">
        <v>18.59</v>
      </c>
      <c r="E85" s="131">
        <v>2.2400000000000002</v>
      </c>
      <c r="F85" s="111">
        <v>1.18</v>
      </c>
      <c r="G85" s="137">
        <v>2683</v>
      </c>
      <c r="H85" s="137">
        <f t="shared" si="1"/>
        <v>3.1659399999999995</v>
      </c>
      <c r="I85" s="39"/>
      <c r="J85" s="158"/>
    </row>
    <row r="86" spans="1:10" x14ac:dyDescent="0.3">
      <c r="A86" s="157" t="s">
        <v>86</v>
      </c>
      <c r="B86" s="131" t="s">
        <v>409</v>
      </c>
      <c r="C86" s="136" t="s">
        <v>394</v>
      </c>
      <c r="D86" s="50">
        <v>19.016999999999999</v>
      </c>
      <c r="E86" s="131">
        <v>5.38</v>
      </c>
      <c r="F86" s="111">
        <v>0.85</v>
      </c>
      <c r="G86" s="137">
        <v>0.16619999999999999</v>
      </c>
      <c r="H86" s="137">
        <f t="shared" si="1"/>
        <v>1.4126999999999998E-4</v>
      </c>
      <c r="I86" s="39"/>
      <c r="J86" s="158"/>
    </row>
    <row r="87" spans="1:10" x14ac:dyDescent="0.3">
      <c r="A87" s="157" t="s">
        <v>87</v>
      </c>
      <c r="B87" s="131" t="s">
        <v>409</v>
      </c>
      <c r="C87" s="136" t="s">
        <v>394</v>
      </c>
      <c r="D87" s="50">
        <v>36.28</v>
      </c>
      <c r="E87" s="131">
        <v>5.98</v>
      </c>
      <c r="F87" s="111">
        <v>2.87</v>
      </c>
      <c r="G87" s="137">
        <v>0.16200000000000001</v>
      </c>
      <c r="H87" s="137">
        <f t="shared" si="1"/>
        <v>4.6494000000000006E-4</v>
      </c>
      <c r="I87" s="39"/>
      <c r="J87" s="158"/>
    </row>
    <row r="88" spans="1:10" ht="15" thickBot="1" x14ac:dyDescent="0.35">
      <c r="A88" s="159" t="s">
        <v>88</v>
      </c>
      <c r="B88" s="160" t="s">
        <v>409</v>
      </c>
      <c r="C88" s="161" t="s">
        <v>394</v>
      </c>
      <c r="D88" s="64">
        <v>29.021000000000001</v>
      </c>
      <c r="E88" s="160">
        <v>3.26</v>
      </c>
      <c r="F88" s="167">
        <v>0.82</v>
      </c>
      <c r="G88" s="163">
        <v>0.2321</v>
      </c>
      <c r="H88" s="163">
        <f t="shared" si="1"/>
        <v>1.9032199999999998E-4</v>
      </c>
      <c r="I88" s="164"/>
      <c r="J88" s="165"/>
    </row>
    <row r="89" spans="1:10" x14ac:dyDescent="0.3">
      <c r="A89" s="150" t="s">
        <v>89</v>
      </c>
      <c r="B89" s="151" t="s">
        <v>410</v>
      </c>
      <c r="C89" s="152" t="s">
        <v>394</v>
      </c>
      <c r="D89" s="53">
        <v>40.563000000000002</v>
      </c>
      <c r="E89" s="151">
        <v>3.02</v>
      </c>
      <c r="F89" s="153">
        <v>1.44</v>
      </c>
      <c r="G89" s="154">
        <v>0.10680000000000001</v>
      </c>
      <c r="H89" s="154">
        <f t="shared" si="1"/>
        <v>1.5379200000000001E-4</v>
      </c>
      <c r="I89" s="155"/>
      <c r="J89" s="156"/>
    </row>
    <row r="90" spans="1:10" x14ac:dyDescent="0.3">
      <c r="A90" s="157" t="s">
        <v>90</v>
      </c>
      <c r="B90" s="131" t="s">
        <v>410</v>
      </c>
      <c r="C90" s="136" t="s">
        <v>395</v>
      </c>
      <c r="D90" s="50">
        <v>45.954000000000001</v>
      </c>
      <c r="E90" s="131">
        <v>3.26</v>
      </c>
      <c r="F90" s="131"/>
      <c r="G90" s="137"/>
      <c r="H90" s="137">
        <f t="shared" si="1"/>
        <v>0</v>
      </c>
      <c r="I90" s="39"/>
      <c r="J90" s="158"/>
    </row>
    <row r="91" spans="1:10" x14ac:dyDescent="0.3">
      <c r="A91" s="157" t="s">
        <v>91</v>
      </c>
      <c r="B91" s="131" t="s">
        <v>410</v>
      </c>
      <c r="C91" s="136" t="s">
        <v>407</v>
      </c>
      <c r="D91" s="50">
        <v>8.9770000000000003</v>
      </c>
      <c r="E91" s="128">
        <v>1.5182</v>
      </c>
      <c r="F91" s="128"/>
      <c r="G91" s="137"/>
      <c r="H91" s="137">
        <f t="shared" si="1"/>
        <v>0</v>
      </c>
      <c r="I91" s="39"/>
      <c r="J91" s="158"/>
    </row>
    <row r="92" spans="1:10" x14ac:dyDescent="0.3">
      <c r="A92" s="157" t="s">
        <v>92</v>
      </c>
      <c r="B92" s="131" t="s">
        <v>410</v>
      </c>
      <c r="C92" s="136" t="s">
        <v>394</v>
      </c>
      <c r="D92" s="50">
        <v>37.58</v>
      </c>
      <c r="E92" s="131">
        <v>3.32</v>
      </c>
      <c r="F92" s="111">
        <v>0.87</v>
      </c>
      <c r="G92" s="137">
        <v>0.1474</v>
      </c>
      <c r="H92" s="137">
        <f t="shared" si="1"/>
        <v>1.28238E-4</v>
      </c>
      <c r="I92" s="39"/>
      <c r="J92" s="158"/>
    </row>
    <row r="93" spans="1:10" x14ac:dyDescent="0.3">
      <c r="A93" s="157" t="s">
        <v>93</v>
      </c>
      <c r="B93" s="131" t="s">
        <v>410</v>
      </c>
      <c r="C93" s="136" t="s">
        <v>395</v>
      </c>
      <c r="D93" s="50">
        <v>10.536</v>
      </c>
      <c r="E93" s="128">
        <v>1.8347</v>
      </c>
      <c r="F93" s="128"/>
      <c r="G93" s="137"/>
      <c r="H93" s="137">
        <f t="shared" si="1"/>
        <v>0</v>
      </c>
      <c r="I93" s="39"/>
      <c r="J93" s="158"/>
    </row>
    <row r="94" spans="1:10" x14ac:dyDescent="0.3">
      <c r="A94" s="157" t="s">
        <v>94</v>
      </c>
      <c r="B94" s="131" t="s">
        <v>410</v>
      </c>
      <c r="C94" s="136" t="s">
        <v>411</v>
      </c>
      <c r="D94" s="71">
        <v>2.0526613816534542</v>
      </c>
      <c r="E94" s="138">
        <v>0.4</v>
      </c>
      <c r="F94" s="138"/>
      <c r="G94" s="137"/>
      <c r="H94" s="137">
        <f t="shared" si="1"/>
        <v>0</v>
      </c>
      <c r="I94" s="39"/>
      <c r="J94" s="158"/>
    </row>
    <row r="95" spans="1:10" x14ac:dyDescent="0.3">
      <c r="A95" s="157" t="s">
        <v>95</v>
      </c>
      <c r="B95" s="131" t="s">
        <v>410</v>
      </c>
      <c r="C95" s="136" t="s">
        <v>394</v>
      </c>
      <c r="D95" s="71">
        <v>28.541882109617372</v>
      </c>
      <c r="E95" s="131">
        <v>3.94</v>
      </c>
      <c r="F95" s="111">
        <v>1.1599999999999999</v>
      </c>
      <c r="G95" s="137">
        <v>0.22550000000000001</v>
      </c>
      <c r="H95" s="137">
        <f t="shared" si="1"/>
        <v>2.6158000000000003E-4</v>
      </c>
      <c r="I95" s="39"/>
      <c r="J95" s="158"/>
    </row>
    <row r="96" spans="1:10" x14ac:dyDescent="0.3">
      <c r="A96" s="157" t="s">
        <v>96</v>
      </c>
      <c r="B96" s="131" t="s">
        <v>410</v>
      </c>
      <c r="C96" s="136" t="s">
        <v>395</v>
      </c>
      <c r="D96" s="71">
        <v>9.4418459619582151</v>
      </c>
      <c r="E96" s="128">
        <v>2.2942999999999998</v>
      </c>
      <c r="F96" s="128"/>
      <c r="G96" s="137"/>
      <c r="H96" s="137">
        <f t="shared" si="1"/>
        <v>0</v>
      </c>
      <c r="I96" s="39"/>
      <c r="J96" s="158"/>
    </row>
    <row r="97" spans="1:10" x14ac:dyDescent="0.3">
      <c r="A97" s="157" t="s">
        <v>97</v>
      </c>
      <c r="B97" s="131" t="s">
        <v>410</v>
      </c>
      <c r="C97" s="136" t="s">
        <v>404</v>
      </c>
      <c r="D97" s="71">
        <v>4.1683286796968488</v>
      </c>
      <c r="E97" s="128">
        <v>1.0530999999999999</v>
      </c>
      <c r="F97" s="128"/>
      <c r="G97" s="137"/>
      <c r="H97" s="137">
        <f t="shared" si="1"/>
        <v>0</v>
      </c>
      <c r="I97" s="39"/>
      <c r="J97" s="158"/>
    </row>
    <row r="98" spans="1:10" x14ac:dyDescent="0.3">
      <c r="A98" s="157" t="s">
        <v>98</v>
      </c>
      <c r="B98" s="131" t="s">
        <v>410</v>
      </c>
      <c r="C98" s="136" t="s">
        <v>405</v>
      </c>
      <c r="D98" s="71">
        <v>3.2765242438790207</v>
      </c>
      <c r="E98" s="138">
        <v>1.24</v>
      </c>
      <c r="F98" s="138"/>
      <c r="G98" s="137"/>
      <c r="H98" s="137">
        <f t="shared" si="1"/>
        <v>0</v>
      </c>
      <c r="I98" s="39"/>
      <c r="J98" s="158"/>
    </row>
    <row r="99" spans="1:10" x14ac:dyDescent="0.3">
      <c r="A99" s="157" t="s">
        <v>99</v>
      </c>
      <c r="B99" s="131" t="s">
        <v>410</v>
      </c>
      <c r="C99" s="136" t="s">
        <v>394</v>
      </c>
      <c r="D99" s="71">
        <v>34.225146198830409</v>
      </c>
      <c r="E99" s="131">
        <v>2.86</v>
      </c>
      <c r="F99" s="111">
        <v>1.43</v>
      </c>
      <c r="G99" s="137">
        <v>0.18060000000000001</v>
      </c>
      <c r="H99" s="137">
        <f t="shared" si="1"/>
        <v>2.5825799999999998E-4</v>
      </c>
      <c r="I99" s="39"/>
      <c r="J99" s="158"/>
    </row>
    <row r="100" spans="1:10" x14ac:dyDescent="0.3">
      <c r="A100" s="157" t="s">
        <v>100</v>
      </c>
      <c r="B100" s="131" t="s">
        <v>410</v>
      </c>
      <c r="C100" s="136" t="s">
        <v>394</v>
      </c>
      <c r="D100" s="71">
        <v>14.049638055842811</v>
      </c>
      <c r="E100" s="128">
        <v>2.7261000000000002</v>
      </c>
      <c r="F100" s="111">
        <v>0.17</v>
      </c>
      <c r="G100" s="137">
        <v>0.36730000000000002</v>
      </c>
      <c r="H100" s="137">
        <f t="shared" si="1"/>
        <v>6.2441000000000007E-5</v>
      </c>
      <c r="I100" s="39"/>
      <c r="J100" s="158"/>
    </row>
    <row r="101" spans="1:10" x14ac:dyDescent="0.3">
      <c r="A101" s="157" t="s">
        <v>101</v>
      </c>
      <c r="B101" s="131" t="s">
        <v>410</v>
      </c>
      <c r="C101" s="136" t="s">
        <v>394</v>
      </c>
      <c r="D101" s="71">
        <v>18.666067819447562</v>
      </c>
      <c r="E101" s="131">
        <v>2.1</v>
      </c>
      <c r="F101" s="111">
        <v>1.52</v>
      </c>
      <c r="G101" s="137">
        <v>0.30859999999999999</v>
      </c>
      <c r="H101" s="137">
        <f t="shared" si="1"/>
        <v>4.6907200000000007E-4</v>
      </c>
      <c r="I101" s="39"/>
      <c r="J101" s="158"/>
    </row>
    <row r="102" spans="1:10" ht="15" thickBot="1" x14ac:dyDescent="0.35">
      <c r="A102" s="159" t="s">
        <v>102</v>
      </c>
      <c r="B102" s="160" t="s">
        <v>410</v>
      </c>
      <c r="C102" s="161" t="s">
        <v>394</v>
      </c>
      <c r="D102" s="72">
        <v>26.397861439073289</v>
      </c>
      <c r="E102" s="160">
        <v>3.34</v>
      </c>
      <c r="F102" s="167">
        <v>0.91</v>
      </c>
      <c r="G102" s="163">
        <v>0.25290000000000001</v>
      </c>
      <c r="H102" s="163">
        <f t="shared" si="1"/>
        <v>2.3013899999999997E-4</v>
      </c>
      <c r="I102" s="164"/>
      <c r="J102" s="165"/>
    </row>
    <row r="103" spans="1:10" x14ac:dyDescent="0.3">
      <c r="A103" s="150" t="s">
        <v>103</v>
      </c>
      <c r="B103" s="151" t="s">
        <v>412</v>
      </c>
      <c r="C103" s="152" t="s">
        <v>394</v>
      </c>
      <c r="D103" s="79">
        <v>15.04600396896987</v>
      </c>
      <c r="E103" s="151">
        <v>1.32</v>
      </c>
      <c r="F103" s="153">
        <v>0.48</v>
      </c>
      <c r="G103" s="154">
        <v>0.3589</v>
      </c>
      <c r="H103" s="154">
        <f t="shared" si="1"/>
        <v>1.7227199999999998E-4</v>
      </c>
      <c r="I103" s="155"/>
      <c r="J103" s="156"/>
    </row>
    <row r="104" spans="1:10" x14ac:dyDescent="0.3">
      <c r="A104" s="157" t="s">
        <v>104</v>
      </c>
      <c r="B104" s="131" t="s">
        <v>412</v>
      </c>
      <c r="C104" s="136" t="s">
        <v>395</v>
      </c>
      <c r="D104" s="71" t="s">
        <v>34</v>
      </c>
      <c r="E104" s="131" t="s">
        <v>34</v>
      </c>
      <c r="F104" s="131"/>
      <c r="G104" s="137"/>
      <c r="H104" s="137">
        <f t="shared" si="1"/>
        <v>0</v>
      </c>
      <c r="I104" s="39"/>
      <c r="J104" s="158"/>
    </row>
    <row r="105" spans="1:10" x14ac:dyDescent="0.3">
      <c r="A105" s="157" t="s">
        <v>105</v>
      </c>
      <c r="B105" s="131" t="s">
        <v>412</v>
      </c>
      <c r="C105" s="136" t="s">
        <v>404</v>
      </c>
      <c r="D105" s="71">
        <v>0.81800887761572605</v>
      </c>
      <c r="E105" s="138">
        <v>0.16</v>
      </c>
      <c r="F105" s="138"/>
      <c r="G105" s="137"/>
      <c r="H105" s="137">
        <f t="shared" si="1"/>
        <v>0</v>
      </c>
      <c r="I105" s="39"/>
      <c r="J105" s="158"/>
    </row>
    <row r="106" spans="1:10" x14ac:dyDescent="0.3">
      <c r="A106" s="157" t="s">
        <v>106</v>
      </c>
      <c r="B106" s="131" t="s">
        <v>412</v>
      </c>
      <c r="C106" s="136" t="s">
        <v>405</v>
      </c>
      <c r="D106" s="71">
        <v>1.1270971021860703</v>
      </c>
      <c r="E106" s="138">
        <v>0.24</v>
      </c>
      <c r="F106" s="138"/>
      <c r="G106" s="137"/>
      <c r="H106" s="137">
        <f t="shared" si="1"/>
        <v>0</v>
      </c>
      <c r="I106" s="39"/>
      <c r="J106" s="158"/>
    </row>
    <row r="107" spans="1:10" s="188" customFormat="1" x14ac:dyDescent="0.3">
      <c r="A107" s="189" t="s">
        <v>107</v>
      </c>
      <c r="B107" s="190" t="s">
        <v>412</v>
      </c>
      <c r="C107" s="191" t="s">
        <v>394</v>
      </c>
      <c r="D107" s="206">
        <v>28.40640588080861</v>
      </c>
      <c r="E107" s="190">
        <v>2.84</v>
      </c>
      <c r="F107" s="193">
        <v>1.01</v>
      </c>
      <c r="G107" s="194">
        <v>0</v>
      </c>
      <c r="H107" s="194">
        <f t="shared" si="1"/>
        <v>0</v>
      </c>
      <c r="I107" s="195"/>
      <c r="J107" s="196"/>
    </row>
    <row r="108" spans="1:10" x14ac:dyDescent="0.3">
      <c r="A108" s="157" t="s">
        <v>108</v>
      </c>
      <c r="B108" s="131" t="s">
        <v>412</v>
      </c>
      <c r="C108" s="136" t="s">
        <v>395</v>
      </c>
      <c r="D108" s="71">
        <v>18.624210014584346</v>
      </c>
      <c r="E108" s="131">
        <v>2.34</v>
      </c>
      <c r="F108" s="131"/>
      <c r="G108" s="137"/>
      <c r="H108" s="137">
        <f t="shared" si="1"/>
        <v>0</v>
      </c>
      <c r="I108" s="39"/>
      <c r="J108" s="158"/>
    </row>
    <row r="109" spans="1:10" x14ac:dyDescent="0.3">
      <c r="A109" s="157" t="s">
        <v>109</v>
      </c>
      <c r="B109" s="131" t="s">
        <v>412</v>
      </c>
      <c r="C109" s="136" t="s">
        <v>404</v>
      </c>
      <c r="D109" s="71">
        <v>7.1726251276813073</v>
      </c>
      <c r="E109" s="128">
        <v>1.1767099999999999</v>
      </c>
      <c r="F109" s="128"/>
      <c r="G109" s="137"/>
      <c r="H109" s="137">
        <f t="shared" si="1"/>
        <v>0</v>
      </c>
      <c r="I109" s="39"/>
      <c r="J109" s="158"/>
    </row>
    <row r="110" spans="1:10" x14ac:dyDescent="0.3">
      <c r="A110" s="157" t="s">
        <v>110</v>
      </c>
      <c r="B110" s="131" t="s">
        <v>412</v>
      </c>
      <c r="C110" s="136" t="s">
        <v>405</v>
      </c>
      <c r="D110" s="71">
        <v>1.8013468013468013</v>
      </c>
      <c r="E110" s="138">
        <v>0.45</v>
      </c>
      <c r="F110" s="138"/>
      <c r="G110" s="137"/>
      <c r="H110" s="137">
        <f t="shared" si="1"/>
        <v>0</v>
      </c>
      <c r="I110" s="39"/>
      <c r="J110" s="158"/>
    </row>
    <row r="111" spans="1:10" x14ac:dyDescent="0.3">
      <c r="A111" s="157" t="s">
        <v>111</v>
      </c>
      <c r="B111" s="131" t="s">
        <v>412</v>
      </c>
      <c r="C111" s="136" t="s">
        <v>394</v>
      </c>
      <c r="D111" s="71">
        <v>6.1107711138310901</v>
      </c>
      <c r="E111" s="128">
        <v>0.76900999999999997</v>
      </c>
      <c r="F111" s="111">
        <v>0.06</v>
      </c>
      <c r="G111" s="137">
        <v>0.4526</v>
      </c>
      <c r="H111" s="137">
        <f t="shared" si="1"/>
        <v>2.7155999999999999E-5</v>
      </c>
      <c r="I111" s="39"/>
      <c r="J111" s="158"/>
    </row>
    <row r="112" spans="1:10" x14ac:dyDescent="0.3">
      <c r="A112" s="157" t="s">
        <v>112</v>
      </c>
      <c r="B112" s="131" t="s">
        <v>412</v>
      </c>
      <c r="C112" s="136" t="s">
        <v>395</v>
      </c>
      <c r="D112" s="71">
        <v>26.327868852459019</v>
      </c>
      <c r="E112" s="131">
        <v>4.42</v>
      </c>
      <c r="F112" s="131"/>
      <c r="G112" s="137"/>
      <c r="H112" s="137">
        <f t="shared" si="1"/>
        <v>0</v>
      </c>
      <c r="I112" s="39"/>
      <c r="J112" s="158"/>
    </row>
    <row r="113" spans="1:10" x14ac:dyDescent="0.3">
      <c r="A113" s="157" t="s">
        <v>113</v>
      </c>
      <c r="B113" s="131" t="s">
        <v>412</v>
      </c>
      <c r="C113" s="136" t="s">
        <v>404</v>
      </c>
      <c r="D113" s="71">
        <v>6.94</v>
      </c>
      <c r="E113" s="67">
        <v>2.21</v>
      </c>
      <c r="F113" s="67"/>
      <c r="G113" s="137"/>
      <c r="H113" s="137">
        <f t="shared" si="1"/>
        <v>0</v>
      </c>
      <c r="I113" s="39"/>
      <c r="J113" s="158"/>
    </row>
    <row r="114" spans="1:10" x14ac:dyDescent="0.3">
      <c r="A114" s="157" t="s">
        <v>114</v>
      </c>
      <c r="B114" s="131" t="s">
        <v>412</v>
      </c>
      <c r="C114" s="136" t="s">
        <v>413</v>
      </c>
      <c r="D114" s="71">
        <v>0.93200000000000005</v>
      </c>
      <c r="E114" s="138">
        <v>0.19</v>
      </c>
      <c r="F114" s="138"/>
      <c r="G114" s="137"/>
      <c r="H114" s="137">
        <f t="shared" si="1"/>
        <v>0</v>
      </c>
      <c r="I114" s="39"/>
      <c r="J114" s="158"/>
    </row>
    <row r="115" spans="1:10" s="188" customFormat="1" x14ac:dyDescent="0.3">
      <c r="A115" s="189" t="s">
        <v>115</v>
      </c>
      <c r="B115" s="190" t="s">
        <v>412</v>
      </c>
      <c r="C115" s="191" t="s">
        <v>394</v>
      </c>
      <c r="D115" s="206" t="s">
        <v>34</v>
      </c>
      <c r="E115" s="190" t="s">
        <v>34</v>
      </c>
      <c r="F115" s="190"/>
      <c r="G115" s="194">
        <v>0</v>
      </c>
      <c r="H115" s="194">
        <f t="shared" si="1"/>
        <v>0</v>
      </c>
      <c r="I115" s="195"/>
      <c r="J115" s="196"/>
    </row>
    <row r="116" spans="1:10" x14ac:dyDescent="0.3">
      <c r="A116" s="157" t="s">
        <v>116</v>
      </c>
      <c r="B116" s="131" t="s">
        <v>412</v>
      </c>
      <c r="C116" s="136" t="s">
        <v>394</v>
      </c>
      <c r="D116" s="71">
        <v>15.368203716448727</v>
      </c>
      <c r="E116" s="131">
        <v>0.86</v>
      </c>
      <c r="F116" s="111">
        <v>0.28999999999999998</v>
      </c>
      <c r="G116" s="137">
        <v>0.35399999999999998</v>
      </c>
      <c r="H116" s="137">
        <f t="shared" si="1"/>
        <v>1.0266000000000001E-4</v>
      </c>
      <c r="I116" s="39"/>
      <c r="J116" s="158"/>
    </row>
    <row r="117" spans="1:10" s="188" customFormat="1" x14ac:dyDescent="0.3">
      <c r="A117" s="189" t="s">
        <v>117</v>
      </c>
      <c r="B117" s="190" t="s">
        <v>412</v>
      </c>
      <c r="C117" s="191" t="s">
        <v>394</v>
      </c>
      <c r="D117" s="206">
        <v>23.348017621145377</v>
      </c>
      <c r="E117" s="190">
        <v>2.62</v>
      </c>
      <c r="F117" s="193">
        <v>0.74</v>
      </c>
      <c r="G117" s="194">
        <v>0</v>
      </c>
      <c r="H117" s="194">
        <f t="shared" si="1"/>
        <v>0</v>
      </c>
      <c r="I117" s="195"/>
      <c r="J117" s="196"/>
    </row>
    <row r="118" spans="1:10" s="188" customFormat="1" ht="15" thickBot="1" x14ac:dyDescent="0.35">
      <c r="A118" s="180" t="s">
        <v>118</v>
      </c>
      <c r="B118" s="181" t="s">
        <v>412</v>
      </c>
      <c r="C118" s="182" t="s">
        <v>394</v>
      </c>
      <c r="D118" s="207">
        <v>25.742003146303094</v>
      </c>
      <c r="E118" s="181">
        <v>2.3199999999999998</v>
      </c>
      <c r="F118" s="197">
        <v>0.77</v>
      </c>
      <c r="G118" s="185">
        <v>0</v>
      </c>
      <c r="H118" s="185">
        <f t="shared" si="1"/>
        <v>0</v>
      </c>
      <c r="I118" s="186"/>
      <c r="J118" s="187"/>
    </row>
    <row r="119" spans="1:10" s="188" customFormat="1" x14ac:dyDescent="0.3">
      <c r="A119" s="198" t="s">
        <v>119</v>
      </c>
      <c r="B119" s="199" t="s">
        <v>414</v>
      </c>
      <c r="C119" s="200" t="s">
        <v>394</v>
      </c>
      <c r="D119" s="208">
        <v>22.533550223668158</v>
      </c>
      <c r="E119" s="199">
        <v>2.42</v>
      </c>
      <c r="F119" s="202">
        <v>0.65</v>
      </c>
      <c r="G119" s="203">
        <v>0</v>
      </c>
      <c r="H119" s="203">
        <f t="shared" si="1"/>
        <v>0</v>
      </c>
      <c r="I119" s="204"/>
      <c r="J119" s="205"/>
    </row>
    <row r="120" spans="1:10" x14ac:dyDescent="0.3">
      <c r="A120" s="157" t="s">
        <v>120</v>
      </c>
      <c r="B120" s="131" t="s">
        <v>414</v>
      </c>
      <c r="C120" s="136" t="s">
        <v>395</v>
      </c>
      <c r="D120" s="71">
        <v>23.335757575757572</v>
      </c>
      <c r="E120" s="131">
        <v>6.36</v>
      </c>
      <c r="F120" s="131"/>
      <c r="G120" s="137"/>
      <c r="H120" s="137">
        <f t="shared" si="1"/>
        <v>0</v>
      </c>
      <c r="I120" s="39"/>
      <c r="J120" s="158"/>
    </row>
    <row r="121" spans="1:10" x14ac:dyDescent="0.3">
      <c r="A121" s="157" t="s">
        <v>121</v>
      </c>
      <c r="B121" s="131" t="s">
        <v>414</v>
      </c>
      <c r="C121" s="136" t="s">
        <v>411</v>
      </c>
      <c r="D121" s="71">
        <v>12.70703125</v>
      </c>
      <c r="E121" s="128">
        <v>2.9535999999999998</v>
      </c>
      <c r="F121" s="128"/>
      <c r="G121" s="137"/>
      <c r="H121" s="137">
        <f t="shared" si="1"/>
        <v>0</v>
      </c>
      <c r="I121" s="39"/>
      <c r="J121" s="158"/>
    </row>
    <row r="122" spans="1:10" s="188" customFormat="1" x14ac:dyDescent="0.3">
      <c r="A122" s="189" t="s">
        <v>122</v>
      </c>
      <c r="B122" s="190" t="s">
        <v>414</v>
      </c>
      <c r="C122" s="191" t="s">
        <v>394</v>
      </c>
      <c r="D122" s="206">
        <v>28.741746148202491</v>
      </c>
      <c r="E122" s="190">
        <v>2.86</v>
      </c>
      <c r="F122" s="190"/>
      <c r="G122" s="194">
        <v>0</v>
      </c>
      <c r="H122" s="194">
        <f t="shared" si="1"/>
        <v>0</v>
      </c>
      <c r="I122" s="195"/>
      <c r="J122" s="196"/>
    </row>
    <row r="123" spans="1:10" x14ac:dyDescent="0.3">
      <c r="A123" s="157" t="s">
        <v>123</v>
      </c>
      <c r="B123" s="131" t="s">
        <v>414</v>
      </c>
      <c r="C123" s="136" t="s">
        <v>395</v>
      </c>
      <c r="D123" s="71">
        <v>26.864197530864196</v>
      </c>
      <c r="E123" s="131">
        <v>4.84</v>
      </c>
      <c r="F123" s="131"/>
      <c r="G123" s="137"/>
      <c r="H123" s="137">
        <f t="shared" si="1"/>
        <v>0</v>
      </c>
      <c r="I123" s="39"/>
      <c r="J123" s="158"/>
    </row>
    <row r="124" spans="1:10" x14ac:dyDescent="0.3">
      <c r="A124" s="157" t="s">
        <v>124</v>
      </c>
      <c r="B124" s="131" t="s">
        <v>414</v>
      </c>
      <c r="C124" s="136" t="s">
        <v>404</v>
      </c>
      <c r="D124" s="50">
        <v>7.2569999999999997</v>
      </c>
      <c r="E124" s="131">
        <v>1.57</v>
      </c>
      <c r="F124" s="131"/>
      <c r="G124" s="137"/>
      <c r="H124" s="137">
        <f t="shared" si="1"/>
        <v>0</v>
      </c>
      <c r="I124" s="39"/>
      <c r="J124" s="158"/>
    </row>
    <row r="125" spans="1:10" x14ac:dyDescent="0.3">
      <c r="A125" s="157" t="s">
        <v>125</v>
      </c>
      <c r="B125" s="131" t="s">
        <v>414</v>
      </c>
      <c r="C125" s="136" t="s">
        <v>415</v>
      </c>
      <c r="D125" s="50">
        <v>0.57799999999999996</v>
      </c>
      <c r="E125" s="138">
        <v>0.23</v>
      </c>
      <c r="F125" s="138"/>
      <c r="G125" s="137"/>
      <c r="H125" s="137">
        <f t="shared" si="1"/>
        <v>0</v>
      </c>
      <c r="I125" s="39"/>
      <c r="J125" s="158"/>
    </row>
    <row r="126" spans="1:10" s="188" customFormat="1" x14ac:dyDescent="0.3">
      <c r="A126" s="189" t="s">
        <v>126</v>
      </c>
      <c r="B126" s="190" t="s">
        <v>414</v>
      </c>
      <c r="C126" s="191" t="s">
        <v>394</v>
      </c>
      <c r="D126" s="192">
        <v>23.073</v>
      </c>
      <c r="E126" s="190">
        <v>3.86</v>
      </c>
      <c r="F126" s="193">
        <v>1</v>
      </c>
      <c r="G126" s="194">
        <v>0</v>
      </c>
      <c r="H126" s="194">
        <f t="shared" si="1"/>
        <v>0</v>
      </c>
      <c r="I126" s="195"/>
      <c r="J126" s="196"/>
    </row>
    <row r="127" spans="1:10" x14ac:dyDescent="0.3">
      <c r="A127" s="157" t="s">
        <v>127</v>
      </c>
      <c r="B127" s="131" t="s">
        <v>414</v>
      </c>
      <c r="C127" s="136" t="s">
        <v>395</v>
      </c>
      <c r="D127" s="50">
        <v>30.616</v>
      </c>
      <c r="E127" s="131">
        <v>4.54</v>
      </c>
      <c r="F127" s="131"/>
      <c r="G127" s="137"/>
      <c r="H127" s="137">
        <f t="shared" si="1"/>
        <v>0</v>
      </c>
      <c r="I127" s="39"/>
      <c r="J127" s="158"/>
    </row>
    <row r="128" spans="1:10" x14ac:dyDescent="0.3">
      <c r="A128" s="157" t="s">
        <v>128</v>
      </c>
      <c r="B128" s="131" t="s">
        <v>414</v>
      </c>
      <c r="C128" s="136" t="s">
        <v>411</v>
      </c>
      <c r="D128" s="50">
        <v>20.321000000000002</v>
      </c>
      <c r="E128" s="131">
        <v>2.04</v>
      </c>
      <c r="F128" s="131"/>
      <c r="G128" s="137"/>
      <c r="H128" s="137">
        <f t="shared" si="1"/>
        <v>0</v>
      </c>
      <c r="I128" s="39"/>
      <c r="J128" s="158"/>
    </row>
    <row r="129" spans="1:10" s="188" customFormat="1" x14ac:dyDescent="0.3">
      <c r="A129" s="189" t="s">
        <v>129</v>
      </c>
      <c r="B129" s="190" t="s">
        <v>414</v>
      </c>
      <c r="C129" s="191" t="s">
        <v>394</v>
      </c>
      <c r="D129" s="192">
        <v>21.890999999999998</v>
      </c>
      <c r="E129" s="190">
        <v>2.38</v>
      </c>
      <c r="F129" s="193">
        <v>1.38</v>
      </c>
      <c r="G129" s="194">
        <v>0</v>
      </c>
      <c r="H129" s="194">
        <f t="shared" si="1"/>
        <v>0</v>
      </c>
      <c r="I129" s="195"/>
      <c r="J129" s="196"/>
    </row>
    <row r="130" spans="1:10" s="188" customFormat="1" x14ac:dyDescent="0.3">
      <c r="A130" s="189" t="s">
        <v>130</v>
      </c>
      <c r="B130" s="190" t="s">
        <v>414</v>
      </c>
      <c r="C130" s="191" t="s">
        <v>394</v>
      </c>
      <c r="D130" s="192">
        <v>20.303000000000001</v>
      </c>
      <c r="E130" s="190">
        <v>3.38</v>
      </c>
      <c r="F130" s="193">
        <v>0.69</v>
      </c>
      <c r="G130" s="194">
        <v>0</v>
      </c>
      <c r="H130" s="194">
        <f t="shared" si="1"/>
        <v>0</v>
      </c>
      <c r="I130" s="195"/>
      <c r="J130" s="196"/>
    </row>
    <row r="131" spans="1:10" s="188" customFormat="1" x14ac:dyDescent="0.3">
      <c r="A131" s="189" t="s">
        <v>131</v>
      </c>
      <c r="B131" s="190" t="s">
        <v>414</v>
      </c>
      <c r="C131" s="191" t="s">
        <v>394</v>
      </c>
      <c r="D131" s="192">
        <v>24.443999999999999</v>
      </c>
      <c r="E131" s="190">
        <v>6.14</v>
      </c>
      <c r="F131" s="193">
        <v>0.89</v>
      </c>
      <c r="G131" s="194">
        <v>0</v>
      </c>
      <c r="H131" s="194">
        <f t="shared" si="1"/>
        <v>0</v>
      </c>
      <c r="I131" s="195"/>
      <c r="J131" s="196"/>
    </row>
    <row r="132" spans="1:10" x14ac:dyDescent="0.3">
      <c r="A132" s="157" t="s">
        <v>132</v>
      </c>
      <c r="B132" s="131" t="s">
        <v>414</v>
      </c>
      <c r="C132" s="136" t="s">
        <v>394</v>
      </c>
      <c r="D132" s="50">
        <v>25.55</v>
      </c>
      <c r="E132" s="131">
        <v>4.12</v>
      </c>
      <c r="F132" s="111">
        <v>0.54</v>
      </c>
      <c r="G132" s="137">
        <v>0.26190000000000002</v>
      </c>
      <c r="H132" s="137">
        <f t="shared" si="1"/>
        <v>1.4142600000000002E-4</v>
      </c>
      <c r="I132" s="39"/>
      <c r="J132" s="158"/>
    </row>
    <row r="133" spans="1:10" ht="15" thickBot="1" x14ac:dyDescent="0.35">
      <c r="A133" s="159" t="s">
        <v>133</v>
      </c>
      <c r="B133" s="160" t="s">
        <v>414</v>
      </c>
      <c r="C133" s="161" t="s">
        <v>394</v>
      </c>
      <c r="D133" s="64">
        <v>26.303999999999998</v>
      </c>
      <c r="E133" s="160">
        <v>3.64</v>
      </c>
      <c r="F133" s="167">
        <v>0.35</v>
      </c>
      <c r="G133" s="163">
        <v>0.25019999999999998</v>
      </c>
      <c r="H133" s="163">
        <f t="shared" ref="H133:H196" si="2">((F133/1000)*G133/100)*100</f>
        <v>8.756999999999999E-5</v>
      </c>
      <c r="I133" s="164"/>
      <c r="J133" s="165"/>
    </row>
    <row r="134" spans="1:10" x14ac:dyDescent="0.3">
      <c r="A134" s="150" t="s">
        <v>134</v>
      </c>
      <c r="B134" s="151" t="s">
        <v>416</v>
      </c>
      <c r="C134" s="152" t="s">
        <v>394</v>
      </c>
      <c r="D134" s="53">
        <v>34.250999999999998</v>
      </c>
      <c r="E134" s="151">
        <v>14.92</v>
      </c>
      <c r="F134" s="153">
        <v>0.11</v>
      </c>
      <c r="G134" s="154">
        <v>0.1933</v>
      </c>
      <c r="H134" s="154">
        <f t="shared" si="2"/>
        <v>2.1263E-5</v>
      </c>
      <c r="I134" s="155"/>
      <c r="J134" s="156"/>
    </row>
    <row r="135" spans="1:10" x14ac:dyDescent="0.3">
      <c r="A135" s="157" t="s">
        <v>135</v>
      </c>
      <c r="B135" s="131" t="s">
        <v>416</v>
      </c>
      <c r="C135" s="136" t="s">
        <v>395</v>
      </c>
      <c r="D135" s="50">
        <v>12.202</v>
      </c>
      <c r="E135" s="131">
        <v>1.74</v>
      </c>
      <c r="F135" s="131"/>
      <c r="G135" s="137"/>
      <c r="H135" s="137">
        <f t="shared" si="2"/>
        <v>0</v>
      </c>
      <c r="I135" s="39"/>
      <c r="J135" s="158"/>
    </row>
    <row r="136" spans="1:10" x14ac:dyDescent="0.3">
      <c r="A136" s="157" t="s">
        <v>136</v>
      </c>
      <c r="B136" s="131" t="s">
        <v>416</v>
      </c>
      <c r="C136" s="136" t="s">
        <v>404</v>
      </c>
      <c r="D136" s="50">
        <v>1.976</v>
      </c>
      <c r="E136" s="138">
        <v>0.47</v>
      </c>
      <c r="F136" s="138"/>
      <c r="G136" s="137"/>
      <c r="H136" s="137">
        <f t="shared" si="2"/>
        <v>0</v>
      </c>
      <c r="I136" s="39"/>
      <c r="J136" s="158"/>
    </row>
    <row r="137" spans="1:10" x14ac:dyDescent="0.3">
      <c r="A137" s="157" t="s">
        <v>137</v>
      </c>
      <c r="B137" s="131" t="s">
        <v>416</v>
      </c>
      <c r="C137" s="136" t="s">
        <v>417</v>
      </c>
      <c r="D137" s="50">
        <v>1.0069999999999999</v>
      </c>
      <c r="E137" s="138">
        <v>0.17</v>
      </c>
      <c r="F137" s="138"/>
      <c r="G137" s="137"/>
      <c r="H137" s="137">
        <f t="shared" si="2"/>
        <v>0</v>
      </c>
      <c r="I137" s="39"/>
      <c r="J137" s="158"/>
    </row>
    <row r="138" spans="1:10" x14ac:dyDescent="0.3">
      <c r="A138" s="157" t="s">
        <v>138</v>
      </c>
      <c r="B138" s="131" t="s">
        <v>416</v>
      </c>
      <c r="C138" s="136" t="s">
        <v>394</v>
      </c>
      <c r="D138" s="50">
        <v>33.356000000000002</v>
      </c>
      <c r="E138" s="131">
        <v>7.28</v>
      </c>
      <c r="F138" s="111">
        <v>0.2</v>
      </c>
      <c r="G138" s="137">
        <v>0.1696</v>
      </c>
      <c r="H138" s="137">
        <f t="shared" si="2"/>
        <v>3.392E-5</v>
      </c>
      <c r="I138" s="39"/>
      <c r="J138" s="158"/>
    </row>
    <row r="139" spans="1:10" x14ac:dyDescent="0.3">
      <c r="A139" s="157" t="s">
        <v>139</v>
      </c>
      <c r="B139" s="131" t="s">
        <v>416</v>
      </c>
      <c r="C139" s="136" t="s">
        <v>395</v>
      </c>
      <c r="D139" s="50">
        <v>11.638999999999999</v>
      </c>
      <c r="E139" s="131">
        <v>2.68</v>
      </c>
      <c r="F139" s="131"/>
      <c r="G139" s="137"/>
      <c r="H139" s="137">
        <f t="shared" si="2"/>
        <v>0</v>
      </c>
      <c r="I139" s="39"/>
      <c r="J139" s="158"/>
    </row>
    <row r="140" spans="1:10" x14ac:dyDescent="0.3">
      <c r="A140" s="157" t="s">
        <v>140</v>
      </c>
      <c r="B140" s="131" t="s">
        <v>416</v>
      </c>
      <c r="C140" s="136" t="s">
        <v>408</v>
      </c>
      <c r="D140" s="129">
        <v>4.08</v>
      </c>
      <c r="E140" s="131">
        <v>0.93</v>
      </c>
      <c r="F140" s="131"/>
      <c r="G140" s="137"/>
      <c r="H140" s="137">
        <f t="shared" si="2"/>
        <v>0</v>
      </c>
      <c r="I140" s="39"/>
      <c r="J140" s="158"/>
    </row>
    <row r="141" spans="1:10" s="188" customFormat="1" x14ac:dyDescent="0.3">
      <c r="A141" s="189" t="s">
        <v>141</v>
      </c>
      <c r="B141" s="190" t="s">
        <v>416</v>
      </c>
      <c r="C141" s="191" t="s">
        <v>394</v>
      </c>
      <c r="D141" s="192">
        <v>28.515999999999998</v>
      </c>
      <c r="E141" s="190">
        <v>5.9</v>
      </c>
      <c r="F141" s="209">
        <v>0.13</v>
      </c>
      <c r="G141" s="194">
        <v>0</v>
      </c>
      <c r="H141" s="194">
        <f t="shared" si="2"/>
        <v>0</v>
      </c>
      <c r="I141" s="195"/>
      <c r="J141" s="196"/>
    </row>
    <row r="142" spans="1:10" x14ac:dyDescent="0.3">
      <c r="A142" s="157" t="s">
        <v>142</v>
      </c>
      <c r="B142" s="131" t="s">
        <v>416</v>
      </c>
      <c r="C142" s="136" t="s">
        <v>395</v>
      </c>
      <c r="D142" s="50">
        <v>31.276</v>
      </c>
      <c r="E142" s="131">
        <v>9.58</v>
      </c>
      <c r="F142" s="131"/>
      <c r="G142" s="137"/>
      <c r="H142" s="137">
        <f t="shared" si="2"/>
        <v>0</v>
      </c>
      <c r="I142" s="39"/>
      <c r="J142" s="158"/>
    </row>
    <row r="143" spans="1:10" x14ac:dyDescent="0.3">
      <c r="A143" s="157" t="s">
        <v>143</v>
      </c>
      <c r="B143" s="131" t="s">
        <v>416</v>
      </c>
      <c r="C143" s="136" t="s">
        <v>404</v>
      </c>
      <c r="D143" s="50">
        <v>4.4249999999999998</v>
      </c>
      <c r="E143" s="131">
        <v>0.81</v>
      </c>
      <c r="F143" s="131"/>
      <c r="G143" s="137"/>
      <c r="H143" s="137">
        <f t="shared" si="2"/>
        <v>0</v>
      </c>
      <c r="I143" s="39"/>
      <c r="J143" s="158"/>
    </row>
    <row r="144" spans="1:10" x14ac:dyDescent="0.3">
      <c r="A144" s="157" t="s">
        <v>144</v>
      </c>
      <c r="B144" s="131" t="s">
        <v>416</v>
      </c>
      <c r="C144" s="136" t="s">
        <v>394</v>
      </c>
      <c r="D144" s="50">
        <v>15.545</v>
      </c>
      <c r="E144" s="131">
        <v>2.9</v>
      </c>
      <c r="F144" s="111">
        <v>0</v>
      </c>
      <c r="G144" s="137">
        <v>0.35160000000000002</v>
      </c>
      <c r="H144" s="137">
        <f t="shared" si="2"/>
        <v>0</v>
      </c>
      <c r="I144" s="39"/>
      <c r="J144" s="158"/>
    </row>
    <row r="145" spans="1:10" x14ac:dyDescent="0.3">
      <c r="A145" s="157" t="s">
        <v>145</v>
      </c>
      <c r="B145" s="131" t="s">
        <v>416</v>
      </c>
      <c r="C145" s="136" t="s">
        <v>394</v>
      </c>
      <c r="D145" s="50">
        <v>14.935</v>
      </c>
      <c r="E145" s="131">
        <v>4.46</v>
      </c>
      <c r="F145" s="139">
        <v>0.17</v>
      </c>
      <c r="G145" s="137">
        <v>0.36400000000000077</v>
      </c>
      <c r="H145" s="137">
        <f t="shared" si="2"/>
        <v>6.1880000000000133E-5</v>
      </c>
      <c r="I145" s="39"/>
      <c r="J145" s="158"/>
    </row>
    <row r="146" spans="1:10" x14ac:dyDescent="0.3">
      <c r="A146" s="157" t="s">
        <v>146</v>
      </c>
      <c r="B146" s="131" t="s">
        <v>416</v>
      </c>
      <c r="C146" s="136" t="s">
        <v>394</v>
      </c>
      <c r="D146" s="50">
        <v>7.4219999999999997</v>
      </c>
      <c r="E146" s="67">
        <v>1.96</v>
      </c>
      <c r="F146" s="139">
        <v>0</v>
      </c>
      <c r="G146" s="137">
        <v>0.43619999999999948</v>
      </c>
      <c r="H146" s="137">
        <f t="shared" si="2"/>
        <v>0</v>
      </c>
      <c r="I146" s="39"/>
      <c r="J146" s="158"/>
    </row>
    <row r="147" spans="1:10" x14ac:dyDescent="0.3">
      <c r="A147" s="157" t="s">
        <v>147</v>
      </c>
      <c r="B147" s="131" t="s">
        <v>416</v>
      </c>
      <c r="C147" s="136" t="s">
        <v>394</v>
      </c>
      <c r="D147" s="50">
        <v>10.337999999999999</v>
      </c>
      <c r="E147" s="67">
        <v>2.58</v>
      </c>
      <c r="F147" s="139">
        <v>0.1</v>
      </c>
      <c r="G147" s="137">
        <v>0.41160000000000085</v>
      </c>
      <c r="H147" s="137">
        <f t="shared" si="2"/>
        <v>4.1160000000000087E-5</v>
      </c>
      <c r="I147" s="39"/>
      <c r="J147" s="158"/>
    </row>
    <row r="148" spans="1:10" ht="15" thickBot="1" x14ac:dyDescent="0.35">
      <c r="A148" s="159" t="s">
        <v>148</v>
      </c>
      <c r="B148" s="160" t="s">
        <v>416</v>
      </c>
      <c r="C148" s="161" t="s">
        <v>394</v>
      </c>
      <c r="D148" s="64">
        <v>5.673</v>
      </c>
      <c r="E148" s="160">
        <v>1.1000000000000001</v>
      </c>
      <c r="F148" s="169">
        <v>0.21</v>
      </c>
      <c r="G148" s="163">
        <v>0.45009999999999906</v>
      </c>
      <c r="H148" s="163">
        <f t="shared" si="2"/>
        <v>9.4520999999999795E-5</v>
      </c>
      <c r="I148" s="164"/>
      <c r="J148" s="165"/>
    </row>
    <row r="149" spans="1:10" x14ac:dyDescent="0.3">
      <c r="A149" s="150" t="s">
        <v>149</v>
      </c>
      <c r="B149" s="151" t="s">
        <v>418</v>
      </c>
      <c r="C149" s="152" t="s">
        <v>394</v>
      </c>
      <c r="D149" s="53">
        <v>16.181000000000001</v>
      </c>
      <c r="E149" s="151">
        <v>1.8</v>
      </c>
      <c r="F149" s="153">
        <v>0.05</v>
      </c>
      <c r="G149" s="154">
        <v>0.3957</v>
      </c>
      <c r="H149" s="154">
        <f t="shared" si="2"/>
        <v>1.9785000000000001E-5</v>
      </c>
      <c r="I149" s="155"/>
      <c r="J149" s="156"/>
    </row>
    <row r="150" spans="1:10" x14ac:dyDescent="0.3">
      <c r="A150" s="157" t="s">
        <v>150</v>
      </c>
      <c r="B150" s="131" t="s">
        <v>418</v>
      </c>
      <c r="C150" s="136" t="s">
        <v>395</v>
      </c>
      <c r="D150" s="50">
        <v>3.7149999999999999</v>
      </c>
      <c r="E150" s="138">
        <v>0.97</v>
      </c>
      <c r="F150" s="138"/>
      <c r="G150" s="137"/>
      <c r="H150" s="137">
        <f t="shared" si="2"/>
        <v>0</v>
      </c>
      <c r="I150" s="39"/>
      <c r="J150" s="158"/>
    </row>
    <row r="151" spans="1:10" x14ac:dyDescent="0.3">
      <c r="A151" s="157" t="s">
        <v>151</v>
      </c>
      <c r="B151" s="131" t="s">
        <v>418</v>
      </c>
      <c r="C151" s="136" t="s">
        <v>401</v>
      </c>
      <c r="D151" s="50">
        <v>1.1000000000000001</v>
      </c>
      <c r="E151" s="61">
        <v>0.2009</v>
      </c>
      <c r="F151" s="61"/>
      <c r="G151" s="137"/>
      <c r="H151" s="137">
        <f t="shared" si="2"/>
        <v>0</v>
      </c>
      <c r="I151" s="39"/>
      <c r="J151" s="158"/>
    </row>
    <row r="152" spans="1:10" x14ac:dyDescent="0.3">
      <c r="A152" s="157" t="s">
        <v>152</v>
      </c>
      <c r="B152" s="131" t="s">
        <v>418</v>
      </c>
      <c r="C152" s="136" t="s">
        <v>394</v>
      </c>
      <c r="D152" s="50">
        <v>22.986000000000001</v>
      </c>
      <c r="E152" s="131">
        <v>4.26</v>
      </c>
      <c r="F152" s="111">
        <v>0.31</v>
      </c>
      <c r="G152" s="137">
        <v>0.29949999999999999</v>
      </c>
      <c r="H152" s="137">
        <f t="shared" si="2"/>
        <v>9.2844999999999996E-5</v>
      </c>
      <c r="I152" s="39"/>
      <c r="J152" s="158"/>
    </row>
    <row r="153" spans="1:10" x14ac:dyDescent="0.3">
      <c r="A153" s="157" t="s">
        <v>153</v>
      </c>
      <c r="B153" s="131" t="s">
        <v>418</v>
      </c>
      <c r="C153" s="136" t="s">
        <v>395</v>
      </c>
      <c r="D153" s="50">
        <v>16.698</v>
      </c>
      <c r="E153" s="131">
        <v>2.54</v>
      </c>
      <c r="F153" s="131"/>
      <c r="G153" s="137"/>
      <c r="H153" s="137">
        <f t="shared" si="2"/>
        <v>0</v>
      </c>
      <c r="I153" s="39"/>
      <c r="J153" s="158"/>
    </row>
    <row r="154" spans="1:10" x14ac:dyDescent="0.3">
      <c r="A154" s="157" t="s">
        <v>154</v>
      </c>
      <c r="B154" s="131" t="s">
        <v>418</v>
      </c>
      <c r="C154" s="136" t="s">
        <v>419</v>
      </c>
      <c r="D154" s="50">
        <v>3.7930000000000001</v>
      </c>
      <c r="E154" s="61">
        <v>0.92600000000000005</v>
      </c>
      <c r="F154" s="61"/>
      <c r="G154" s="137"/>
      <c r="H154" s="137">
        <f t="shared" si="2"/>
        <v>0</v>
      </c>
      <c r="I154" s="39"/>
      <c r="J154" s="158"/>
    </row>
    <row r="155" spans="1:10" s="188" customFormat="1" x14ac:dyDescent="0.3">
      <c r="A155" s="189" t="s">
        <v>155</v>
      </c>
      <c r="B155" s="190" t="s">
        <v>418</v>
      </c>
      <c r="C155" s="191" t="s">
        <v>394</v>
      </c>
      <c r="D155" s="192">
        <v>4.74</v>
      </c>
      <c r="E155" s="210">
        <v>0.69</v>
      </c>
      <c r="F155" s="209">
        <v>0.14000000000000001</v>
      </c>
      <c r="G155" s="194">
        <v>0</v>
      </c>
      <c r="H155" s="194">
        <f t="shared" si="2"/>
        <v>0</v>
      </c>
      <c r="I155" s="195"/>
      <c r="J155" s="196"/>
    </row>
    <row r="156" spans="1:10" x14ac:dyDescent="0.3">
      <c r="A156" s="157" t="s">
        <v>156</v>
      </c>
      <c r="B156" s="131" t="s">
        <v>418</v>
      </c>
      <c r="C156" s="136" t="s">
        <v>395</v>
      </c>
      <c r="D156" s="130">
        <v>1.3</v>
      </c>
      <c r="E156" s="67">
        <v>0.22</v>
      </c>
      <c r="F156" s="67"/>
      <c r="G156" s="137"/>
      <c r="H156" s="137">
        <f t="shared" si="2"/>
        <v>0</v>
      </c>
      <c r="I156" s="39"/>
      <c r="J156" s="158"/>
    </row>
    <row r="157" spans="1:10" x14ac:dyDescent="0.3">
      <c r="A157" s="157" t="s">
        <v>157</v>
      </c>
      <c r="B157" s="131" t="s">
        <v>418</v>
      </c>
      <c r="C157" s="136" t="s">
        <v>401</v>
      </c>
      <c r="D157" s="50">
        <v>0.5796</v>
      </c>
      <c r="E157" s="61">
        <v>0.1323</v>
      </c>
      <c r="F157" s="61"/>
      <c r="G157" s="137"/>
      <c r="H157" s="137">
        <f t="shared" si="2"/>
        <v>0</v>
      </c>
      <c r="I157" s="39"/>
      <c r="J157" s="158"/>
    </row>
    <row r="158" spans="1:10" x14ac:dyDescent="0.3">
      <c r="A158" s="157" t="s">
        <v>158</v>
      </c>
      <c r="B158" s="131" t="s">
        <v>418</v>
      </c>
      <c r="C158" s="141" t="s">
        <v>394</v>
      </c>
      <c r="D158" s="50">
        <v>9.8880999999999997</v>
      </c>
      <c r="E158" s="67">
        <v>2.41</v>
      </c>
      <c r="F158" s="111">
        <v>0.16</v>
      </c>
      <c r="G158" s="137">
        <v>0.4355</v>
      </c>
      <c r="H158" s="137">
        <f t="shared" si="2"/>
        <v>6.968000000000001E-5</v>
      </c>
      <c r="I158" s="39"/>
      <c r="J158" s="158"/>
    </row>
    <row r="159" spans="1:10" x14ac:dyDescent="0.3">
      <c r="A159" s="157" t="s">
        <v>159</v>
      </c>
      <c r="B159" s="131" t="s">
        <v>418</v>
      </c>
      <c r="C159" s="141" t="s">
        <v>394</v>
      </c>
      <c r="D159" s="50">
        <v>9.9849999999999994</v>
      </c>
      <c r="E159" s="67">
        <v>2.5099999999999998</v>
      </c>
      <c r="F159" s="128">
        <v>0</v>
      </c>
      <c r="G159" s="137">
        <v>0.41569999999999929</v>
      </c>
      <c r="H159" s="137">
        <f t="shared" si="2"/>
        <v>0</v>
      </c>
      <c r="I159" s="39"/>
      <c r="J159" s="158"/>
    </row>
    <row r="160" spans="1:10" x14ac:dyDescent="0.3">
      <c r="A160" s="157" t="s">
        <v>160</v>
      </c>
      <c r="B160" s="131" t="s">
        <v>418</v>
      </c>
      <c r="C160" s="141" t="s">
        <v>394</v>
      </c>
      <c r="D160" s="50">
        <v>15.693</v>
      </c>
      <c r="E160" s="131">
        <v>1.88</v>
      </c>
      <c r="F160" s="111">
        <v>0</v>
      </c>
      <c r="G160" s="137">
        <v>5.8299999999999998E-2</v>
      </c>
      <c r="H160" s="137">
        <f t="shared" si="2"/>
        <v>0</v>
      </c>
      <c r="I160" s="39"/>
      <c r="J160" s="158"/>
    </row>
    <row r="161" spans="1:10" x14ac:dyDescent="0.3">
      <c r="A161" s="157" t="s">
        <v>161</v>
      </c>
      <c r="B161" s="131" t="s">
        <v>418</v>
      </c>
      <c r="C161" s="141" t="s">
        <v>394</v>
      </c>
      <c r="D161" s="50">
        <v>11.144</v>
      </c>
      <c r="E161" s="67">
        <v>2.65</v>
      </c>
      <c r="F161" s="111">
        <v>0.14000000000000001</v>
      </c>
      <c r="G161" s="137">
        <v>0.39119999999999999</v>
      </c>
      <c r="H161" s="137">
        <f t="shared" si="2"/>
        <v>5.4768000000000001E-5</v>
      </c>
      <c r="I161" s="39"/>
      <c r="J161" s="158"/>
    </row>
    <row r="162" spans="1:10" x14ac:dyDescent="0.3">
      <c r="A162" s="157" t="s">
        <v>162</v>
      </c>
      <c r="B162" s="131" t="s">
        <v>418</v>
      </c>
      <c r="C162" s="141" t="s">
        <v>394</v>
      </c>
      <c r="D162" s="50">
        <v>21.032</v>
      </c>
      <c r="E162" s="131">
        <v>3.02</v>
      </c>
      <c r="F162" s="111">
        <v>0.12</v>
      </c>
      <c r="G162" s="137">
        <v>0.32429999999999998</v>
      </c>
      <c r="H162" s="137">
        <f t="shared" si="2"/>
        <v>3.8915999999999991E-5</v>
      </c>
      <c r="I162" s="39"/>
      <c r="J162" s="158"/>
    </row>
    <row r="163" spans="1:10" x14ac:dyDescent="0.3">
      <c r="A163" s="157" t="s">
        <v>163</v>
      </c>
      <c r="B163" s="131" t="s">
        <v>418</v>
      </c>
      <c r="C163" s="141" t="s">
        <v>394</v>
      </c>
      <c r="D163" s="50">
        <v>4.4349999999999996</v>
      </c>
      <c r="E163" s="67">
        <v>1.1200000000000001</v>
      </c>
      <c r="F163" s="128">
        <v>0</v>
      </c>
      <c r="G163" s="137">
        <v>0.46479999999999855</v>
      </c>
      <c r="H163" s="137">
        <f t="shared" si="2"/>
        <v>0</v>
      </c>
      <c r="I163" s="39"/>
      <c r="J163" s="158"/>
    </row>
    <row r="164" spans="1:10" x14ac:dyDescent="0.3">
      <c r="A164" s="157" t="s">
        <v>164</v>
      </c>
      <c r="B164" s="131" t="s">
        <v>418</v>
      </c>
      <c r="C164" s="141" t="s">
        <v>394</v>
      </c>
      <c r="D164" s="50">
        <v>5.5270000000000001</v>
      </c>
      <c r="E164" s="67">
        <v>0.4</v>
      </c>
      <c r="F164" s="128">
        <v>0</v>
      </c>
      <c r="G164" s="137">
        <v>0.4521</v>
      </c>
      <c r="H164" s="137">
        <f t="shared" si="2"/>
        <v>0</v>
      </c>
      <c r="I164" s="39"/>
      <c r="J164" s="158"/>
    </row>
    <row r="165" spans="1:10" x14ac:dyDescent="0.3">
      <c r="A165" s="157" t="s">
        <v>165</v>
      </c>
      <c r="B165" s="131" t="s">
        <v>418</v>
      </c>
      <c r="C165" s="141" t="s">
        <v>394</v>
      </c>
      <c r="D165" s="50">
        <v>5.1660000000000004</v>
      </c>
      <c r="E165" s="67">
        <v>0.32</v>
      </c>
      <c r="F165" s="128">
        <v>0</v>
      </c>
      <c r="G165" s="137">
        <v>0.45350000000000001</v>
      </c>
      <c r="H165" s="137">
        <f t="shared" si="2"/>
        <v>0</v>
      </c>
      <c r="I165" s="39"/>
      <c r="J165" s="158"/>
    </row>
    <row r="166" spans="1:10" x14ac:dyDescent="0.3">
      <c r="A166" s="157" t="s">
        <v>166</v>
      </c>
      <c r="B166" s="131" t="s">
        <v>418</v>
      </c>
      <c r="C166" s="141" t="s">
        <v>394</v>
      </c>
      <c r="D166" s="50">
        <v>20.318999999999999</v>
      </c>
      <c r="E166" s="131">
        <v>3.22</v>
      </c>
      <c r="F166" s="111">
        <v>0.09</v>
      </c>
      <c r="G166" s="137">
        <v>0.3009</v>
      </c>
      <c r="H166" s="137">
        <f t="shared" si="2"/>
        <v>2.7080999999999997E-5</v>
      </c>
      <c r="I166" s="39"/>
      <c r="J166" s="158"/>
    </row>
    <row r="167" spans="1:10" ht="15" thickBot="1" x14ac:dyDescent="0.35">
      <c r="A167" s="159" t="s">
        <v>167</v>
      </c>
      <c r="B167" s="160" t="s">
        <v>418</v>
      </c>
      <c r="C167" s="172" t="s">
        <v>394</v>
      </c>
      <c r="D167" s="64">
        <v>7.0940000000000003</v>
      </c>
      <c r="E167" s="160">
        <v>0.56999999999999995</v>
      </c>
      <c r="F167" s="169">
        <v>0</v>
      </c>
      <c r="G167" s="163">
        <v>0.44879999999999998</v>
      </c>
      <c r="H167" s="163">
        <f t="shared" si="2"/>
        <v>0</v>
      </c>
      <c r="I167" s="164"/>
      <c r="J167" s="165"/>
    </row>
    <row r="168" spans="1:10" x14ac:dyDescent="0.3">
      <c r="A168" s="150" t="s">
        <v>168</v>
      </c>
      <c r="B168" s="151" t="s">
        <v>420</v>
      </c>
      <c r="C168" s="152" t="s">
        <v>394</v>
      </c>
      <c r="D168" s="53">
        <v>29.702999999999999</v>
      </c>
      <c r="E168" s="151">
        <v>6.82</v>
      </c>
      <c r="F168" s="153">
        <v>0.15</v>
      </c>
      <c r="G168" s="154">
        <v>0.23019999999999999</v>
      </c>
      <c r="H168" s="154">
        <f t="shared" si="2"/>
        <v>3.4529999999999996E-5</v>
      </c>
      <c r="I168" s="155"/>
      <c r="J168" s="156"/>
    </row>
    <row r="169" spans="1:10" x14ac:dyDescent="0.3">
      <c r="A169" s="157" t="s">
        <v>169</v>
      </c>
      <c r="B169" s="131" t="s">
        <v>420</v>
      </c>
      <c r="C169" s="136" t="s">
        <v>395</v>
      </c>
      <c r="D169" s="50">
        <v>35.756999999999998</v>
      </c>
      <c r="E169" s="131">
        <v>7.32</v>
      </c>
      <c r="F169" s="131"/>
      <c r="G169" s="137"/>
      <c r="H169" s="137">
        <f t="shared" si="2"/>
        <v>0</v>
      </c>
      <c r="I169" s="39"/>
      <c r="J169" s="158"/>
    </row>
    <row r="170" spans="1:10" x14ac:dyDescent="0.3">
      <c r="A170" s="157" t="s">
        <v>170</v>
      </c>
      <c r="B170" s="131" t="s">
        <v>420</v>
      </c>
      <c r="C170" s="136" t="s">
        <v>400</v>
      </c>
      <c r="D170" s="129">
        <v>5.4390000000000001</v>
      </c>
      <c r="E170" s="67">
        <v>0.38</v>
      </c>
      <c r="F170" s="67"/>
      <c r="G170" s="137"/>
      <c r="H170" s="137">
        <f t="shared" si="2"/>
        <v>0</v>
      </c>
      <c r="I170" s="39"/>
      <c r="J170" s="158"/>
    </row>
    <row r="171" spans="1:10" s="188" customFormat="1" x14ac:dyDescent="0.3">
      <c r="A171" s="189" t="s">
        <v>171</v>
      </c>
      <c r="B171" s="190" t="s">
        <v>420</v>
      </c>
      <c r="C171" s="191" t="s">
        <v>394</v>
      </c>
      <c r="D171" s="192">
        <v>29.925000000000001</v>
      </c>
      <c r="E171" s="190">
        <v>6.54</v>
      </c>
      <c r="F171" s="209">
        <v>0.11</v>
      </c>
      <c r="G171" s="194">
        <v>0</v>
      </c>
      <c r="H171" s="194">
        <f t="shared" si="2"/>
        <v>0</v>
      </c>
      <c r="I171" s="195"/>
      <c r="J171" s="196"/>
    </row>
    <row r="172" spans="1:10" x14ac:dyDescent="0.3">
      <c r="A172" s="157" t="s">
        <v>172</v>
      </c>
      <c r="B172" s="131" t="s">
        <v>420</v>
      </c>
      <c r="C172" s="136" t="s">
        <v>395</v>
      </c>
      <c r="D172" s="50">
        <v>33.889000000000003</v>
      </c>
      <c r="E172" s="131">
        <v>5.78</v>
      </c>
      <c r="F172" s="131"/>
      <c r="G172" s="137"/>
      <c r="H172" s="137">
        <f t="shared" si="2"/>
        <v>0</v>
      </c>
      <c r="I172" s="39"/>
      <c r="J172" s="158"/>
    </row>
    <row r="173" spans="1:10" x14ac:dyDescent="0.3">
      <c r="A173" s="157" t="s">
        <v>173</v>
      </c>
      <c r="B173" s="131" t="s">
        <v>420</v>
      </c>
      <c r="C173" s="136" t="s">
        <v>404</v>
      </c>
      <c r="D173" s="50">
        <v>1.748</v>
      </c>
      <c r="E173" s="61">
        <v>0.38990000000000002</v>
      </c>
      <c r="F173" s="61"/>
      <c r="G173" s="137"/>
      <c r="H173" s="137">
        <f t="shared" si="2"/>
        <v>0</v>
      </c>
      <c r="I173" s="39"/>
      <c r="J173" s="158"/>
    </row>
    <row r="174" spans="1:10" x14ac:dyDescent="0.3">
      <c r="A174" s="157" t="s">
        <v>174</v>
      </c>
      <c r="B174" s="131" t="s">
        <v>420</v>
      </c>
      <c r="C174" s="136" t="s">
        <v>394</v>
      </c>
      <c r="D174" s="50">
        <v>30.355</v>
      </c>
      <c r="E174" s="131">
        <v>3.48</v>
      </c>
      <c r="F174" s="111">
        <v>0.6</v>
      </c>
      <c r="G174" s="137">
        <v>0.21820000000000001</v>
      </c>
      <c r="H174" s="137">
        <f t="shared" si="2"/>
        <v>1.3092E-4</v>
      </c>
      <c r="I174" s="39"/>
      <c r="J174" s="158"/>
    </row>
    <row r="175" spans="1:10" x14ac:dyDescent="0.3">
      <c r="A175" s="157" t="s">
        <v>175</v>
      </c>
      <c r="B175" s="131" t="s">
        <v>420</v>
      </c>
      <c r="C175" s="136" t="s">
        <v>395</v>
      </c>
      <c r="D175" s="50">
        <v>35.218000000000004</v>
      </c>
      <c r="E175" s="131">
        <v>7.86</v>
      </c>
      <c r="F175" s="131"/>
      <c r="G175" s="137"/>
      <c r="H175" s="137">
        <f t="shared" si="2"/>
        <v>0</v>
      </c>
      <c r="I175" s="39"/>
      <c r="J175" s="158"/>
    </row>
    <row r="176" spans="1:10" x14ac:dyDescent="0.3">
      <c r="A176" s="157" t="s">
        <v>176</v>
      </c>
      <c r="B176" s="131" t="s">
        <v>420</v>
      </c>
      <c r="C176" s="136" t="s">
        <v>404</v>
      </c>
      <c r="D176" s="50">
        <v>4.5449999999999999</v>
      </c>
      <c r="E176" s="67">
        <v>0.24</v>
      </c>
      <c r="F176" s="67"/>
      <c r="G176" s="137"/>
      <c r="H176" s="137">
        <f t="shared" si="2"/>
        <v>0</v>
      </c>
      <c r="I176" s="39"/>
      <c r="J176" s="158"/>
    </row>
    <row r="177" spans="1:10" x14ac:dyDescent="0.3">
      <c r="A177" s="157" t="s">
        <v>177</v>
      </c>
      <c r="B177" s="131" t="s">
        <v>420</v>
      </c>
      <c r="C177" s="136" t="s">
        <v>421</v>
      </c>
      <c r="D177" s="50">
        <v>0.755</v>
      </c>
      <c r="E177" s="61">
        <v>0.18190000000000001</v>
      </c>
      <c r="F177" s="61"/>
      <c r="G177" s="137"/>
      <c r="H177" s="137">
        <f t="shared" si="2"/>
        <v>0</v>
      </c>
      <c r="I177" s="39"/>
      <c r="J177" s="158"/>
    </row>
    <row r="178" spans="1:10" x14ac:dyDescent="0.3">
      <c r="A178" s="157" t="s">
        <v>178</v>
      </c>
      <c r="B178" s="131" t="s">
        <v>420</v>
      </c>
      <c r="C178" s="136" t="s">
        <v>394</v>
      </c>
      <c r="D178" s="50">
        <v>28.943000000000001</v>
      </c>
      <c r="E178" s="131">
        <v>6.62</v>
      </c>
      <c r="F178" s="111">
        <v>0.25</v>
      </c>
      <c r="G178" s="137">
        <v>0.22520000000000001</v>
      </c>
      <c r="H178" s="137">
        <f t="shared" si="2"/>
        <v>5.6300000000000006E-5</v>
      </c>
      <c r="I178" s="39"/>
      <c r="J178" s="158"/>
    </row>
    <row r="179" spans="1:10" x14ac:dyDescent="0.3">
      <c r="A179" s="157" t="s">
        <v>179</v>
      </c>
      <c r="B179" s="131" t="s">
        <v>420</v>
      </c>
      <c r="C179" s="136" t="s">
        <v>394</v>
      </c>
      <c r="D179" s="50">
        <v>30.99</v>
      </c>
      <c r="E179" s="131">
        <v>3.16</v>
      </c>
      <c r="F179" s="111">
        <v>0.24</v>
      </c>
      <c r="G179" s="137">
        <v>0.19239999999999999</v>
      </c>
      <c r="H179" s="137">
        <f t="shared" si="2"/>
        <v>4.6175999999999993E-5</v>
      </c>
      <c r="I179" s="39"/>
      <c r="J179" s="158"/>
    </row>
    <row r="180" spans="1:10" x14ac:dyDescent="0.3">
      <c r="A180" s="157" t="s">
        <v>180</v>
      </c>
      <c r="B180" s="131" t="s">
        <v>420</v>
      </c>
      <c r="C180" s="136" t="s">
        <v>394</v>
      </c>
      <c r="D180" s="50">
        <v>33.238999999999997</v>
      </c>
      <c r="E180" s="131">
        <v>3.58</v>
      </c>
      <c r="F180" s="111">
        <v>0.63</v>
      </c>
      <c r="G180" s="137">
        <v>0.17219999999999999</v>
      </c>
      <c r="H180" s="137">
        <f t="shared" si="2"/>
        <v>1.0848600000000002E-4</v>
      </c>
      <c r="I180" s="39"/>
      <c r="J180" s="158"/>
    </row>
    <row r="181" spans="1:10" x14ac:dyDescent="0.3">
      <c r="A181" s="157" t="s">
        <v>181</v>
      </c>
      <c r="B181" s="131" t="s">
        <v>420</v>
      </c>
      <c r="C181" s="136" t="s">
        <v>394</v>
      </c>
      <c r="D181" s="50">
        <v>34.795999999999999</v>
      </c>
      <c r="E181" s="131">
        <v>6.42</v>
      </c>
      <c r="F181" s="111">
        <v>0.37</v>
      </c>
      <c r="G181" s="137">
        <v>0.15609999999999999</v>
      </c>
      <c r="H181" s="137">
        <f t="shared" si="2"/>
        <v>5.7757000000000003E-5</v>
      </c>
      <c r="I181" s="39"/>
      <c r="J181" s="158"/>
    </row>
    <row r="182" spans="1:10" x14ac:dyDescent="0.3">
      <c r="A182" s="157" t="s">
        <v>182</v>
      </c>
      <c r="B182" s="131" t="s">
        <v>420</v>
      </c>
      <c r="C182" s="136" t="s">
        <v>394</v>
      </c>
      <c r="D182" s="50">
        <v>12.867000000000001</v>
      </c>
      <c r="E182" s="67">
        <v>1.22</v>
      </c>
      <c r="F182" s="128">
        <v>0.3</v>
      </c>
      <c r="G182" s="137">
        <v>0.38279999999999959</v>
      </c>
      <c r="H182" s="137">
        <f t="shared" si="2"/>
        <v>1.1483999999999986E-4</v>
      </c>
      <c r="I182" s="39"/>
      <c r="J182" s="158"/>
    </row>
    <row r="183" spans="1:10" s="188" customFormat="1" x14ac:dyDescent="0.3">
      <c r="A183" s="189" t="s">
        <v>183</v>
      </c>
      <c r="B183" s="190" t="s">
        <v>420</v>
      </c>
      <c r="C183" s="191" t="s">
        <v>394</v>
      </c>
      <c r="D183" s="211" t="s">
        <v>34</v>
      </c>
      <c r="E183" s="190" t="s">
        <v>34</v>
      </c>
      <c r="F183" s="190"/>
      <c r="G183" s="194">
        <v>0</v>
      </c>
      <c r="H183" s="194">
        <f t="shared" si="2"/>
        <v>0</v>
      </c>
      <c r="I183" s="195"/>
      <c r="J183" s="196"/>
    </row>
    <row r="184" spans="1:10" x14ac:dyDescent="0.3">
      <c r="A184" s="157" t="s">
        <v>184</v>
      </c>
      <c r="B184" s="131" t="s">
        <v>420</v>
      </c>
      <c r="C184" s="136" t="s">
        <v>394</v>
      </c>
      <c r="D184" s="50">
        <v>25.428999999999998</v>
      </c>
      <c r="E184" s="131">
        <v>4.5599999999999996</v>
      </c>
      <c r="F184" s="111">
        <v>0.13</v>
      </c>
      <c r="G184" s="137">
        <v>0.26840000000000003</v>
      </c>
      <c r="H184" s="137">
        <f t="shared" si="2"/>
        <v>3.4892000000000011E-5</v>
      </c>
      <c r="I184" s="39"/>
      <c r="J184" s="158"/>
    </row>
    <row r="185" spans="1:10" x14ac:dyDescent="0.3">
      <c r="A185" s="157" t="s">
        <v>185</v>
      </c>
      <c r="B185" s="131" t="s">
        <v>420</v>
      </c>
      <c r="C185" s="136" t="s">
        <v>394</v>
      </c>
      <c r="D185" s="50">
        <v>20.475000000000001</v>
      </c>
      <c r="E185" s="131">
        <v>3.92</v>
      </c>
      <c r="F185" s="111">
        <v>0.01</v>
      </c>
      <c r="G185" s="137">
        <v>0.31030000000000002</v>
      </c>
      <c r="H185" s="137">
        <f t="shared" si="2"/>
        <v>3.1030000000000006E-6</v>
      </c>
      <c r="I185" s="39"/>
      <c r="J185" s="158"/>
    </row>
    <row r="186" spans="1:10" x14ac:dyDescent="0.3">
      <c r="A186" s="157" t="s">
        <v>186</v>
      </c>
      <c r="B186" s="131" t="s">
        <v>420</v>
      </c>
      <c r="C186" s="136" t="s">
        <v>394</v>
      </c>
      <c r="D186" s="50">
        <v>17.802520000000001</v>
      </c>
      <c r="E186" s="131">
        <v>3.42</v>
      </c>
      <c r="F186" s="111">
        <v>0.14000000000000001</v>
      </c>
      <c r="G186" s="137">
        <v>0.35730000000000001</v>
      </c>
      <c r="H186" s="137">
        <f t="shared" si="2"/>
        <v>5.0022000000000003E-5</v>
      </c>
      <c r="I186" s="39"/>
      <c r="J186" s="158"/>
    </row>
    <row r="187" spans="1:10" ht="15" thickBot="1" x14ac:dyDescent="0.35">
      <c r="A187" s="159" t="s">
        <v>187</v>
      </c>
      <c r="B187" s="160" t="s">
        <v>420</v>
      </c>
      <c r="C187" s="161" t="s">
        <v>394</v>
      </c>
      <c r="D187" s="64">
        <v>0.5796</v>
      </c>
      <c r="E187" s="94">
        <v>11.659800000000001</v>
      </c>
      <c r="F187" s="167">
        <v>0.28999999999999998</v>
      </c>
      <c r="G187" s="163">
        <v>0.24000000000000021</v>
      </c>
      <c r="H187" s="163">
        <f t="shared" si="2"/>
        <v>6.9600000000000065E-5</v>
      </c>
      <c r="I187" s="164"/>
      <c r="J187" s="165"/>
    </row>
    <row r="188" spans="1:10" x14ac:dyDescent="0.3">
      <c r="A188" s="150" t="s">
        <v>188</v>
      </c>
      <c r="B188" s="151" t="s">
        <v>422</v>
      </c>
      <c r="C188" s="152" t="s">
        <v>394</v>
      </c>
      <c r="D188" s="53">
        <v>25.455400000000001</v>
      </c>
      <c r="E188" s="151">
        <v>4.16</v>
      </c>
      <c r="F188" s="153">
        <v>3</v>
      </c>
      <c r="G188" s="154">
        <v>0.2606</v>
      </c>
      <c r="H188" s="154">
        <f t="shared" si="2"/>
        <v>7.8180000000000003E-4</v>
      </c>
      <c r="I188" s="155"/>
      <c r="J188" s="156"/>
    </row>
    <row r="189" spans="1:10" x14ac:dyDescent="0.3">
      <c r="A189" s="157" t="s">
        <v>189</v>
      </c>
      <c r="B189" s="131" t="s">
        <v>422</v>
      </c>
      <c r="C189" s="136" t="s">
        <v>395</v>
      </c>
      <c r="D189" s="50">
        <v>22.207999999999998</v>
      </c>
      <c r="E189" s="131">
        <v>3.36</v>
      </c>
      <c r="F189" s="131"/>
      <c r="G189" s="137"/>
      <c r="H189" s="137">
        <f t="shared" si="2"/>
        <v>0</v>
      </c>
      <c r="I189" s="39"/>
      <c r="J189" s="158"/>
    </row>
    <row r="190" spans="1:10" x14ac:dyDescent="0.3">
      <c r="A190" s="157" t="s">
        <v>190</v>
      </c>
      <c r="B190" s="131" t="s">
        <v>422</v>
      </c>
      <c r="C190" s="136" t="s">
        <v>401</v>
      </c>
      <c r="D190" s="50">
        <v>12.324</v>
      </c>
      <c r="E190" s="67">
        <v>1.59</v>
      </c>
      <c r="F190" s="67"/>
      <c r="G190" s="137"/>
      <c r="H190" s="137">
        <f t="shared" si="2"/>
        <v>0</v>
      </c>
      <c r="I190" s="39"/>
      <c r="J190" s="158"/>
    </row>
    <row r="191" spans="1:10" x14ac:dyDescent="0.3">
      <c r="A191" s="157" t="s">
        <v>191</v>
      </c>
      <c r="B191" s="131" t="s">
        <v>422</v>
      </c>
      <c r="C191" s="136" t="s">
        <v>394</v>
      </c>
      <c r="D191" s="50">
        <v>29.866</v>
      </c>
      <c r="E191" s="131">
        <v>4.88</v>
      </c>
      <c r="F191" s="111">
        <v>0.63</v>
      </c>
      <c r="G191" s="137">
        <v>0.2072</v>
      </c>
      <c r="H191" s="137">
        <f t="shared" si="2"/>
        <v>1.30536E-4</v>
      </c>
      <c r="I191" s="39"/>
      <c r="J191" s="158"/>
    </row>
    <row r="192" spans="1:10" x14ac:dyDescent="0.3">
      <c r="A192" s="157" t="s">
        <v>192</v>
      </c>
      <c r="B192" s="131" t="s">
        <v>422</v>
      </c>
      <c r="C192" s="136" t="s">
        <v>395</v>
      </c>
      <c r="D192" s="50">
        <v>22.6</v>
      </c>
      <c r="E192" s="131">
        <v>4.32</v>
      </c>
      <c r="F192" s="131"/>
      <c r="G192" s="137"/>
      <c r="H192" s="137">
        <f t="shared" si="2"/>
        <v>0</v>
      </c>
      <c r="I192" s="39"/>
      <c r="J192" s="158"/>
    </row>
    <row r="193" spans="1:10" x14ac:dyDescent="0.3">
      <c r="A193" s="157" t="s">
        <v>193</v>
      </c>
      <c r="B193" s="131" t="s">
        <v>422</v>
      </c>
      <c r="C193" s="136" t="s">
        <v>404</v>
      </c>
      <c r="D193" s="50">
        <v>14.045999999999999</v>
      </c>
      <c r="E193" s="67">
        <v>1.71</v>
      </c>
      <c r="F193" s="67"/>
      <c r="G193" s="137"/>
      <c r="H193" s="137">
        <f t="shared" si="2"/>
        <v>0</v>
      </c>
      <c r="I193" s="39"/>
      <c r="J193" s="158"/>
    </row>
    <row r="194" spans="1:10" x14ac:dyDescent="0.3">
      <c r="A194" s="157" t="s">
        <v>194</v>
      </c>
      <c r="B194" s="131" t="s">
        <v>422</v>
      </c>
      <c r="C194" s="136" t="s">
        <v>415</v>
      </c>
      <c r="D194" s="50">
        <v>9.6829999999999998</v>
      </c>
      <c r="E194" s="67">
        <v>1.04</v>
      </c>
      <c r="F194" s="67"/>
      <c r="G194" s="137"/>
      <c r="H194" s="137">
        <f t="shared" si="2"/>
        <v>0</v>
      </c>
      <c r="I194" s="39"/>
      <c r="J194" s="158"/>
    </row>
    <row r="195" spans="1:10" x14ac:dyDescent="0.3">
      <c r="A195" s="157" t="s">
        <v>195</v>
      </c>
      <c r="B195" s="131" t="s">
        <v>422</v>
      </c>
      <c r="C195" s="136" t="s">
        <v>394</v>
      </c>
      <c r="D195" s="50">
        <v>32.381</v>
      </c>
      <c r="E195" s="131">
        <v>2.52</v>
      </c>
      <c r="F195" s="111">
        <v>0.26</v>
      </c>
      <c r="G195" s="137">
        <v>0.18290000000000001</v>
      </c>
      <c r="H195" s="137">
        <f t="shared" si="2"/>
        <v>4.7554000000000006E-5</v>
      </c>
      <c r="I195" s="39"/>
      <c r="J195" s="158"/>
    </row>
    <row r="196" spans="1:10" x14ac:dyDescent="0.3">
      <c r="A196" s="157" t="s">
        <v>196</v>
      </c>
      <c r="B196" s="131" t="s">
        <v>422</v>
      </c>
      <c r="C196" s="136" t="s">
        <v>395</v>
      </c>
      <c r="D196" s="50">
        <v>33.854999999999997</v>
      </c>
      <c r="E196" s="131">
        <v>3.44</v>
      </c>
      <c r="F196" s="131"/>
      <c r="G196" s="137"/>
      <c r="H196" s="137">
        <f t="shared" si="2"/>
        <v>0</v>
      </c>
      <c r="I196" s="39"/>
      <c r="J196" s="158"/>
    </row>
    <row r="197" spans="1:10" x14ac:dyDescent="0.3">
      <c r="A197" s="157" t="s">
        <v>197</v>
      </c>
      <c r="B197" s="131" t="s">
        <v>422</v>
      </c>
      <c r="C197" s="136" t="s">
        <v>404</v>
      </c>
      <c r="D197" s="50">
        <v>18.920999999999999</v>
      </c>
      <c r="E197" s="131">
        <v>1.62</v>
      </c>
      <c r="F197" s="131"/>
      <c r="G197" s="137"/>
      <c r="H197" s="137">
        <f t="shared" ref="H197:H260" si="3">((F197/1000)*G197/100)*100</f>
        <v>0</v>
      </c>
      <c r="I197" s="39"/>
      <c r="J197" s="158"/>
    </row>
    <row r="198" spans="1:10" x14ac:dyDescent="0.3">
      <c r="A198" s="157" t="s">
        <v>198</v>
      </c>
      <c r="B198" s="131" t="s">
        <v>422</v>
      </c>
      <c r="C198" s="136" t="s">
        <v>405</v>
      </c>
      <c r="D198" s="50">
        <v>14.747999999999999</v>
      </c>
      <c r="E198" s="67">
        <v>1.94</v>
      </c>
      <c r="F198" s="67"/>
      <c r="G198" s="137"/>
      <c r="H198" s="137">
        <f t="shared" si="3"/>
        <v>0</v>
      </c>
      <c r="I198" s="39"/>
      <c r="J198" s="158"/>
    </row>
    <row r="199" spans="1:10" x14ac:dyDescent="0.3">
      <c r="A199" s="157" t="s">
        <v>199</v>
      </c>
      <c r="B199" s="131" t="s">
        <v>422</v>
      </c>
      <c r="C199" s="136" t="s">
        <v>394</v>
      </c>
      <c r="D199" s="50">
        <v>23.93</v>
      </c>
      <c r="E199" s="131">
        <v>1.59</v>
      </c>
      <c r="F199" s="111">
        <v>0.13</v>
      </c>
      <c r="G199" s="137">
        <v>0.31259999999999999</v>
      </c>
      <c r="H199" s="137">
        <f t="shared" si="3"/>
        <v>4.0638000000000006E-5</v>
      </c>
      <c r="I199" s="39"/>
      <c r="J199" s="158"/>
    </row>
    <row r="200" spans="1:10" x14ac:dyDescent="0.3">
      <c r="A200" s="157" t="s">
        <v>200</v>
      </c>
      <c r="B200" s="131" t="s">
        <v>422</v>
      </c>
      <c r="C200" s="136" t="s">
        <v>394</v>
      </c>
      <c r="D200" s="129">
        <v>29.661000000000001</v>
      </c>
      <c r="E200" s="131">
        <v>2.21</v>
      </c>
      <c r="F200" s="111">
        <v>0.6</v>
      </c>
      <c r="G200" s="137">
        <v>0.2306</v>
      </c>
      <c r="H200" s="137">
        <f t="shared" si="3"/>
        <v>1.3836E-4</v>
      </c>
      <c r="I200" s="39"/>
      <c r="J200" s="158"/>
    </row>
    <row r="201" spans="1:10" x14ac:dyDescent="0.3">
      <c r="A201" s="157" t="s">
        <v>201</v>
      </c>
      <c r="B201" s="131" t="s">
        <v>422</v>
      </c>
      <c r="C201" s="136" t="s">
        <v>394</v>
      </c>
      <c r="D201" s="50">
        <v>31.239000000000001</v>
      </c>
      <c r="E201" s="131">
        <v>1.61</v>
      </c>
      <c r="F201" s="111">
        <v>0.39</v>
      </c>
      <c r="G201" s="137">
        <v>0.2462</v>
      </c>
      <c r="H201" s="137">
        <f t="shared" si="3"/>
        <v>9.6018000000000001E-5</v>
      </c>
      <c r="I201" s="39"/>
      <c r="J201" s="158"/>
    </row>
    <row r="202" spans="1:10" x14ac:dyDescent="0.3">
      <c r="A202" s="157" t="s">
        <v>202</v>
      </c>
      <c r="B202" s="131" t="s">
        <v>422</v>
      </c>
      <c r="C202" s="136" t="s">
        <v>394</v>
      </c>
      <c r="D202" s="50">
        <v>34.134999999999998</v>
      </c>
      <c r="E202" s="131">
        <v>3.22</v>
      </c>
      <c r="F202" s="111">
        <v>0.21</v>
      </c>
      <c r="G202" s="137">
        <v>0.19620000000000001</v>
      </c>
      <c r="H202" s="137">
        <f t="shared" si="3"/>
        <v>4.1201999999999996E-5</v>
      </c>
      <c r="I202" s="39"/>
      <c r="J202" s="158"/>
    </row>
    <row r="203" spans="1:10" ht="15" thickBot="1" x14ac:dyDescent="0.35">
      <c r="A203" s="159" t="s">
        <v>203</v>
      </c>
      <c r="B203" s="160" t="s">
        <v>422</v>
      </c>
      <c r="C203" s="161" t="s">
        <v>394</v>
      </c>
      <c r="D203" s="64">
        <v>34.979999999999997</v>
      </c>
      <c r="E203" s="160">
        <v>3.26</v>
      </c>
      <c r="F203" s="167">
        <v>0.18</v>
      </c>
      <c r="G203" s="163">
        <v>0.20100000000000001</v>
      </c>
      <c r="H203" s="163">
        <f t="shared" si="3"/>
        <v>3.6179999999999996E-5</v>
      </c>
      <c r="I203" s="164"/>
      <c r="J203" s="165"/>
    </row>
    <row r="204" spans="1:10" x14ac:dyDescent="0.3">
      <c r="A204" s="150" t="s">
        <v>204</v>
      </c>
      <c r="B204" s="151" t="s">
        <v>423</v>
      </c>
      <c r="C204" s="152" t="s">
        <v>394</v>
      </c>
      <c r="D204" s="53">
        <v>19.332000000000001</v>
      </c>
      <c r="E204" s="151">
        <v>1.48</v>
      </c>
      <c r="F204" s="151"/>
      <c r="G204" s="154"/>
      <c r="H204" s="154">
        <f t="shared" si="3"/>
        <v>0</v>
      </c>
      <c r="I204" s="155"/>
      <c r="J204" s="156"/>
    </row>
    <row r="205" spans="1:10" x14ac:dyDescent="0.3">
      <c r="A205" s="157" t="s">
        <v>205</v>
      </c>
      <c r="B205" s="131" t="s">
        <v>423</v>
      </c>
      <c r="C205" s="136" t="s">
        <v>395</v>
      </c>
      <c r="D205" s="50">
        <v>18.71</v>
      </c>
      <c r="E205" s="142">
        <v>1.1000000000000001</v>
      </c>
      <c r="F205" s="142"/>
      <c r="G205" s="137"/>
      <c r="H205" s="137">
        <f t="shared" si="3"/>
        <v>0</v>
      </c>
      <c r="I205" s="39"/>
      <c r="J205" s="158"/>
    </row>
    <row r="206" spans="1:10" x14ac:dyDescent="0.3">
      <c r="A206" s="157" t="s">
        <v>206</v>
      </c>
      <c r="B206" s="131" t="s">
        <v>423</v>
      </c>
      <c r="C206" s="136" t="s">
        <v>404</v>
      </c>
      <c r="D206" s="50">
        <v>2.62</v>
      </c>
      <c r="E206" s="61">
        <v>0.38819999999999999</v>
      </c>
      <c r="F206" s="61"/>
      <c r="G206" s="137"/>
      <c r="H206" s="137">
        <f t="shared" si="3"/>
        <v>0</v>
      </c>
      <c r="I206" s="39"/>
      <c r="J206" s="158"/>
    </row>
    <row r="207" spans="1:10" x14ac:dyDescent="0.3">
      <c r="A207" s="157" t="s">
        <v>207</v>
      </c>
      <c r="B207" s="131" t="s">
        <v>423</v>
      </c>
      <c r="C207" s="136" t="s">
        <v>394</v>
      </c>
      <c r="D207" s="50">
        <v>24.972000000000001</v>
      </c>
      <c r="E207" s="131">
        <v>1.51</v>
      </c>
      <c r="F207" s="131"/>
      <c r="G207" s="137"/>
      <c r="H207" s="137">
        <f t="shared" si="3"/>
        <v>0</v>
      </c>
      <c r="I207" s="39"/>
      <c r="J207" s="158"/>
    </row>
    <row r="208" spans="1:10" x14ac:dyDescent="0.3">
      <c r="A208" s="157" t="s">
        <v>208</v>
      </c>
      <c r="B208" s="131" t="s">
        <v>423</v>
      </c>
      <c r="C208" s="136" t="s">
        <v>395</v>
      </c>
      <c r="D208" s="50">
        <v>30.257000000000001</v>
      </c>
      <c r="E208" s="131">
        <v>3.63</v>
      </c>
      <c r="F208" s="131"/>
      <c r="G208" s="137"/>
      <c r="H208" s="137">
        <f t="shared" si="3"/>
        <v>0</v>
      </c>
      <c r="I208" s="39"/>
      <c r="J208" s="158"/>
    </row>
    <row r="209" spans="1:10" x14ac:dyDescent="0.3">
      <c r="A209" s="157" t="s">
        <v>209</v>
      </c>
      <c r="B209" s="131" t="s">
        <v>423</v>
      </c>
      <c r="C209" s="136" t="s">
        <v>404</v>
      </c>
      <c r="D209" s="50">
        <v>6.0570000000000004</v>
      </c>
      <c r="E209" s="67">
        <v>0.35</v>
      </c>
      <c r="F209" s="67"/>
      <c r="G209" s="137"/>
      <c r="H209" s="137">
        <f t="shared" si="3"/>
        <v>0</v>
      </c>
      <c r="I209" s="39"/>
      <c r="J209" s="158"/>
    </row>
    <row r="210" spans="1:10" x14ac:dyDescent="0.3">
      <c r="A210" s="157" t="s">
        <v>210</v>
      </c>
      <c r="B210" s="131" t="s">
        <v>423</v>
      </c>
      <c r="C210" s="136" t="s">
        <v>394</v>
      </c>
      <c r="D210" s="50">
        <v>30.922999999999998</v>
      </c>
      <c r="E210" s="131">
        <v>1.83</v>
      </c>
      <c r="F210" s="131"/>
      <c r="G210" s="137"/>
      <c r="H210" s="137">
        <f t="shared" si="3"/>
        <v>0</v>
      </c>
      <c r="I210" s="39"/>
      <c r="J210" s="158"/>
    </row>
    <row r="211" spans="1:10" x14ac:dyDescent="0.3">
      <c r="A211" s="157" t="s">
        <v>211</v>
      </c>
      <c r="B211" s="131" t="s">
        <v>423</v>
      </c>
      <c r="C211" s="136" t="s">
        <v>395</v>
      </c>
      <c r="D211" s="50">
        <v>16.178999999999998</v>
      </c>
      <c r="E211" s="131">
        <v>1.78</v>
      </c>
      <c r="F211" s="131"/>
      <c r="G211" s="137"/>
      <c r="H211" s="137">
        <f t="shared" si="3"/>
        <v>0</v>
      </c>
      <c r="I211" s="39"/>
      <c r="J211" s="158"/>
    </row>
    <row r="212" spans="1:10" x14ac:dyDescent="0.3">
      <c r="A212" s="157" t="s">
        <v>212</v>
      </c>
      <c r="B212" s="131" t="s">
        <v>423</v>
      </c>
      <c r="C212" s="136" t="s">
        <v>401</v>
      </c>
      <c r="D212" s="50">
        <v>1.74</v>
      </c>
      <c r="E212" s="61">
        <v>0.52449999999999997</v>
      </c>
      <c r="F212" s="61"/>
      <c r="G212" s="137"/>
      <c r="H212" s="137">
        <f t="shared" si="3"/>
        <v>0</v>
      </c>
      <c r="I212" s="39"/>
      <c r="J212" s="158"/>
    </row>
    <row r="213" spans="1:10" x14ac:dyDescent="0.3">
      <c r="A213" s="157" t="s">
        <v>213</v>
      </c>
      <c r="B213" s="131" t="s">
        <v>423</v>
      </c>
      <c r="C213" s="136" t="s">
        <v>394</v>
      </c>
      <c r="D213" s="50">
        <v>24.535</v>
      </c>
      <c r="E213" s="131">
        <v>1.92</v>
      </c>
      <c r="F213" s="131"/>
      <c r="G213" s="137"/>
      <c r="H213" s="137">
        <f t="shared" si="3"/>
        <v>0</v>
      </c>
      <c r="I213" s="39"/>
      <c r="J213" s="158"/>
    </row>
    <row r="214" spans="1:10" x14ac:dyDescent="0.3">
      <c r="A214" s="157" t="s">
        <v>214</v>
      </c>
      <c r="B214" s="131" t="s">
        <v>423</v>
      </c>
      <c r="C214" s="136" t="s">
        <v>394</v>
      </c>
      <c r="D214" s="131">
        <v>22.997557997557998</v>
      </c>
      <c r="E214" s="131">
        <v>2.1800000000000002</v>
      </c>
      <c r="F214" s="131"/>
      <c r="G214" s="137"/>
      <c r="H214" s="137">
        <f t="shared" si="3"/>
        <v>0</v>
      </c>
      <c r="I214" s="39"/>
      <c r="J214" s="158"/>
    </row>
    <row r="215" spans="1:10" x14ac:dyDescent="0.3">
      <c r="A215" s="157" t="s">
        <v>215</v>
      </c>
      <c r="B215" s="131" t="s">
        <v>423</v>
      </c>
      <c r="C215" s="136" t="s">
        <v>394</v>
      </c>
      <c r="D215" s="131">
        <v>20.653138871274574</v>
      </c>
      <c r="E215" s="131">
        <v>1.49</v>
      </c>
      <c r="F215" s="131"/>
      <c r="G215" s="137"/>
      <c r="H215" s="137">
        <f t="shared" si="3"/>
        <v>0</v>
      </c>
      <c r="I215" s="39"/>
      <c r="J215" s="158"/>
    </row>
    <row r="216" spans="1:10" x14ac:dyDescent="0.3">
      <c r="A216" s="157" t="s">
        <v>216</v>
      </c>
      <c r="B216" s="131" t="s">
        <v>423</v>
      </c>
      <c r="C216" s="136" t="s">
        <v>394</v>
      </c>
      <c r="D216" s="131">
        <v>20.681133212778782</v>
      </c>
      <c r="E216" s="131">
        <v>2</v>
      </c>
      <c r="F216" s="131"/>
      <c r="G216" s="137"/>
      <c r="H216" s="137">
        <f t="shared" si="3"/>
        <v>0</v>
      </c>
      <c r="I216" s="39"/>
      <c r="J216" s="158"/>
    </row>
    <row r="217" spans="1:10" ht="15" thickBot="1" x14ac:dyDescent="0.35">
      <c r="A217" s="173" t="s">
        <v>217</v>
      </c>
      <c r="B217" s="160" t="s">
        <v>423</v>
      </c>
      <c r="C217" s="161" t="s">
        <v>394</v>
      </c>
      <c r="D217" s="174">
        <v>36.57</v>
      </c>
      <c r="E217" s="174">
        <v>7.1</v>
      </c>
      <c r="F217" s="174"/>
      <c r="G217" s="163"/>
      <c r="H217" s="163">
        <f t="shared" si="3"/>
        <v>0</v>
      </c>
      <c r="I217" s="164"/>
      <c r="J217" s="165"/>
    </row>
    <row r="218" spans="1:10" x14ac:dyDescent="0.3">
      <c r="A218" s="150" t="s">
        <v>218</v>
      </c>
      <c r="B218" s="151" t="s">
        <v>424</v>
      </c>
      <c r="C218" s="152" t="s">
        <v>394</v>
      </c>
      <c r="D218" s="151">
        <v>30.022688598979013</v>
      </c>
      <c r="E218" s="175">
        <v>2</v>
      </c>
      <c r="F218" s="175"/>
      <c r="G218" s="154"/>
      <c r="H218" s="154">
        <f t="shared" si="3"/>
        <v>0</v>
      </c>
      <c r="I218" s="155"/>
      <c r="J218" s="156"/>
    </row>
    <row r="219" spans="1:10" x14ac:dyDescent="0.3">
      <c r="A219" s="157" t="s">
        <v>219</v>
      </c>
      <c r="B219" s="131" t="s">
        <v>424</v>
      </c>
      <c r="C219" s="136" t="s">
        <v>395</v>
      </c>
      <c r="D219" s="131">
        <v>17.978798586572438</v>
      </c>
      <c r="E219" s="131">
        <v>1.92</v>
      </c>
      <c r="F219" s="131"/>
      <c r="G219" s="137"/>
      <c r="H219" s="137">
        <f t="shared" si="3"/>
        <v>0</v>
      </c>
      <c r="I219" s="39"/>
      <c r="J219" s="158"/>
    </row>
    <row r="220" spans="1:10" x14ac:dyDescent="0.3">
      <c r="A220" s="157" t="s">
        <v>220</v>
      </c>
      <c r="B220" s="131" t="s">
        <v>424</v>
      </c>
      <c r="C220" s="136" t="s">
        <v>400</v>
      </c>
      <c r="D220" s="131">
        <v>8.1574803149606296</v>
      </c>
      <c r="E220" s="67">
        <v>0.76</v>
      </c>
      <c r="F220" s="67"/>
      <c r="G220" s="137"/>
      <c r="H220" s="137">
        <f t="shared" si="3"/>
        <v>0</v>
      </c>
      <c r="I220" s="39"/>
      <c r="J220" s="158"/>
    </row>
    <row r="221" spans="1:10" x14ac:dyDescent="0.3">
      <c r="A221" s="157" t="s">
        <v>221</v>
      </c>
      <c r="B221" s="131" t="s">
        <v>424</v>
      </c>
      <c r="C221" s="136" t="s">
        <v>394</v>
      </c>
      <c r="D221" s="131">
        <v>17.174887892376685</v>
      </c>
      <c r="E221" s="131">
        <v>2.1800000000000002</v>
      </c>
      <c r="F221" s="131"/>
      <c r="G221" s="137"/>
      <c r="H221" s="137">
        <f t="shared" si="3"/>
        <v>0</v>
      </c>
      <c r="I221" s="39"/>
      <c r="J221" s="158"/>
    </row>
    <row r="222" spans="1:10" x14ac:dyDescent="0.3">
      <c r="A222" s="157" t="s">
        <v>222</v>
      </c>
      <c r="B222" s="131" t="s">
        <v>424</v>
      </c>
      <c r="C222" s="136" t="s">
        <v>395</v>
      </c>
      <c r="D222" s="131">
        <v>8.6552748885586919</v>
      </c>
      <c r="E222" s="67">
        <v>0.71</v>
      </c>
      <c r="F222" s="67"/>
      <c r="G222" s="137"/>
      <c r="H222" s="137">
        <f t="shared" si="3"/>
        <v>0</v>
      </c>
      <c r="I222" s="39"/>
      <c r="J222" s="158"/>
    </row>
    <row r="223" spans="1:10" x14ac:dyDescent="0.3">
      <c r="A223" s="157" t="s">
        <v>223</v>
      </c>
      <c r="B223" s="131" t="s">
        <v>424</v>
      </c>
      <c r="C223" s="136" t="s">
        <v>404</v>
      </c>
      <c r="D223" s="131">
        <v>1.8404092071611251</v>
      </c>
      <c r="E223" s="61">
        <v>0.2757</v>
      </c>
      <c r="F223" s="61"/>
      <c r="G223" s="137"/>
      <c r="H223" s="137">
        <f t="shared" si="3"/>
        <v>0</v>
      </c>
      <c r="I223" s="39"/>
      <c r="J223" s="158"/>
    </row>
    <row r="224" spans="1:10" x14ac:dyDescent="0.3">
      <c r="A224" s="157" t="s">
        <v>224</v>
      </c>
      <c r="B224" s="131" t="s">
        <v>424</v>
      </c>
      <c r="C224" s="141" t="s">
        <v>394</v>
      </c>
      <c r="D224" s="131">
        <v>26.131131131131131</v>
      </c>
      <c r="E224" s="131">
        <v>2.93</v>
      </c>
      <c r="F224" s="131"/>
      <c r="G224" s="137"/>
      <c r="H224" s="137">
        <f t="shared" si="3"/>
        <v>0</v>
      </c>
      <c r="I224" s="39"/>
      <c r="J224" s="158"/>
    </row>
    <row r="225" spans="1:10" x14ac:dyDescent="0.3">
      <c r="A225" s="157" t="s">
        <v>225</v>
      </c>
      <c r="B225" s="131" t="s">
        <v>424</v>
      </c>
      <c r="C225" s="136" t="s">
        <v>395</v>
      </c>
      <c r="D225" s="131">
        <v>24.594427244582047</v>
      </c>
      <c r="E225" s="131">
        <v>2.2400000000000002</v>
      </c>
      <c r="F225" s="131"/>
      <c r="G225" s="137"/>
      <c r="H225" s="137">
        <f t="shared" si="3"/>
        <v>0</v>
      </c>
      <c r="I225" s="39"/>
      <c r="J225" s="158"/>
    </row>
    <row r="226" spans="1:10" x14ac:dyDescent="0.3">
      <c r="A226" s="157" t="s">
        <v>226</v>
      </c>
      <c r="B226" s="131" t="s">
        <v>424</v>
      </c>
      <c r="C226" s="136" t="s">
        <v>404</v>
      </c>
      <c r="D226" s="131">
        <v>3.8952819332566175</v>
      </c>
      <c r="E226" s="67">
        <v>0.34</v>
      </c>
      <c r="F226" s="67"/>
      <c r="G226" s="137"/>
      <c r="H226" s="137">
        <f t="shared" si="3"/>
        <v>0</v>
      </c>
      <c r="I226" s="39"/>
      <c r="J226" s="158"/>
    </row>
    <row r="227" spans="1:10" x14ac:dyDescent="0.3">
      <c r="A227" s="157" t="s">
        <v>227</v>
      </c>
      <c r="B227" s="131" t="s">
        <v>424</v>
      </c>
      <c r="C227" s="136" t="s">
        <v>394</v>
      </c>
      <c r="D227" s="131">
        <v>20.935323383084576</v>
      </c>
      <c r="E227" s="131">
        <v>1.77</v>
      </c>
      <c r="F227" s="131"/>
      <c r="G227" s="137"/>
      <c r="H227" s="137">
        <f t="shared" si="3"/>
        <v>0</v>
      </c>
      <c r="I227" s="39"/>
      <c r="J227" s="158"/>
    </row>
    <row r="228" spans="1:10" x14ac:dyDescent="0.3">
      <c r="A228" s="157" t="s">
        <v>228</v>
      </c>
      <c r="B228" s="131" t="s">
        <v>424</v>
      </c>
      <c r="C228" s="136" t="s">
        <v>394</v>
      </c>
      <c r="D228" s="131">
        <v>18.748696558915537</v>
      </c>
      <c r="E228" s="131">
        <v>2.0099999999999998</v>
      </c>
      <c r="F228" s="131"/>
      <c r="G228" s="137"/>
      <c r="H228" s="137">
        <f t="shared" si="3"/>
        <v>0</v>
      </c>
      <c r="I228" s="39"/>
      <c r="J228" s="158"/>
    </row>
    <row r="229" spans="1:10" x14ac:dyDescent="0.3">
      <c r="A229" s="157" t="s">
        <v>229</v>
      </c>
      <c r="B229" s="131" t="s">
        <v>424</v>
      </c>
      <c r="C229" s="136" t="s">
        <v>394</v>
      </c>
      <c r="D229" s="131">
        <v>20.345879959308242</v>
      </c>
      <c r="E229" s="131">
        <v>2.04</v>
      </c>
      <c r="F229" s="131"/>
      <c r="G229" s="137"/>
      <c r="H229" s="137">
        <f t="shared" si="3"/>
        <v>0</v>
      </c>
      <c r="I229" s="39"/>
      <c r="J229" s="158"/>
    </row>
    <row r="230" spans="1:10" x14ac:dyDescent="0.3">
      <c r="A230" s="157" t="s">
        <v>230</v>
      </c>
      <c r="B230" s="131" t="s">
        <v>424</v>
      </c>
      <c r="C230" s="136" t="s">
        <v>394</v>
      </c>
      <c r="D230" s="131">
        <v>34.152462121212118</v>
      </c>
      <c r="E230" s="142">
        <v>3.65</v>
      </c>
      <c r="F230" s="142"/>
      <c r="G230" s="137"/>
      <c r="H230" s="137">
        <f t="shared" si="3"/>
        <v>0</v>
      </c>
      <c r="I230" s="39"/>
      <c r="J230" s="158"/>
    </row>
    <row r="231" spans="1:10" ht="15" thickBot="1" x14ac:dyDescent="0.35">
      <c r="A231" s="159" t="s">
        <v>231</v>
      </c>
      <c r="B231" s="160" t="s">
        <v>424</v>
      </c>
      <c r="C231" s="161" t="s">
        <v>394</v>
      </c>
      <c r="D231" s="160">
        <v>26.174157303370784</v>
      </c>
      <c r="E231" s="160">
        <v>2.84</v>
      </c>
      <c r="F231" s="160"/>
      <c r="G231" s="163"/>
      <c r="H231" s="163">
        <f t="shared" si="3"/>
        <v>0</v>
      </c>
      <c r="I231" s="164"/>
      <c r="J231" s="165"/>
    </row>
    <row r="232" spans="1:10" x14ac:dyDescent="0.3">
      <c r="A232" s="150" t="s">
        <v>232</v>
      </c>
      <c r="B232" s="151" t="s">
        <v>425</v>
      </c>
      <c r="C232" s="152" t="s">
        <v>394</v>
      </c>
      <c r="D232" s="151">
        <v>29.025665399239546</v>
      </c>
      <c r="E232" s="151">
        <v>3.16</v>
      </c>
      <c r="F232" s="151"/>
      <c r="G232" s="154"/>
      <c r="H232" s="154">
        <f t="shared" si="3"/>
        <v>0</v>
      </c>
      <c r="I232" s="155"/>
      <c r="J232" s="156"/>
    </row>
    <row r="233" spans="1:10" x14ac:dyDescent="0.3">
      <c r="A233" s="157" t="s">
        <v>233</v>
      </c>
      <c r="B233" s="131" t="s">
        <v>425</v>
      </c>
      <c r="C233" s="136" t="s">
        <v>395</v>
      </c>
      <c r="D233" s="131">
        <v>27.61904761904762</v>
      </c>
      <c r="E233" s="131">
        <v>2.4900000000000002</v>
      </c>
      <c r="F233" s="131"/>
      <c r="G233" s="137"/>
      <c r="H233" s="137">
        <f t="shared" si="3"/>
        <v>0</v>
      </c>
      <c r="I233" s="39"/>
      <c r="J233" s="158"/>
    </row>
    <row r="234" spans="1:10" x14ac:dyDescent="0.3">
      <c r="A234" s="157" t="s">
        <v>234</v>
      </c>
      <c r="B234" s="131" t="s">
        <v>425</v>
      </c>
      <c r="C234" s="136" t="s">
        <v>404</v>
      </c>
      <c r="D234" s="131">
        <v>4.974859509020999</v>
      </c>
      <c r="E234" s="67">
        <v>0.75</v>
      </c>
      <c r="F234" s="67"/>
      <c r="G234" s="137"/>
      <c r="H234" s="137">
        <f t="shared" si="3"/>
        <v>0</v>
      </c>
      <c r="I234" s="39"/>
      <c r="J234" s="158"/>
    </row>
    <row r="235" spans="1:10" x14ac:dyDescent="0.3">
      <c r="A235" s="157" t="s">
        <v>235</v>
      </c>
      <c r="B235" s="131" t="s">
        <v>425</v>
      </c>
      <c r="C235" s="136" t="s">
        <v>421</v>
      </c>
      <c r="D235" s="131">
        <v>5.1788978845651608</v>
      </c>
      <c r="E235" s="67">
        <v>1.1399999999999999</v>
      </c>
      <c r="F235" s="67"/>
      <c r="G235" s="137"/>
      <c r="H235" s="137">
        <f t="shared" si="3"/>
        <v>0</v>
      </c>
      <c r="I235" s="39"/>
      <c r="J235" s="158"/>
    </row>
    <row r="236" spans="1:10" x14ac:dyDescent="0.3">
      <c r="A236" s="157" t="s">
        <v>236</v>
      </c>
      <c r="B236" s="131" t="s">
        <v>425</v>
      </c>
      <c r="C236" s="136" t="s">
        <v>394</v>
      </c>
      <c r="D236" s="131">
        <v>33.766592920353986</v>
      </c>
      <c r="E236" s="131">
        <v>6.9</v>
      </c>
      <c r="F236" s="131"/>
      <c r="G236" s="137"/>
      <c r="H236" s="137">
        <f t="shared" si="3"/>
        <v>0</v>
      </c>
      <c r="I236" s="39"/>
      <c r="J236" s="158"/>
    </row>
    <row r="237" spans="1:10" x14ac:dyDescent="0.3">
      <c r="A237" s="157" t="s">
        <v>237</v>
      </c>
      <c r="B237" s="131" t="s">
        <v>425</v>
      </c>
      <c r="C237" s="136" t="s">
        <v>395</v>
      </c>
      <c r="D237" s="131">
        <v>27.70418006430868</v>
      </c>
      <c r="E237" s="131">
        <v>4.8</v>
      </c>
      <c r="F237" s="131"/>
      <c r="G237" s="137"/>
      <c r="H237" s="137">
        <f t="shared" si="3"/>
        <v>0</v>
      </c>
      <c r="I237" s="39"/>
      <c r="J237" s="158"/>
    </row>
    <row r="238" spans="1:10" x14ac:dyDescent="0.3">
      <c r="A238" s="157" t="s">
        <v>238</v>
      </c>
      <c r="B238" s="131" t="s">
        <v>425</v>
      </c>
      <c r="C238" s="136" t="s">
        <v>404</v>
      </c>
      <c r="D238" s="131">
        <v>7.1932469098583054</v>
      </c>
      <c r="E238" s="67">
        <v>0.81</v>
      </c>
      <c r="F238" s="67"/>
      <c r="G238" s="137"/>
      <c r="H238" s="137">
        <f t="shared" si="3"/>
        <v>0</v>
      </c>
      <c r="I238" s="39"/>
      <c r="J238" s="158"/>
    </row>
    <row r="239" spans="1:10" x14ac:dyDescent="0.3">
      <c r="A239" s="157" t="s">
        <v>239</v>
      </c>
      <c r="B239" s="131" t="s">
        <v>425</v>
      </c>
      <c r="C239" s="136" t="s">
        <v>421</v>
      </c>
      <c r="D239" s="131">
        <v>3.1241691039617123</v>
      </c>
      <c r="E239" s="61">
        <v>1.1475</v>
      </c>
      <c r="F239" s="61"/>
      <c r="G239" s="137"/>
      <c r="H239" s="137">
        <f t="shared" si="3"/>
        <v>0</v>
      </c>
      <c r="I239" s="39"/>
      <c r="J239" s="158"/>
    </row>
    <row r="240" spans="1:10" x14ac:dyDescent="0.3">
      <c r="A240" s="157" t="s">
        <v>240</v>
      </c>
      <c r="B240" s="131" t="s">
        <v>425</v>
      </c>
      <c r="C240" s="136" t="s">
        <v>394</v>
      </c>
      <c r="D240" s="131">
        <v>26.251928020565551</v>
      </c>
      <c r="E240" s="131">
        <v>6.64</v>
      </c>
      <c r="F240" s="131"/>
      <c r="G240" s="137"/>
      <c r="H240" s="137">
        <f t="shared" si="3"/>
        <v>0</v>
      </c>
      <c r="I240" s="39"/>
      <c r="J240" s="158"/>
    </row>
    <row r="241" spans="1:10" x14ac:dyDescent="0.3">
      <c r="A241" s="157" t="s">
        <v>241</v>
      </c>
      <c r="B241" s="131" t="s">
        <v>425</v>
      </c>
      <c r="C241" s="136" t="s">
        <v>395</v>
      </c>
      <c r="D241" s="131">
        <v>4.3186646433990896</v>
      </c>
      <c r="E241" s="67">
        <v>0.56999999999999995</v>
      </c>
      <c r="F241" s="67"/>
      <c r="G241" s="137"/>
      <c r="H241" s="137">
        <f t="shared" si="3"/>
        <v>0</v>
      </c>
      <c r="I241" s="39"/>
      <c r="J241" s="158"/>
    </row>
    <row r="242" spans="1:10" x14ac:dyDescent="0.3">
      <c r="A242" s="157" t="s">
        <v>242</v>
      </c>
      <c r="B242" s="131" t="s">
        <v>425</v>
      </c>
      <c r="C242" s="136" t="s">
        <v>404</v>
      </c>
      <c r="D242" s="131">
        <v>4.6436716077537064</v>
      </c>
      <c r="E242" s="67">
        <v>1.5</v>
      </c>
      <c r="F242" s="67"/>
      <c r="G242" s="137"/>
      <c r="H242" s="137">
        <f t="shared" si="3"/>
        <v>0</v>
      </c>
      <c r="I242" s="39"/>
      <c r="J242" s="158"/>
    </row>
    <row r="243" spans="1:10" x14ac:dyDescent="0.3">
      <c r="A243" s="157" t="s">
        <v>243</v>
      </c>
      <c r="B243" s="131" t="s">
        <v>425</v>
      </c>
      <c r="C243" s="136" t="s">
        <v>421</v>
      </c>
      <c r="D243" s="131">
        <v>3.3697433096668492</v>
      </c>
      <c r="E243" s="61">
        <v>1.9287000000000001</v>
      </c>
      <c r="F243" s="61"/>
      <c r="G243" s="137"/>
      <c r="H243" s="137">
        <f t="shared" si="3"/>
        <v>0</v>
      </c>
      <c r="I243" s="39"/>
      <c r="J243" s="158"/>
    </row>
    <row r="244" spans="1:10" x14ac:dyDescent="0.3">
      <c r="A244" s="157" t="s">
        <v>244</v>
      </c>
      <c r="B244" s="131" t="s">
        <v>425</v>
      </c>
      <c r="C244" s="136" t="s">
        <v>394</v>
      </c>
      <c r="D244" s="50">
        <v>22.88</v>
      </c>
      <c r="E244" s="131">
        <v>5.34</v>
      </c>
      <c r="F244" s="131"/>
      <c r="G244" s="137"/>
      <c r="H244" s="137">
        <f t="shared" si="3"/>
        <v>0</v>
      </c>
      <c r="I244" s="39"/>
      <c r="J244" s="158"/>
    </row>
    <row r="245" spans="1:10" x14ac:dyDescent="0.3">
      <c r="A245" s="157" t="s">
        <v>245</v>
      </c>
      <c r="B245" s="131" t="s">
        <v>425</v>
      </c>
      <c r="C245" s="136" t="s">
        <v>394</v>
      </c>
      <c r="D245" s="50">
        <v>31.62</v>
      </c>
      <c r="E245" s="131">
        <v>8.14</v>
      </c>
      <c r="F245" s="131"/>
      <c r="G245" s="137"/>
      <c r="H245" s="137">
        <f t="shared" si="3"/>
        <v>0</v>
      </c>
      <c r="I245" s="39"/>
      <c r="J245" s="158"/>
    </row>
    <row r="246" spans="1:10" x14ac:dyDescent="0.3">
      <c r="A246" s="157" t="s">
        <v>246</v>
      </c>
      <c r="B246" s="131" t="s">
        <v>425</v>
      </c>
      <c r="C246" s="136" t="s">
        <v>394</v>
      </c>
      <c r="D246" s="50">
        <v>28.91</v>
      </c>
      <c r="E246" s="131">
        <v>7.06</v>
      </c>
      <c r="F246" s="131"/>
      <c r="G246" s="137"/>
      <c r="H246" s="137">
        <f t="shared" si="3"/>
        <v>0</v>
      </c>
      <c r="I246" s="39"/>
      <c r="J246" s="158"/>
    </row>
    <row r="247" spans="1:10" x14ac:dyDescent="0.3">
      <c r="A247" s="157" t="s">
        <v>247</v>
      </c>
      <c r="B247" s="131" t="s">
        <v>425</v>
      </c>
      <c r="C247" s="136" t="s">
        <v>394</v>
      </c>
      <c r="D247" s="50">
        <v>27.83</v>
      </c>
      <c r="E247" s="131">
        <v>5.7</v>
      </c>
      <c r="F247" s="131"/>
      <c r="G247" s="137"/>
      <c r="H247" s="137">
        <f t="shared" si="3"/>
        <v>0</v>
      </c>
      <c r="I247" s="39"/>
      <c r="J247" s="158"/>
    </row>
    <row r="248" spans="1:10" ht="15" thickBot="1" x14ac:dyDescent="0.35">
      <c r="A248" s="159" t="s">
        <v>248</v>
      </c>
      <c r="B248" s="160" t="s">
        <v>425</v>
      </c>
      <c r="C248" s="161" t="s">
        <v>394</v>
      </c>
      <c r="D248" s="64">
        <v>40.58</v>
      </c>
      <c r="E248" s="160">
        <v>12.1</v>
      </c>
      <c r="F248" s="160"/>
      <c r="G248" s="163"/>
      <c r="H248" s="163">
        <f t="shared" si="3"/>
        <v>0</v>
      </c>
      <c r="I248" s="164"/>
      <c r="J248" s="165"/>
    </row>
    <row r="249" spans="1:10" x14ac:dyDescent="0.3">
      <c r="A249" s="150" t="s">
        <v>249</v>
      </c>
      <c r="B249" s="151" t="s">
        <v>426</v>
      </c>
      <c r="C249" s="152" t="s">
        <v>394</v>
      </c>
      <c r="D249" s="53">
        <v>37.03</v>
      </c>
      <c r="E249" s="151">
        <v>5.68</v>
      </c>
      <c r="F249" s="151"/>
      <c r="G249" s="154"/>
      <c r="H249" s="154">
        <f t="shared" si="3"/>
        <v>0</v>
      </c>
      <c r="I249" s="155"/>
      <c r="J249" s="156"/>
    </row>
    <row r="250" spans="1:10" x14ac:dyDescent="0.3">
      <c r="A250" s="157" t="s">
        <v>250</v>
      </c>
      <c r="B250" s="131" t="s">
        <v>426</v>
      </c>
      <c r="C250" s="136" t="s">
        <v>395</v>
      </c>
      <c r="D250" s="50">
        <v>41.73</v>
      </c>
      <c r="E250" s="131">
        <v>3.04</v>
      </c>
      <c r="F250" s="131"/>
      <c r="G250" s="137"/>
      <c r="H250" s="137">
        <f t="shared" si="3"/>
        <v>0</v>
      </c>
      <c r="I250" s="39"/>
      <c r="J250" s="158"/>
    </row>
    <row r="251" spans="1:10" x14ac:dyDescent="0.3">
      <c r="A251" s="157" t="s">
        <v>251</v>
      </c>
      <c r="B251" s="131" t="s">
        <v>426</v>
      </c>
      <c r="C251" s="136" t="s">
        <v>404</v>
      </c>
      <c r="D251" s="50">
        <v>31.77</v>
      </c>
      <c r="E251" s="131">
        <v>0.56000000000000005</v>
      </c>
      <c r="F251" s="131"/>
      <c r="G251" s="137"/>
      <c r="H251" s="137">
        <f t="shared" si="3"/>
        <v>0</v>
      </c>
      <c r="I251" s="39"/>
      <c r="J251" s="158"/>
    </row>
    <row r="252" spans="1:10" x14ac:dyDescent="0.3">
      <c r="A252" s="157" t="s">
        <v>252</v>
      </c>
      <c r="B252" s="131" t="s">
        <v>426</v>
      </c>
      <c r="C252" s="136" t="s">
        <v>405</v>
      </c>
      <c r="D252" s="50">
        <v>4.93</v>
      </c>
      <c r="E252" s="67">
        <v>4.33</v>
      </c>
      <c r="F252" s="67"/>
      <c r="G252" s="137"/>
      <c r="H252" s="137">
        <f t="shared" si="3"/>
        <v>0</v>
      </c>
      <c r="I252" s="39"/>
      <c r="J252" s="158"/>
    </row>
    <row r="253" spans="1:10" x14ac:dyDescent="0.3">
      <c r="A253" s="157" t="s">
        <v>253</v>
      </c>
      <c r="B253" s="131" t="s">
        <v>426</v>
      </c>
      <c r="C253" s="136" t="s">
        <v>394</v>
      </c>
      <c r="D253" s="50">
        <v>37.450000000000003</v>
      </c>
      <c r="E253" s="131">
        <v>3.4</v>
      </c>
      <c r="F253" s="131"/>
      <c r="G253" s="137"/>
      <c r="H253" s="137">
        <f t="shared" si="3"/>
        <v>0</v>
      </c>
      <c r="I253" s="39"/>
      <c r="J253" s="158"/>
    </row>
    <row r="254" spans="1:10" x14ac:dyDescent="0.3">
      <c r="A254" s="157" t="s">
        <v>254</v>
      </c>
      <c r="B254" s="131" t="s">
        <v>426</v>
      </c>
      <c r="C254" s="136" t="s">
        <v>395</v>
      </c>
      <c r="D254" s="50">
        <v>37.65</v>
      </c>
      <c r="E254" s="131">
        <v>1.26</v>
      </c>
      <c r="F254" s="131"/>
      <c r="G254" s="137"/>
      <c r="H254" s="137">
        <f t="shared" si="3"/>
        <v>0</v>
      </c>
      <c r="I254" s="39"/>
      <c r="J254" s="158"/>
    </row>
    <row r="255" spans="1:10" x14ac:dyDescent="0.3">
      <c r="A255" s="157" t="s">
        <v>255</v>
      </c>
      <c r="B255" s="131" t="s">
        <v>426</v>
      </c>
      <c r="C255" s="136" t="s">
        <v>404</v>
      </c>
      <c r="D255" s="50">
        <v>18.809999999999999</v>
      </c>
      <c r="E255" s="131">
        <v>0.42</v>
      </c>
      <c r="F255" s="131"/>
      <c r="G255" s="137"/>
      <c r="H255" s="137">
        <f t="shared" si="3"/>
        <v>0</v>
      </c>
      <c r="I255" s="39"/>
      <c r="J255" s="158"/>
    </row>
    <row r="256" spans="1:10" x14ac:dyDescent="0.3">
      <c r="A256" s="157" t="s">
        <v>256</v>
      </c>
      <c r="B256" s="131" t="s">
        <v>426</v>
      </c>
      <c r="C256" s="136" t="s">
        <v>413</v>
      </c>
      <c r="D256" s="50">
        <v>4.0599999999999996</v>
      </c>
      <c r="E256" s="67">
        <v>0.19</v>
      </c>
      <c r="F256" s="67"/>
      <c r="G256" s="137"/>
      <c r="H256" s="137">
        <f t="shared" si="3"/>
        <v>0</v>
      </c>
      <c r="I256" s="39"/>
      <c r="J256" s="158"/>
    </row>
    <row r="257" spans="1:10" x14ac:dyDescent="0.3">
      <c r="A257" s="157" t="s">
        <v>257</v>
      </c>
      <c r="B257" s="131" t="s">
        <v>426</v>
      </c>
      <c r="C257" s="136" t="s">
        <v>394</v>
      </c>
      <c r="D257" s="50">
        <v>22.12</v>
      </c>
      <c r="E257" s="131">
        <v>1.28</v>
      </c>
      <c r="F257" s="131"/>
      <c r="G257" s="137"/>
      <c r="H257" s="137">
        <f t="shared" si="3"/>
        <v>0</v>
      </c>
      <c r="I257" s="39"/>
      <c r="J257" s="158"/>
    </row>
    <row r="258" spans="1:10" x14ac:dyDescent="0.3">
      <c r="A258" s="157" t="s">
        <v>258</v>
      </c>
      <c r="B258" s="142" t="s">
        <v>426</v>
      </c>
      <c r="C258" s="136" t="s">
        <v>395</v>
      </c>
      <c r="D258" s="50">
        <v>33.03</v>
      </c>
      <c r="E258" s="131">
        <v>0.62</v>
      </c>
      <c r="F258" s="131"/>
      <c r="G258" s="137"/>
      <c r="H258" s="137">
        <f t="shared" si="3"/>
        <v>0</v>
      </c>
      <c r="I258" s="39"/>
      <c r="J258" s="158"/>
    </row>
    <row r="259" spans="1:10" x14ac:dyDescent="0.3">
      <c r="A259" s="157" t="s">
        <v>259</v>
      </c>
      <c r="B259" s="131" t="s">
        <v>426</v>
      </c>
      <c r="C259" s="136" t="s">
        <v>404</v>
      </c>
      <c r="D259" s="50">
        <v>8.43</v>
      </c>
      <c r="E259" s="67">
        <v>0.9</v>
      </c>
      <c r="F259" s="67"/>
      <c r="G259" s="137"/>
      <c r="H259" s="137">
        <f t="shared" si="3"/>
        <v>0</v>
      </c>
      <c r="I259" s="39"/>
      <c r="J259" s="158"/>
    </row>
    <row r="260" spans="1:10" x14ac:dyDescent="0.3">
      <c r="A260" s="176" t="s">
        <v>260</v>
      </c>
      <c r="B260" s="131" t="s">
        <v>426</v>
      </c>
      <c r="C260" s="136" t="s">
        <v>405</v>
      </c>
      <c r="D260" s="132">
        <v>8.36</v>
      </c>
      <c r="E260" s="85">
        <v>0.71</v>
      </c>
      <c r="F260" s="85"/>
      <c r="G260" s="142"/>
      <c r="H260" s="137">
        <f t="shared" si="3"/>
        <v>0</v>
      </c>
      <c r="I260" s="39"/>
      <c r="J260" s="158"/>
    </row>
    <row r="261" spans="1:10" x14ac:dyDescent="0.3">
      <c r="A261" s="157" t="s">
        <v>261</v>
      </c>
      <c r="B261" s="131" t="s">
        <v>426</v>
      </c>
      <c r="C261" s="136" t="s">
        <v>394</v>
      </c>
      <c r="D261" s="50">
        <v>32.909999999999997</v>
      </c>
      <c r="E261" s="131">
        <v>4.82</v>
      </c>
      <c r="F261" s="131"/>
      <c r="G261" s="137"/>
      <c r="H261" s="137">
        <f t="shared" ref="H261:H324" si="4">((F261/1000)*G261/100)*100</f>
        <v>0</v>
      </c>
      <c r="I261" s="39"/>
      <c r="J261" s="158"/>
    </row>
    <row r="262" spans="1:10" x14ac:dyDescent="0.3">
      <c r="A262" s="157" t="s">
        <v>262</v>
      </c>
      <c r="B262" s="131" t="s">
        <v>426</v>
      </c>
      <c r="C262" s="136" t="s">
        <v>394</v>
      </c>
      <c r="D262" s="50">
        <v>26.72</v>
      </c>
      <c r="E262" s="131">
        <v>1.22</v>
      </c>
      <c r="F262" s="131"/>
      <c r="G262" s="137"/>
      <c r="H262" s="137">
        <f t="shared" si="4"/>
        <v>0</v>
      </c>
      <c r="I262" s="39"/>
      <c r="J262" s="158"/>
    </row>
    <row r="263" spans="1:10" x14ac:dyDescent="0.3">
      <c r="A263" s="157" t="s">
        <v>263</v>
      </c>
      <c r="B263" s="131" t="s">
        <v>426</v>
      </c>
      <c r="C263" s="136" t="s">
        <v>394</v>
      </c>
      <c r="D263" s="50">
        <v>31.9</v>
      </c>
      <c r="E263" s="131">
        <v>2.12</v>
      </c>
      <c r="F263" s="131"/>
      <c r="G263" s="137"/>
      <c r="H263" s="137">
        <f t="shared" si="4"/>
        <v>0</v>
      </c>
      <c r="I263" s="39"/>
      <c r="J263" s="158"/>
    </row>
    <row r="264" spans="1:10" x14ac:dyDescent="0.3">
      <c r="A264" s="157" t="s">
        <v>264</v>
      </c>
      <c r="B264" s="131" t="s">
        <v>426</v>
      </c>
      <c r="C264" s="136" t="s">
        <v>394</v>
      </c>
      <c r="D264" s="50">
        <v>36.520000000000003</v>
      </c>
      <c r="E264" s="131">
        <v>2.4</v>
      </c>
      <c r="F264" s="131"/>
      <c r="G264" s="137"/>
      <c r="H264" s="137">
        <f t="shared" si="4"/>
        <v>0</v>
      </c>
      <c r="I264" s="39"/>
      <c r="J264" s="158"/>
    </row>
    <row r="265" spans="1:10" ht="15" thickBot="1" x14ac:dyDescent="0.35">
      <c r="A265" s="159" t="s">
        <v>265</v>
      </c>
      <c r="B265" s="160" t="s">
        <v>426</v>
      </c>
      <c r="C265" s="161" t="s">
        <v>394</v>
      </c>
      <c r="D265" s="64">
        <v>37.4</v>
      </c>
      <c r="E265" s="160">
        <v>2.8</v>
      </c>
      <c r="F265" s="160"/>
      <c r="G265" s="163"/>
      <c r="H265" s="163">
        <f t="shared" si="4"/>
        <v>0</v>
      </c>
      <c r="I265" s="164"/>
      <c r="J265" s="165"/>
    </row>
    <row r="266" spans="1:10" x14ac:dyDescent="0.3">
      <c r="A266" s="150" t="s">
        <v>266</v>
      </c>
      <c r="B266" s="151" t="s">
        <v>427</v>
      </c>
      <c r="C266" s="152" t="s">
        <v>394</v>
      </c>
      <c r="D266" s="53">
        <v>27.64</v>
      </c>
      <c r="E266" s="151">
        <v>3.88</v>
      </c>
      <c r="F266" s="151"/>
      <c r="G266" s="154"/>
      <c r="H266" s="154">
        <f t="shared" si="4"/>
        <v>0</v>
      </c>
      <c r="I266" s="155"/>
      <c r="J266" s="156"/>
    </row>
    <row r="267" spans="1:10" x14ac:dyDescent="0.3">
      <c r="A267" s="157" t="s">
        <v>267</v>
      </c>
      <c r="B267" s="131" t="s">
        <v>427</v>
      </c>
      <c r="C267" s="136" t="s">
        <v>395</v>
      </c>
      <c r="D267" s="50">
        <v>31.34</v>
      </c>
      <c r="E267" s="131">
        <v>2.2400000000000002</v>
      </c>
      <c r="F267" s="131"/>
      <c r="G267" s="137"/>
      <c r="H267" s="137">
        <f t="shared" si="4"/>
        <v>0</v>
      </c>
      <c r="I267" s="39"/>
      <c r="J267" s="158"/>
    </row>
    <row r="268" spans="1:10" x14ac:dyDescent="0.3">
      <c r="A268" s="157" t="s">
        <v>268</v>
      </c>
      <c r="B268" s="131" t="s">
        <v>427</v>
      </c>
      <c r="C268" s="136" t="s">
        <v>404</v>
      </c>
      <c r="D268" s="50">
        <v>5.14</v>
      </c>
      <c r="E268" s="67">
        <v>0.24</v>
      </c>
      <c r="F268" s="67"/>
      <c r="G268" s="137"/>
      <c r="H268" s="137">
        <f t="shared" si="4"/>
        <v>0</v>
      </c>
      <c r="I268" s="39"/>
      <c r="J268" s="158"/>
    </row>
    <row r="269" spans="1:10" x14ac:dyDescent="0.3">
      <c r="A269" s="157" t="s">
        <v>269</v>
      </c>
      <c r="B269" s="131" t="s">
        <v>427</v>
      </c>
      <c r="C269" s="136" t="s">
        <v>405</v>
      </c>
      <c r="D269" s="50">
        <v>0.73</v>
      </c>
      <c r="E269" s="67">
        <v>0.61</v>
      </c>
      <c r="F269" s="67"/>
      <c r="G269" s="137"/>
      <c r="H269" s="137">
        <f t="shared" si="4"/>
        <v>0</v>
      </c>
      <c r="I269" s="39"/>
      <c r="J269" s="158"/>
    </row>
    <row r="270" spans="1:10" x14ac:dyDescent="0.3">
      <c r="A270" s="157" t="s">
        <v>270</v>
      </c>
      <c r="B270" s="131" t="s">
        <v>427</v>
      </c>
      <c r="C270" s="136" t="s">
        <v>394</v>
      </c>
      <c r="D270" s="50">
        <v>36.909999999999997</v>
      </c>
      <c r="E270" s="142">
        <v>1.74</v>
      </c>
      <c r="F270" s="142"/>
      <c r="G270" s="137"/>
      <c r="H270" s="137">
        <f t="shared" si="4"/>
        <v>0</v>
      </c>
      <c r="I270" s="39"/>
      <c r="J270" s="158"/>
    </row>
    <row r="271" spans="1:10" x14ac:dyDescent="0.3">
      <c r="A271" s="157" t="s">
        <v>271</v>
      </c>
      <c r="B271" s="131" t="s">
        <v>427</v>
      </c>
      <c r="C271" s="136" t="s">
        <v>395</v>
      </c>
      <c r="D271" s="50">
        <v>34.049999999999997</v>
      </c>
      <c r="E271" s="131">
        <v>0.74</v>
      </c>
      <c r="F271" s="131"/>
      <c r="G271" s="137"/>
      <c r="H271" s="137">
        <f t="shared" si="4"/>
        <v>0</v>
      </c>
      <c r="I271" s="39"/>
      <c r="J271" s="158"/>
    </row>
    <row r="272" spans="1:10" x14ac:dyDescent="0.3">
      <c r="A272" s="157" t="s">
        <v>272</v>
      </c>
      <c r="B272" s="131" t="s">
        <v>427</v>
      </c>
      <c r="C272" s="136" t="s">
        <v>404</v>
      </c>
      <c r="D272" s="50">
        <v>21.54</v>
      </c>
      <c r="E272" s="131">
        <v>0.44</v>
      </c>
      <c r="F272" s="131"/>
      <c r="G272" s="137"/>
      <c r="H272" s="137">
        <f t="shared" si="4"/>
        <v>0</v>
      </c>
      <c r="I272" s="39"/>
      <c r="J272" s="158"/>
    </row>
    <row r="273" spans="1:10" x14ac:dyDescent="0.3">
      <c r="A273" s="157" t="s">
        <v>273</v>
      </c>
      <c r="B273" s="131" t="s">
        <v>427</v>
      </c>
      <c r="C273" s="136" t="s">
        <v>405</v>
      </c>
      <c r="D273" s="50">
        <v>7.73</v>
      </c>
      <c r="E273" s="67">
        <v>0.43</v>
      </c>
      <c r="F273" s="67"/>
      <c r="G273" s="137"/>
      <c r="H273" s="137">
        <f t="shared" si="4"/>
        <v>0</v>
      </c>
      <c r="I273" s="39"/>
      <c r="J273" s="158"/>
    </row>
    <row r="274" spans="1:10" x14ac:dyDescent="0.3">
      <c r="A274" s="157" t="s">
        <v>274</v>
      </c>
      <c r="B274" s="131" t="s">
        <v>427</v>
      </c>
      <c r="C274" s="136" t="s">
        <v>394</v>
      </c>
      <c r="D274" s="50">
        <v>35.25</v>
      </c>
      <c r="E274" s="131">
        <v>4.8600000000000003</v>
      </c>
      <c r="F274" s="131"/>
      <c r="G274" s="137"/>
      <c r="H274" s="137">
        <f t="shared" si="4"/>
        <v>0</v>
      </c>
      <c r="I274" s="39"/>
      <c r="J274" s="158"/>
    </row>
    <row r="275" spans="1:10" x14ac:dyDescent="0.3">
      <c r="A275" s="157" t="s">
        <v>275</v>
      </c>
      <c r="B275" s="131" t="s">
        <v>427</v>
      </c>
      <c r="C275" s="136" t="s">
        <v>395</v>
      </c>
      <c r="D275" s="50">
        <v>38.549999999999997</v>
      </c>
      <c r="E275" s="131">
        <v>2.56</v>
      </c>
      <c r="F275" s="131"/>
      <c r="G275" s="137"/>
      <c r="H275" s="137">
        <f t="shared" si="4"/>
        <v>0</v>
      </c>
      <c r="I275" s="39"/>
      <c r="J275" s="158"/>
    </row>
    <row r="276" spans="1:10" x14ac:dyDescent="0.3">
      <c r="A276" s="157" t="s">
        <v>276</v>
      </c>
      <c r="B276" s="131" t="s">
        <v>427</v>
      </c>
      <c r="C276" s="136" t="s">
        <v>404</v>
      </c>
      <c r="D276" s="50">
        <v>13.35</v>
      </c>
      <c r="E276" s="67">
        <v>1.46</v>
      </c>
      <c r="F276" s="67"/>
      <c r="G276" s="137"/>
      <c r="H276" s="137">
        <f t="shared" si="4"/>
        <v>0</v>
      </c>
      <c r="I276" s="39"/>
      <c r="J276" s="158"/>
    </row>
    <row r="277" spans="1:10" x14ac:dyDescent="0.3">
      <c r="A277" s="157" t="s">
        <v>277</v>
      </c>
      <c r="B277" s="131" t="s">
        <v>427</v>
      </c>
      <c r="C277" s="136" t="s">
        <v>415</v>
      </c>
      <c r="D277" s="50">
        <v>4.5999999999999996</v>
      </c>
      <c r="E277" s="67">
        <v>0.6</v>
      </c>
      <c r="F277" s="67"/>
      <c r="G277" s="137"/>
      <c r="H277" s="137">
        <f t="shared" si="4"/>
        <v>0</v>
      </c>
      <c r="I277" s="39"/>
      <c r="J277" s="158"/>
    </row>
    <row r="278" spans="1:10" x14ac:dyDescent="0.3">
      <c r="A278" s="157" t="s">
        <v>278</v>
      </c>
      <c r="B278" s="131" t="s">
        <v>427</v>
      </c>
      <c r="C278" s="136" t="s">
        <v>394</v>
      </c>
      <c r="D278" s="50">
        <v>23.5</v>
      </c>
      <c r="E278" s="131">
        <v>1.02</v>
      </c>
      <c r="F278" s="131"/>
      <c r="G278" s="137"/>
      <c r="H278" s="137">
        <f t="shared" si="4"/>
        <v>0</v>
      </c>
      <c r="I278" s="39"/>
      <c r="J278" s="158"/>
    </row>
    <row r="279" spans="1:10" x14ac:dyDescent="0.3">
      <c r="A279" s="157" t="s">
        <v>279</v>
      </c>
      <c r="B279" s="131" t="s">
        <v>427</v>
      </c>
      <c r="C279" s="136" t="s">
        <v>394</v>
      </c>
      <c r="D279" s="50">
        <v>31.83</v>
      </c>
      <c r="E279" s="131">
        <v>2.48</v>
      </c>
      <c r="F279" s="131"/>
      <c r="G279" s="137"/>
      <c r="H279" s="137">
        <f t="shared" si="4"/>
        <v>0</v>
      </c>
      <c r="I279" s="39"/>
      <c r="J279" s="158"/>
    </row>
    <row r="280" spans="1:10" x14ac:dyDescent="0.3">
      <c r="A280" s="157" t="s">
        <v>280</v>
      </c>
      <c r="B280" s="131" t="s">
        <v>427</v>
      </c>
      <c r="C280" s="136" t="s">
        <v>394</v>
      </c>
      <c r="D280" s="50">
        <v>34.85</v>
      </c>
      <c r="E280" s="131">
        <v>0.22</v>
      </c>
      <c r="F280" s="131"/>
      <c r="G280" s="137"/>
      <c r="H280" s="137">
        <f t="shared" si="4"/>
        <v>0</v>
      </c>
      <c r="I280" s="39"/>
      <c r="J280" s="158"/>
    </row>
    <row r="281" spans="1:10" x14ac:dyDescent="0.3">
      <c r="A281" s="157" t="s">
        <v>281</v>
      </c>
      <c r="B281" s="131" t="s">
        <v>427</v>
      </c>
      <c r="C281" s="136" t="s">
        <v>394</v>
      </c>
      <c r="D281" s="50">
        <v>27.34</v>
      </c>
      <c r="E281" s="131">
        <v>0.12</v>
      </c>
      <c r="F281" s="131"/>
      <c r="G281" s="137"/>
      <c r="H281" s="137">
        <f t="shared" si="4"/>
        <v>0</v>
      </c>
      <c r="I281" s="39"/>
      <c r="J281" s="158"/>
    </row>
    <row r="282" spans="1:10" ht="15" thickBot="1" x14ac:dyDescent="0.35">
      <c r="A282" s="159" t="s">
        <v>282</v>
      </c>
      <c r="B282" s="160" t="s">
        <v>427</v>
      </c>
      <c r="C282" s="161" t="s">
        <v>394</v>
      </c>
      <c r="D282" s="64">
        <v>34.92</v>
      </c>
      <c r="E282" s="160">
        <v>0.4</v>
      </c>
      <c r="F282" s="160"/>
      <c r="G282" s="163"/>
      <c r="H282" s="163">
        <f t="shared" si="4"/>
        <v>0</v>
      </c>
      <c r="I282" s="164"/>
      <c r="J282" s="165"/>
    </row>
    <row r="283" spans="1:10" x14ac:dyDescent="0.3">
      <c r="A283" s="150" t="s">
        <v>283</v>
      </c>
      <c r="B283" s="151" t="s">
        <v>428</v>
      </c>
      <c r="C283" s="152" t="s">
        <v>394</v>
      </c>
      <c r="D283" s="53">
        <v>31.12</v>
      </c>
      <c r="E283" s="151">
        <v>0.38</v>
      </c>
      <c r="F283" s="151"/>
      <c r="G283" s="154"/>
      <c r="H283" s="154">
        <f t="shared" si="4"/>
        <v>0</v>
      </c>
      <c r="I283" s="155"/>
      <c r="J283" s="156"/>
    </row>
    <row r="284" spans="1:10" x14ac:dyDescent="0.3">
      <c r="A284" s="157" t="s">
        <v>284</v>
      </c>
      <c r="B284" s="131" t="s">
        <v>428</v>
      </c>
      <c r="C284" s="136" t="s">
        <v>395</v>
      </c>
      <c r="D284" s="50">
        <v>28.55</v>
      </c>
      <c r="E284" s="131">
        <v>0.26</v>
      </c>
      <c r="F284" s="131"/>
      <c r="G284" s="137"/>
      <c r="H284" s="137">
        <f t="shared" si="4"/>
        <v>0</v>
      </c>
      <c r="I284" s="39"/>
      <c r="J284" s="158"/>
    </row>
    <row r="285" spans="1:10" x14ac:dyDescent="0.3">
      <c r="A285" s="157" t="s">
        <v>285</v>
      </c>
      <c r="B285" s="131" t="s">
        <v>428</v>
      </c>
      <c r="C285" s="136" t="s">
        <v>404</v>
      </c>
      <c r="D285" s="50">
        <v>6.51</v>
      </c>
      <c r="E285" s="67">
        <v>1.18</v>
      </c>
      <c r="F285" s="67"/>
      <c r="G285" s="137"/>
      <c r="H285" s="137">
        <f t="shared" si="4"/>
        <v>0</v>
      </c>
      <c r="I285" s="39"/>
      <c r="J285" s="158"/>
    </row>
    <row r="286" spans="1:10" x14ac:dyDescent="0.3">
      <c r="A286" s="157" t="s">
        <v>286</v>
      </c>
      <c r="B286" s="131" t="s">
        <v>428</v>
      </c>
      <c r="C286" s="136" t="s">
        <v>405</v>
      </c>
      <c r="D286" s="50">
        <v>3.03</v>
      </c>
      <c r="E286" s="61">
        <v>0.45229999999999998</v>
      </c>
      <c r="F286" s="61"/>
      <c r="G286" s="137"/>
      <c r="H286" s="137">
        <f t="shared" si="4"/>
        <v>0</v>
      </c>
      <c r="I286" s="39"/>
      <c r="J286" s="158"/>
    </row>
    <row r="287" spans="1:10" x14ac:dyDescent="0.3">
      <c r="A287" s="157" t="s">
        <v>287</v>
      </c>
      <c r="B287" s="131" t="s">
        <v>428</v>
      </c>
      <c r="C287" s="136" t="s">
        <v>394</v>
      </c>
      <c r="D287" s="50">
        <v>30.83</v>
      </c>
      <c r="E287" s="131">
        <v>0.32</v>
      </c>
      <c r="F287" s="131"/>
      <c r="G287" s="137"/>
      <c r="H287" s="137">
        <f t="shared" si="4"/>
        <v>0</v>
      </c>
      <c r="I287" s="39"/>
      <c r="J287" s="158"/>
    </row>
    <row r="288" spans="1:10" x14ac:dyDescent="0.3">
      <c r="A288" s="157" t="s">
        <v>288</v>
      </c>
      <c r="B288" s="131" t="s">
        <v>428</v>
      </c>
      <c r="C288" s="136" t="s">
        <v>395</v>
      </c>
      <c r="D288" s="50">
        <v>28.39</v>
      </c>
      <c r="E288" s="131">
        <v>0.4</v>
      </c>
      <c r="F288" s="131"/>
      <c r="G288" s="137"/>
      <c r="H288" s="137">
        <f t="shared" si="4"/>
        <v>0</v>
      </c>
      <c r="I288" s="39"/>
      <c r="J288" s="158"/>
    </row>
    <row r="289" spans="1:10" x14ac:dyDescent="0.3">
      <c r="A289" s="157" t="s">
        <v>289</v>
      </c>
      <c r="B289" s="131" t="s">
        <v>428</v>
      </c>
      <c r="C289" s="136" t="s">
        <v>404</v>
      </c>
      <c r="D289" s="50">
        <v>5.92</v>
      </c>
      <c r="E289" s="67">
        <v>1.05</v>
      </c>
      <c r="F289" s="67"/>
      <c r="G289" s="137"/>
      <c r="H289" s="137">
        <f t="shared" si="4"/>
        <v>0</v>
      </c>
      <c r="I289" s="39"/>
      <c r="J289" s="158"/>
    </row>
    <row r="290" spans="1:10" x14ac:dyDescent="0.3">
      <c r="A290" s="157" t="s">
        <v>290</v>
      </c>
      <c r="B290" s="131" t="s">
        <v>428</v>
      </c>
      <c r="C290" s="136" t="s">
        <v>405</v>
      </c>
      <c r="D290" s="50">
        <v>1.79</v>
      </c>
      <c r="E290" s="61">
        <v>0.33090000000000003</v>
      </c>
      <c r="F290" s="61"/>
      <c r="G290" s="137"/>
      <c r="H290" s="137">
        <f t="shared" si="4"/>
        <v>0</v>
      </c>
      <c r="I290" s="39"/>
      <c r="J290" s="158"/>
    </row>
    <row r="291" spans="1:10" x14ac:dyDescent="0.3">
      <c r="A291" s="157" t="s">
        <v>291</v>
      </c>
      <c r="B291" s="131" t="s">
        <v>428</v>
      </c>
      <c r="C291" s="136" t="s">
        <v>394</v>
      </c>
      <c r="D291" s="50">
        <v>34.94</v>
      </c>
      <c r="E291" s="131">
        <v>0.4</v>
      </c>
      <c r="F291" s="131"/>
      <c r="G291" s="137"/>
      <c r="H291" s="137">
        <f t="shared" si="4"/>
        <v>0</v>
      </c>
      <c r="I291" s="39"/>
      <c r="J291" s="158"/>
    </row>
    <row r="292" spans="1:10" x14ac:dyDescent="0.3">
      <c r="A292" s="157" t="s">
        <v>292</v>
      </c>
      <c r="B292" s="131" t="s">
        <v>428</v>
      </c>
      <c r="C292" s="136" t="s">
        <v>395</v>
      </c>
      <c r="D292" s="50">
        <v>31.3</v>
      </c>
      <c r="E292" s="131">
        <v>0.28000000000000003</v>
      </c>
      <c r="F292" s="131"/>
      <c r="G292" s="137"/>
      <c r="H292" s="137">
        <f t="shared" si="4"/>
        <v>0</v>
      </c>
      <c r="I292" s="39"/>
      <c r="J292" s="158"/>
    </row>
    <row r="293" spans="1:10" x14ac:dyDescent="0.3">
      <c r="A293" s="157" t="s">
        <v>293</v>
      </c>
      <c r="B293" s="131" t="s">
        <v>428</v>
      </c>
      <c r="C293" s="136" t="s">
        <v>404</v>
      </c>
      <c r="D293" s="50">
        <v>12.35</v>
      </c>
      <c r="E293" s="67">
        <v>1.51</v>
      </c>
      <c r="F293" s="67"/>
      <c r="G293" s="137"/>
      <c r="H293" s="137">
        <f t="shared" si="4"/>
        <v>0</v>
      </c>
      <c r="I293" s="39"/>
      <c r="J293" s="158"/>
    </row>
    <row r="294" spans="1:10" x14ac:dyDescent="0.3">
      <c r="A294" s="157" t="s">
        <v>294</v>
      </c>
      <c r="B294" s="131" t="s">
        <v>428</v>
      </c>
      <c r="C294" s="136" t="s">
        <v>405</v>
      </c>
      <c r="D294" s="50">
        <v>3.47</v>
      </c>
      <c r="E294" s="61">
        <v>0.40860000000000002</v>
      </c>
      <c r="F294" s="61"/>
      <c r="G294" s="137"/>
      <c r="H294" s="137">
        <f t="shared" si="4"/>
        <v>0</v>
      </c>
      <c r="I294" s="39"/>
      <c r="J294" s="158"/>
    </row>
    <row r="295" spans="1:10" x14ac:dyDescent="0.3">
      <c r="A295" s="157" t="s">
        <v>295</v>
      </c>
      <c r="B295" s="131" t="s">
        <v>428</v>
      </c>
      <c r="C295" s="136" t="s">
        <v>394</v>
      </c>
      <c r="D295" s="50">
        <v>25.6</v>
      </c>
      <c r="E295" s="131">
        <v>0.28000000000000003</v>
      </c>
      <c r="F295" s="131"/>
      <c r="G295" s="137"/>
      <c r="H295" s="137">
        <f t="shared" si="4"/>
        <v>0</v>
      </c>
      <c r="I295" s="39"/>
      <c r="J295" s="158"/>
    </row>
    <row r="296" spans="1:10" x14ac:dyDescent="0.3">
      <c r="A296" s="157" t="s">
        <v>296</v>
      </c>
      <c r="B296" s="131" t="s">
        <v>428</v>
      </c>
      <c r="C296" s="136" t="s">
        <v>394</v>
      </c>
      <c r="D296" s="50">
        <v>35.14</v>
      </c>
      <c r="E296" s="131">
        <v>0.24</v>
      </c>
      <c r="F296" s="131"/>
      <c r="G296" s="137"/>
      <c r="H296" s="137">
        <f t="shared" si="4"/>
        <v>0</v>
      </c>
      <c r="I296" s="39"/>
      <c r="J296" s="158"/>
    </row>
    <row r="297" spans="1:10" x14ac:dyDescent="0.3">
      <c r="A297" s="157" t="s">
        <v>297</v>
      </c>
      <c r="B297" s="131" t="s">
        <v>428</v>
      </c>
      <c r="C297" s="136" t="s">
        <v>394</v>
      </c>
      <c r="D297" s="50">
        <v>30.95</v>
      </c>
      <c r="E297" s="131">
        <v>0.32</v>
      </c>
      <c r="F297" s="131"/>
      <c r="G297" s="137"/>
      <c r="H297" s="137">
        <f t="shared" si="4"/>
        <v>0</v>
      </c>
      <c r="I297" s="39"/>
      <c r="J297" s="158"/>
    </row>
    <row r="298" spans="1:10" x14ac:dyDescent="0.3">
      <c r="A298" s="157" t="s">
        <v>298</v>
      </c>
      <c r="B298" s="131" t="s">
        <v>428</v>
      </c>
      <c r="C298" s="136" t="s">
        <v>394</v>
      </c>
      <c r="D298" s="50">
        <v>28.17</v>
      </c>
      <c r="E298" s="131">
        <v>0.3</v>
      </c>
      <c r="F298" s="131"/>
      <c r="G298" s="137"/>
      <c r="H298" s="137">
        <f t="shared" si="4"/>
        <v>0</v>
      </c>
      <c r="I298" s="39"/>
      <c r="J298" s="158"/>
    </row>
    <row r="299" spans="1:10" ht="15" thickBot="1" x14ac:dyDescent="0.35">
      <c r="A299" s="159" t="s">
        <v>299</v>
      </c>
      <c r="B299" s="160" t="s">
        <v>428</v>
      </c>
      <c r="C299" s="161" t="s">
        <v>394</v>
      </c>
      <c r="D299" s="64">
        <v>31.88</v>
      </c>
      <c r="E299" s="160">
        <v>0.22</v>
      </c>
      <c r="F299" s="160"/>
      <c r="G299" s="163"/>
      <c r="H299" s="163">
        <f t="shared" si="4"/>
        <v>0</v>
      </c>
      <c r="I299" s="164"/>
      <c r="J299" s="165"/>
    </row>
    <row r="300" spans="1:10" x14ac:dyDescent="0.3">
      <c r="A300" s="150" t="s">
        <v>300</v>
      </c>
      <c r="B300" s="151" t="s">
        <v>429</v>
      </c>
      <c r="C300" s="152" t="s">
        <v>394</v>
      </c>
      <c r="D300" s="53">
        <v>26.25</v>
      </c>
      <c r="E300" s="151">
        <v>0.14000000000000001</v>
      </c>
      <c r="F300" s="151"/>
      <c r="G300" s="154"/>
      <c r="H300" s="154">
        <f t="shared" si="4"/>
        <v>0</v>
      </c>
      <c r="I300" s="155"/>
      <c r="J300" s="156"/>
    </row>
    <row r="301" spans="1:10" x14ac:dyDescent="0.3">
      <c r="A301" s="157" t="s">
        <v>301</v>
      </c>
      <c r="B301" s="131" t="s">
        <v>429</v>
      </c>
      <c r="C301" s="136" t="s">
        <v>395</v>
      </c>
      <c r="D301" s="50">
        <v>29.75</v>
      </c>
      <c r="E301" s="131">
        <v>0.2</v>
      </c>
      <c r="F301" s="131"/>
      <c r="G301" s="137"/>
      <c r="H301" s="137">
        <f t="shared" si="4"/>
        <v>0</v>
      </c>
      <c r="I301" s="39"/>
      <c r="J301" s="158"/>
    </row>
    <row r="302" spans="1:10" x14ac:dyDescent="0.3">
      <c r="A302" s="157" t="s">
        <v>302</v>
      </c>
      <c r="B302" s="131" t="s">
        <v>429</v>
      </c>
      <c r="C302" s="136" t="s">
        <v>430</v>
      </c>
      <c r="D302" s="50">
        <v>26.98</v>
      </c>
      <c r="E302" s="131">
        <v>0.12</v>
      </c>
      <c r="F302" s="131"/>
      <c r="G302" s="137"/>
      <c r="H302" s="137">
        <f t="shared" si="4"/>
        <v>0</v>
      </c>
      <c r="I302" s="39"/>
      <c r="J302" s="158"/>
    </row>
    <row r="303" spans="1:10" x14ac:dyDescent="0.3">
      <c r="A303" s="157" t="s">
        <v>303</v>
      </c>
      <c r="B303" s="131" t="s">
        <v>429</v>
      </c>
      <c r="C303" s="136" t="s">
        <v>394</v>
      </c>
      <c r="D303" s="50">
        <v>22.93</v>
      </c>
      <c r="E303" s="131">
        <v>0.4</v>
      </c>
      <c r="F303" s="131"/>
      <c r="G303" s="137"/>
      <c r="H303" s="137">
        <f t="shared" si="4"/>
        <v>0</v>
      </c>
      <c r="I303" s="39"/>
      <c r="J303" s="158"/>
    </row>
    <row r="304" spans="1:10" x14ac:dyDescent="0.3">
      <c r="A304" s="157" t="s">
        <v>304</v>
      </c>
      <c r="B304" s="131" t="s">
        <v>429</v>
      </c>
      <c r="C304" s="136" t="s">
        <v>395</v>
      </c>
      <c r="D304" s="40">
        <v>23.49</v>
      </c>
      <c r="E304" s="131">
        <v>0.12</v>
      </c>
      <c r="F304" s="131"/>
      <c r="G304" s="137"/>
      <c r="H304" s="137">
        <f t="shared" si="4"/>
        <v>0</v>
      </c>
      <c r="I304" s="39"/>
      <c r="J304" s="158"/>
    </row>
    <row r="305" spans="1:10" x14ac:dyDescent="0.3">
      <c r="A305" s="157" t="s">
        <v>305</v>
      </c>
      <c r="B305" s="131" t="s">
        <v>429</v>
      </c>
      <c r="C305" s="136" t="s">
        <v>404</v>
      </c>
      <c r="D305" s="40">
        <v>20.02</v>
      </c>
      <c r="E305" s="131">
        <v>0.26</v>
      </c>
      <c r="F305" s="131"/>
      <c r="G305" s="137"/>
      <c r="H305" s="137">
        <f t="shared" si="4"/>
        <v>0</v>
      </c>
      <c r="I305" s="39"/>
      <c r="J305" s="158"/>
    </row>
    <row r="306" spans="1:10" x14ac:dyDescent="0.3">
      <c r="A306" s="157" t="s">
        <v>306</v>
      </c>
      <c r="B306" s="131" t="s">
        <v>429</v>
      </c>
      <c r="C306" s="136" t="s">
        <v>405</v>
      </c>
      <c r="D306" s="40">
        <v>4.2699999999999996</v>
      </c>
      <c r="E306" s="67">
        <v>0.28000000000000003</v>
      </c>
      <c r="F306" s="67"/>
      <c r="G306" s="137"/>
      <c r="H306" s="137">
        <f t="shared" si="4"/>
        <v>0</v>
      </c>
      <c r="I306" s="39"/>
      <c r="J306" s="158"/>
    </row>
    <row r="307" spans="1:10" x14ac:dyDescent="0.3">
      <c r="A307" s="157" t="s">
        <v>307</v>
      </c>
      <c r="B307" s="131" t="s">
        <v>429</v>
      </c>
      <c r="C307" s="136" t="s">
        <v>394</v>
      </c>
      <c r="D307" s="40">
        <v>23.44</v>
      </c>
      <c r="E307" s="131">
        <v>0.14000000000000001</v>
      </c>
      <c r="F307" s="131"/>
      <c r="G307" s="137"/>
      <c r="H307" s="137">
        <f t="shared" si="4"/>
        <v>0</v>
      </c>
      <c r="I307" s="39"/>
      <c r="J307" s="158"/>
    </row>
    <row r="308" spans="1:10" x14ac:dyDescent="0.3">
      <c r="A308" s="157" t="s">
        <v>308</v>
      </c>
      <c r="B308" s="142" t="s">
        <v>429</v>
      </c>
      <c r="C308" s="136" t="s">
        <v>395</v>
      </c>
      <c r="D308" s="40">
        <v>22.24</v>
      </c>
      <c r="E308" s="131">
        <v>0.2</v>
      </c>
      <c r="F308" s="131"/>
      <c r="G308" s="137"/>
      <c r="H308" s="137">
        <f t="shared" si="4"/>
        <v>0</v>
      </c>
      <c r="I308" s="39"/>
      <c r="J308" s="158"/>
    </row>
    <row r="309" spans="1:10" x14ac:dyDescent="0.3">
      <c r="A309" s="157" t="s">
        <v>309</v>
      </c>
      <c r="B309" s="131" t="s">
        <v>429</v>
      </c>
      <c r="C309" s="136" t="s">
        <v>404</v>
      </c>
      <c r="D309" s="40">
        <v>3.38</v>
      </c>
      <c r="E309" s="67">
        <v>0.69</v>
      </c>
      <c r="F309" s="67"/>
      <c r="G309" s="137"/>
      <c r="H309" s="137">
        <f t="shared" si="4"/>
        <v>0</v>
      </c>
      <c r="I309" s="39"/>
      <c r="J309" s="158"/>
    </row>
    <row r="310" spans="1:10" x14ac:dyDescent="0.3">
      <c r="A310" s="176" t="s">
        <v>310</v>
      </c>
      <c r="B310" s="131" t="s">
        <v>429</v>
      </c>
      <c r="C310" s="136" t="s">
        <v>417</v>
      </c>
      <c r="D310" s="133">
        <v>6.98</v>
      </c>
      <c r="E310" s="85">
        <v>2.3199999999999998</v>
      </c>
      <c r="F310" s="85"/>
      <c r="G310" s="142"/>
      <c r="H310" s="137">
        <f t="shared" si="4"/>
        <v>0</v>
      </c>
      <c r="I310" s="39"/>
      <c r="J310" s="158"/>
    </row>
    <row r="311" spans="1:10" x14ac:dyDescent="0.3">
      <c r="A311" s="157" t="s">
        <v>311</v>
      </c>
      <c r="B311" s="131" t="s">
        <v>429</v>
      </c>
      <c r="C311" s="136" t="s">
        <v>394</v>
      </c>
      <c r="D311" s="40">
        <v>25.44</v>
      </c>
      <c r="E311" s="131">
        <v>0.1</v>
      </c>
      <c r="F311" s="131"/>
      <c r="G311" s="137"/>
      <c r="H311" s="137">
        <f t="shared" si="4"/>
        <v>0</v>
      </c>
      <c r="I311" s="39"/>
      <c r="J311" s="158"/>
    </row>
    <row r="312" spans="1:10" x14ac:dyDescent="0.3">
      <c r="A312" s="157" t="s">
        <v>312</v>
      </c>
      <c r="B312" s="131" t="s">
        <v>429</v>
      </c>
      <c r="C312" s="136" t="s">
        <v>394</v>
      </c>
      <c r="D312" s="40">
        <v>24.91</v>
      </c>
      <c r="E312" s="131">
        <v>0.12</v>
      </c>
      <c r="F312" s="131"/>
      <c r="G312" s="137"/>
      <c r="H312" s="137">
        <f t="shared" si="4"/>
        <v>0</v>
      </c>
      <c r="I312" s="39"/>
      <c r="J312" s="158"/>
    </row>
    <row r="313" spans="1:10" x14ac:dyDescent="0.3">
      <c r="A313" s="157" t="s">
        <v>313</v>
      </c>
      <c r="B313" s="131" t="s">
        <v>429</v>
      </c>
      <c r="C313" s="136" t="s">
        <v>394</v>
      </c>
      <c r="D313" s="40">
        <v>21.13</v>
      </c>
      <c r="E313" s="142">
        <v>0.2</v>
      </c>
      <c r="F313" s="131"/>
      <c r="G313" s="137"/>
      <c r="H313" s="137">
        <f t="shared" si="4"/>
        <v>0</v>
      </c>
      <c r="I313" s="39"/>
      <c r="J313" s="158"/>
    </row>
    <row r="314" spans="1:10" x14ac:dyDescent="0.3">
      <c r="A314" s="157" t="s">
        <v>314</v>
      </c>
      <c r="B314" s="131" t="s">
        <v>429</v>
      </c>
      <c r="C314" s="136" t="s">
        <v>394</v>
      </c>
      <c r="D314" s="40">
        <v>20.14</v>
      </c>
      <c r="E314" s="131">
        <v>0.12</v>
      </c>
      <c r="F314" s="131"/>
      <c r="G314" s="137"/>
      <c r="H314" s="137">
        <f t="shared" si="4"/>
        <v>0</v>
      </c>
      <c r="I314" s="39"/>
      <c r="J314" s="158"/>
    </row>
    <row r="315" spans="1:10" ht="15" thickBot="1" x14ac:dyDescent="0.35">
      <c r="A315" s="159" t="s">
        <v>315</v>
      </c>
      <c r="B315" s="160" t="s">
        <v>429</v>
      </c>
      <c r="C315" s="161" t="s">
        <v>394</v>
      </c>
      <c r="D315" s="177">
        <v>24.62</v>
      </c>
      <c r="E315" s="160">
        <v>0.18</v>
      </c>
      <c r="F315" s="160"/>
      <c r="G315" s="163"/>
      <c r="H315" s="163">
        <f t="shared" si="4"/>
        <v>0</v>
      </c>
      <c r="I315" s="164"/>
      <c r="J315" s="165"/>
    </row>
    <row r="316" spans="1:10" x14ac:dyDescent="0.3">
      <c r="A316" s="150" t="s">
        <v>316</v>
      </c>
      <c r="B316" s="151" t="s">
        <v>431</v>
      </c>
      <c r="C316" s="152" t="s">
        <v>394</v>
      </c>
      <c r="D316" s="178">
        <v>29.32</v>
      </c>
      <c r="E316" s="151">
        <v>0.3</v>
      </c>
      <c r="F316" s="151"/>
      <c r="G316" s="154"/>
      <c r="H316" s="154">
        <f t="shared" si="4"/>
        <v>0</v>
      </c>
      <c r="I316" s="155"/>
      <c r="J316" s="156"/>
    </row>
    <row r="317" spans="1:10" x14ac:dyDescent="0.3">
      <c r="A317" s="157" t="s">
        <v>317</v>
      </c>
      <c r="B317" s="142" t="s">
        <v>431</v>
      </c>
      <c r="C317" s="136" t="s">
        <v>395</v>
      </c>
      <c r="D317" s="40">
        <v>11.05</v>
      </c>
      <c r="E317" s="67">
        <v>1.05</v>
      </c>
      <c r="F317" s="67"/>
      <c r="G317" s="137"/>
      <c r="H317" s="137">
        <f t="shared" si="4"/>
        <v>0</v>
      </c>
      <c r="I317" s="39"/>
      <c r="J317" s="158"/>
    </row>
    <row r="318" spans="1:10" x14ac:dyDescent="0.3">
      <c r="A318" s="157" t="s">
        <v>318</v>
      </c>
      <c r="B318" s="131" t="s">
        <v>431</v>
      </c>
      <c r="C318" s="136" t="s">
        <v>404</v>
      </c>
      <c r="D318" s="40">
        <v>2.2400000000000002</v>
      </c>
      <c r="E318" s="67">
        <v>0.36</v>
      </c>
      <c r="F318" s="67"/>
      <c r="G318" s="137"/>
      <c r="H318" s="137">
        <f t="shared" si="4"/>
        <v>0</v>
      </c>
      <c r="I318" s="39"/>
      <c r="J318" s="158"/>
    </row>
    <row r="319" spans="1:10" x14ac:dyDescent="0.3">
      <c r="A319" s="176" t="s">
        <v>319</v>
      </c>
      <c r="B319" s="131" t="s">
        <v>431</v>
      </c>
      <c r="C319" s="136" t="s">
        <v>405</v>
      </c>
      <c r="D319" s="133">
        <v>6.51</v>
      </c>
      <c r="E319" s="92">
        <v>2.04</v>
      </c>
      <c r="F319" s="92"/>
      <c r="G319" s="142"/>
      <c r="H319" s="137">
        <f t="shared" si="4"/>
        <v>0</v>
      </c>
      <c r="I319" s="39"/>
      <c r="J319" s="158"/>
    </row>
    <row r="320" spans="1:10" x14ac:dyDescent="0.3">
      <c r="A320" s="157" t="s">
        <v>320</v>
      </c>
      <c r="B320" s="131" t="s">
        <v>431</v>
      </c>
      <c r="C320" s="136" t="s">
        <v>394</v>
      </c>
      <c r="D320" s="40">
        <v>21.8</v>
      </c>
      <c r="E320" s="131">
        <v>0.22</v>
      </c>
      <c r="F320" s="131"/>
      <c r="G320" s="137"/>
      <c r="H320" s="137">
        <f t="shared" si="4"/>
        <v>0</v>
      </c>
      <c r="I320" s="39"/>
      <c r="J320" s="158"/>
    </row>
    <row r="321" spans="1:10" x14ac:dyDescent="0.3">
      <c r="A321" s="157" t="s">
        <v>321</v>
      </c>
      <c r="B321" s="131" t="s">
        <v>431</v>
      </c>
      <c r="C321" s="136" t="s">
        <v>395</v>
      </c>
      <c r="D321" s="40">
        <v>10.61</v>
      </c>
      <c r="E321" s="67">
        <v>1.1399999999999999</v>
      </c>
      <c r="F321" s="67"/>
      <c r="G321" s="137"/>
      <c r="H321" s="137">
        <f t="shared" si="4"/>
        <v>0</v>
      </c>
      <c r="I321" s="39"/>
      <c r="J321" s="158"/>
    </row>
    <row r="322" spans="1:10" x14ac:dyDescent="0.3">
      <c r="A322" s="157" t="s">
        <v>322</v>
      </c>
      <c r="B322" s="131" t="s">
        <v>431</v>
      </c>
      <c r="C322" s="136" t="s">
        <v>404</v>
      </c>
      <c r="D322" s="40">
        <v>3.27</v>
      </c>
      <c r="E322" s="67">
        <v>0.52</v>
      </c>
      <c r="F322" s="67"/>
      <c r="G322" s="137"/>
      <c r="H322" s="137">
        <f t="shared" si="4"/>
        <v>0</v>
      </c>
      <c r="I322" s="39"/>
      <c r="J322" s="158"/>
    </row>
    <row r="323" spans="1:10" x14ac:dyDescent="0.3">
      <c r="A323" s="157" t="s">
        <v>323</v>
      </c>
      <c r="B323" s="131" t="s">
        <v>431</v>
      </c>
      <c r="C323" s="136" t="s">
        <v>405</v>
      </c>
      <c r="D323" s="40">
        <v>1.46</v>
      </c>
      <c r="E323" s="67">
        <v>0.34</v>
      </c>
      <c r="F323" s="67"/>
      <c r="G323" s="137"/>
      <c r="H323" s="137">
        <f t="shared" si="4"/>
        <v>0</v>
      </c>
      <c r="I323" s="39"/>
      <c r="J323" s="158"/>
    </row>
    <row r="324" spans="1:10" x14ac:dyDescent="0.3">
      <c r="A324" s="157" t="s">
        <v>324</v>
      </c>
      <c r="B324" s="131" t="s">
        <v>431</v>
      </c>
      <c r="C324" s="136" t="s">
        <v>394</v>
      </c>
      <c r="D324" s="40">
        <v>18.84</v>
      </c>
      <c r="E324" s="131">
        <v>0.18</v>
      </c>
      <c r="F324" s="131"/>
      <c r="G324" s="137"/>
      <c r="H324" s="137">
        <f t="shared" si="4"/>
        <v>0</v>
      </c>
      <c r="I324" s="39"/>
      <c r="J324" s="158"/>
    </row>
    <row r="325" spans="1:10" x14ac:dyDescent="0.3">
      <c r="A325" s="157" t="s">
        <v>325</v>
      </c>
      <c r="B325" s="142" t="s">
        <v>431</v>
      </c>
      <c r="C325" s="136" t="s">
        <v>395</v>
      </c>
      <c r="D325" s="40">
        <v>5.24</v>
      </c>
      <c r="E325" s="67">
        <v>1.51</v>
      </c>
      <c r="F325" s="67"/>
      <c r="G325" s="137"/>
      <c r="H325" s="137">
        <f t="shared" ref="H325:H383" si="5">((F325/1000)*G325/100)*100</f>
        <v>0</v>
      </c>
      <c r="I325" s="39"/>
      <c r="J325" s="158"/>
    </row>
    <row r="326" spans="1:10" x14ac:dyDescent="0.3">
      <c r="A326" s="157" t="s">
        <v>326</v>
      </c>
      <c r="B326" s="131" t="s">
        <v>431</v>
      </c>
      <c r="C326" s="136" t="s">
        <v>404</v>
      </c>
      <c r="D326" s="40">
        <v>2.1800000000000002</v>
      </c>
      <c r="E326" s="67">
        <v>0.37</v>
      </c>
      <c r="F326" s="67"/>
      <c r="G326" s="137"/>
      <c r="H326" s="137">
        <f t="shared" si="5"/>
        <v>0</v>
      </c>
      <c r="I326" s="39"/>
      <c r="J326" s="158"/>
    </row>
    <row r="327" spans="1:10" x14ac:dyDescent="0.3">
      <c r="A327" s="176" t="s">
        <v>327</v>
      </c>
      <c r="B327" s="131" t="s">
        <v>431</v>
      </c>
      <c r="C327" s="136" t="s">
        <v>405</v>
      </c>
      <c r="D327" s="133">
        <v>2.59</v>
      </c>
      <c r="E327" s="85">
        <v>0.37</v>
      </c>
      <c r="F327" s="85"/>
      <c r="G327" s="142"/>
      <c r="H327" s="137">
        <f t="shared" si="5"/>
        <v>0</v>
      </c>
      <c r="I327" s="39"/>
      <c r="J327" s="158"/>
    </row>
    <row r="328" spans="1:10" x14ac:dyDescent="0.3">
      <c r="A328" s="157" t="s">
        <v>328</v>
      </c>
      <c r="B328" s="131" t="s">
        <v>431</v>
      </c>
      <c r="C328" s="136" t="s">
        <v>394</v>
      </c>
      <c r="D328" s="40">
        <v>11.08</v>
      </c>
      <c r="E328" s="131"/>
      <c r="F328" s="131"/>
      <c r="G328" s="137"/>
      <c r="H328" s="137">
        <f t="shared" si="5"/>
        <v>0</v>
      </c>
      <c r="I328" s="39"/>
      <c r="J328" s="158"/>
    </row>
    <row r="329" spans="1:10" x14ac:dyDescent="0.3">
      <c r="A329" s="157" t="s">
        <v>329</v>
      </c>
      <c r="B329" s="131" t="s">
        <v>431</v>
      </c>
      <c r="C329" s="136" t="s">
        <v>394</v>
      </c>
      <c r="D329" s="40">
        <v>22.36</v>
      </c>
      <c r="E329" s="131">
        <v>2.3199999999999998</v>
      </c>
      <c r="F329" s="131"/>
      <c r="G329" s="137"/>
      <c r="H329" s="137">
        <f t="shared" si="5"/>
        <v>0</v>
      </c>
      <c r="I329" s="39"/>
      <c r="J329" s="158"/>
    </row>
    <row r="330" spans="1:10" x14ac:dyDescent="0.3">
      <c r="A330" s="157" t="s">
        <v>330</v>
      </c>
      <c r="B330" s="131" t="s">
        <v>431</v>
      </c>
      <c r="C330" s="136" t="s">
        <v>394</v>
      </c>
      <c r="D330" s="40">
        <v>28.92</v>
      </c>
      <c r="E330" s="131">
        <v>2.74</v>
      </c>
      <c r="F330" s="131"/>
      <c r="G330" s="137"/>
      <c r="H330" s="137">
        <f t="shared" si="5"/>
        <v>0</v>
      </c>
      <c r="I330" s="39"/>
      <c r="J330" s="158"/>
    </row>
    <row r="331" spans="1:10" x14ac:dyDescent="0.3">
      <c r="A331" s="157" t="s">
        <v>331</v>
      </c>
      <c r="B331" s="131" t="s">
        <v>431</v>
      </c>
      <c r="C331" s="136" t="s">
        <v>394</v>
      </c>
      <c r="D331" s="40">
        <v>18.899999999999999</v>
      </c>
      <c r="E331" s="131">
        <v>2.02</v>
      </c>
      <c r="F331" s="131"/>
      <c r="G331" s="137"/>
      <c r="H331" s="137">
        <f t="shared" si="5"/>
        <v>0</v>
      </c>
      <c r="I331" s="39"/>
      <c r="J331" s="158"/>
    </row>
    <row r="332" spans="1:10" ht="15" thickBot="1" x14ac:dyDescent="0.35">
      <c r="A332" s="159" t="s">
        <v>332</v>
      </c>
      <c r="B332" s="160" t="s">
        <v>431</v>
      </c>
      <c r="C332" s="161" t="s">
        <v>394</v>
      </c>
      <c r="D332" s="177">
        <v>19.57</v>
      </c>
      <c r="E332" s="160">
        <v>1.64</v>
      </c>
      <c r="F332" s="160"/>
      <c r="G332" s="163"/>
      <c r="H332" s="163">
        <f t="shared" si="5"/>
        <v>0</v>
      </c>
      <c r="I332" s="164"/>
      <c r="J332" s="165"/>
    </row>
    <row r="333" spans="1:10" x14ac:dyDescent="0.3">
      <c r="A333" s="150" t="s">
        <v>333</v>
      </c>
      <c r="B333" s="151" t="s">
        <v>432</v>
      </c>
      <c r="C333" s="152" t="s">
        <v>394</v>
      </c>
      <c r="D333" s="178">
        <v>28.47</v>
      </c>
      <c r="E333" s="151">
        <v>2.84</v>
      </c>
      <c r="F333" s="151"/>
      <c r="G333" s="154"/>
      <c r="H333" s="154">
        <f t="shared" si="5"/>
        <v>0</v>
      </c>
      <c r="I333" s="155"/>
      <c r="J333" s="156"/>
    </row>
    <row r="334" spans="1:10" x14ac:dyDescent="0.3">
      <c r="A334" s="157" t="s">
        <v>334</v>
      </c>
      <c r="B334" s="131" t="s">
        <v>432</v>
      </c>
      <c r="C334" s="136" t="s">
        <v>395</v>
      </c>
      <c r="D334" s="40">
        <v>11.33</v>
      </c>
      <c r="E334" s="67">
        <v>0.55000000000000004</v>
      </c>
      <c r="F334" s="67"/>
      <c r="G334" s="137"/>
      <c r="H334" s="137">
        <f t="shared" si="5"/>
        <v>0</v>
      </c>
      <c r="I334" s="39"/>
      <c r="J334" s="158"/>
    </row>
    <row r="335" spans="1:10" x14ac:dyDescent="0.3">
      <c r="A335" s="157" t="s">
        <v>335</v>
      </c>
      <c r="B335" s="131" t="s">
        <v>432</v>
      </c>
      <c r="C335" s="136" t="s">
        <v>404</v>
      </c>
      <c r="D335" s="40">
        <v>3.05</v>
      </c>
      <c r="E335" s="67">
        <v>0.71</v>
      </c>
      <c r="F335" s="67"/>
      <c r="G335" s="137"/>
      <c r="H335" s="137">
        <f t="shared" si="5"/>
        <v>0</v>
      </c>
      <c r="I335" s="39"/>
      <c r="J335" s="158"/>
    </row>
    <row r="336" spans="1:10" x14ac:dyDescent="0.3">
      <c r="A336" s="157" t="s">
        <v>336</v>
      </c>
      <c r="B336" s="131" t="s">
        <v>432</v>
      </c>
      <c r="C336" s="136" t="s">
        <v>405</v>
      </c>
      <c r="D336" s="40">
        <v>1.28</v>
      </c>
      <c r="E336" s="67">
        <v>1.1299999999999999</v>
      </c>
      <c r="F336" s="67"/>
      <c r="G336" s="137"/>
      <c r="H336" s="137">
        <f t="shared" si="5"/>
        <v>0</v>
      </c>
      <c r="I336" s="39"/>
      <c r="J336" s="158"/>
    </row>
    <row r="337" spans="1:10" x14ac:dyDescent="0.3">
      <c r="A337" s="157" t="s">
        <v>337</v>
      </c>
      <c r="B337" s="131" t="s">
        <v>432</v>
      </c>
      <c r="C337" s="136" t="s">
        <v>394</v>
      </c>
      <c r="D337" s="40">
        <v>34.64</v>
      </c>
      <c r="E337" s="131">
        <v>3.9</v>
      </c>
      <c r="F337" s="131"/>
      <c r="G337" s="137"/>
      <c r="H337" s="137">
        <f t="shared" si="5"/>
        <v>0</v>
      </c>
      <c r="I337" s="39"/>
      <c r="J337" s="158"/>
    </row>
    <row r="338" spans="1:10" x14ac:dyDescent="0.3">
      <c r="A338" s="157" t="s">
        <v>338</v>
      </c>
      <c r="B338" s="131" t="s">
        <v>432</v>
      </c>
      <c r="C338" s="136" t="s">
        <v>395</v>
      </c>
      <c r="D338" s="40">
        <v>24</v>
      </c>
      <c r="E338" s="131">
        <v>1.66</v>
      </c>
      <c r="F338" s="131"/>
      <c r="G338" s="137"/>
      <c r="H338" s="137">
        <f t="shared" si="5"/>
        <v>0</v>
      </c>
      <c r="I338" s="39"/>
      <c r="J338" s="158"/>
    </row>
    <row r="339" spans="1:10" x14ac:dyDescent="0.3">
      <c r="A339" s="157" t="s">
        <v>339</v>
      </c>
      <c r="B339" s="131" t="s">
        <v>432</v>
      </c>
      <c r="C339" s="136" t="s">
        <v>404</v>
      </c>
      <c r="D339" s="40">
        <v>4.46</v>
      </c>
      <c r="E339" s="67">
        <v>0.32</v>
      </c>
      <c r="F339" s="67"/>
      <c r="G339" s="137"/>
      <c r="H339" s="137">
        <f t="shared" si="5"/>
        <v>0</v>
      </c>
      <c r="I339" s="39"/>
      <c r="J339" s="158"/>
    </row>
    <row r="340" spans="1:10" x14ac:dyDescent="0.3">
      <c r="A340" s="157" t="s">
        <v>340</v>
      </c>
      <c r="B340" s="131" t="s">
        <v>432</v>
      </c>
      <c r="C340" s="136" t="s">
        <v>405</v>
      </c>
      <c r="D340" s="40">
        <v>1.05</v>
      </c>
      <c r="E340" s="67">
        <v>0.25</v>
      </c>
      <c r="F340" s="67"/>
      <c r="G340" s="137"/>
      <c r="H340" s="137">
        <f t="shared" si="5"/>
        <v>0</v>
      </c>
      <c r="I340" s="39"/>
      <c r="J340" s="158"/>
    </row>
    <row r="341" spans="1:10" x14ac:dyDescent="0.3">
      <c r="A341" s="157" t="s">
        <v>341</v>
      </c>
      <c r="B341" s="131" t="s">
        <v>432</v>
      </c>
      <c r="C341" s="136" t="s">
        <v>394</v>
      </c>
      <c r="D341" s="40">
        <v>27.49</v>
      </c>
      <c r="E341" s="131">
        <v>2.1800000000000002</v>
      </c>
      <c r="F341" s="131"/>
      <c r="G341" s="137"/>
      <c r="H341" s="137">
        <f t="shared" si="5"/>
        <v>0</v>
      </c>
      <c r="I341" s="39"/>
      <c r="J341" s="158"/>
    </row>
    <row r="342" spans="1:10" x14ac:dyDescent="0.3">
      <c r="A342" s="157" t="s">
        <v>342</v>
      </c>
      <c r="B342" s="131" t="s">
        <v>432</v>
      </c>
      <c r="C342" s="136" t="s">
        <v>395</v>
      </c>
      <c r="D342" s="40">
        <v>17.64</v>
      </c>
      <c r="E342" s="131">
        <v>1.96</v>
      </c>
      <c r="F342" s="131"/>
      <c r="G342" s="137"/>
      <c r="H342" s="137">
        <f t="shared" si="5"/>
        <v>0</v>
      </c>
      <c r="I342" s="39"/>
      <c r="J342" s="158"/>
    </row>
    <row r="343" spans="1:10" x14ac:dyDescent="0.3">
      <c r="A343" s="157" t="s">
        <v>343</v>
      </c>
      <c r="B343" s="131" t="s">
        <v>432</v>
      </c>
      <c r="C343" s="136" t="s">
        <v>404</v>
      </c>
      <c r="D343" s="40">
        <v>5.15</v>
      </c>
      <c r="E343" s="67">
        <v>0.53</v>
      </c>
      <c r="F343" s="67"/>
      <c r="G343" s="137"/>
      <c r="H343" s="137">
        <f t="shared" si="5"/>
        <v>0</v>
      </c>
      <c r="I343" s="39"/>
      <c r="J343" s="158"/>
    </row>
    <row r="344" spans="1:10" x14ac:dyDescent="0.3">
      <c r="A344" s="157" t="s">
        <v>344</v>
      </c>
      <c r="B344" s="131" t="s">
        <v>432</v>
      </c>
      <c r="C344" s="136" t="s">
        <v>405</v>
      </c>
      <c r="D344" s="40">
        <v>1.32</v>
      </c>
      <c r="E344" s="67">
        <v>0.44</v>
      </c>
      <c r="F344" s="67"/>
      <c r="G344" s="137"/>
      <c r="H344" s="137">
        <f t="shared" si="5"/>
        <v>0</v>
      </c>
      <c r="I344" s="39"/>
      <c r="J344" s="158"/>
    </row>
    <row r="345" spans="1:10" x14ac:dyDescent="0.3">
      <c r="A345" s="157" t="s">
        <v>345</v>
      </c>
      <c r="B345" s="131" t="s">
        <v>432</v>
      </c>
      <c r="C345" s="136" t="s">
        <v>394</v>
      </c>
      <c r="D345" s="40">
        <v>17.82</v>
      </c>
      <c r="E345" s="131">
        <v>1.52</v>
      </c>
      <c r="F345" s="131"/>
      <c r="G345" s="137"/>
      <c r="H345" s="137">
        <f t="shared" si="5"/>
        <v>0</v>
      </c>
      <c r="I345" s="39"/>
      <c r="J345" s="158"/>
    </row>
    <row r="346" spans="1:10" x14ac:dyDescent="0.3">
      <c r="A346" s="157" t="s">
        <v>346</v>
      </c>
      <c r="B346" s="131" t="s">
        <v>432</v>
      </c>
      <c r="C346" s="136" t="s">
        <v>394</v>
      </c>
      <c r="D346" s="40">
        <v>23.96</v>
      </c>
      <c r="E346" s="131">
        <v>2.2400000000000002</v>
      </c>
      <c r="F346" s="131"/>
      <c r="G346" s="137"/>
      <c r="H346" s="137">
        <f t="shared" si="5"/>
        <v>0</v>
      </c>
      <c r="I346" s="39"/>
      <c r="J346" s="158"/>
    </row>
    <row r="347" spans="1:10" x14ac:dyDescent="0.3">
      <c r="A347" s="157" t="s">
        <v>347</v>
      </c>
      <c r="B347" s="131" t="s">
        <v>432</v>
      </c>
      <c r="C347" s="136" t="s">
        <v>394</v>
      </c>
      <c r="D347" s="40">
        <v>23.3</v>
      </c>
      <c r="E347" s="131">
        <v>2.4</v>
      </c>
      <c r="F347" s="131"/>
      <c r="G347" s="137"/>
      <c r="H347" s="137">
        <f t="shared" si="5"/>
        <v>0</v>
      </c>
      <c r="I347" s="39"/>
      <c r="J347" s="158"/>
    </row>
    <row r="348" spans="1:10" x14ac:dyDescent="0.3">
      <c r="A348" s="157" t="s">
        <v>348</v>
      </c>
      <c r="B348" s="131" t="s">
        <v>432</v>
      </c>
      <c r="C348" s="136" t="s">
        <v>394</v>
      </c>
      <c r="D348" s="40">
        <v>30.21</v>
      </c>
      <c r="E348" s="131">
        <v>2.58</v>
      </c>
      <c r="F348" s="131"/>
      <c r="G348" s="137"/>
      <c r="H348" s="137">
        <f t="shared" si="5"/>
        <v>0</v>
      </c>
      <c r="I348" s="39"/>
      <c r="J348" s="158"/>
    </row>
    <row r="349" spans="1:10" ht="15" thickBot="1" x14ac:dyDescent="0.35">
      <c r="A349" s="159" t="s">
        <v>349</v>
      </c>
      <c r="B349" s="160" t="s">
        <v>432</v>
      </c>
      <c r="C349" s="161" t="s">
        <v>394</v>
      </c>
      <c r="D349" s="177">
        <v>19.79</v>
      </c>
      <c r="E349" s="160">
        <v>1.46</v>
      </c>
      <c r="F349" s="160"/>
      <c r="G349" s="163"/>
      <c r="H349" s="163">
        <f t="shared" si="5"/>
        <v>0</v>
      </c>
      <c r="I349" s="164"/>
      <c r="J349" s="165"/>
    </row>
    <row r="350" spans="1:10" x14ac:dyDescent="0.3">
      <c r="A350" s="150" t="s">
        <v>350</v>
      </c>
      <c r="B350" s="151" t="s">
        <v>433</v>
      </c>
      <c r="C350" s="152" t="s">
        <v>394</v>
      </c>
      <c r="D350" s="178">
        <v>20.41</v>
      </c>
      <c r="E350" s="151">
        <v>2.2999999999999998</v>
      </c>
      <c r="F350" s="151"/>
      <c r="G350" s="154"/>
      <c r="H350" s="154">
        <f t="shared" si="5"/>
        <v>0</v>
      </c>
      <c r="I350" s="155"/>
      <c r="J350" s="156"/>
    </row>
    <row r="351" spans="1:10" x14ac:dyDescent="0.3">
      <c r="A351" s="157" t="s">
        <v>351</v>
      </c>
      <c r="B351" s="131" t="s">
        <v>433</v>
      </c>
      <c r="C351" s="136" t="s">
        <v>395</v>
      </c>
      <c r="D351" s="40">
        <v>9.16</v>
      </c>
      <c r="E351" s="67">
        <v>0.28999999999999998</v>
      </c>
      <c r="F351" s="67"/>
      <c r="G351" s="137"/>
      <c r="H351" s="137">
        <f t="shared" si="5"/>
        <v>0</v>
      </c>
      <c r="I351" s="39"/>
      <c r="J351" s="158"/>
    </row>
    <row r="352" spans="1:10" x14ac:dyDescent="0.3">
      <c r="A352" s="157" t="s">
        <v>352</v>
      </c>
      <c r="B352" s="131" t="s">
        <v>433</v>
      </c>
      <c r="C352" s="136" t="s">
        <v>404</v>
      </c>
      <c r="D352" s="40">
        <v>1.18</v>
      </c>
      <c r="E352" s="67">
        <v>0.25</v>
      </c>
      <c r="F352" s="67"/>
      <c r="G352" s="137"/>
      <c r="H352" s="137">
        <f t="shared" si="5"/>
        <v>0</v>
      </c>
      <c r="I352" s="39"/>
      <c r="J352" s="158"/>
    </row>
    <row r="353" spans="1:10" x14ac:dyDescent="0.3">
      <c r="A353" s="157" t="s">
        <v>353</v>
      </c>
      <c r="B353" s="131" t="s">
        <v>433</v>
      </c>
      <c r="C353" s="136" t="s">
        <v>405</v>
      </c>
      <c r="D353" s="40">
        <v>0.41</v>
      </c>
      <c r="E353" s="67">
        <v>0.17</v>
      </c>
      <c r="F353" s="67"/>
      <c r="G353" s="137"/>
      <c r="H353" s="137">
        <f t="shared" si="5"/>
        <v>0</v>
      </c>
      <c r="I353" s="39"/>
      <c r="J353" s="158"/>
    </row>
    <row r="354" spans="1:10" x14ac:dyDescent="0.3">
      <c r="A354" s="157" t="s">
        <v>354</v>
      </c>
      <c r="B354" s="131" t="s">
        <v>433</v>
      </c>
      <c r="C354" s="136" t="s">
        <v>394</v>
      </c>
      <c r="D354" s="40">
        <v>24.69</v>
      </c>
      <c r="E354" s="131">
        <v>3.04</v>
      </c>
      <c r="F354" s="131"/>
      <c r="G354" s="137"/>
      <c r="H354" s="137">
        <f t="shared" si="5"/>
        <v>0</v>
      </c>
      <c r="I354" s="39"/>
      <c r="J354" s="158"/>
    </row>
    <row r="355" spans="1:10" x14ac:dyDescent="0.3">
      <c r="A355" s="157" t="s">
        <v>355</v>
      </c>
      <c r="B355" s="131" t="s">
        <v>433</v>
      </c>
      <c r="C355" s="136" t="s">
        <v>395</v>
      </c>
      <c r="D355" s="40">
        <v>6.2</v>
      </c>
      <c r="E355" s="67">
        <v>0.93</v>
      </c>
      <c r="F355" s="67"/>
      <c r="G355" s="137"/>
      <c r="H355" s="137">
        <f t="shared" si="5"/>
        <v>0</v>
      </c>
      <c r="I355" s="39"/>
      <c r="J355" s="158"/>
    </row>
    <row r="356" spans="1:10" x14ac:dyDescent="0.3">
      <c r="A356" s="157" t="s">
        <v>356</v>
      </c>
      <c r="B356" s="131" t="s">
        <v>433</v>
      </c>
      <c r="C356" s="136" t="s">
        <v>404</v>
      </c>
      <c r="D356" s="40">
        <v>1.65</v>
      </c>
      <c r="E356" s="67">
        <v>0.5</v>
      </c>
      <c r="F356" s="67"/>
      <c r="G356" s="137"/>
      <c r="H356" s="137">
        <f t="shared" si="5"/>
        <v>0</v>
      </c>
      <c r="I356" s="39"/>
      <c r="J356" s="158"/>
    </row>
    <row r="357" spans="1:10" x14ac:dyDescent="0.3">
      <c r="A357" s="157" t="s">
        <v>357</v>
      </c>
      <c r="B357" s="131" t="s">
        <v>433</v>
      </c>
      <c r="C357" s="136" t="s">
        <v>405</v>
      </c>
      <c r="D357" s="40">
        <v>0.53</v>
      </c>
      <c r="E357" s="67">
        <v>0.14000000000000001</v>
      </c>
      <c r="F357" s="67"/>
      <c r="G357" s="137"/>
      <c r="H357" s="137">
        <f t="shared" si="5"/>
        <v>0</v>
      </c>
      <c r="I357" s="39"/>
      <c r="J357" s="158"/>
    </row>
    <row r="358" spans="1:10" x14ac:dyDescent="0.3">
      <c r="A358" s="157" t="s">
        <v>358</v>
      </c>
      <c r="B358" s="131" t="s">
        <v>433</v>
      </c>
      <c r="C358" s="136" t="s">
        <v>394</v>
      </c>
      <c r="D358" s="40">
        <v>12.96</v>
      </c>
      <c r="E358" s="67">
        <v>0.56999999999999995</v>
      </c>
      <c r="F358" s="67"/>
      <c r="G358" s="137"/>
      <c r="H358" s="137">
        <f t="shared" si="5"/>
        <v>0</v>
      </c>
      <c r="I358" s="39"/>
      <c r="J358" s="158"/>
    </row>
    <row r="359" spans="1:10" x14ac:dyDescent="0.3">
      <c r="A359" s="157" t="s">
        <v>359</v>
      </c>
      <c r="B359" s="131" t="s">
        <v>433</v>
      </c>
      <c r="C359" s="136" t="s">
        <v>395</v>
      </c>
      <c r="D359" s="40">
        <v>5.51</v>
      </c>
      <c r="E359" s="67">
        <v>1.5</v>
      </c>
      <c r="F359" s="67"/>
      <c r="G359" s="137"/>
      <c r="H359" s="137">
        <f t="shared" si="5"/>
        <v>0</v>
      </c>
      <c r="I359" s="39"/>
      <c r="J359" s="158"/>
    </row>
    <row r="360" spans="1:10" x14ac:dyDescent="0.3">
      <c r="A360" s="157" t="s">
        <v>360</v>
      </c>
      <c r="B360" s="131" t="s">
        <v>433</v>
      </c>
      <c r="C360" s="136" t="s">
        <v>404</v>
      </c>
      <c r="D360" s="40">
        <v>1.57</v>
      </c>
      <c r="E360" s="67">
        <v>0.39</v>
      </c>
      <c r="F360" s="67"/>
      <c r="G360" s="137"/>
      <c r="H360" s="137">
        <f t="shared" si="5"/>
        <v>0</v>
      </c>
      <c r="I360" s="39"/>
      <c r="J360" s="158"/>
    </row>
    <row r="361" spans="1:10" x14ac:dyDescent="0.3">
      <c r="A361" s="157" t="s">
        <v>361</v>
      </c>
      <c r="B361" s="131" t="s">
        <v>433</v>
      </c>
      <c r="C361" s="136" t="s">
        <v>405</v>
      </c>
      <c r="D361" s="40">
        <v>0.66</v>
      </c>
      <c r="E361" s="67">
        <v>0.67</v>
      </c>
      <c r="F361" s="67"/>
      <c r="G361" s="137"/>
      <c r="H361" s="137">
        <f t="shared" si="5"/>
        <v>0</v>
      </c>
      <c r="I361" s="39"/>
      <c r="J361" s="158"/>
    </row>
    <row r="362" spans="1:10" x14ac:dyDescent="0.3">
      <c r="A362" s="157" t="s">
        <v>362</v>
      </c>
      <c r="B362" s="131" t="s">
        <v>433</v>
      </c>
      <c r="C362" s="136" t="s">
        <v>394</v>
      </c>
      <c r="D362" s="40">
        <v>13.79</v>
      </c>
      <c r="E362" s="67">
        <v>0.04</v>
      </c>
      <c r="F362" s="67"/>
      <c r="G362" s="137"/>
      <c r="H362" s="137">
        <f t="shared" si="5"/>
        <v>0</v>
      </c>
      <c r="I362" s="39"/>
      <c r="J362" s="158"/>
    </row>
    <row r="363" spans="1:10" x14ac:dyDescent="0.3">
      <c r="A363" s="157" t="s">
        <v>363</v>
      </c>
      <c r="B363" s="131" t="s">
        <v>433</v>
      </c>
      <c r="C363" s="136" t="s">
        <v>394</v>
      </c>
      <c r="D363" s="40">
        <v>16.04</v>
      </c>
      <c r="E363" s="131">
        <v>1.46</v>
      </c>
      <c r="F363" s="131"/>
      <c r="G363" s="137"/>
      <c r="H363" s="137">
        <f t="shared" si="5"/>
        <v>0</v>
      </c>
      <c r="I363" s="39"/>
      <c r="J363" s="158"/>
    </row>
    <row r="364" spans="1:10" x14ac:dyDescent="0.3">
      <c r="A364" s="157" t="s">
        <v>364</v>
      </c>
      <c r="B364" s="131" t="s">
        <v>433</v>
      </c>
      <c r="C364" s="136" t="s">
        <v>394</v>
      </c>
      <c r="D364" s="50">
        <v>14.33</v>
      </c>
      <c r="E364" s="67">
        <v>3.03</v>
      </c>
      <c r="F364" s="67"/>
      <c r="G364" s="137"/>
      <c r="H364" s="137">
        <f t="shared" si="5"/>
        <v>0</v>
      </c>
      <c r="I364" s="39"/>
      <c r="J364" s="158"/>
    </row>
    <row r="365" spans="1:10" x14ac:dyDescent="0.3">
      <c r="A365" s="157" t="s">
        <v>365</v>
      </c>
      <c r="B365" s="131" t="s">
        <v>433</v>
      </c>
      <c r="C365" s="136" t="s">
        <v>394</v>
      </c>
      <c r="D365" s="50">
        <v>17.93</v>
      </c>
      <c r="E365" s="131">
        <v>1.38</v>
      </c>
      <c r="F365" s="131"/>
      <c r="G365" s="137"/>
      <c r="H365" s="137">
        <f t="shared" si="5"/>
        <v>0</v>
      </c>
      <c r="I365" s="39"/>
      <c r="J365" s="158"/>
    </row>
    <row r="366" spans="1:10" ht="15" thickBot="1" x14ac:dyDescent="0.35">
      <c r="A366" s="159" t="s">
        <v>366</v>
      </c>
      <c r="B366" s="160" t="s">
        <v>433</v>
      </c>
      <c r="C366" s="161" t="s">
        <v>394</v>
      </c>
      <c r="D366" s="64">
        <v>5.7</v>
      </c>
      <c r="E366" s="80">
        <v>0.65</v>
      </c>
      <c r="F366" s="80"/>
      <c r="G366" s="163"/>
      <c r="H366" s="163">
        <f t="shared" si="5"/>
        <v>0</v>
      </c>
      <c r="I366" s="164"/>
      <c r="J366" s="165"/>
    </row>
    <row r="367" spans="1:10" x14ac:dyDescent="0.3">
      <c r="A367" s="150" t="s">
        <v>367</v>
      </c>
      <c r="B367" s="151" t="s">
        <v>434</v>
      </c>
      <c r="C367" s="152" t="s">
        <v>394</v>
      </c>
      <c r="D367" s="53">
        <v>6.3</v>
      </c>
      <c r="E367" s="104">
        <v>0.75</v>
      </c>
      <c r="F367" s="104"/>
      <c r="G367" s="154"/>
      <c r="H367" s="154">
        <f t="shared" si="5"/>
        <v>0</v>
      </c>
      <c r="I367" s="155"/>
      <c r="J367" s="156"/>
    </row>
    <row r="368" spans="1:10" x14ac:dyDescent="0.3">
      <c r="A368" s="157" t="s">
        <v>368</v>
      </c>
      <c r="B368" s="131" t="s">
        <v>434</v>
      </c>
      <c r="C368" s="136" t="s">
        <v>395</v>
      </c>
      <c r="D368" s="50">
        <v>2.8</v>
      </c>
      <c r="E368" s="67">
        <v>1.67</v>
      </c>
      <c r="F368" s="67"/>
      <c r="G368" s="137"/>
      <c r="H368" s="137">
        <f t="shared" si="5"/>
        <v>0</v>
      </c>
      <c r="I368" s="39"/>
      <c r="J368" s="158"/>
    </row>
    <row r="369" spans="1:10" x14ac:dyDescent="0.3">
      <c r="A369" s="157" t="s">
        <v>369</v>
      </c>
      <c r="B369" s="131" t="s">
        <v>434</v>
      </c>
      <c r="C369" s="136" t="s">
        <v>404</v>
      </c>
      <c r="D369" s="50">
        <v>0.83</v>
      </c>
      <c r="E369" s="67">
        <v>0.27</v>
      </c>
      <c r="F369" s="67"/>
      <c r="G369" s="137"/>
      <c r="H369" s="137">
        <f t="shared" si="5"/>
        <v>0</v>
      </c>
      <c r="I369" s="39"/>
      <c r="J369" s="158"/>
    </row>
    <row r="370" spans="1:10" x14ac:dyDescent="0.3">
      <c r="A370" s="157" t="s">
        <v>370</v>
      </c>
      <c r="B370" s="131" t="s">
        <v>434</v>
      </c>
      <c r="C370" s="136" t="s">
        <v>405</v>
      </c>
      <c r="D370" s="50">
        <v>0.46</v>
      </c>
      <c r="E370" s="67">
        <v>0.04</v>
      </c>
      <c r="F370" s="67"/>
      <c r="G370" s="137"/>
      <c r="H370" s="137">
        <f t="shared" si="5"/>
        <v>0</v>
      </c>
      <c r="I370" s="39"/>
      <c r="J370" s="158"/>
    </row>
    <row r="371" spans="1:10" x14ac:dyDescent="0.3">
      <c r="A371" s="157" t="s">
        <v>371</v>
      </c>
      <c r="B371" s="131" t="s">
        <v>434</v>
      </c>
      <c r="C371" s="136" t="s">
        <v>394</v>
      </c>
      <c r="D371" s="50">
        <v>6.47</v>
      </c>
      <c r="E371" s="67">
        <v>1.06</v>
      </c>
      <c r="F371" s="67"/>
      <c r="G371" s="137"/>
      <c r="H371" s="137">
        <f t="shared" si="5"/>
        <v>0</v>
      </c>
      <c r="I371" s="39"/>
      <c r="J371" s="158"/>
    </row>
    <row r="372" spans="1:10" x14ac:dyDescent="0.3">
      <c r="A372" s="157" t="s">
        <v>372</v>
      </c>
      <c r="B372" s="131" t="s">
        <v>434</v>
      </c>
      <c r="C372" s="136" t="s">
        <v>395</v>
      </c>
      <c r="D372" s="50">
        <v>1.95</v>
      </c>
      <c r="E372" s="67">
        <v>0.06</v>
      </c>
      <c r="F372" s="67"/>
      <c r="G372" s="137"/>
      <c r="H372" s="137">
        <f t="shared" si="5"/>
        <v>0</v>
      </c>
      <c r="I372" s="39"/>
      <c r="J372" s="158"/>
    </row>
    <row r="373" spans="1:10" x14ac:dyDescent="0.3">
      <c r="A373" s="179" t="s">
        <v>373</v>
      </c>
      <c r="B373" s="131" t="s">
        <v>434</v>
      </c>
      <c r="C373" s="136" t="s">
        <v>404</v>
      </c>
      <c r="D373" s="134">
        <v>0.49</v>
      </c>
      <c r="E373" s="77">
        <v>7.0000000000000007E-2</v>
      </c>
      <c r="F373" s="77"/>
      <c r="G373" s="137"/>
      <c r="H373" s="137">
        <f t="shared" si="5"/>
        <v>0</v>
      </c>
      <c r="I373" s="39"/>
      <c r="J373" s="158"/>
    </row>
    <row r="374" spans="1:10" x14ac:dyDescent="0.3">
      <c r="A374" s="157" t="s">
        <v>374</v>
      </c>
      <c r="B374" s="131" t="s">
        <v>434</v>
      </c>
      <c r="C374" s="136" t="s">
        <v>405</v>
      </c>
      <c r="D374" s="50">
        <v>0.69</v>
      </c>
      <c r="E374" s="67">
        <v>0.13</v>
      </c>
      <c r="F374" s="67"/>
      <c r="G374" s="137"/>
      <c r="H374" s="137">
        <f t="shared" si="5"/>
        <v>0</v>
      </c>
      <c r="I374" s="39"/>
      <c r="J374" s="158"/>
    </row>
    <row r="375" spans="1:10" x14ac:dyDescent="0.3">
      <c r="A375" s="157" t="s">
        <v>375</v>
      </c>
      <c r="B375" s="131" t="s">
        <v>434</v>
      </c>
      <c r="C375" s="136" t="s">
        <v>394</v>
      </c>
      <c r="D375" s="50">
        <v>5.55</v>
      </c>
      <c r="E375" s="67">
        <v>1.64</v>
      </c>
      <c r="F375" s="67"/>
      <c r="G375" s="137"/>
      <c r="H375" s="137">
        <f t="shared" si="5"/>
        <v>0</v>
      </c>
      <c r="I375" s="39"/>
      <c r="J375" s="158"/>
    </row>
    <row r="376" spans="1:10" x14ac:dyDescent="0.3">
      <c r="A376" s="157" t="s">
        <v>376</v>
      </c>
      <c r="B376" s="131" t="s">
        <v>434</v>
      </c>
      <c r="C376" s="136" t="s">
        <v>395</v>
      </c>
      <c r="D376" s="50">
        <v>2.5</v>
      </c>
      <c r="E376" s="67">
        <v>0.51</v>
      </c>
      <c r="F376" s="67"/>
      <c r="G376" s="137"/>
      <c r="H376" s="137">
        <f t="shared" si="5"/>
        <v>0</v>
      </c>
      <c r="I376" s="39"/>
      <c r="J376" s="158"/>
    </row>
    <row r="377" spans="1:10" x14ac:dyDescent="0.3">
      <c r="A377" s="157" t="s">
        <v>377</v>
      </c>
      <c r="B377" s="131" t="s">
        <v>434</v>
      </c>
      <c r="C377" s="136" t="s">
        <v>404</v>
      </c>
      <c r="D377" s="50">
        <v>1.54</v>
      </c>
      <c r="E377" s="67">
        <v>0.35</v>
      </c>
      <c r="F377" s="67"/>
      <c r="G377" s="137"/>
      <c r="H377" s="137">
        <f t="shared" si="5"/>
        <v>0</v>
      </c>
      <c r="I377" s="39"/>
      <c r="J377" s="158"/>
    </row>
    <row r="378" spans="1:10" x14ac:dyDescent="0.3">
      <c r="A378" s="157" t="s">
        <v>378</v>
      </c>
      <c r="B378" s="131" t="s">
        <v>434</v>
      </c>
      <c r="C378" s="136" t="s">
        <v>405</v>
      </c>
      <c r="D378" s="50">
        <v>0.67</v>
      </c>
      <c r="E378" s="67">
        <v>0.12</v>
      </c>
      <c r="F378" s="67"/>
      <c r="G378" s="137"/>
      <c r="H378" s="137">
        <f t="shared" si="5"/>
        <v>0</v>
      </c>
      <c r="I378" s="39"/>
      <c r="J378" s="158"/>
    </row>
    <row r="379" spans="1:10" x14ac:dyDescent="0.3">
      <c r="A379" s="157" t="s">
        <v>379</v>
      </c>
      <c r="B379" s="131" t="s">
        <v>434</v>
      </c>
      <c r="C379" s="136" t="s">
        <v>394</v>
      </c>
      <c r="D379" s="50">
        <v>6.79</v>
      </c>
      <c r="E379" s="67">
        <v>0.78</v>
      </c>
      <c r="F379" s="67"/>
      <c r="G379" s="137"/>
      <c r="H379" s="137">
        <f t="shared" si="5"/>
        <v>0</v>
      </c>
      <c r="I379" s="39"/>
      <c r="J379" s="158"/>
    </row>
    <row r="380" spans="1:10" x14ac:dyDescent="0.3">
      <c r="A380" s="157" t="s">
        <v>380</v>
      </c>
      <c r="B380" s="131" t="s">
        <v>434</v>
      </c>
      <c r="C380" s="136" t="s">
        <v>394</v>
      </c>
      <c r="D380" s="50">
        <v>6.75</v>
      </c>
      <c r="E380" s="67">
        <v>0.7</v>
      </c>
      <c r="F380" s="67"/>
      <c r="G380" s="137"/>
      <c r="H380" s="137">
        <f t="shared" si="5"/>
        <v>0</v>
      </c>
      <c r="I380" s="39"/>
      <c r="J380" s="158"/>
    </row>
    <row r="381" spans="1:10" x14ac:dyDescent="0.3">
      <c r="A381" s="157" t="s">
        <v>381</v>
      </c>
      <c r="B381" s="131" t="s">
        <v>434</v>
      </c>
      <c r="C381" s="136" t="s">
        <v>394</v>
      </c>
      <c r="D381" s="50">
        <v>11.83</v>
      </c>
      <c r="E381" s="67">
        <v>1.57</v>
      </c>
      <c r="F381" s="67"/>
      <c r="G381" s="137"/>
      <c r="H381" s="137">
        <f t="shared" si="5"/>
        <v>0</v>
      </c>
      <c r="I381" s="39"/>
      <c r="J381" s="158"/>
    </row>
    <row r="382" spans="1:10" x14ac:dyDescent="0.3">
      <c r="A382" s="157" t="s">
        <v>382</v>
      </c>
      <c r="B382" s="131" t="s">
        <v>434</v>
      </c>
      <c r="C382" s="136" t="s">
        <v>394</v>
      </c>
      <c r="D382" s="50">
        <v>4.17</v>
      </c>
      <c r="E382" s="67">
        <v>0.47</v>
      </c>
      <c r="F382" s="67"/>
      <c r="G382" s="137"/>
      <c r="H382" s="137">
        <f t="shared" si="5"/>
        <v>0</v>
      </c>
      <c r="I382" s="39"/>
      <c r="J382" s="158"/>
    </row>
    <row r="383" spans="1:10" ht="15" thickBot="1" x14ac:dyDescent="0.35">
      <c r="A383" s="159" t="s">
        <v>383</v>
      </c>
      <c r="B383" s="160" t="s">
        <v>434</v>
      </c>
      <c r="C383" s="161" t="s">
        <v>394</v>
      </c>
      <c r="D383" s="64">
        <v>10.67</v>
      </c>
      <c r="E383" s="160"/>
      <c r="F383" s="160"/>
      <c r="G383" s="163"/>
      <c r="H383" s="163">
        <f t="shared" si="5"/>
        <v>0</v>
      </c>
      <c r="I383" s="164"/>
      <c r="J383" s="165"/>
    </row>
  </sheetData>
  <pageMargins left="0.23622047244094491" right="0.23622047244094491" top="0.35433070866141736" bottom="0.35433070866141736" header="0.31496062992125984" footer="0.31496062992125984"/>
  <pageSetup paperSize="9" scale="75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Лист1_Почва</vt:lpstr>
      <vt:lpstr>Лист2_Подстилка</vt:lpstr>
      <vt:lpstr>Углерод</vt:lpstr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Boreal _</cp:lastModifiedBy>
  <cp:lastPrinted>2022-07-21T02:33:08Z</cp:lastPrinted>
  <dcterms:created xsi:type="dcterms:W3CDTF">2021-03-25T00:11:56Z</dcterms:created>
  <dcterms:modified xsi:type="dcterms:W3CDTF">2023-02-14T09:39:07Z</dcterms:modified>
</cp:coreProperties>
</file>