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updateLinks="never" defaultThemeVersion="124226"/>
  <mc:AlternateContent xmlns:mc="http://schemas.openxmlformats.org/markup-compatibility/2006">
    <mc:Choice Requires="x15">
      <x15ac:absPath xmlns:x15ac="http://schemas.microsoft.com/office/spreadsheetml/2010/11/ac" url="C:\Users\CHOIDONGYOUNG\Desktop\Work\~2022-10-31 1인프로젝트\테스트\"/>
    </mc:Choice>
  </mc:AlternateContent>
  <xr:revisionPtr revIDLastSave="0" documentId="13_ncr:1_{EFDF8680-7D1F-4F72-B843-41E74FD19C09}" xr6:coauthVersionLast="47" xr6:coauthVersionMax="47" xr10:uidLastSave="{00000000-0000-0000-0000-000000000000}"/>
  <bookViews>
    <workbookView xWindow="-27645" yWindow="2820" windowWidth="21600" windowHeight="12735" activeTab="3" xr2:uid="{00000000-000D-0000-FFFF-FFFF00000000}"/>
  </bookViews>
  <sheets>
    <sheet name="표지" sheetId="29" r:id="rId1"/>
    <sheet name="제개정이력" sheetId="13" r:id="rId2"/>
    <sheet name="통계" sheetId="1" r:id="rId3"/>
    <sheet name="Web User" sheetId="15" r:id="rId4"/>
    <sheet name="Web Admin" sheetId="31" r:id="rId5"/>
    <sheet name="품질기준참고" sheetId="19" r:id="rId6"/>
    <sheet name="Defect참고" sheetId="20" r:id="rId7"/>
  </sheets>
  <definedNames>
    <definedName name="_xlnm._FilterDatabase" localSheetId="4" hidden="1">'Web Admin'!$A$10:$T$42</definedName>
    <definedName name="_xlnm._FilterDatabase" localSheetId="3" hidden="1">'Web User'!$A$1:$K$1</definedName>
    <definedName name="_xlnm.Print_Area" localSheetId="1">제개정이력!$A$1:$E$20</definedName>
    <definedName name="_xlnm.Print_Area" localSheetId="0">표지!$A$1:$L$12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46" i="1" l="1" a="1"/>
  <c r="J46" i="1" s="1"/>
  <c r="I46" i="1" a="1"/>
  <c r="I46" i="1" s="1"/>
  <c r="H46" i="1" a="1"/>
  <c r="H46" i="1" s="1"/>
  <c r="G46" i="1" a="1"/>
  <c r="G46" i="1" s="1"/>
  <c r="J45" i="1" a="1"/>
  <c r="J45" i="1" s="1"/>
  <c r="I45" i="1" a="1"/>
  <c r="I45" i="1" s="1"/>
  <c r="H45" i="1" a="1"/>
  <c r="H45" i="1" s="1"/>
  <c r="G45" i="1" a="1"/>
  <c r="G45" i="1" s="1"/>
  <c r="J44" i="1" a="1"/>
  <c r="J44" i="1" s="1"/>
  <c r="I44" i="1" a="1"/>
  <c r="I44" i="1" s="1"/>
  <c r="H44" i="1" a="1"/>
  <c r="H44" i="1" s="1"/>
  <c r="G44" i="1" a="1"/>
  <c r="G44" i="1" s="1"/>
  <c r="J43" i="1" a="1"/>
  <c r="J43" i="1" s="1"/>
  <c r="I43" i="1" a="1"/>
  <c r="I43" i="1" s="1"/>
  <c r="H43" i="1" a="1"/>
  <c r="H43" i="1" s="1"/>
  <c r="G43" i="1" a="1"/>
  <c r="G43" i="1" s="1"/>
  <c r="J42" i="1" a="1"/>
  <c r="J42" i="1" s="1"/>
  <c r="I42" i="1" a="1"/>
  <c r="I42" i="1" s="1"/>
  <c r="H42" i="1" a="1"/>
  <c r="H42" i="1" s="1"/>
  <c r="G42" i="1" a="1"/>
  <c r="G42" i="1" s="1"/>
  <c r="J41" i="1" a="1"/>
  <c r="J41" i="1" s="1"/>
  <c r="I41" i="1" a="1"/>
  <c r="I41" i="1" s="1"/>
  <c r="H41" i="1" a="1"/>
  <c r="H41" i="1" s="1"/>
  <c r="G41" i="1" a="1"/>
  <c r="G41" i="1" s="1"/>
  <c r="J40" i="1" a="1"/>
  <c r="J40" i="1" s="1"/>
  <c r="I40" i="1" a="1"/>
  <c r="I40" i="1" s="1"/>
  <c r="H40" i="1" a="1"/>
  <c r="H40" i="1" s="1"/>
  <c r="G40" i="1" a="1"/>
  <c r="G40" i="1" s="1"/>
  <c r="A6" i="31"/>
  <c r="G6" i="31" s="1"/>
  <c r="A5" i="31"/>
  <c r="H5" i="31" s="1"/>
  <c r="A4" i="31"/>
  <c r="H4" i="31" s="1"/>
  <c r="A1" i="31"/>
  <c r="A1" i="15"/>
  <c r="B6" i="31" l="1"/>
  <c r="H6" i="31"/>
  <c r="F6" i="31"/>
  <c r="C38" i="1"/>
  <c r="H47" i="1"/>
  <c r="J47" i="1"/>
  <c r="G47" i="1"/>
  <c r="F40" i="1"/>
  <c r="I47" i="1"/>
  <c r="F42" i="1"/>
  <c r="F44" i="1"/>
  <c r="F46" i="1"/>
  <c r="F41" i="1"/>
  <c r="F43" i="1"/>
  <c r="F45" i="1"/>
  <c r="E4" i="31"/>
  <c r="G4" i="31"/>
  <c r="E5" i="31"/>
  <c r="G5" i="31"/>
  <c r="B4" i="31"/>
  <c r="F4" i="31"/>
  <c r="B5" i="31"/>
  <c r="F5" i="31"/>
  <c r="E6" i="31"/>
  <c r="B37" i="1"/>
  <c r="B24" i="1"/>
  <c r="H7" i="31" l="1"/>
  <c r="J9" i="1" s="1"/>
  <c r="D6" i="31"/>
  <c r="F47" i="1"/>
  <c r="F7" i="31"/>
  <c r="H9" i="1" s="1"/>
  <c r="G7" i="31"/>
  <c r="I9" i="1" s="1"/>
  <c r="I6" i="31"/>
  <c r="C6" i="31"/>
  <c r="I5" i="31"/>
  <c r="C5" i="31"/>
  <c r="B7" i="31"/>
  <c r="D9" i="1" s="1"/>
  <c r="I4" i="31"/>
  <c r="C4" i="31"/>
  <c r="D5" i="31"/>
  <c r="E7" i="31"/>
  <c r="D4" i="31"/>
  <c r="D7" i="31" l="1"/>
  <c r="G9" i="1"/>
  <c r="K9" i="1" s="1"/>
  <c r="I7" i="31"/>
  <c r="C7" i="31"/>
  <c r="F9" i="1" l="1"/>
  <c r="E9" i="1"/>
  <c r="J32" i="1" a="1"/>
  <c r="J32" i="1" s="1"/>
  <c r="I32" i="1" a="1"/>
  <c r="I32" i="1" s="1"/>
  <c r="H32" i="1" a="1"/>
  <c r="H32" i="1" s="1"/>
  <c r="G32" i="1" a="1"/>
  <c r="G32" i="1" s="1"/>
  <c r="H20" i="1" l="1"/>
  <c r="G20" i="1"/>
  <c r="F32" i="1"/>
  <c r="J20" i="1" l="1"/>
  <c r="I20" i="1"/>
  <c r="F20" i="1" s="1"/>
  <c r="G28" i="1" l="1" a="1"/>
  <c r="G28" i="1" s="1"/>
  <c r="H28" i="1" a="1"/>
  <c r="H28" i="1" s="1"/>
  <c r="I28" i="1" a="1"/>
  <c r="I28" i="1" s="1"/>
  <c r="I16" i="1" s="1"/>
  <c r="J28" i="1" a="1"/>
  <c r="J28" i="1" s="1"/>
  <c r="G29" i="1" a="1"/>
  <c r="G29" i="1" s="1"/>
  <c r="G17" i="1" s="1"/>
  <c r="H29" i="1" a="1"/>
  <c r="H29" i="1" s="1"/>
  <c r="I29" i="1" a="1"/>
  <c r="I29" i="1" s="1"/>
  <c r="I17" i="1" s="1"/>
  <c r="J29" i="1" a="1"/>
  <c r="J29" i="1" s="1"/>
  <c r="G30" i="1" a="1"/>
  <c r="G30" i="1" s="1"/>
  <c r="G18" i="1" s="1"/>
  <c r="H30" i="1" a="1"/>
  <c r="H30" i="1" s="1"/>
  <c r="I30" i="1" a="1"/>
  <c r="I30" i="1" s="1"/>
  <c r="I18" i="1" s="1"/>
  <c r="J30" i="1" a="1"/>
  <c r="J30" i="1" s="1"/>
  <c r="G31" i="1" a="1"/>
  <c r="G31" i="1" s="1"/>
  <c r="G19" i="1" s="1"/>
  <c r="H31" i="1" a="1"/>
  <c r="H31" i="1" s="1"/>
  <c r="I31" i="1" a="1"/>
  <c r="I31" i="1" s="1"/>
  <c r="I19" i="1" s="1"/>
  <c r="J31" i="1" a="1"/>
  <c r="J31" i="1" s="1"/>
  <c r="G33" i="1" a="1"/>
  <c r="G33" i="1" s="1"/>
  <c r="G21" i="1" s="1"/>
  <c r="H33" i="1" a="1"/>
  <c r="H33" i="1" s="1"/>
  <c r="I33" i="1" a="1"/>
  <c r="I33" i="1" s="1"/>
  <c r="I21" i="1" s="1"/>
  <c r="J33" i="1" a="1"/>
  <c r="J33" i="1" s="1"/>
  <c r="J27" i="1" a="1"/>
  <c r="J27" i="1" s="1"/>
  <c r="I27" i="1" a="1"/>
  <c r="I27" i="1" s="1"/>
  <c r="H27" i="1" a="1"/>
  <c r="H27" i="1" s="1"/>
  <c r="G27" i="1" a="1"/>
  <c r="G27" i="1" s="1"/>
  <c r="J21" i="1" l="1"/>
  <c r="H21" i="1"/>
  <c r="F21" i="1" s="1"/>
  <c r="J19" i="1"/>
  <c r="H19" i="1"/>
  <c r="F19" i="1" s="1"/>
  <c r="J18" i="1"/>
  <c r="H18" i="1"/>
  <c r="F18" i="1" s="1"/>
  <c r="J17" i="1"/>
  <c r="H15" i="1"/>
  <c r="J15" i="1"/>
  <c r="H17" i="1"/>
  <c r="F17" i="1" s="1"/>
  <c r="J16" i="1"/>
  <c r="H16" i="1"/>
  <c r="G16" i="1"/>
  <c r="G15" i="1"/>
  <c r="I15" i="1"/>
  <c r="F29" i="1"/>
  <c r="F31" i="1"/>
  <c r="F27" i="1"/>
  <c r="F33" i="1"/>
  <c r="F30" i="1"/>
  <c r="F28" i="1"/>
  <c r="J34" i="1"/>
  <c r="G34" i="1"/>
  <c r="H34" i="1"/>
  <c r="I34" i="1"/>
  <c r="F16" i="1" l="1"/>
  <c r="A6" i="15"/>
  <c r="A5" i="15"/>
  <c r="A4" i="15"/>
  <c r="G6" i="15" l="1"/>
  <c r="E6" i="15"/>
  <c r="B6" i="15"/>
  <c r="H6" i="15"/>
  <c r="F6" i="15"/>
  <c r="B4" i="15"/>
  <c r="G4" i="15"/>
  <c r="E4" i="15"/>
  <c r="H4" i="15"/>
  <c r="F4" i="15"/>
  <c r="C25" i="1"/>
  <c r="B5" i="15"/>
  <c r="G5" i="15"/>
  <c r="E5" i="15"/>
  <c r="H5" i="15"/>
  <c r="F5" i="15"/>
  <c r="F34" i="1"/>
  <c r="D45" i="1" l="1"/>
  <c r="D43" i="1"/>
  <c r="D41" i="1"/>
  <c r="D46" i="1"/>
  <c r="D44" i="1"/>
  <c r="D42" i="1"/>
  <c r="D40" i="1"/>
  <c r="D32" i="1"/>
  <c r="E32" i="1" s="1"/>
  <c r="C5" i="15"/>
  <c r="C4" i="15"/>
  <c r="D6" i="15"/>
  <c r="D5" i="15"/>
  <c r="I6" i="15"/>
  <c r="I5" i="15"/>
  <c r="F7" i="15"/>
  <c r="H8" i="1" s="1"/>
  <c r="B7" i="15"/>
  <c r="D8" i="1" s="1"/>
  <c r="D10" i="1" s="1"/>
  <c r="G7" i="15"/>
  <c r="I8" i="1" s="1"/>
  <c r="H7" i="15"/>
  <c r="J8" i="1" s="1"/>
  <c r="I4" i="15"/>
  <c r="E7" i="15"/>
  <c r="G8" i="1" s="1"/>
  <c r="D4" i="15"/>
  <c r="C6" i="15"/>
  <c r="D27" i="1"/>
  <c r="D28" i="1"/>
  <c r="D29" i="1"/>
  <c r="D33" i="1"/>
  <c r="D31" i="1"/>
  <c r="D30" i="1"/>
  <c r="D47" i="1" l="1"/>
  <c r="E47" i="1" s="1"/>
  <c r="K40" i="1"/>
  <c r="E40" i="1"/>
  <c r="K43" i="1"/>
  <c r="E43" i="1"/>
  <c r="K44" i="1"/>
  <c r="E44" i="1"/>
  <c r="K42" i="1"/>
  <c r="E42" i="1"/>
  <c r="K46" i="1"/>
  <c r="E46" i="1"/>
  <c r="K41" i="1"/>
  <c r="E41" i="1"/>
  <c r="E45" i="1"/>
  <c r="K45" i="1"/>
  <c r="F8" i="1"/>
  <c r="E8" i="1"/>
  <c r="K32" i="1"/>
  <c r="D20" i="1"/>
  <c r="K8" i="1"/>
  <c r="D7" i="15"/>
  <c r="I7" i="15"/>
  <c r="C7" i="15"/>
  <c r="D18" i="1"/>
  <c r="D21" i="1"/>
  <c r="D16" i="1"/>
  <c r="D19" i="1"/>
  <c r="D17" i="1"/>
  <c r="D15" i="1"/>
  <c r="E15" i="1" s="1"/>
  <c r="H22" i="1"/>
  <c r="I22" i="1"/>
  <c r="K29" i="1"/>
  <c r="E29" i="1"/>
  <c r="F15" i="1"/>
  <c r="G22" i="1"/>
  <c r="K30" i="1"/>
  <c r="E30" i="1"/>
  <c r="K28" i="1"/>
  <c r="E28" i="1"/>
  <c r="K33" i="1"/>
  <c r="E33" i="1"/>
  <c r="J22" i="1"/>
  <c r="K31" i="1"/>
  <c r="E31" i="1"/>
  <c r="E27" i="1"/>
  <c r="D34" i="1"/>
  <c r="K27" i="1"/>
  <c r="G10" i="1"/>
  <c r="I10" i="1"/>
  <c r="J10" i="1"/>
  <c r="H10" i="1"/>
  <c r="E20" i="1" l="1"/>
  <c r="K20" i="1"/>
  <c r="K47" i="1"/>
  <c r="K17" i="1"/>
  <c r="E17" i="1"/>
  <c r="K16" i="1"/>
  <c r="E16" i="1"/>
  <c r="K18" i="1"/>
  <c r="E18" i="1"/>
  <c r="K19" i="1"/>
  <c r="E19" i="1"/>
  <c r="K21" i="1"/>
  <c r="E21" i="1"/>
  <c r="L47" i="1"/>
  <c r="K34" i="1"/>
  <c r="F22" i="1"/>
  <c r="K15" i="1"/>
  <c r="D22" i="1"/>
  <c r="E22" i="1" s="1"/>
  <c r="E34" i="1"/>
  <c r="L34" i="1"/>
  <c r="K10" i="1"/>
  <c r="F10" i="1"/>
  <c r="C4" i="1" s="1"/>
  <c r="E10" i="1"/>
  <c r="K2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jwhan</author>
  </authors>
  <commentList>
    <comment ref="E7" authorId="0" shapeId="0" xr:uid="{00000000-0006-0000-0200-000001000000}">
      <text>
        <r>
          <rPr>
            <b/>
            <sz val="9"/>
            <color indexed="8"/>
            <rFont val="돋움"/>
            <family val="3"/>
            <charset val="129"/>
          </rPr>
          <t>진행률</t>
        </r>
      </text>
    </comment>
    <comment ref="E14" authorId="0" shapeId="0" xr:uid="{00000000-0006-0000-0200-000002000000}">
      <text>
        <r>
          <rPr>
            <b/>
            <sz val="9"/>
            <color indexed="8"/>
            <rFont val="돋움"/>
            <family val="3"/>
            <charset val="129"/>
          </rPr>
          <t>진행률</t>
        </r>
      </text>
    </comment>
    <comment ref="E26" authorId="0" shapeId="0" xr:uid="{00000000-0006-0000-0200-000003000000}">
      <text>
        <r>
          <rPr>
            <b/>
            <sz val="9"/>
            <color indexed="8"/>
            <rFont val="돋움"/>
            <family val="3"/>
            <charset val="129"/>
          </rPr>
          <t>진행률</t>
        </r>
      </text>
    </comment>
    <comment ref="E39" authorId="0" shapeId="0" xr:uid="{00000000-0006-0000-0200-000005000000}">
      <text>
        <r>
          <rPr>
            <b/>
            <sz val="9"/>
            <color indexed="8"/>
            <rFont val="돋움"/>
            <family val="3"/>
            <charset val="129"/>
          </rPr>
          <t>진행률</t>
        </r>
      </text>
    </comment>
  </commentList>
</comments>
</file>

<file path=xl/sharedStrings.xml><?xml version="1.0" encoding="utf-8"?>
<sst xmlns="http://schemas.openxmlformats.org/spreadsheetml/2006/main" count="836" uniqueCount="329">
  <si>
    <t>테스트 수행일</t>
  </si>
  <si>
    <t>테스트 결과</t>
  </si>
  <si>
    <t>PASS</t>
  </si>
  <si>
    <t>구분</t>
  </si>
  <si>
    <t>Total TC</t>
  </si>
  <si>
    <t>RunRate</t>
  </si>
  <si>
    <t>PassRate</t>
  </si>
  <si>
    <t>FAIL</t>
  </si>
  <si>
    <t>BLOCK</t>
  </si>
  <si>
    <t>NA</t>
  </si>
  <si>
    <t>NotRun</t>
  </si>
  <si>
    <t>비고</t>
  </si>
  <si>
    <t>Total</t>
  </si>
  <si>
    <t>Tester</t>
  </si>
  <si>
    <t>기능</t>
  </si>
  <si>
    <t>조건</t>
  </si>
  <si>
    <t>Step</t>
  </si>
  <si>
    <t>기대결과</t>
  </si>
  <si>
    <t>Defect ID</t>
  </si>
  <si>
    <t>Comment</t>
  </si>
  <si>
    <t>답변</t>
  </si>
  <si>
    <t>Date</t>
  </si>
  <si>
    <t>품질기준주특성</t>
    <phoneticPr fontId="10" type="noConversion"/>
  </si>
  <si>
    <t>TestCaseID</t>
    <phoneticPr fontId="10" type="noConversion"/>
  </si>
  <si>
    <t>호환성</t>
  </si>
  <si>
    <t>호환성</t>
    <phoneticPr fontId="10" type="noConversion"/>
  </si>
  <si>
    <t>신뢰성</t>
  </si>
  <si>
    <t>신뢰성</t>
    <phoneticPr fontId="10" type="noConversion"/>
  </si>
  <si>
    <t>이식성</t>
  </si>
  <si>
    <t>이식성</t>
    <phoneticPr fontId="10" type="noConversion"/>
  </si>
  <si>
    <t>사용성</t>
  </si>
  <si>
    <t>사용성</t>
    <phoneticPr fontId="10" type="noConversion"/>
  </si>
  <si>
    <t>대분류</t>
    <phoneticPr fontId="10" type="noConversion"/>
  </si>
  <si>
    <t>주특성</t>
  </si>
  <si>
    <t>부특성</t>
  </si>
  <si>
    <t>설명</t>
  </si>
  <si>
    <t>기능 적합성</t>
  </si>
  <si>
    <t>기능 성숙도 (functional completeness)</t>
  </si>
  <si>
    <t>명시된 요구사항 구현 정도</t>
  </si>
  <si>
    <t>기능 정확성 (functional correctness)</t>
  </si>
  <si>
    <t>정의된 정밀도에 따라 정확하게 결과를 제공하는 정도</t>
  </si>
  <si>
    <t>실행 효율성</t>
  </si>
  <si>
    <t>시간 반응성 (time behavior)</t>
  </si>
  <si>
    <t>기능 수행 시 응답, 처리시간과 처리율이 요구사항을 충족시키는 정도</t>
  </si>
  <si>
    <t>요소 활용 (resource utilization)</t>
  </si>
  <si>
    <t>기능 수행 시 사용되는 자원의 유형 및 양이 요구사항을 만족시키는 정도</t>
  </si>
  <si>
    <t>기억용량(capacity)</t>
  </si>
  <si>
    <t>제품 혹은 System 파라미터 (최근 사용자 수, 통신 대역폭, DB가 저장할 수 있는 data 양 등)의 최대 한계가 요구사항을 만족시키는 정도</t>
  </si>
  <si>
    <t>공존성 (co-existence)</t>
  </si>
  <si>
    <t>다른 S/W에 유해한 영향을 주지 않고 환경 및 자원을 공유하면서 요구된 기능을 효과적으로 수행하는 정도</t>
  </si>
  <si>
    <t>상호운용성(interoperability)</t>
  </si>
  <si>
    <t>둘 혹은 그 이상의 System, 제품 혹은 구성요소가 정보를 교환하거나 교환된 정보를 이상 없이 사용할 수 있는 정도</t>
  </si>
  <si>
    <t>접근성 (accessibility)</t>
  </si>
  <si>
    <t>연령과 장애에 관계없이 사용될 수 있는 정도</t>
  </si>
  <si>
    <t>성숙도 (maturity)</t>
  </si>
  <si>
    <t>S/W 구성요소가 표준적 환경에서 신뢰도 요구를 충족시키는 정도</t>
  </si>
  <si>
    <t>가용성 (availability)</t>
  </si>
  <si>
    <t>사용자가 원하는 시간에 사용 및 접근이 가능한 정도</t>
  </si>
  <si>
    <t>장애 완화 (fault tolerance)</t>
  </si>
  <si>
    <t>System, 제품 침 구성요소가 H/W 혹은 S/W에 결함이 존재하더라도 이를 극복하고 의도한대로 작동해야 함</t>
  </si>
  <si>
    <t>회복 가능성 (recoverability)</t>
  </si>
  <si>
    <t>중단 및 실패 발생 시 제품 혹은 System이 데이터를 복구할 수 있는 정도</t>
  </si>
  <si>
    <t>적응성 (adaptability)</t>
  </si>
  <si>
    <t>제품 혹은 System이 다른 H/W, S/W 혹은 기타 사용 환경에 효과적이고 효율적으로 적응될 수 있는 정도</t>
  </si>
  <si>
    <t>설치가능성 (installability)</t>
  </si>
  <si>
    <t>제품 또는 System이 성공적으로 설치 및 제거될 수 있는 정도</t>
  </si>
  <si>
    <t>보안성</t>
  </si>
  <si>
    <t>기밀성(confidentiality)</t>
  </si>
  <si>
    <t>제품 혹은 System은 반드시 권한이 있는 데이터에만 접근 가능하도록 해야함</t>
  </si>
  <si>
    <t>무결성 (integrity)</t>
  </si>
  <si>
    <t>System, 제품 혹은 구성요소가 컴퓨터 프로그램 혹은 데이터에 대해 무단으로 접근 혹은 변경되는 것을 방지하는 정도</t>
  </si>
  <si>
    <t>부인방지 (non-repudiation)</t>
  </si>
  <si>
    <t>사건 및 행위 후에 부인하지 못하도록 행동 및 사건에 대해 입증되는 정도</t>
  </si>
  <si>
    <t>책임성 (accountability)</t>
  </si>
  <si>
    <t>System 내의 각 개인을 유일하게 식별하여 언제 어떠한 행동을 하였는지 기록하여 필요 시 그 행위자를 추적할 수 있는 능력</t>
  </si>
  <si>
    <t>인증성 (authenticity)</t>
  </si>
  <si>
    <t>사건 및 행동에 대해 행위자임을 증명할 수 있는 능력</t>
  </si>
  <si>
    <t>사용자 인터페이스가 사용자에게 만족스러운 정도</t>
  </si>
  <si>
    <t>사용자 오류 보호 (user error protection)</t>
  </si>
  <si>
    <t>S/W가 발생한 오류로부터 사용자를 보호하는 정도</t>
  </si>
  <si>
    <t>확인결과</t>
    <phoneticPr fontId="10" type="noConversion"/>
  </si>
  <si>
    <t>[S/W품질기준]</t>
    <phoneticPr fontId="10" type="noConversion"/>
  </si>
  <si>
    <t>정의</t>
  </si>
  <si>
    <t>Block</t>
  </si>
  <si>
    <t>Critical</t>
  </si>
  <si>
    <t>Crash, Data 유실, Server 오류, Memory Leak 등 Test는 가능하지만 즉시 해결되어야 할 중요한 Defect</t>
  </si>
  <si>
    <t>Major</t>
  </si>
  <si>
    <t>주요 기능의 Defect, 주요 기능의 비정상 동작, 사용 빈도가 높은 기능에서 반복적인 문제점 노출로 기능 사용이 불가능한 수준</t>
  </si>
  <si>
    <t>[Defect 우선순위 정의]</t>
    <phoneticPr fontId="10" type="noConversion"/>
  </si>
  <si>
    <t>Result</t>
    <phoneticPr fontId="10" type="noConversion"/>
  </si>
  <si>
    <t>품질기준별 통계</t>
    <phoneticPr fontId="10" type="noConversion"/>
  </si>
  <si>
    <t>호환성</t>
    <phoneticPr fontId="10" type="noConversion"/>
  </si>
  <si>
    <t>신뢰성</t>
    <phoneticPr fontId="10" type="noConversion"/>
  </si>
  <si>
    <t>이식성</t>
    <phoneticPr fontId="10" type="noConversion"/>
  </si>
  <si>
    <t>소분류</t>
    <phoneticPr fontId="10" type="noConversion"/>
  </si>
  <si>
    <t>기능 적합성</t>
    <phoneticPr fontId="10" type="noConversion"/>
  </si>
  <si>
    <t>실행 효율성</t>
    <phoneticPr fontId="10" type="noConversion"/>
  </si>
  <si>
    <t>보안성</t>
    <phoneticPr fontId="10" type="noConversion"/>
  </si>
  <si>
    <t>사용성</t>
    <phoneticPr fontId="10" type="noConversion"/>
  </si>
  <si>
    <t>컴포넌트별 통계</t>
    <phoneticPr fontId="10" type="noConversion"/>
  </si>
  <si>
    <t>수행 환경 개수</t>
    <phoneticPr fontId="10" type="noConversion"/>
  </si>
  <si>
    <t>시트보호 암호</t>
    <phoneticPr fontId="10" type="noConversion"/>
  </si>
  <si>
    <t>Version</t>
    <phoneticPr fontId="17" type="noConversion"/>
  </si>
  <si>
    <t>1.0</t>
    <phoneticPr fontId="17" type="noConversion"/>
  </si>
  <si>
    <t>작성자명</t>
    <phoneticPr fontId="17" type="noConversion"/>
  </si>
  <si>
    <t>제·개정 이력</t>
    <phoneticPr fontId="17" type="noConversion"/>
  </si>
  <si>
    <t>개정번호</t>
    <phoneticPr fontId="17" type="noConversion"/>
  </si>
  <si>
    <t>변경 내용</t>
    <phoneticPr fontId="17" type="noConversion"/>
  </si>
  <si>
    <t>작성자</t>
    <phoneticPr fontId="17" type="noConversion"/>
  </si>
  <si>
    <t>작성일</t>
    <phoneticPr fontId="17" type="noConversion"/>
  </si>
  <si>
    <t>1.0</t>
    <phoneticPr fontId="17" type="noConversion"/>
  </si>
  <si>
    <t>최초작성</t>
    <phoneticPr fontId="17" type="noConversion"/>
  </si>
  <si>
    <t>중분류</t>
    <phoneticPr fontId="10" type="noConversion"/>
  </si>
  <si>
    <t>구분</t>
    <phoneticPr fontId="10" type="noConversion"/>
  </si>
  <si>
    <t>Sanity Checklist</t>
    <phoneticPr fontId="17" type="noConversion"/>
  </si>
  <si>
    <t>사용자 인터페이스 미학
(user interface aesthetics)</t>
    <phoneticPr fontId="10" type="noConversion"/>
  </si>
  <si>
    <t>개발이 완료되지 않았거나 Defect으로 인하여 이후 Test가 불가능한 경우 발생 즉시 해결</t>
    <phoneticPr fontId="10" type="noConversion"/>
  </si>
  <si>
    <t>주요 기능은 아니지만 쉽게 눈에 띄는 Defect 수정되지 않을 경우 사용성에 영향이 있는 수준</t>
    <phoneticPr fontId="10" type="noConversion"/>
  </si>
  <si>
    <t>홈</t>
    <phoneticPr fontId="10" type="noConversion"/>
  </si>
  <si>
    <t>Web User</t>
    <phoneticPr fontId="10" type="noConversion"/>
  </si>
  <si>
    <t>Web Admin</t>
    <phoneticPr fontId="10" type="noConversion"/>
  </si>
  <si>
    <t>Web User</t>
    <phoneticPr fontId="10" type="noConversion"/>
  </si>
  <si>
    <t>사용자 메인</t>
    <phoneticPr fontId="10" type="noConversion"/>
  </si>
  <si>
    <t>사용자 메인화면 구성 확인</t>
    <phoneticPr fontId="10" type="noConversion"/>
  </si>
  <si>
    <t>Web_A80</t>
    <phoneticPr fontId="10" type="noConversion"/>
  </si>
  <si>
    <t>상단 GNB 고정영역 UI 확인</t>
    <phoneticPr fontId="10" type="noConversion"/>
  </si>
  <si>
    <t>상단 GNB 고정영역 메뉴 출력 확인</t>
    <phoneticPr fontId="10" type="noConversion"/>
  </si>
  <si>
    <t>Web User</t>
    <phoneticPr fontId="10" type="noConversion"/>
  </si>
  <si>
    <t>홈</t>
    <phoneticPr fontId="10" type="noConversion"/>
  </si>
  <si>
    <t>Web User</t>
    <phoneticPr fontId="10" type="noConversion"/>
  </si>
  <si>
    <t>Web_A80</t>
    <phoneticPr fontId="10" type="noConversion"/>
  </si>
  <si>
    <t>사용자 메인</t>
    <phoneticPr fontId="10" type="noConversion"/>
  </si>
  <si>
    <t>배너 자동 전환 동작 확인</t>
    <phoneticPr fontId="10" type="noConversion"/>
  </si>
  <si>
    <t>1. 5초마다 좌에서 우로 배너가 자동으로 바뀐다.</t>
    <phoneticPr fontId="10" type="noConversion"/>
  </si>
  <si>
    <t>배너 전환 버튼 확인</t>
    <phoneticPr fontId="10" type="noConversion"/>
  </si>
  <si>
    <t>1. 클릭한 버튼에 해당되는 배너로 바뀐다.</t>
    <phoneticPr fontId="10" type="noConversion"/>
  </si>
  <si>
    <t>Web_A100</t>
    <phoneticPr fontId="10" type="noConversion"/>
  </si>
  <si>
    <t>Web_A100</t>
    <phoneticPr fontId="10" type="noConversion"/>
  </si>
  <si>
    <t>Web_A120</t>
    <phoneticPr fontId="10" type="noConversion"/>
  </si>
  <si>
    <t>Web_A190-1</t>
    <phoneticPr fontId="10" type="noConversion"/>
  </si>
  <si>
    <t>Web_A200</t>
    <phoneticPr fontId="10" type="noConversion"/>
  </si>
  <si>
    <t>Web_A210</t>
    <phoneticPr fontId="10" type="noConversion"/>
  </si>
  <si>
    <t>1:1 문의</t>
    <phoneticPr fontId="10" type="noConversion"/>
  </si>
  <si>
    <t>1:1 문의 페이지 개인정보 수집 항목 UI 확인</t>
    <phoneticPr fontId="10" type="noConversion"/>
  </si>
  <si>
    <t>1:1 문의 페이지의 문의글 등록 동작 확인</t>
    <phoneticPr fontId="10" type="noConversion"/>
  </si>
  <si>
    <t>Web_A210-1</t>
    <phoneticPr fontId="10" type="noConversion"/>
  </si>
  <si>
    <t>1:1 문의하기 신청 완료</t>
    <phoneticPr fontId="10" type="noConversion"/>
  </si>
  <si>
    <t>1:1 문의 페이지의 [문의하기] 버튼 선택시 이동화면 확인</t>
    <phoneticPr fontId="10" type="noConversion"/>
  </si>
  <si>
    <t>Web_B100</t>
    <phoneticPr fontId="10" type="noConversion"/>
  </si>
  <si>
    <t>사용자 관리</t>
    <phoneticPr fontId="10" type="noConversion"/>
  </si>
  <si>
    <t>홈페이지 관리</t>
    <phoneticPr fontId="10" type="noConversion"/>
  </si>
  <si>
    <t>배너관리</t>
    <phoneticPr fontId="10" type="noConversion"/>
  </si>
  <si>
    <t>로그인</t>
    <phoneticPr fontId="10" type="noConversion"/>
  </si>
  <si>
    <t>회원</t>
    <phoneticPr fontId="10" type="noConversion"/>
  </si>
  <si>
    <t>로그인 화면 UI 확인</t>
    <phoneticPr fontId="10" type="noConversion"/>
  </si>
  <si>
    <t>1. '홈&gt;로그인' 진입
2. 출력된 화면 UI 확인</t>
    <phoneticPr fontId="10" type="noConversion"/>
  </si>
  <si>
    <t>로그인 완료 후 동작 확인</t>
    <phoneticPr fontId="10" type="noConversion"/>
  </si>
  <si>
    <t>1. '홈&gt;로그인' 진입
2. ID 미입력 후 [로그인] 버튼 클릭</t>
    <phoneticPr fontId="10" type="noConversion"/>
  </si>
  <si>
    <t>1. '홈&gt;로그인' 진입
2. 비밀번호 미입력 후 [로그인] 버튼 클릭</t>
    <phoneticPr fontId="10" type="noConversion"/>
  </si>
  <si>
    <t>비밀번호 미입력 후 로그인 시도 시 유효성 메시지 확인</t>
    <phoneticPr fontId="10" type="noConversion"/>
  </si>
  <si>
    <t>ID 미입력 후 로그인 시도 시 유효성 메시지 확인</t>
    <phoneticPr fontId="10" type="noConversion"/>
  </si>
  <si>
    <t>비밀번호 불일치시 동작 확인</t>
    <phoneticPr fontId="10" type="noConversion"/>
  </si>
  <si>
    <t>1. '홈&gt;로그인' 진입
2. ID 와 유효하지 않은 비밀번호 입력 후 [로그인] 버튼 클릭</t>
    <phoneticPr fontId="10" type="noConversion"/>
  </si>
  <si>
    <t>상단 GNB</t>
    <phoneticPr fontId="10" type="noConversion"/>
  </si>
  <si>
    <t>Web_A11</t>
    <phoneticPr fontId="10" type="noConversion"/>
  </si>
  <si>
    <t>상단 GNB 고정영역 메뉴 선택시 동작 확인</t>
    <phoneticPr fontId="10" type="noConversion"/>
  </si>
  <si>
    <t xml:space="preserve">
'1. 선택한 메뉴로 페이지가 이동된다.
</t>
    <phoneticPr fontId="10" type="noConversion"/>
  </si>
  <si>
    <t>대메뉴 마우스 오버시 동작 확인</t>
    <phoneticPr fontId="10" type="noConversion"/>
  </si>
  <si>
    <t>1. '홈&gt;로그인' 진입
2. 관리자 계정 ID, 비밀번호 입력 완료 후 [로그인] 버튼 클릭</t>
    <phoneticPr fontId="10" type="noConversion"/>
  </si>
  <si>
    <t>Web_A00</t>
    <phoneticPr fontId="10" type="noConversion"/>
  </si>
  <si>
    <t>Web Admin</t>
    <phoneticPr fontId="10" type="noConversion"/>
  </si>
  <si>
    <t>1. 관리자 사이트 진입 후 로그인 수행
2. 최상단 UI 확인</t>
    <phoneticPr fontId="10" type="noConversion"/>
  </si>
  <si>
    <t>Web_A02</t>
    <phoneticPr fontId="10" type="noConversion"/>
  </si>
  <si>
    <t>크롬</t>
    <phoneticPr fontId="10" type="noConversion"/>
  </si>
  <si>
    <t>엣지</t>
    <phoneticPr fontId="10" type="noConversion"/>
  </si>
  <si>
    <t>IE11</t>
    <phoneticPr fontId="10" type="noConversion"/>
  </si>
  <si>
    <t>MVP Board</t>
    <phoneticPr fontId="17" type="noConversion"/>
  </si>
  <si>
    <t>2020-12-07</t>
    <phoneticPr fontId="17" type="noConversion"/>
  </si>
  <si>
    <t>김호균</t>
    <phoneticPr fontId="10" type="noConversion"/>
  </si>
  <si>
    <t>김호균</t>
    <phoneticPr fontId="17" type="noConversion"/>
  </si>
  <si>
    <t>1. 최상단에 공통 메뉴 영역이 출력된다.
2. 상단에 배너영역이 출력된다.
3. 중간에 '부서개요', '부서소개', '전해줘요' 영역이 출력된다.
4. 하단에 '푸터' 영역이 출력된다.</t>
    <phoneticPr fontId="10" type="noConversion"/>
  </si>
  <si>
    <t>1. http://10.10.10.201:39080 접속
2. 사용자 메인화면 구성 확인</t>
    <phoneticPr fontId="10" type="noConversion"/>
  </si>
  <si>
    <t>1. http://10.10.10.201:39080 접속
2. 상단 GNB 고정영역 UI 확인
3. 최상단 UI 확인
4. 로고 출력 확인</t>
    <phoneticPr fontId="10" type="noConversion"/>
  </si>
  <si>
    <t>1. '누구인가' | '전해줘요' | '궁금해요' | '물어볼래' | '다국어이미지' 출력된다.
2. '행복ICT' 로고가 출력된다.</t>
    <phoneticPr fontId="10" type="noConversion"/>
  </si>
  <si>
    <t>행복ICT 버튼 선택 시 동작 확인</t>
    <phoneticPr fontId="10" type="noConversion"/>
  </si>
  <si>
    <t>1. http://10.10.10.201:39080 접속
2. 상단 GNB 고정영역 '행복ICT 홈페이지' 선택</t>
    <phoneticPr fontId="10" type="noConversion"/>
  </si>
  <si>
    <t xml:space="preserve">
'1. 행복ICT 홈페이지 사이트가 새창으로 출력된다
</t>
    <phoneticPr fontId="10" type="noConversion"/>
  </si>
  <si>
    <t>1. http://10.10.10.201:39080 접속
2. 상단 GBN 고정영역 메뉴의 임의의 메뉴 선택</t>
    <phoneticPr fontId="10" type="noConversion"/>
  </si>
  <si>
    <t>1. http://10.10.10.201:39080 접속
2. 배너 자동 이동 확인</t>
    <phoneticPr fontId="10" type="noConversion"/>
  </si>
  <si>
    <t>1. http://10.10.10.201:39080 접속
2. 배너 안의 버튼(○) 클릭</t>
    <phoneticPr fontId="10" type="noConversion"/>
  </si>
  <si>
    <t>부서개요 화면 클릭 동작 확인</t>
    <phoneticPr fontId="10" type="noConversion"/>
  </si>
  <si>
    <t>부서소개 화면 클릭 동작 확인</t>
    <phoneticPr fontId="10" type="noConversion"/>
  </si>
  <si>
    <t>전해줘요 화면 클릭 동작 확인</t>
    <phoneticPr fontId="10" type="noConversion"/>
  </si>
  <si>
    <t>1. http://10.10.10.201:39080 접속
2. 중앙에 '부서개요' 선택</t>
    <phoneticPr fontId="10" type="noConversion"/>
  </si>
  <si>
    <t>1. http://10.10.10.201:39080 접속
2. 중앙에 '부서소개' 선택</t>
    <phoneticPr fontId="10" type="noConversion"/>
  </si>
  <si>
    <t>1. http://10.10.10.201:39080 접속
2. 중앙에 '전해줘요' 선택</t>
    <phoneticPr fontId="10" type="noConversion"/>
  </si>
  <si>
    <t>1. '부서개요' 페이지로 이동한다.</t>
    <phoneticPr fontId="10" type="noConversion"/>
  </si>
  <si>
    <t>1. '부서소개' 페이지로 이동한다.</t>
    <phoneticPr fontId="10" type="noConversion"/>
  </si>
  <si>
    <t>1. '전해줘요' 페이지로 이동한다.</t>
    <phoneticPr fontId="10" type="noConversion"/>
  </si>
  <si>
    <t>누구인가</t>
    <phoneticPr fontId="10" type="noConversion"/>
  </si>
  <si>
    <t>Delivery혁신 센터</t>
    <phoneticPr fontId="10" type="noConversion"/>
  </si>
  <si>
    <t>Delivery 혁신센터 개요 페이지 UI 확인</t>
    <phoneticPr fontId="10" type="noConversion"/>
  </si>
  <si>
    <t>Delivery혁신 소개</t>
    <phoneticPr fontId="10" type="noConversion"/>
  </si>
  <si>
    <t>1. http://10.10.10.201:39080 접속
2. 상단 메뉴 영역에 '누구인가' 메뉴 선택
3. Delivery 혁신센터 개요 페이지 UI 확인</t>
    <phoneticPr fontId="10" type="noConversion"/>
  </si>
  <si>
    <t>Delivery 혁신센터 소개 페이지 UI 확인</t>
    <phoneticPr fontId="10" type="noConversion"/>
  </si>
  <si>
    <t>1. http://10.10.10.201:39080 접속
2. 상단 메뉴 영역에 '누구인가' 메뉴 선택
3. Delivery 혁신센터 소개 탭 메뉴 선택
4. Delivery 혁신센터 소개 페이지 확인</t>
    <phoneticPr fontId="10" type="noConversion"/>
  </si>
  <si>
    <t>전해줘요</t>
    <phoneticPr fontId="10" type="noConversion"/>
  </si>
  <si>
    <t>부서별 게시판</t>
    <phoneticPr fontId="10" type="noConversion"/>
  </si>
  <si>
    <t>물어볼래</t>
    <phoneticPr fontId="10" type="noConversion"/>
  </si>
  <si>
    <t>궁금해요</t>
    <phoneticPr fontId="10" type="noConversion"/>
  </si>
  <si>
    <t>부서별 궁금사항 리스트 정상 출력 확인</t>
    <phoneticPr fontId="10" type="noConversion"/>
  </si>
  <si>
    <t>부서별 게시판 읽기 페이지 글 이동 영역 확인</t>
    <phoneticPr fontId="10" type="noConversion"/>
  </si>
  <si>
    <t>검색 기능</t>
    <phoneticPr fontId="10" type="noConversion"/>
  </si>
  <si>
    <t>코드 관리</t>
    <phoneticPr fontId="10" type="noConversion"/>
  </si>
  <si>
    <t>등록,수정,삭제</t>
    <phoneticPr fontId="10" type="noConversion"/>
  </si>
  <si>
    <t>등록</t>
    <phoneticPr fontId="10" type="noConversion"/>
  </si>
  <si>
    <t>수정</t>
    <phoneticPr fontId="10" type="noConversion"/>
  </si>
  <si>
    <t>조회</t>
    <phoneticPr fontId="10" type="noConversion"/>
  </si>
  <si>
    <t>보기</t>
    <phoneticPr fontId="10" type="noConversion"/>
  </si>
  <si>
    <t>삭제</t>
    <phoneticPr fontId="10" type="noConversion"/>
  </si>
  <si>
    <t>소개관리</t>
    <phoneticPr fontId="10" type="noConversion"/>
  </si>
  <si>
    <t>게시판관리</t>
    <phoneticPr fontId="10" type="noConversion"/>
  </si>
  <si>
    <t>1:1문의관리</t>
    <phoneticPr fontId="10" type="noConversion"/>
  </si>
  <si>
    <t>답변등록</t>
    <phoneticPr fontId="10" type="noConversion"/>
  </si>
  <si>
    <t>로그인사용자정보</t>
    <phoneticPr fontId="10" type="noConversion"/>
  </si>
  <si>
    <t>1. 선택한 조건에 따른 결과라 리스트에 출력된다.</t>
    <phoneticPr fontId="10" type="noConversion"/>
  </si>
  <si>
    <t>1. http://10.10.10.201:39080 접속
2. 상단 메뉴 영역에 '전해줘요' 메뉴 선택
3. 부서별 게시판 리스트 목록 확인
4. 분류을 선택해 검색할 부서명 선택
5. 원하는 검색어를 입력
6. 조회 버튼을 선택</t>
    <phoneticPr fontId="10" type="noConversion"/>
  </si>
  <si>
    <t>1. http://10.10.10.201:39080 접속
2. 상단 메뉴 영역에 '전해줘요' 메뉴 선택
3. 부서별 게시판 목록 제목 선택
4. 부서별 게시판 상세페이지 목록 버튼 클릭</t>
    <phoneticPr fontId="10" type="noConversion"/>
  </si>
  <si>
    <t>1. 부서별 게시판 상세페이지로 이동한다.
2. 부서별 게시판 리스트 페이지로 이동한다.</t>
    <phoneticPr fontId="10" type="noConversion"/>
  </si>
  <si>
    <t>1. 궁금해요 목록 내용이 제목 하단에 출력된다.</t>
    <phoneticPr fontId="10" type="noConversion"/>
  </si>
  <si>
    <t>1. 물어볼래 글 작성 페이지가 출력된다.
2. 개인정보 수집 정보 동의 내용이 하단에 출력된다.</t>
    <phoneticPr fontId="10" type="noConversion"/>
  </si>
  <si>
    <t>1. 등록하시겠습니까? 확인 메시지가 출력된다.
2. 등록되었습니다. 메시지가 출력된다.</t>
    <phoneticPr fontId="10" type="noConversion"/>
  </si>
  <si>
    <t>1. http://10.10.10.201:39080 접속
2. 상단 메뉴 영역에 '물어볼래' 메뉴 선택
3. 물어볼래 문의내용 작성
4. 작성하기 버튼 클릭</t>
    <phoneticPr fontId="10" type="noConversion"/>
  </si>
  <si>
    <t>1. http://10.10.10.201:39080 접속
2. 상단 메뉴 영역에 '물어볼래' 메뉴 선택
3. 물어볼래 문의내용 에디터에 도구모음 클릭
4. 물어볼래 문의내용 에디터에 이미지 버튼 클릭
5. 물어볼래 파일첨부 버튼 클릭
6. 물어볼래 파일삭제 버튼 클릭</t>
    <phoneticPr fontId="10" type="noConversion"/>
  </si>
  <si>
    <t>1. 물어볼래 에디터 도구모음 기능이 작성내용에 적용된다.
2. 물어볼래 에디터 이미지 속성창으로 이동한다.
3. 이미지 속성창에서 이미지를 업로도 한다.</t>
    <phoneticPr fontId="10" type="noConversion"/>
  </si>
  <si>
    <t xml:space="preserve">  </t>
    <phoneticPr fontId="10" type="noConversion"/>
  </si>
  <si>
    <t>1. 관리자 사이트 진입 후 로그인 수행
2. 상단 GNB 고정영역 메뉴 출력 확인</t>
    <phoneticPr fontId="10" type="noConversion"/>
  </si>
  <si>
    <t>1. 관리자 사이트 진입 후 로그인 수행
2. 상단 GNB 고정영역 임의의 메뉴에 마우스 오버 수행</t>
    <phoneticPr fontId="10" type="noConversion"/>
  </si>
  <si>
    <t>1. 사용자관리 목록이 출력된다.
2. 사용자관리 상세페이지로 이동한다</t>
    <phoneticPr fontId="10" type="noConversion"/>
  </si>
  <si>
    <t>1. 상단 메뉴 '사용자관리' 메뉴 선택
2. 사용자관리 목록 확인
3. 사용자 관리 페이징 확인</t>
    <phoneticPr fontId="10" type="noConversion"/>
  </si>
  <si>
    <t>1. 상단 메뉴 '사용자관리' 메뉴 선택
2. 사용자관리 목록 아이디 클릭
3. 이름/연락처/이메일 수정 내용 입력
4. 수정 버튼 클릭
5. 목록 버튼을 클릭</t>
    <phoneticPr fontId="10" type="noConversion"/>
  </si>
  <si>
    <t>1. 상단 메뉴 '사용자관리' 메뉴 선택
2. 우측 상단 등록하기 버튼 클릭
3. 아이디 입력 후 중복확인 버튼 클릭
4. 이름/비밀번호/비밀번호확인/연락처/이메일 입력
5. 등록 버튼 클릭
6. 목록 버튼 클릭</t>
    <phoneticPr fontId="10" type="noConversion"/>
  </si>
  <si>
    <t>1. 사용자관리 목록이 출력된다.
2. 사용자 상세 정보가 출력된다.
3. 이름/비밀번호/비밀번호확인 미입력 유효성 메시지가 출력된다
4. 수정 완료 메시지가 출력된다
5. 사용자관리 목록으로 이동한다.</t>
    <phoneticPr fontId="10" type="noConversion"/>
  </si>
  <si>
    <t>1. 사용자관리 목록이 출력된다.
2. 아이디 중복 유효성 메시지가 출력된다.
3. 아이디/이름/비밀번호/비밀번호확인 미입력 유효성 메시지가 출력된다
4. 등록 완료 메시지가 출력된다
5. 사용자관리 목록으로 이동한다</t>
    <phoneticPr fontId="10" type="noConversion"/>
  </si>
  <si>
    <t>사용자 관리 등록 동작 확인</t>
    <phoneticPr fontId="10" type="noConversion"/>
  </si>
  <si>
    <t>사용자 관리 수정 동작 확인</t>
    <phoneticPr fontId="10" type="noConversion"/>
  </si>
  <si>
    <t>사용자관리 목록 정상 출력 확인</t>
    <phoneticPr fontId="10" type="noConversion"/>
  </si>
  <si>
    <t>사용자 관리 삭제 동작 확인</t>
    <phoneticPr fontId="10" type="noConversion"/>
  </si>
  <si>
    <t>1. 상단 메뉴 '사용자관리' 메뉴 선택
2. 사용자관리 목록 아이디 클릭
3. 삭제 버튼 클릭</t>
    <phoneticPr fontId="10" type="noConversion"/>
  </si>
  <si>
    <t>1. 상단 메뉴 '코드관리' 메뉴 선택
2. 부서명 ,코드관리 목록 확인
3. 부서명 목록 선택
4. 하단 행추가 버튼 클릭
5. 하단 행삭제 버튼 클릭
6. 저장 버튼 클릭</t>
    <phoneticPr fontId="10" type="noConversion"/>
  </si>
  <si>
    <t xml:space="preserve">1. 코드관리 목록이 출력된다.
2. 선택된 부서명 코드 목록이 출력된다.
3. 하단에 코드등록 행이 추가된다.
4. 행삭제 확인 메시지가 출력된다
5. 작성한 내용이 저장 된다 </t>
    <phoneticPr fontId="10" type="noConversion"/>
  </si>
  <si>
    <t>1. 상단 메뉴 '홈페이지관리' &gt; '배너관리' 메뉴 선택
2. 배너관리 검색, 목록 확인
3. 배너관리 페이징 확인
4. 검색 제목 입력
5. 검색 기간 선택
6. 검색 게시여부 선택
7. 조회버튼 클릭</t>
    <phoneticPr fontId="10" type="noConversion"/>
  </si>
  <si>
    <t>PASS</t>
    <phoneticPr fontId="10" type="noConversion"/>
  </si>
  <si>
    <t>1. 배너 목록 화면이 출력된다.
2. 배너 편집 정보가 출력된다.
3. 파일 열기 화면이 출력된다.
4. 선택한 이미지가 다운로드 된다.
5. 제목/ 배경이미지 미입력 유효성 메시지가 출력된다
6. 수정 완료 메시지가 출력된다
7. 배너관리 목록으로 이동한다</t>
    <phoneticPr fontId="10" type="noConversion"/>
  </si>
  <si>
    <t>1. 상단 메뉴 '홈페이지관리' &gt; '배너관리' 메뉴 선택
2. 배너관리 목록 클릭
3. 하단 삭제 버튼 클릭
4. 하단 목록 버튼 클릭</t>
    <phoneticPr fontId="10" type="noConversion"/>
  </si>
  <si>
    <t>1. 상단 메뉴 '홈페이지관리' &gt; '배너관리' 메뉴 선택
2. 우측 등록하기 버튼 클릭
3. 제목/ 배경이미지/내부이미지/이미지설명/URL/게시여부/다국어 구분 내용 입력
4. 하단 등록 버튼 클릭
5. 하단 목록 버튼 클릭</t>
    <phoneticPr fontId="10" type="noConversion"/>
  </si>
  <si>
    <t>1. 배너 목록 화면이 출력된다.
2. 배너 편집 정보가 출력된다.
3. 삭제 확인 메시지가 출력된다
4. 배너관리 목록으로 이동한다</t>
    <phoneticPr fontId="10" type="noConversion"/>
  </si>
  <si>
    <t>1. 상단 메뉴 '홈페이지관리' &gt; '배너관리' 메뉴 선택
2. 배너관리 목록 클릭
3. 상세 내용 확인</t>
    <phoneticPr fontId="10" type="noConversion"/>
  </si>
  <si>
    <t>1. 소개 목록 화면이 출력된다.
2. 소개 편집 정보가 출력된다.
3. 파일 열기 화면이 출력된다.
4. 선택한 이미지가 다운로드 된다.
5. 제목/ 배경이미지 미입력 유효성 메시지가 출력된다
6. 수정 완료 메시지가 출력된다
7. 소개관리 목록으로 이동한다</t>
    <phoneticPr fontId="10" type="noConversion"/>
  </si>
  <si>
    <t>1. 상단 메뉴 '홈페이지관리' &gt; '소개관리' 메뉴 선택
2. 소개관리 검색, 목록 확인
3. 소개관리 페이징 확인
4. 검색 제목 입력
5. 검색 기간 선택
6. 검색 게시여부 선택
7. 조회버튼 클릭</t>
    <phoneticPr fontId="10" type="noConversion"/>
  </si>
  <si>
    <t>1. 소개관리 목록이 출력된다.
2. 기간선택 달력이 출력된다.
3. 기간선택 선택 날짜가 입력된다.
4. 선택한 조건에 따른 결과가 목록에 출력된다.</t>
    <phoneticPr fontId="10" type="noConversion"/>
  </si>
  <si>
    <t>1. 배너관리 목록이 출력된다.
2. 기간선택 달력이 출력된다.
3. 기간선택 선택 날짜가 입력된다.
4. 선택한 조건에 따른 결과가 목록에 출력된다.</t>
    <phoneticPr fontId="10" type="noConversion"/>
  </si>
  <si>
    <t>1. 배너관리 목록이 출력된다.
2. 배너관리 상세 정보가 출력된다.</t>
    <phoneticPr fontId="10" type="noConversion"/>
  </si>
  <si>
    <t>1. 소개관리 목록이 출력된다.
2. 소개관리 상세 정보가 출력된다.</t>
    <phoneticPr fontId="10" type="noConversion"/>
  </si>
  <si>
    <t>1. 상단 메뉴 '홈페이지관리' &gt; '소개관리' 메뉴 선택
2. 소개관리 목록 클릭
3. 상세 내용 확인</t>
    <phoneticPr fontId="10" type="noConversion"/>
  </si>
  <si>
    <t>1. 상단 메뉴 '홈페이지관리' &gt; '소개관리' 메뉴 선택
2. 소개관리 목록 클릭
3. 하단 삭제 버튼 클릭
4. 하단 목록 버튼 클릭</t>
    <phoneticPr fontId="10" type="noConversion"/>
  </si>
  <si>
    <t>1. 소개 목록 화면이 출력된다.
2. 소개 편집 정보가 출력된다.
3. 삭제 확인 메시지가 출력된다
4. 소개관리 목록으로 이동한다</t>
    <phoneticPr fontId="10" type="noConversion"/>
  </si>
  <si>
    <t>1. 상단 메뉴 '홈페이지관리' &gt; '게시판관리' 메뉴 선택
2. 우측 등록하기 버튼 클릭
3. 제목/ 분류/파일첨부/게시여부/다국어 구분/내용 입력
4. 하단 등록 버튼 클릭
5. 하단 목록 버튼 클릭</t>
    <phoneticPr fontId="10" type="noConversion"/>
  </si>
  <si>
    <t>1. 상단 메뉴 '홈페이지관리' &gt; '게시판관리' 메뉴 선택
2. 게시판관리 목록 클릭
3. 제목/분류/파일첨부/다국어 구분/수정 내용 입력
4. 첨부파일 선택, 다운로드 버튼 클릭
5. 하단 수정 버튼 클릭
6. 하단 목록 버튼 클릭</t>
    <phoneticPr fontId="10" type="noConversion"/>
  </si>
  <si>
    <t>1. 게시판 목록 화면이 출력된다.
2. 게시판 편집 정보가 출력된다.
3. 파일 열기 화면이 출력된다.
4. 선택한 이미지가 다운로드 된다.
5. 제목/ 내용 미입력 유효성 메시지가 출력된다
6. 수정 완료 메시지가 출력된다
7. 게시판 목록으로 이동한다</t>
    <phoneticPr fontId="10" type="noConversion"/>
  </si>
  <si>
    <t>1. 상단 메뉴 '홈페이지관리' &gt; '배너관리' 메뉴 선택
2. 배너관리 목록 클릭
3. 제목/URL/게시여부/다국어 구분/수정 내용 입력
4. 배경이미지 등록 파일선택, 다운로드 버튼 클릭
5. 내부이미지 등록 파일선택, 다운로드 버튼 클릭
6. 하단 수정 버튼 클릭
7. 하단 목록 버튼 클릭</t>
    <phoneticPr fontId="10" type="noConversion"/>
  </si>
  <si>
    <t>1. 상단 메뉴 '홈페이지관리' &gt; '소개관리' 메뉴 선택
2. 우측 등록하기 버튼 클릭
3. 제목/ 배경이미지/이미지설명/게시여부/다국어 구분/내용 입력
4. 하단 등록 버튼 클릭
5. 하단 목록 버튼 클릭</t>
    <phoneticPr fontId="10" type="noConversion"/>
  </si>
  <si>
    <t>1. 상단 메뉴 '홈페이지관리' &gt; '소개관리' 메뉴 선택
2. 소개관리 목록 클릭
3. 제목/이미지 설명/게시여부/다국어 구분/수정 내용 입력
4. 배경이미지 등록 파일선택, 다운로드 버튼 클릭
5. 하단 수정 버튼 클릭
6. 하단 목록 버튼 클릭</t>
    <phoneticPr fontId="10" type="noConversion"/>
  </si>
  <si>
    <t>1. 상단 메뉴 '홈페이지관리' &gt; '게시판관리' 메뉴 선택
2. 게시판관리 검색, 목록 확인
3. 게시판관리 페이징 확인
4. 검색 제목 입력
5. 분류 목록 선택
6. 검색 기간 선택
7. 검색 게시여부 선택
8. 조회버튼 클릭</t>
    <phoneticPr fontId="10" type="noConversion"/>
  </si>
  <si>
    <t>1. 게시판관리 목록이 출력된다.
2. 기간선택 달력이 출력된다.
3. 기간선택 선택 날짜가 입력된다.
4. 선택한 조건에 따른 결과가 목록에 출력된다.</t>
    <phoneticPr fontId="10" type="noConversion"/>
  </si>
  <si>
    <t>1. 상단 메뉴 '홈페이지관리' &gt; '게시판관리' 메뉴 선택
2. 게시판관리 목록 클릭
3. 상세 내용 확인</t>
    <phoneticPr fontId="10" type="noConversion"/>
  </si>
  <si>
    <t>1. 게시판관리 목록이 출력된다.
2. 게시판관리 상세 정보가 출력된다.</t>
    <phoneticPr fontId="10" type="noConversion"/>
  </si>
  <si>
    <t>1. 상단 메뉴 '홈페이지관리' &gt; '게시판관리' 메뉴 선택
2. 게시판관리 목록 클릭
3. 하단 삭제 버튼 클릭
4. 하단 목록 버튼 클릭</t>
    <phoneticPr fontId="10" type="noConversion"/>
  </si>
  <si>
    <t>1. 게시판 목록 화면이 출력된다.
2. 게시판 편집 정보가 출력된다.
3. 삭제 확인 메시지가 출력된다
4. 게시판관리 목록으로 이동한다</t>
    <phoneticPr fontId="10" type="noConversion"/>
  </si>
  <si>
    <t>1. 상단 메뉴 '홈페이지관리' &gt; '1:1문의관리' 메뉴 선택
2. 1:1문의관리 검색, 목록 확인
3. 1:1문의관리 페이징 확인
4. 검색 제목 입력
5. 작성자 입력
6. 검색 기간 선택
7. 답변 여부 선택
8. 조회버튼 클릭</t>
    <phoneticPr fontId="10" type="noConversion"/>
  </si>
  <si>
    <t>1. 1:1문의관리 목록이 출력된다.
2. 기간선택 달력이 출력된다.
3. 기간선택 선택 날짜가 입력된다.
4. 선택한 조건에 따른 결과가 목록에 출력된다.</t>
    <phoneticPr fontId="10" type="noConversion"/>
  </si>
  <si>
    <t>1. 상단 메뉴 '홈페이지관리' &gt; '1:1문의관리' 메뉴 선택
2. 1:1문의 목록 클릭
3. 상세 내용 확인</t>
    <phoneticPr fontId="10" type="noConversion"/>
  </si>
  <si>
    <t>1. 1:1문의관리 목록이 출력된다.
2. 1:1문의관리 상세 정보가 출력된다.</t>
    <phoneticPr fontId="10" type="noConversion"/>
  </si>
  <si>
    <t>1. 상단 메뉴 '홈페이지관리' &gt; '1:1문의관리' 메뉴 선택
2. 1:1문의관리 목록 클릭
3. 하단 삭제 버튼 클릭
4. 하단 목록 버튼 클릭</t>
    <phoneticPr fontId="10" type="noConversion"/>
  </si>
  <si>
    <t>1. 1:1문의 목록 화면이 출력된다.
2. 1:1문의 편집 정보가 출력된다.
3. 삭제 확인 메시지가 출력된다
4. 게시판관리 목록으로 이동한다</t>
    <phoneticPr fontId="10" type="noConversion"/>
  </si>
  <si>
    <t>1. 상단 메뉴 '홈페이지관리' &gt; '1:1문의관리' 메뉴 선택
2. 1:1문의 목록 클릭
3. 상세내용 확인
4. 다운로드 버튼 클릭
5. 답변내용 입력
6. 우측 답변등록 버튼 클릭</t>
    <phoneticPr fontId="10" type="noConversion"/>
  </si>
  <si>
    <t>1. 최상단 UI 관리자님(admin) 클릭
2. 사용자 상세정보 확인
3. 목록 버튼을 클릭</t>
    <phoneticPr fontId="10" type="noConversion"/>
  </si>
  <si>
    <t>1. 사용자 상세 정보가 출력된다.
2. 사용자관리 목록으로 이동한다.</t>
    <phoneticPr fontId="10" type="noConversion"/>
  </si>
  <si>
    <t>1. 게시판 등록 화면 출력된다.
2. 제목/ 내용 미입력 유효성 메시지가 출력된다
3. 등록 완료 메시지가 출력된다
4. 게시판관리 목록으로 이동한다</t>
    <phoneticPr fontId="10" type="noConversion"/>
  </si>
  <si>
    <t>1. 소개 등록 화면 출력된다.
2. 제목/ 배경이미지 미입력 유효성 메시지가 출력된다
3. 등록 완료 메시지가 출력된다
4. 소개관리 목록으로 이동한다</t>
    <phoneticPr fontId="10" type="noConversion"/>
  </si>
  <si>
    <t>1. 배너 등록 화면 출력된다.
2. 제목/ 배경이미지 미입력 유효성 메시지가 출력된다
3. 등록 완료 메시지가 출력된다
4. 배너관리 목록으로 이동한다</t>
    <phoneticPr fontId="10" type="noConversion"/>
  </si>
  <si>
    <t>1. 사용자관리 목록이 출력된다.
2. 사용자 상세 정보가 출력된다.
3. 삭제 확인 메시지가 출력된다
4. 사용자관리 목록으로 이동한다.</t>
    <phoneticPr fontId="10" type="noConversion"/>
  </si>
  <si>
    <t>1. 좌측에 이미지가 출력되고 우측에 ID/PW 입력필드와 [로그인] 버튼이 출력된다</t>
    <phoneticPr fontId="10" type="noConversion"/>
  </si>
  <si>
    <t>1. 아이디 미입력 유효성 메시지가 출력된다</t>
    <phoneticPr fontId="10" type="noConversion"/>
  </si>
  <si>
    <t>1. 비밀번호 미입력 유효성 메시지가 출력된다</t>
    <phoneticPr fontId="10" type="noConversion"/>
  </si>
  <si>
    <t>1. 아이디또는 비밀번호가 잘못되었다는 유효성 메시지가 출력된다</t>
    <phoneticPr fontId="10" type="noConversion"/>
  </si>
  <si>
    <t>1. 로그인 완료 후 사용자 관리 리스트 페이지가 출력된다</t>
    <phoneticPr fontId="10" type="noConversion"/>
  </si>
  <si>
    <t>1. 마우스 오버시 전체 하위메뉴가 출력된다</t>
    <phoneticPr fontId="10" type="noConversion"/>
  </si>
  <si>
    <t>조건  검색 기능 오류</t>
    <phoneticPr fontId="10" type="noConversion"/>
  </si>
  <si>
    <t>1. 1:!문의 화면 출력된다.
2. 1:1문의 상세정보가 출력된다
3. 선택한 파일이 다운로드 된다.
4. 게시판관리 목록으로 이동한다
5. 답변등록 완료 메시지가 출력된다
6. 1:1문의관리 목록으로 이동한다
7. 답변 내용을 작성자 메일로 확인한다</t>
    <phoneticPr fontId="10" type="noConversion"/>
  </si>
  <si>
    <t>답변 입력 박스 위에  문의내용 일부 노출</t>
    <phoneticPr fontId="10" type="noConversion"/>
  </si>
  <si>
    <t>수정 , 목록 버튼 미출력</t>
    <phoneticPr fontId="10" type="noConversion"/>
  </si>
  <si>
    <t>등록 버튼 미출력</t>
    <phoneticPr fontId="10" type="noConversion"/>
  </si>
  <si>
    <t>저장 버튼 미출력</t>
    <phoneticPr fontId="10" type="noConversion"/>
  </si>
  <si>
    <t>등록, 목록버튼 미출력</t>
    <phoneticPr fontId="10" type="noConversion"/>
  </si>
  <si>
    <t>수정 목록 버튼 미출력</t>
    <phoneticPr fontId="10" type="noConversion"/>
  </si>
  <si>
    <t>목록 버튼 미출력</t>
    <phoneticPr fontId="10" type="noConversion"/>
  </si>
  <si>
    <t>제목 미입력 유효성 메시지 출력 안됨
등록, 목록 버튼 미출력</t>
    <phoneticPr fontId="10" type="noConversion"/>
  </si>
  <si>
    <t>등록, 목록 버튼 미출력</t>
    <phoneticPr fontId="10" type="noConversion"/>
  </si>
  <si>
    <t>1. http://10.10.10.201:39080 접속
2. 상단 메뉴 영역에 '물어볼래' 메뉴 선택
3. 물어볼래 글작성 확인
4. 개인정보 수집 항목 UI 확인</t>
    <phoneticPr fontId="10" type="noConversion"/>
  </si>
  <si>
    <t xml:space="preserve">1. http://10.10.10.201:39080 접속
2. 상단 메뉴 영역에 '궁금해요' 메뉴 선택
3. 궁금해요 목록 확인
4. 궁금해요 목록 제목 선택 </t>
    <phoneticPr fontId="10" type="noConversion"/>
  </si>
  <si>
    <t>조혜진</t>
    <phoneticPr fontId="10" type="noConversion"/>
  </si>
  <si>
    <t>2020-12-11</t>
    <phoneticPr fontId="10" type="noConversion"/>
  </si>
  <si>
    <t>수정, 목록 버튼 미출력</t>
    <phoneticPr fontId="10" type="noConversion"/>
  </si>
  <si>
    <t>제목 미입력 유효성 메시지 출력 안됨
수정 버튼 미출력</t>
    <phoneticPr fontId="10" type="noConversion"/>
  </si>
  <si>
    <t>UI 수정, 오탈자 등 문자오류, 기능적인 영향은 없으나 사용성에 미미한 영향이 있는 수준의 항목</t>
    <phoneticPr fontId="10" type="noConversion"/>
  </si>
  <si>
    <t>Minor</t>
    <phoneticPr fontId="10" type="noConversion"/>
  </si>
  <si>
    <t>Trivial</t>
    <phoneticPr fontId="10" type="noConversion"/>
  </si>
  <si>
    <t>Major</t>
    <phoneticPr fontId="10" type="noConversion"/>
  </si>
  <si>
    <t>수정, 목록 버튼 출력</t>
    <phoneticPr fontId="10" type="noConversion"/>
  </si>
  <si>
    <t>등록, 목록 버튼 출력</t>
    <phoneticPr fontId="10" type="noConversion"/>
  </si>
  <si>
    <t>저장 버튼 출력</t>
    <phoneticPr fontId="10" type="noConversion"/>
  </si>
  <si>
    <t>등록 버튼 출력</t>
    <phoneticPr fontId="10" type="noConversion"/>
  </si>
  <si>
    <t>목록 버튼 출력</t>
    <phoneticPr fontId="10" type="noConversion"/>
  </si>
  <si>
    <t>미입력 유효성 메시지 출력
등록, 목록 버튼 출력</t>
    <phoneticPr fontId="10" type="noConversion"/>
  </si>
  <si>
    <t>미입력 유효성 메시지 출력
수정 버튼 출력</t>
    <phoneticPr fontId="10" type="noConversion"/>
  </si>
  <si>
    <t>조건 검색 기능  수정</t>
    <phoneticPr fontId="10" type="noConversion"/>
  </si>
  <si>
    <t>2020-12-17</t>
    <phoneticPr fontId="10" type="noConversion"/>
  </si>
  <si>
    <t>문의 내용 노출 오류 수정</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</si>
</sst>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mm&quot;월&quot;\ dd&quot;일&quot;"/>
  </numFmts>
  <fonts count="76">
    <font>
      <sz val="9"/>
      <color rgb="FF000000"/>
      <name val="나눔고딕"/>
      <family val="3"/>
      <charset val="129"/>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8"/>
      <name val="나눔고딕"/>
      <family val="3"/>
      <charset val="129"/>
    </font>
    <font>
      <sz val="9"/>
      <name val="맑은 고딕"/>
      <family val="3"/>
      <charset val="129"/>
    </font>
    <font>
      <b/>
      <sz val="9"/>
      <color indexed="8"/>
      <name val="돋움"/>
      <family val="3"/>
      <charset val="129"/>
    </font>
    <font>
      <sz val="11"/>
      <name val="돋움"/>
      <family val="3"/>
      <charset val="129"/>
    </font>
    <font>
      <sz val="11"/>
      <name val="맑은 고딕"/>
      <family val="3"/>
      <charset val="129"/>
    </font>
    <font>
      <sz val="10"/>
      <name val="맑은 고딕"/>
      <family val="3"/>
      <charset val="129"/>
    </font>
    <font>
      <b/>
      <sz val="28"/>
      <name val="맑은 고딕"/>
      <family val="3"/>
      <charset val="129"/>
    </font>
    <font>
      <sz val="8"/>
      <name val="돋움"/>
      <family val="3"/>
      <charset val="129"/>
    </font>
    <font>
      <b/>
      <i/>
      <sz val="24"/>
      <name val="맑은 고딕"/>
      <family val="3"/>
      <charset val="129"/>
    </font>
    <font>
      <b/>
      <sz val="22"/>
      <name val="맑은 고딕"/>
      <family val="3"/>
      <charset val="129"/>
    </font>
    <font>
      <b/>
      <i/>
      <sz val="11"/>
      <name val="맑은 고딕"/>
      <family val="3"/>
      <charset val="129"/>
    </font>
    <font>
      <b/>
      <sz val="11"/>
      <name val="맑은 고딕"/>
      <family val="3"/>
      <charset val="129"/>
    </font>
    <font>
      <sz val="10"/>
      <name val="Arial"/>
      <family val="2"/>
    </font>
    <font>
      <sz val="9"/>
      <color rgb="FF000000"/>
      <name val="나눔고딕"/>
      <family val="3"/>
      <charset val="129"/>
    </font>
    <font>
      <b/>
      <sz val="18"/>
      <color theme="3"/>
      <name val="맑은 고딕"/>
      <family val="3"/>
      <charset val="129"/>
      <scheme val="major"/>
    </font>
    <font>
      <b/>
      <sz val="15"/>
      <color theme="3"/>
      <name val="맑은 고딕"/>
      <family val="3"/>
      <charset val="129"/>
      <scheme val="minor"/>
    </font>
    <font>
      <b/>
      <sz val="13"/>
      <color theme="3"/>
      <name val="맑은 고딕"/>
      <family val="3"/>
      <charset val="129"/>
      <scheme val="minor"/>
    </font>
    <font>
      <b/>
      <sz val="11"/>
      <color theme="3"/>
      <name val="맑은 고딕"/>
      <family val="3"/>
      <charset val="129"/>
      <scheme val="minor"/>
    </font>
    <font>
      <sz val="11"/>
      <color rgb="FF006100"/>
      <name val="맑은 고딕"/>
      <family val="3"/>
      <charset val="129"/>
      <scheme val="minor"/>
    </font>
    <font>
      <sz val="11"/>
      <color rgb="FF9C0006"/>
      <name val="맑은 고딕"/>
      <family val="3"/>
      <charset val="129"/>
      <scheme val="minor"/>
    </font>
    <font>
      <sz val="11"/>
      <color rgb="FF9C6500"/>
      <name val="맑은 고딕"/>
      <family val="3"/>
      <charset val="129"/>
      <scheme val="minor"/>
    </font>
    <font>
      <sz val="11"/>
      <color rgb="FF3F3F76"/>
      <name val="맑은 고딕"/>
      <family val="3"/>
      <charset val="129"/>
      <scheme val="minor"/>
    </font>
    <font>
      <b/>
      <sz val="11"/>
      <color rgb="FF3F3F3F"/>
      <name val="맑은 고딕"/>
      <family val="3"/>
      <charset val="129"/>
      <scheme val="minor"/>
    </font>
    <font>
      <b/>
      <sz val="11"/>
      <color rgb="FFFA7D00"/>
      <name val="맑은 고딕"/>
      <family val="3"/>
      <charset val="129"/>
      <scheme val="minor"/>
    </font>
    <font>
      <sz val="11"/>
      <color rgb="FFFA7D00"/>
      <name val="맑은 고딕"/>
      <family val="3"/>
      <charset val="129"/>
      <scheme val="minor"/>
    </font>
    <font>
      <b/>
      <sz val="11"/>
      <color theme="0"/>
      <name val="맑은 고딕"/>
      <family val="3"/>
      <charset val="129"/>
      <scheme val="minor"/>
    </font>
    <font>
      <sz val="11"/>
      <color rgb="FFFF0000"/>
      <name val="맑은 고딕"/>
      <family val="3"/>
      <charset val="129"/>
      <scheme val="minor"/>
    </font>
    <font>
      <sz val="11"/>
      <color theme="1"/>
      <name val="맑은 고딕"/>
      <family val="3"/>
      <charset val="129"/>
      <scheme val="minor"/>
    </font>
    <font>
      <i/>
      <sz val="11"/>
      <color rgb="FF7F7F7F"/>
      <name val="맑은 고딕"/>
      <family val="3"/>
      <charset val="129"/>
      <scheme val="minor"/>
    </font>
    <font>
      <b/>
      <sz val="11"/>
      <color theme="1"/>
      <name val="맑은 고딕"/>
      <family val="3"/>
      <charset val="129"/>
      <scheme val="minor"/>
    </font>
    <font>
      <sz val="11"/>
      <color theme="0"/>
      <name val="맑은 고딕"/>
      <family val="3"/>
      <charset val="129"/>
      <scheme val="minor"/>
    </font>
    <font>
      <sz val="11"/>
      <color rgb="FF000000"/>
      <name val="맑은 고딕"/>
      <family val="3"/>
      <charset val="129"/>
    </font>
    <font>
      <sz val="9"/>
      <color rgb="FF000000"/>
      <name val="맑은 고딕"/>
      <family val="3"/>
      <charset val="129"/>
    </font>
    <font>
      <sz val="9"/>
      <name val="맑은 고딕"/>
      <family val="3"/>
      <charset val="129"/>
      <scheme val="minor"/>
    </font>
    <font>
      <b/>
      <sz val="11"/>
      <name val="맑은 고딕"/>
      <family val="3"/>
      <charset val="129"/>
      <scheme val="minor"/>
    </font>
    <font>
      <b/>
      <sz val="10"/>
      <color rgb="FF000000"/>
      <name val="맑은 고딕"/>
      <family val="3"/>
      <charset val="129"/>
      <scheme val="minor"/>
    </font>
    <font>
      <sz val="10"/>
      <color rgb="FF000000"/>
      <name val="맑은 고딕"/>
      <family val="3"/>
      <charset val="129"/>
      <scheme val="minor"/>
    </font>
    <font>
      <b/>
      <sz val="10"/>
      <color rgb="FF0000FF"/>
      <name val="맑은 고딕"/>
      <family val="3"/>
      <charset val="129"/>
      <scheme val="minor"/>
    </font>
    <font>
      <b/>
      <sz val="9"/>
      <name val="맑은 고딕"/>
      <family val="3"/>
      <charset val="129"/>
      <scheme val="minor"/>
    </font>
    <font>
      <sz val="9"/>
      <color rgb="FF000000"/>
      <name val="맑은 고딕"/>
      <family val="3"/>
      <charset val="129"/>
      <scheme val="minor"/>
    </font>
    <font>
      <sz val="11"/>
      <color rgb="FF000000"/>
      <name val="맑은 고딕"/>
      <family val="3"/>
      <charset val="129"/>
      <scheme val="minor"/>
    </font>
    <font>
      <sz val="11"/>
      <name val="맑은 고딕"/>
      <family val="3"/>
      <charset val="129"/>
      <scheme val="minor"/>
    </font>
    <font>
      <b/>
      <sz val="16"/>
      <name val="맑은 고딕"/>
      <family val="3"/>
      <charset val="129"/>
      <scheme val="minor"/>
    </font>
    <font>
      <sz val="9"/>
      <color rgb="FFFF0000"/>
      <name val="맑은 고딕"/>
      <family val="3"/>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u/>
      <sz val="9"/>
      <color theme="10"/>
      <name val="나눔고딕"/>
      <family val="3"/>
      <charset val="129"/>
    </font>
    <font>
      <b/>
      <sz val="11"/>
      <color rgb="FF000000"/>
      <name val="맑은 고딕"/>
      <family val="3"/>
      <charset val="129"/>
      <scheme val="minor"/>
    </font>
    <font>
      <u/>
      <sz val="9"/>
      <color theme="10"/>
      <name val="맑은 고딕"/>
      <family val="3"/>
      <charset val="129"/>
      <scheme val="minor"/>
    </font>
    <font>
      <i/>
      <sz val="8"/>
      <color rgb="FFFF0000"/>
      <name val="맑은 고딕"/>
      <family val="3"/>
      <charset val="129"/>
      <scheme val="minor"/>
    </font>
    <font>
      <b/>
      <sz val="14"/>
      <color theme="0"/>
      <name val="맑은 고딕"/>
      <family val="3"/>
      <charset val="129"/>
      <scheme val="minor"/>
    </font>
    <font>
      <b/>
      <sz val="12"/>
      <color rgb="FF000000"/>
      <name val="맑은 고딕"/>
      <family val="3"/>
      <charset val="129"/>
      <scheme val="minor"/>
    </font>
  </fonts>
  <fills count="44">
    <fill>
      <patternFill patternType="none"/>
    </fill>
    <fill>
      <patternFill patternType="gray125"/>
    </fill>
    <fill>
      <patternFill patternType="solid">
        <fgColor indexed="9"/>
        <bgColor indexed="64"/>
      </patternFill>
    </fill>
    <fill>
      <patternFill patternType="solid">
        <fgColor indexed="5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FFCC"/>
        <bgColor rgb="FF000000"/>
      </patternFill>
    </fill>
    <fill>
      <patternFill patternType="solid">
        <fgColor rgb="FFFFFFCC"/>
        <bgColor indexed="64"/>
      </patternFill>
    </fill>
    <fill>
      <patternFill patternType="solid">
        <fgColor theme="0"/>
        <bgColor indexed="64"/>
      </patternFill>
    </fill>
    <fill>
      <patternFill patternType="solid">
        <fgColor rgb="FFD9D9D9"/>
        <bgColor indexed="64"/>
      </patternFill>
    </fill>
    <fill>
      <patternFill patternType="solid">
        <fgColor rgb="FFF2F2F2"/>
        <bgColor indexed="64"/>
      </patternFill>
    </fill>
    <fill>
      <patternFill patternType="solid">
        <fgColor theme="0" tint="-0.14999847407452621"/>
        <bgColor indexed="64"/>
      </patternFill>
    </fill>
    <fill>
      <patternFill patternType="solid">
        <fgColor theme="1" tint="0.249977111117893"/>
        <bgColor indexed="64"/>
      </patternFill>
    </fill>
    <fill>
      <patternFill patternType="solid">
        <fgColor theme="1" tint="0.49998474074526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000000"/>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1678">
    <xf numFmtId="0" fontId="0" fillId="0" borderId="0">
      <alignment vertical="center"/>
    </xf>
    <xf numFmtId="0" fontId="37" fillId="12" borderId="0" applyNumberFormat="0" applyBorder="0" applyAlignment="0" applyProtection="0">
      <alignment vertical="center"/>
    </xf>
    <xf numFmtId="0" fontId="37" fillId="16" borderId="0" applyNumberFormat="0" applyBorder="0" applyAlignment="0" applyProtection="0">
      <alignment vertical="center"/>
    </xf>
    <xf numFmtId="0" fontId="37" fillId="20" borderId="0" applyNumberFormat="0" applyBorder="0" applyAlignment="0" applyProtection="0">
      <alignment vertical="center"/>
    </xf>
    <xf numFmtId="0" fontId="37" fillId="24" borderId="0" applyNumberFormat="0" applyBorder="0" applyAlignment="0" applyProtection="0">
      <alignment vertical="center"/>
    </xf>
    <xf numFmtId="0" fontId="37" fillId="28" borderId="0" applyNumberFormat="0" applyBorder="0" applyAlignment="0" applyProtection="0">
      <alignment vertical="center"/>
    </xf>
    <xf numFmtId="0" fontId="37" fillId="32" borderId="0" applyNumberFormat="0" applyBorder="0" applyAlignment="0" applyProtection="0">
      <alignment vertical="center"/>
    </xf>
    <xf numFmtId="0" fontId="37" fillId="13" borderId="0" applyNumberFormat="0" applyBorder="0" applyAlignment="0" applyProtection="0">
      <alignment vertical="center"/>
    </xf>
    <xf numFmtId="0" fontId="37" fillId="17" borderId="0" applyNumberFormat="0" applyBorder="0" applyAlignment="0" applyProtection="0">
      <alignment vertical="center"/>
    </xf>
    <xf numFmtId="0" fontId="37" fillId="21" borderId="0" applyNumberFormat="0" applyBorder="0" applyAlignment="0" applyProtection="0">
      <alignment vertical="center"/>
    </xf>
    <xf numFmtId="0" fontId="37" fillId="25" borderId="0" applyNumberFormat="0" applyBorder="0" applyAlignment="0" applyProtection="0">
      <alignment vertical="center"/>
    </xf>
    <xf numFmtId="0" fontId="37" fillId="29" borderId="0" applyNumberFormat="0" applyBorder="0" applyAlignment="0" applyProtection="0">
      <alignment vertical="center"/>
    </xf>
    <xf numFmtId="0" fontId="37" fillId="33" borderId="0" applyNumberFormat="0" applyBorder="0" applyAlignment="0" applyProtection="0">
      <alignment vertical="center"/>
    </xf>
    <xf numFmtId="0" fontId="40" fillId="14" borderId="0" applyNumberFormat="0" applyBorder="0" applyAlignment="0" applyProtection="0">
      <alignment vertical="center"/>
    </xf>
    <xf numFmtId="0" fontId="40" fillId="18" borderId="0" applyNumberFormat="0" applyBorder="0" applyAlignment="0" applyProtection="0">
      <alignment vertical="center"/>
    </xf>
    <xf numFmtId="0" fontId="40" fillId="22" borderId="0" applyNumberFormat="0" applyBorder="0" applyAlignment="0" applyProtection="0">
      <alignment vertical="center"/>
    </xf>
    <xf numFmtId="0" fontId="40" fillId="26" borderId="0" applyNumberFormat="0" applyBorder="0" applyAlignment="0" applyProtection="0">
      <alignment vertical="center"/>
    </xf>
    <xf numFmtId="0" fontId="40" fillId="30" borderId="0" applyNumberFormat="0" applyBorder="0" applyAlignment="0" applyProtection="0">
      <alignment vertical="center"/>
    </xf>
    <xf numFmtId="0" fontId="40" fillId="34" borderId="0" applyNumberFormat="0" applyBorder="0" applyAlignment="0" applyProtection="0">
      <alignment vertical="center"/>
    </xf>
    <xf numFmtId="0" fontId="22" fillId="0" borderId="0"/>
    <xf numFmtId="0" fontId="40" fillId="11" borderId="0" applyNumberFormat="0" applyBorder="0" applyAlignment="0" applyProtection="0">
      <alignment vertical="center"/>
    </xf>
    <xf numFmtId="0" fontId="40" fillId="15" borderId="0" applyNumberFormat="0" applyBorder="0" applyAlignment="0" applyProtection="0">
      <alignment vertical="center"/>
    </xf>
    <xf numFmtId="0" fontId="40" fillId="19" borderId="0" applyNumberFormat="0" applyBorder="0" applyAlignment="0" applyProtection="0">
      <alignment vertical="center"/>
    </xf>
    <xf numFmtId="0" fontId="40" fillId="23" borderId="0" applyNumberFormat="0" applyBorder="0" applyAlignment="0" applyProtection="0">
      <alignment vertical="center"/>
    </xf>
    <xf numFmtId="0" fontId="40" fillId="27" borderId="0" applyNumberFormat="0" applyBorder="0" applyAlignment="0" applyProtection="0">
      <alignment vertical="center"/>
    </xf>
    <xf numFmtId="0" fontId="40" fillId="31" borderId="0" applyNumberFormat="0" applyBorder="0" applyAlignment="0" applyProtection="0">
      <alignment vertical="center"/>
    </xf>
    <xf numFmtId="0" fontId="36" fillId="0" borderId="0" applyNumberFormat="0" applyFill="0" applyBorder="0" applyAlignment="0" applyProtection="0">
      <alignment vertical="center"/>
    </xf>
    <xf numFmtId="0" fontId="33" fillId="8" borderId="13" applyNumberFormat="0" applyAlignment="0" applyProtection="0">
      <alignment vertical="center"/>
    </xf>
    <xf numFmtId="0" fontId="29" fillId="5" borderId="0" applyNumberFormat="0" applyBorder="0" applyAlignment="0" applyProtection="0">
      <alignment vertical="center"/>
    </xf>
    <xf numFmtId="0" fontId="37" fillId="10" borderId="17" applyNumberFormat="0" applyFont="0" applyAlignment="0" applyProtection="0">
      <alignment vertical="center"/>
    </xf>
    <xf numFmtId="0" fontId="30" fillId="6" borderId="0" applyNumberFormat="0" applyBorder="0" applyAlignment="0" applyProtection="0">
      <alignment vertical="center"/>
    </xf>
    <xf numFmtId="0" fontId="38" fillId="0" borderId="0" applyNumberFormat="0" applyFill="0" applyBorder="0" applyAlignment="0" applyProtection="0">
      <alignment vertical="center"/>
    </xf>
    <xf numFmtId="0" fontId="35" fillId="9" borderId="16" applyNumberFormat="0" applyAlignment="0" applyProtection="0">
      <alignment vertical="center"/>
    </xf>
    <xf numFmtId="0" fontId="34" fillId="0" borderId="15" applyNumberFormat="0" applyFill="0" applyAlignment="0" applyProtection="0">
      <alignment vertical="center"/>
    </xf>
    <xf numFmtId="0" fontId="39" fillId="0" borderId="18" applyNumberFormat="0" applyFill="0" applyAlignment="0" applyProtection="0">
      <alignment vertical="center"/>
    </xf>
    <xf numFmtId="0" fontId="31" fillId="7" borderId="13" applyNumberFormat="0" applyAlignment="0" applyProtection="0">
      <alignment vertical="center"/>
    </xf>
    <xf numFmtId="0" fontId="24" fillId="0" borderId="0" applyNumberFormat="0" applyFill="0" applyBorder="0" applyAlignment="0" applyProtection="0">
      <alignment vertical="center"/>
    </xf>
    <xf numFmtId="0" fontId="25" fillId="0" borderId="10" applyNumberFormat="0" applyFill="0" applyAlignment="0" applyProtection="0">
      <alignment vertical="center"/>
    </xf>
    <xf numFmtId="0" fontId="26" fillId="0" borderId="11" applyNumberFormat="0" applyFill="0" applyAlignment="0" applyProtection="0">
      <alignment vertical="center"/>
    </xf>
    <xf numFmtId="0" fontId="27" fillId="0" borderId="12" applyNumberFormat="0" applyFill="0" applyAlignment="0" applyProtection="0">
      <alignment vertical="center"/>
    </xf>
    <xf numFmtId="0" fontId="27" fillId="0" borderId="0" applyNumberFormat="0" applyFill="0" applyBorder="0" applyAlignment="0" applyProtection="0">
      <alignment vertical="center"/>
    </xf>
    <xf numFmtId="0" fontId="28" fillId="4" borderId="0" applyNumberFormat="0" applyBorder="0" applyAlignment="0" applyProtection="0">
      <alignment vertical="center"/>
    </xf>
    <xf numFmtId="0" fontId="32" fillId="8" borderId="14" applyNumberFormat="0" applyAlignment="0" applyProtection="0">
      <alignment vertical="center"/>
    </xf>
    <xf numFmtId="0" fontId="13" fillId="0" borderId="0"/>
    <xf numFmtId="0" fontId="23" fillId="0" borderId="0">
      <alignment vertical="center"/>
    </xf>
    <xf numFmtId="0" fontId="13" fillId="0" borderId="0"/>
    <xf numFmtId="0" fontId="41" fillId="0" borderId="0">
      <alignment vertical="center"/>
    </xf>
    <xf numFmtId="0" fontId="69" fillId="22" borderId="0" applyNumberFormat="0" applyBorder="0" applyAlignment="0" applyProtection="0">
      <alignment vertical="center"/>
    </xf>
    <xf numFmtId="0" fontId="9" fillId="24" borderId="0" applyNumberFormat="0" applyBorder="0" applyAlignment="0" applyProtection="0">
      <alignment vertical="center"/>
    </xf>
    <xf numFmtId="0" fontId="54" fillId="0" borderId="0" applyNumberFormat="0" applyFill="0" applyBorder="0" applyAlignment="0" applyProtection="0">
      <alignment vertical="center"/>
    </xf>
    <xf numFmtId="0" fontId="55" fillId="0" borderId="10" applyNumberFormat="0" applyFill="0" applyAlignment="0" applyProtection="0">
      <alignment vertical="center"/>
    </xf>
    <xf numFmtId="0" fontId="56" fillId="0" borderId="11" applyNumberFormat="0" applyFill="0" applyAlignment="0" applyProtection="0">
      <alignment vertical="center"/>
    </xf>
    <xf numFmtId="0" fontId="57" fillId="0" borderId="12" applyNumberFormat="0" applyFill="0" applyAlignment="0" applyProtection="0">
      <alignment vertical="center"/>
    </xf>
    <xf numFmtId="0" fontId="57" fillId="0" borderId="0" applyNumberFormat="0" applyFill="0" applyBorder="0" applyAlignment="0" applyProtection="0">
      <alignment vertical="center"/>
    </xf>
    <xf numFmtId="0" fontId="58" fillId="4" borderId="0" applyNumberFormat="0" applyBorder="0" applyAlignment="0" applyProtection="0">
      <alignment vertical="center"/>
    </xf>
    <xf numFmtId="0" fontId="59" fillId="5" borderId="0" applyNumberFormat="0" applyBorder="0" applyAlignment="0" applyProtection="0">
      <alignment vertical="center"/>
    </xf>
    <xf numFmtId="0" fontId="60" fillId="6" borderId="0" applyNumberFormat="0" applyBorder="0" applyAlignment="0" applyProtection="0">
      <alignment vertical="center"/>
    </xf>
    <xf numFmtId="0" fontId="61" fillId="7" borderId="13" applyNumberFormat="0" applyAlignment="0" applyProtection="0">
      <alignment vertical="center"/>
    </xf>
    <xf numFmtId="0" fontId="62" fillId="8" borderId="14" applyNumberFormat="0" applyAlignment="0" applyProtection="0">
      <alignment vertical="center"/>
    </xf>
    <xf numFmtId="0" fontId="63" fillId="8" borderId="13" applyNumberFormat="0" applyAlignment="0" applyProtection="0">
      <alignment vertical="center"/>
    </xf>
    <xf numFmtId="0" fontId="64" fillId="0" borderId="15" applyNumberFormat="0" applyFill="0" applyAlignment="0" applyProtection="0">
      <alignment vertical="center"/>
    </xf>
    <xf numFmtId="0" fontId="65" fillId="9" borderId="16" applyNumberFormat="0" applyAlignment="0" applyProtection="0">
      <alignment vertical="center"/>
    </xf>
    <xf numFmtId="0" fontId="66" fillId="0" borderId="0" applyNumberFormat="0" applyFill="0" applyBorder="0" applyAlignment="0" applyProtection="0">
      <alignment vertical="center"/>
    </xf>
    <xf numFmtId="0" fontId="9" fillId="10" borderId="17" applyNumberFormat="0" applyFont="0" applyAlignment="0" applyProtection="0">
      <alignment vertical="center"/>
    </xf>
    <xf numFmtId="0" fontId="67" fillId="0" borderId="0" applyNumberFormat="0" applyFill="0" applyBorder="0" applyAlignment="0" applyProtection="0">
      <alignment vertical="center"/>
    </xf>
    <xf numFmtId="0" fontId="68" fillId="0" borderId="18" applyNumberFormat="0" applyFill="0" applyAlignment="0" applyProtection="0">
      <alignment vertical="center"/>
    </xf>
    <xf numFmtId="0" fontId="69" fillId="1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69" fillId="14" borderId="0" applyNumberFormat="0" applyBorder="0" applyAlignment="0" applyProtection="0">
      <alignment vertical="center"/>
    </xf>
    <xf numFmtId="0" fontId="6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69" fillId="18" borderId="0" applyNumberFormat="0" applyBorder="0" applyAlignment="0" applyProtection="0">
      <alignment vertical="center"/>
    </xf>
    <xf numFmtId="0" fontId="6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69" fillId="23" borderId="0" applyNumberFormat="0" applyBorder="0" applyAlignment="0" applyProtection="0">
      <alignment vertical="center"/>
    </xf>
    <xf numFmtId="0" fontId="9" fillId="25" borderId="0" applyNumberFormat="0" applyBorder="0" applyAlignment="0" applyProtection="0">
      <alignment vertical="center"/>
    </xf>
    <xf numFmtId="0" fontId="69" fillId="26" borderId="0" applyNumberFormat="0" applyBorder="0" applyAlignment="0" applyProtection="0">
      <alignment vertical="center"/>
    </xf>
    <xf numFmtId="0" fontId="69"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69" fillId="30" borderId="0" applyNumberFormat="0" applyBorder="0" applyAlignment="0" applyProtection="0">
      <alignment vertical="center"/>
    </xf>
    <xf numFmtId="0" fontId="69" fillId="31"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69" fillId="34" borderId="0" applyNumberFormat="0" applyBorder="0" applyAlignment="0" applyProtection="0">
      <alignment vertical="center"/>
    </xf>
    <xf numFmtId="0" fontId="37" fillId="20" borderId="0" applyNumberFormat="0" applyBorder="0" applyAlignment="0" applyProtection="0">
      <alignment vertical="center"/>
    </xf>
    <xf numFmtId="0" fontId="40" fillId="14" borderId="0" applyNumberFormat="0" applyBorder="0" applyAlignment="0" applyProtection="0">
      <alignment vertical="center"/>
    </xf>
    <xf numFmtId="0" fontId="40" fillId="11" borderId="0" applyNumberFormat="0" applyBorder="0" applyAlignment="0" applyProtection="0">
      <alignment vertical="center"/>
    </xf>
    <xf numFmtId="0" fontId="37" fillId="25" borderId="0" applyNumberFormat="0" applyBorder="0" applyAlignment="0" applyProtection="0">
      <alignment vertical="center"/>
    </xf>
    <xf numFmtId="0" fontId="40" fillId="18" borderId="0" applyNumberFormat="0" applyBorder="0" applyAlignment="0" applyProtection="0">
      <alignment vertical="center"/>
    </xf>
    <xf numFmtId="0" fontId="40" fillId="30" borderId="0" applyNumberFormat="0" applyBorder="0" applyAlignment="0" applyProtection="0">
      <alignment vertical="center"/>
    </xf>
    <xf numFmtId="0" fontId="40" fillId="15" borderId="0" applyNumberFormat="0" applyBorder="0" applyAlignment="0" applyProtection="0">
      <alignment vertical="center"/>
    </xf>
    <xf numFmtId="0" fontId="37" fillId="29" borderId="0" applyNumberFormat="0" applyBorder="0" applyAlignment="0" applyProtection="0">
      <alignment vertical="center"/>
    </xf>
    <xf numFmtId="0" fontId="40" fillId="22" borderId="0" applyNumberFormat="0" applyBorder="0" applyAlignment="0" applyProtection="0">
      <alignment vertical="center"/>
    </xf>
    <xf numFmtId="0" fontId="40" fillId="34" borderId="0" applyNumberFormat="0" applyBorder="0" applyAlignment="0" applyProtection="0">
      <alignment vertical="center"/>
    </xf>
    <xf numFmtId="0" fontId="40" fillId="19" borderId="0" applyNumberFormat="0" applyBorder="0" applyAlignment="0" applyProtection="0">
      <alignment vertical="center"/>
    </xf>
    <xf numFmtId="0" fontId="37" fillId="33" borderId="0" applyNumberFormat="0" applyBorder="0" applyAlignment="0" applyProtection="0">
      <alignment vertical="center"/>
    </xf>
    <xf numFmtId="0" fontId="40" fillId="26" borderId="0" applyNumberFormat="0" applyBorder="0" applyAlignment="0" applyProtection="0">
      <alignment vertical="center"/>
    </xf>
    <xf numFmtId="0" fontId="37" fillId="13" borderId="0" applyNumberFormat="0" applyBorder="0" applyAlignment="0" applyProtection="0">
      <alignment vertical="center"/>
    </xf>
    <xf numFmtId="0" fontId="37" fillId="17" borderId="0" applyNumberFormat="0" applyBorder="0" applyAlignment="0" applyProtection="0">
      <alignment vertical="center"/>
    </xf>
    <xf numFmtId="0" fontId="37" fillId="32" borderId="0" applyNumberFormat="0" applyBorder="0" applyAlignment="0" applyProtection="0">
      <alignment vertical="center"/>
    </xf>
    <xf numFmtId="0" fontId="37" fillId="21" borderId="0" applyNumberFormat="0" applyBorder="0" applyAlignment="0" applyProtection="0">
      <alignment vertical="center"/>
    </xf>
    <xf numFmtId="0" fontId="37" fillId="28" borderId="0" applyNumberFormat="0" applyBorder="0" applyAlignment="0" applyProtection="0">
      <alignment vertical="center"/>
    </xf>
    <xf numFmtId="0" fontId="37" fillId="16" borderId="0" applyNumberFormat="0" applyBorder="0" applyAlignment="0" applyProtection="0">
      <alignment vertical="center"/>
    </xf>
    <xf numFmtId="0" fontId="37" fillId="24" borderId="0" applyNumberFormat="0" applyBorder="0" applyAlignment="0" applyProtection="0">
      <alignment vertical="center"/>
    </xf>
    <xf numFmtId="0" fontId="37" fillId="12" borderId="0" applyNumberFormat="0" applyBorder="0" applyAlignment="0" applyProtection="0">
      <alignment vertical="center"/>
    </xf>
    <xf numFmtId="0" fontId="40" fillId="23" borderId="0" applyNumberFormat="0" applyBorder="0" applyAlignment="0" applyProtection="0">
      <alignment vertical="center"/>
    </xf>
    <xf numFmtId="0" fontId="40" fillId="27" borderId="0" applyNumberFormat="0" applyBorder="0" applyAlignment="0" applyProtection="0">
      <alignment vertical="center"/>
    </xf>
    <xf numFmtId="0" fontId="40" fillId="31" borderId="0" applyNumberFormat="0" applyBorder="0" applyAlignment="0" applyProtection="0">
      <alignment vertical="center"/>
    </xf>
    <xf numFmtId="0" fontId="36" fillId="0" borderId="0" applyNumberFormat="0" applyFill="0" applyBorder="0" applyAlignment="0" applyProtection="0">
      <alignment vertical="center"/>
    </xf>
    <xf numFmtId="0" fontId="33" fillId="8" borderId="13" applyNumberFormat="0" applyAlignment="0" applyProtection="0">
      <alignment vertical="center"/>
    </xf>
    <xf numFmtId="0" fontId="29" fillId="5" borderId="0" applyNumberFormat="0" applyBorder="0" applyAlignment="0" applyProtection="0">
      <alignment vertical="center"/>
    </xf>
    <xf numFmtId="0" fontId="37" fillId="10" borderId="17" applyNumberFormat="0" applyFont="0" applyAlignment="0" applyProtection="0">
      <alignment vertical="center"/>
    </xf>
    <xf numFmtId="0" fontId="30" fillId="6" borderId="0" applyNumberFormat="0" applyBorder="0" applyAlignment="0" applyProtection="0">
      <alignment vertical="center"/>
    </xf>
    <xf numFmtId="0" fontId="38" fillId="0" borderId="0" applyNumberFormat="0" applyFill="0" applyBorder="0" applyAlignment="0" applyProtection="0">
      <alignment vertical="center"/>
    </xf>
    <xf numFmtId="0" fontId="35" fillId="9" borderId="16" applyNumberFormat="0" applyAlignment="0" applyProtection="0">
      <alignment vertical="center"/>
    </xf>
    <xf numFmtId="0" fontId="34" fillId="0" borderId="15" applyNumberFormat="0" applyFill="0" applyAlignment="0" applyProtection="0">
      <alignment vertical="center"/>
    </xf>
    <xf numFmtId="0" fontId="39" fillId="0" borderId="18" applyNumberFormat="0" applyFill="0" applyAlignment="0" applyProtection="0">
      <alignment vertical="center"/>
    </xf>
    <xf numFmtId="0" fontId="31" fillId="7" borderId="13" applyNumberFormat="0" applyAlignment="0" applyProtection="0">
      <alignment vertical="center"/>
    </xf>
    <xf numFmtId="0" fontId="25" fillId="0" borderId="10" applyNumberFormat="0" applyFill="0" applyAlignment="0" applyProtection="0">
      <alignment vertical="center"/>
    </xf>
    <xf numFmtId="0" fontId="26" fillId="0" borderId="11" applyNumberFormat="0" applyFill="0" applyAlignment="0" applyProtection="0">
      <alignment vertical="center"/>
    </xf>
    <xf numFmtId="0" fontId="27" fillId="0" borderId="12" applyNumberFormat="0" applyFill="0" applyAlignment="0" applyProtection="0">
      <alignment vertical="center"/>
    </xf>
    <xf numFmtId="0" fontId="2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8" fillId="4" borderId="0" applyNumberFormat="0" applyBorder="0" applyAlignment="0" applyProtection="0">
      <alignment vertical="center"/>
    </xf>
    <xf numFmtId="0" fontId="32" fillId="8" borderId="14" applyNumberFormat="0" applyAlignment="0" applyProtection="0">
      <alignment vertical="center"/>
    </xf>
    <xf numFmtId="0" fontId="70" fillId="0" borderId="0" applyNumberFormat="0" applyFill="0" applyBorder="0" applyAlignment="0" applyProtection="0">
      <alignment vertical="center"/>
    </xf>
    <xf numFmtId="0" fontId="8" fillId="10" borderId="17" applyNumberFormat="0" applyFont="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7" fillId="10" borderId="17" applyNumberFormat="0" applyFont="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6" fillId="24" borderId="0" applyNumberFormat="0" applyBorder="0" applyAlignment="0" applyProtection="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10" borderId="17" applyNumberFormat="0" applyFont="0" applyAlignment="0" applyProtection="0">
      <alignment vertical="center"/>
    </xf>
    <xf numFmtId="0" fontId="6" fillId="12"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5" fillId="24" borderId="0" applyNumberFormat="0" applyBorder="0" applyAlignment="0" applyProtection="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10" borderId="17" applyNumberFormat="0" applyFont="0" applyAlignment="0" applyProtection="0">
      <alignment vertical="center"/>
    </xf>
    <xf numFmtId="0" fontId="5" fillId="12" borderId="0" applyNumberFormat="0" applyBorder="0" applyAlignment="0" applyProtection="0">
      <alignment vertical="center"/>
    </xf>
    <xf numFmtId="0" fontId="5" fillId="13"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4" fillId="24" borderId="0" applyNumberFormat="0" applyBorder="0" applyAlignment="0" applyProtection="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10" borderId="17" applyNumberFormat="0" applyFont="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3" fillId="24" borderId="0" applyNumberFormat="0" applyBorder="0" applyAlignment="0" applyProtection="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24" borderId="0" applyNumberFormat="0" applyBorder="0" applyAlignment="0" applyProtection="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24" borderId="0" applyNumberFormat="0" applyBorder="0" applyAlignment="0" applyProtection="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24" borderId="0" applyNumberFormat="0" applyBorder="0" applyAlignment="0" applyProtection="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24" borderId="0" applyNumberFormat="0" applyBorder="0" applyAlignment="0" applyProtection="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10" borderId="17" applyNumberFormat="0" applyFont="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2" fillId="24"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41" fillId="0" borderId="0">
      <alignment vertical="center"/>
    </xf>
    <xf numFmtId="0" fontId="2" fillId="24"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10" borderId="17" applyNumberFormat="0" applyFont="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10" borderId="17" applyNumberFormat="0" applyFon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cellStyleXfs>
  <cellXfs count="118">
    <xf numFmtId="0" fontId="0" fillId="0" borderId="0" xfId="0" applyFont="1">
      <alignment vertical="center"/>
    </xf>
    <xf numFmtId="0" fontId="42" fillId="0" borderId="0" xfId="0" applyFont="1">
      <alignment vertical="center"/>
    </xf>
    <xf numFmtId="0" fontId="11" fillId="0" borderId="0" xfId="0" applyFont="1" applyAlignment="1">
      <alignment vertical="center" wrapText="1"/>
    </xf>
    <xf numFmtId="0" fontId="43" fillId="0" borderId="0" xfId="0" applyFont="1" applyAlignment="1">
      <alignment vertical="center" wrapText="1"/>
    </xf>
    <xf numFmtId="0" fontId="43" fillId="0" borderId="0" xfId="0" applyFont="1" applyAlignment="1">
      <alignment horizontal="center" vertical="center" wrapText="1"/>
    </xf>
    <xf numFmtId="0" fontId="43" fillId="0" borderId="0" xfId="0" applyFont="1" applyAlignment="1">
      <alignment horizontal="left" vertical="center" wrapText="1"/>
    </xf>
    <xf numFmtId="0" fontId="45" fillId="35" borderId="1" xfId="0" applyFont="1" applyFill="1" applyBorder="1" applyAlignment="1">
      <alignment horizontal="center" vertical="center"/>
    </xf>
    <xf numFmtId="0" fontId="47" fillId="0" borderId="1" xfId="0" applyFont="1" applyBorder="1" applyAlignment="1">
      <alignment horizontal="center" vertical="center"/>
    </xf>
    <xf numFmtId="0" fontId="49" fillId="0" borderId="0" xfId="0" applyFont="1">
      <alignment vertical="center"/>
    </xf>
    <xf numFmtId="0" fontId="50" fillId="0" borderId="0" xfId="46" applyFont="1" applyFill="1">
      <alignment vertical="center"/>
    </xf>
    <xf numFmtId="49" fontId="44" fillId="0" borderId="0" xfId="45" applyNumberFormat="1" applyFont="1" applyFill="1" applyBorder="1" applyAlignment="1">
      <alignment horizontal="left"/>
    </xf>
    <xf numFmtId="49" fontId="51" fillId="0" borderId="0" xfId="45" applyNumberFormat="1" applyFont="1" applyAlignment="1">
      <alignment horizontal="center"/>
    </xf>
    <xf numFmtId="49" fontId="51" fillId="2" borderId="0" xfId="45" applyNumberFormat="1" applyFont="1" applyFill="1" applyAlignment="1">
      <alignment horizontal="center"/>
    </xf>
    <xf numFmtId="0" fontId="43" fillId="0" borderId="4" xfId="0" applyFont="1" applyBorder="1" applyAlignment="1">
      <alignment horizontal="center" vertical="center" wrapText="1"/>
    </xf>
    <xf numFmtId="0" fontId="48" fillId="35" borderId="1" xfId="0" applyFont="1" applyFill="1" applyBorder="1" applyAlignment="1">
      <alignment horizontal="center" vertical="center" wrapText="1"/>
    </xf>
    <xf numFmtId="0" fontId="43" fillId="0" borderId="1" xfId="0" applyFont="1" applyBorder="1" applyAlignment="1">
      <alignment horizontal="center" vertical="center" wrapText="1"/>
    </xf>
    <xf numFmtId="176" fontId="43" fillId="0" borderId="1" xfId="0" applyNumberFormat="1" applyFont="1" applyBorder="1" applyAlignment="1">
      <alignment horizontal="center" vertical="center" wrapText="1"/>
    </xf>
    <xf numFmtId="0" fontId="48" fillId="36" borderId="1" xfId="0" applyFont="1" applyFill="1" applyBorder="1" applyAlignment="1">
      <alignment horizontal="center" vertical="center" wrapText="1"/>
    </xf>
    <xf numFmtId="176" fontId="43" fillId="37" borderId="1" xfId="0" applyNumberFormat="1" applyFont="1" applyFill="1" applyBorder="1" applyAlignment="1">
      <alignment horizontal="center" vertical="center" wrapText="1"/>
    </xf>
    <xf numFmtId="0" fontId="44" fillId="0" borderId="0" xfId="0" applyFont="1" applyBorder="1" applyAlignment="1">
      <alignment horizontal="center" vertical="center" wrapText="1"/>
    </xf>
    <xf numFmtId="0" fontId="43" fillId="0" borderId="0" xfId="0" applyFont="1" applyBorder="1" applyAlignment="1">
      <alignment vertical="center" wrapText="1"/>
    </xf>
    <xf numFmtId="0" fontId="71" fillId="0" borderId="0" xfId="0" applyFont="1" applyBorder="1">
      <alignment vertical="center"/>
    </xf>
    <xf numFmtId="0" fontId="49" fillId="0" borderId="0" xfId="0" applyFont="1" applyBorder="1">
      <alignment vertical="center"/>
    </xf>
    <xf numFmtId="0" fontId="50" fillId="0" borderId="0" xfId="46" applyFont="1" applyFill="1" applyBorder="1">
      <alignment vertical="center"/>
    </xf>
    <xf numFmtId="0" fontId="43" fillId="0" borderId="0" xfId="0" applyFont="1" applyBorder="1" applyAlignment="1">
      <alignment horizontal="center" vertical="center" wrapText="1"/>
    </xf>
    <xf numFmtId="0" fontId="43" fillId="36" borderId="1" xfId="0" applyFont="1" applyFill="1" applyBorder="1" applyAlignment="1">
      <alignment horizontal="center" vertical="center" wrapText="1"/>
    </xf>
    <xf numFmtId="0" fontId="72" fillId="0" borderId="4" xfId="129" applyFont="1" applyBorder="1" applyAlignment="1">
      <alignment vertical="center" wrapText="1"/>
    </xf>
    <xf numFmtId="0" fontId="49" fillId="0" borderId="5" xfId="0" applyFont="1" applyBorder="1" applyAlignment="1">
      <alignment horizontal="center" vertical="center"/>
    </xf>
    <xf numFmtId="14" fontId="49" fillId="0" borderId="4" xfId="0" applyNumberFormat="1" applyFont="1" applyBorder="1" applyAlignment="1">
      <alignment horizontal="center" vertical="center"/>
    </xf>
    <xf numFmtId="0" fontId="49" fillId="0" borderId="4" xfId="0" applyFont="1" applyBorder="1" applyAlignment="1">
      <alignment horizontal="center" vertical="center"/>
    </xf>
    <xf numFmtId="0" fontId="43" fillId="38" borderId="4" xfId="0" applyFont="1" applyFill="1" applyBorder="1" applyAlignment="1">
      <alignment horizontal="center" vertical="center" wrapText="1"/>
    </xf>
    <xf numFmtId="0" fontId="73" fillId="38" borderId="4" xfId="0" applyFont="1" applyFill="1" applyBorder="1" applyAlignment="1">
      <alignment vertical="center" wrapText="1"/>
    </xf>
    <xf numFmtId="0" fontId="49" fillId="38" borderId="5" xfId="0" applyFont="1" applyFill="1" applyBorder="1" applyAlignment="1">
      <alignment horizontal="center" vertical="center"/>
    </xf>
    <xf numFmtId="14" fontId="49" fillId="38" borderId="4" xfId="0" applyNumberFormat="1" applyFont="1" applyFill="1" applyBorder="1" applyAlignment="1">
      <alignment horizontal="center" vertical="center"/>
    </xf>
    <xf numFmtId="0" fontId="49" fillId="38" borderId="4" xfId="0" applyFont="1" applyFill="1" applyBorder="1" applyAlignment="1">
      <alignment horizontal="center" vertical="center"/>
    </xf>
    <xf numFmtId="0" fontId="73" fillId="0" borderId="4" xfId="0" applyFont="1" applyBorder="1" applyAlignment="1">
      <alignment vertical="center" wrapText="1"/>
    </xf>
    <xf numFmtId="0" fontId="43" fillId="0" borderId="4" xfId="0" applyFont="1" applyFill="1" applyBorder="1" applyAlignment="1">
      <alignment horizontal="center" vertical="center" wrapText="1"/>
    </xf>
    <xf numFmtId="0" fontId="43" fillId="0" borderId="5" xfId="0" applyFont="1" applyFill="1" applyBorder="1" applyAlignment="1">
      <alignment horizontal="center" vertical="center"/>
    </xf>
    <xf numFmtId="14" fontId="43" fillId="0" borderId="4" xfId="0" applyNumberFormat="1" applyFont="1" applyFill="1" applyBorder="1" applyAlignment="1">
      <alignment horizontal="center" vertical="center"/>
    </xf>
    <xf numFmtId="0" fontId="43" fillId="38" borderId="0" xfId="0" applyFont="1" applyFill="1" applyAlignment="1">
      <alignment vertical="center" wrapText="1"/>
    </xf>
    <xf numFmtId="0" fontId="48" fillId="36" borderId="1" xfId="0" applyFont="1" applyFill="1" applyBorder="1" applyAlignment="1">
      <alignment horizontal="center" vertical="center" wrapText="1"/>
    </xf>
    <xf numFmtId="0" fontId="48" fillId="35" borderId="1" xfId="0" applyFont="1" applyFill="1" applyBorder="1" applyAlignment="1">
      <alignment horizontal="center" vertical="center" wrapText="1"/>
    </xf>
    <xf numFmtId="0" fontId="43" fillId="0" borderId="2" xfId="0" quotePrefix="1" applyFont="1" applyFill="1" applyBorder="1" applyAlignment="1">
      <alignment horizontal="center" vertical="center" wrapText="1"/>
    </xf>
    <xf numFmtId="0" fontId="43" fillId="0" borderId="2" xfId="0" applyFont="1" applyFill="1" applyBorder="1" applyAlignment="1">
      <alignment horizontal="center" vertical="center" wrapText="1"/>
    </xf>
    <xf numFmtId="0" fontId="14" fillId="2" borderId="0" xfId="0" applyFont="1" applyFill="1" applyAlignment="1"/>
    <xf numFmtId="0" fontId="15" fillId="0" borderId="0" xfId="0" applyFont="1" applyAlignment="1"/>
    <xf numFmtId="0" fontId="18" fillId="2" borderId="0" xfId="0" applyFont="1" applyFill="1" applyAlignment="1">
      <alignment horizontal="right"/>
    </xf>
    <xf numFmtId="0" fontId="19" fillId="2" borderId="0" xfId="0" applyFont="1" applyFill="1" applyAlignment="1"/>
    <xf numFmtId="49" fontId="19" fillId="2" borderId="0" xfId="0" applyNumberFormat="1" applyFont="1" applyFill="1" applyAlignment="1">
      <alignment horizontal="right"/>
    </xf>
    <xf numFmtId="0" fontId="15" fillId="3" borderId="1" xfId="0" applyFont="1" applyFill="1" applyBorder="1" applyAlignment="1">
      <alignment vertical="center"/>
    </xf>
    <xf numFmtId="0" fontId="15" fillId="0" borderId="1" xfId="0" applyFont="1" applyBorder="1" applyAlignment="1">
      <alignment vertical="center"/>
    </xf>
    <xf numFmtId="0" fontId="50" fillId="0" borderId="0" xfId="0" applyFont="1">
      <alignment vertical="center"/>
    </xf>
    <xf numFmtId="49" fontId="35" fillId="42" borderId="1" xfId="43" applyNumberFormat="1" applyFont="1" applyFill="1" applyBorder="1" applyAlignment="1">
      <alignment horizontal="center" vertical="center"/>
    </xf>
    <xf numFmtId="49" fontId="51" fillId="2" borderId="1" xfId="43" applyNumberFormat="1" applyFont="1" applyFill="1" applyBorder="1" applyAlignment="1">
      <alignment horizontal="center"/>
    </xf>
    <xf numFmtId="0" fontId="43" fillId="0" borderId="0" xfId="0" applyFont="1" applyBorder="1" applyAlignment="1">
      <alignment horizontal="left" vertical="center" wrapText="1"/>
    </xf>
    <xf numFmtId="0" fontId="42" fillId="0" borderId="0" xfId="0" applyFont="1" applyBorder="1">
      <alignment vertical="center"/>
    </xf>
    <xf numFmtId="0" fontId="43" fillId="43" borderId="0" xfId="0" applyFont="1" applyFill="1" applyAlignment="1">
      <alignment vertical="center" wrapText="1"/>
    </xf>
    <xf numFmtId="0" fontId="74" fillId="0" borderId="0" xfId="0" applyFont="1" applyFill="1" applyAlignment="1">
      <alignment horizontal="left" vertical="center" wrapText="1"/>
    </xf>
    <xf numFmtId="0" fontId="43" fillId="0" borderId="0" xfId="0" applyFont="1" applyFill="1" applyAlignment="1">
      <alignment vertical="center" wrapText="1"/>
    </xf>
    <xf numFmtId="177" fontId="46" fillId="0" borderId="1" xfId="0" applyNumberFormat="1" applyFont="1" applyBorder="1" applyAlignment="1">
      <alignment horizontal="center" vertical="center"/>
    </xf>
    <xf numFmtId="0" fontId="75" fillId="0" borderId="0" xfId="0" applyFont="1">
      <alignment vertical="center"/>
    </xf>
    <xf numFmtId="0" fontId="45" fillId="0" borderId="0" xfId="0" applyFont="1">
      <alignment vertical="center"/>
    </xf>
    <xf numFmtId="0" fontId="45" fillId="39" borderId="1" xfId="0" applyFont="1" applyFill="1" applyBorder="1" applyAlignment="1">
      <alignment horizontal="center" vertical="center" wrapText="1"/>
    </xf>
    <xf numFmtId="0" fontId="46" fillId="0" borderId="0" xfId="0" applyFont="1">
      <alignment vertical="center"/>
    </xf>
    <xf numFmtId="0" fontId="46" fillId="0" borderId="1" xfId="0" applyFont="1" applyBorder="1" applyAlignment="1">
      <alignment vertical="center" wrapText="1"/>
    </xf>
    <xf numFmtId="0" fontId="46" fillId="0" borderId="1" xfId="0" applyFont="1" applyBorder="1">
      <alignment vertical="center"/>
    </xf>
    <xf numFmtId="0" fontId="46" fillId="0" borderId="1" xfId="0" applyFont="1" applyBorder="1" applyAlignment="1">
      <alignment horizontal="left" vertical="center" wrapText="1"/>
    </xf>
    <xf numFmtId="0" fontId="45" fillId="40" borderId="1" xfId="0" applyFont="1" applyFill="1" applyBorder="1" applyAlignment="1">
      <alignment vertical="center" wrapText="1"/>
    </xf>
    <xf numFmtId="0" fontId="45" fillId="40" borderId="1" xfId="0" applyFont="1" applyFill="1" applyBorder="1" applyAlignment="1">
      <alignment horizontal="center" vertical="center" wrapText="1"/>
    </xf>
    <xf numFmtId="0" fontId="45" fillId="0" borderId="1" xfId="0" applyFont="1" applyBorder="1" applyAlignment="1">
      <alignment vertical="center" wrapText="1"/>
    </xf>
    <xf numFmtId="0" fontId="45" fillId="0" borderId="0" xfId="0" applyFont="1" applyFill="1" applyBorder="1" applyAlignment="1">
      <alignment vertical="center" wrapText="1"/>
    </xf>
    <xf numFmtId="0" fontId="46" fillId="0" borderId="0" xfId="0" applyFont="1" applyAlignment="1">
      <alignment horizontal="left" vertical="center"/>
    </xf>
    <xf numFmtId="0" fontId="43" fillId="0" borderId="1" xfId="0" applyFont="1" applyBorder="1" applyAlignment="1">
      <alignment vertical="center" wrapText="1"/>
    </xf>
    <xf numFmtId="0" fontId="43" fillId="0" borderId="1" xfId="0" quotePrefix="1" applyFont="1" applyFill="1" applyBorder="1" applyAlignment="1">
      <alignment horizontal="left" vertical="center" wrapText="1"/>
    </xf>
    <xf numFmtId="0" fontId="43" fillId="0" borderId="1" xfId="0" quotePrefix="1" applyFont="1" applyFill="1" applyBorder="1" applyAlignment="1">
      <alignment horizontal="center" vertical="center" wrapText="1"/>
    </xf>
    <xf numFmtId="0" fontId="43" fillId="0" borderId="6" xfId="0" applyFont="1" applyFill="1" applyBorder="1" applyAlignment="1">
      <alignment vertical="center" wrapText="1"/>
    </xf>
    <xf numFmtId="0" fontId="43" fillId="0" borderId="1" xfId="0" applyFont="1" applyFill="1" applyBorder="1" applyAlignment="1">
      <alignment horizontal="left" vertical="center" wrapText="1"/>
    </xf>
    <xf numFmtId="0" fontId="43" fillId="0" borderId="1" xfId="0" quotePrefix="1" applyFont="1" applyFill="1" applyBorder="1" applyAlignment="1">
      <alignment vertical="center" wrapText="1"/>
    </xf>
    <xf numFmtId="0" fontId="43" fillId="0" borderId="1" xfId="0" applyFont="1" applyFill="1" applyBorder="1" applyAlignment="1">
      <alignment horizontal="center" vertical="center" wrapText="1"/>
    </xf>
    <xf numFmtId="0" fontId="43" fillId="0" borderId="6" xfId="0" quotePrefix="1" applyFont="1" applyFill="1" applyBorder="1" applyAlignment="1">
      <alignment horizontal="center" vertical="center" wrapText="1"/>
    </xf>
    <xf numFmtId="0" fontId="43" fillId="0" borderId="6" xfId="0" applyFont="1" applyFill="1" applyBorder="1" applyAlignment="1">
      <alignment horizontal="center" vertical="center" wrapText="1"/>
    </xf>
    <xf numFmtId="0" fontId="43" fillId="0" borderId="6" xfId="702" applyFont="1" applyFill="1" applyBorder="1" applyAlignment="1">
      <alignment horizontal="left" vertical="center" wrapText="1"/>
    </xf>
    <xf numFmtId="0" fontId="43" fillId="0" borderId="9" xfId="702" applyFont="1" applyFill="1" applyBorder="1" applyAlignment="1">
      <alignment horizontal="left" vertical="center" wrapText="1"/>
    </xf>
    <xf numFmtId="0" fontId="43" fillId="0" borderId="2" xfId="702" applyFont="1" applyFill="1" applyBorder="1" applyAlignment="1">
      <alignment horizontal="left" vertical="center" wrapText="1"/>
    </xf>
    <xf numFmtId="0" fontId="43" fillId="0" borderId="3" xfId="0" applyFont="1" applyFill="1" applyBorder="1" applyAlignment="1">
      <alignment horizontal="center" vertical="center" wrapText="1"/>
    </xf>
    <xf numFmtId="0" fontId="43" fillId="0" borderId="1" xfId="0" quotePrefix="1" applyFont="1" applyFill="1" applyBorder="1" applyAlignment="1">
      <alignment horizontal="left" vertical="center" wrapText="1"/>
    </xf>
    <xf numFmtId="0" fontId="43" fillId="0" borderId="1" xfId="0" quotePrefix="1" applyFont="1" applyFill="1" applyBorder="1" applyAlignment="1">
      <alignment horizontal="left" vertical="center" wrapText="1"/>
    </xf>
    <xf numFmtId="0" fontId="43" fillId="0" borderId="4" xfId="0" applyFont="1" applyFill="1" applyBorder="1" applyAlignment="1">
      <alignment horizontal="center" vertical="center" wrapText="1"/>
    </xf>
    <xf numFmtId="0" fontId="43" fillId="0" borderId="4" xfId="0" applyFont="1" applyBorder="1" applyAlignment="1">
      <alignment horizontal="center" vertical="center" wrapText="1"/>
    </xf>
    <xf numFmtId="0" fontId="48" fillId="35" borderId="1" xfId="0" applyFont="1" applyFill="1" applyBorder="1" applyAlignment="1">
      <alignment horizontal="center" vertical="center" wrapText="1"/>
    </xf>
    <xf numFmtId="0" fontId="48" fillId="35" borderId="1" xfId="0" applyFont="1" applyFill="1" applyBorder="1" applyAlignment="1">
      <alignment horizontal="center" vertical="center" wrapText="1"/>
    </xf>
    <xf numFmtId="14" fontId="43" fillId="0" borderId="4" xfId="0" applyNumberFormat="1" applyFont="1" applyFill="1" applyBorder="1" applyAlignment="1">
      <alignment horizontal="center" vertical="center" wrapText="1"/>
    </xf>
    <xf numFmtId="0" fontId="16" fillId="2" borderId="0" xfId="0" applyFont="1" applyFill="1" applyBorder="1" applyAlignment="1">
      <alignment horizontal="right"/>
    </xf>
    <xf numFmtId="0" fontId="19" fillId="2" borderId="0" xfId="0" applyFont="1" applyFill="1" applyAlignment="1">
      <alignment horizontal="right"/>
    </xf>
    <xf numFmtId="0" fontId="20" fillId="0" borderId="0" xfId="0" applyFont="1" applyAlignment="1">
      <alignment horizontal="right"/>
    </xf>
    <xf numFmtId="49" fontId="21" fillId="0" borderId="0" xfId="0" applyNumberFormat="1" applyFont="1" applyAlignment="1">
      <alignment horizontal="right"/>
    </xf>
    <xf numFmtId="49" fontId="35" fillId="42" borderId="1" xfId="43" applyNumberFormat="1" applyFont="1" applyFill="1" applyBorder="1" applyAlignment="1">
      <alignment horizontal="center" vertical="center"/>
    </xf>
    <xf numFmtId="49" fontId="51" fillId="2" borderId="1" xfId="43" applyNumberFormat="1" applyFont="1" applyFill="1" applyBorder="1" applyAlignment="1">
      <alignment horizontal="center"/>
    </xf>
    <xf numFmtId="49" fontId="52" fillId="2" borderId="0" xfId="43" applyNumberFormat="1" applyFont="1" applyFill="1" applyAlignment="1">
      <alignment horizontal="center"/>
    </xf>
    <xf numFmtId="0" fontId="48" fillId="36" borderId="1" xfId="0" applyFont="1" applyFill="1" applyBorder="1" applyAlignment="1">
      <alignment horizontal="center" vertical="center" wrapText="1"/>
    </xf>
    <xf numFmtId="0" fontId="48" fillId="35" borderId="1" xfId="0" applyFont="1" applyFill="1" applyBorder="1" applyAlignment="1">
      <alignment horizontal="center" vertical="center" wrapText="1"/>
    </xf>
    <xf numFmtId="0" fontId="48" fillId="0" borderId="1" xfId="0" applyFont="1" applyBorder="1" applyAlignment="1">
      <alignment horizontal="center" vertical="center" wrapText="1"/>
    </xf>
    <xf numFmtId="0" fontId="53" fillId="0" borderId="1" xfId="0" applyFont="1" applyBorder="1" applyAlignment="1">
      <alignment horizontal="left" vertical="center" wrapText="1"/>
    </xf>
    <xf numFmtId="0" fontId="48" fillId="0" borderId="6" xfId="0" applyFont="1" applyBorder="1" applyAlignment="1">
      <alignment horizontal="center" vertical="center" wrapText="1"/>
    </xf>
    <xf numFmtId="0" fontId="48" fillId="0" borderId="19" xfId="0" applyFont="1" applyBorder="1" applyAlignment="1">
      <alignment horizontal="center" vertical="center" wrapText="1"/>
    </xf>
    <xf numFmtId="0" fontId="48" fillId="35" borderId="21" xfId="0" applyFont="1" applyFill="1" applyBorder="1" applyAlignment="1">
      <alignment horizontal="center" vertical="center" wrapText="1"/>
    </xf>
    <xf numFmtId="0" fontId="48" fillId="35" borderId="20" xfId="0" applyFont="1" applyFill="1" applyBorder="1" applyAlignment="1">
      <alignment horizontal="center" vertical="center" wrapText="1"/>
    </xf>
    <xf numFmtId="0" fontId="43" fillId="0" borderId="6" xfId="702" applyFont="1" applyFill="1" applyBorder="1" applyAlignment="1">
      <alignment horizontal="left" vertical="center" wrapText="1"/>
    </xf>
    <xf numFmtId="0" fontId="43" fillId="0" borderId="9" xfId="702" applyFont="1" applyFill="1" applyBorder="1" applyAlignment="1">
      <alignment horizontal="left" vertical="center" wrapText="1"/>
    </xf>
    <xf numFmtId="0" fontId="43" fillId="0" borderId="2" xfId="702" applyFont="1" applyFill="1" applyBorder="1" applyAlignment="1">
      <alignment horizontal="left" vertical="center" wrapText="1"/>
    </xf>
    <xf numFmtId="0" fontId="74" fillId="43" borderId="0" xfId="0" applyFont="1" applyFill="1" applyAlignment="1">
      <alignment horizontal="left" vertical="center" wrapText="1"/>
    </xf>
    <xf numFmtId="0" fontId="48" fillId="41" borderId="1" xfId="0" applyFont="1" applyFill="1" applyBorder="1" applyAlignment="1">
      <alignment horizontal="center" vertical="center" wrapText="1"/>
    </xf>
    <xf numFmtId="0" fontId="43" fillId="0" borderId="6" xfId="0" quotePrefix="1" applyFont="1" applyFill="1" applyBorder="1" applyAlignment="1">
      <alignment horizontal="left" vertical="center" wrapText="1"/>
    </xf>
    <xf numFmtId="0" fontId="43" fillId="0" borderId="9" xfId="0" quotePrefix="1" applyFont="1" applyFill="1" applyBorder="1" applyAlignment="1">
      <alignment horizontal="left" vertical="center" wrapText="1"/>
    </xf>
    <xf numFmtId="0" fontId="43" fillId="0" borderId="2" xfId="0" quotePrefix="1" applyFont="1" applyFill="1" applyBorder="1" applyAlignment="1">
      <alignment horizontal="left" vertical="center" wrapText="1"/>
    </xf>
    <xf numFmtId="0" fontId="46" fillId="0" borderId="7" xfId="0" applyFont="1" applyBorder="1" applyAlignment="1">
      <alignment horizontal="center" vertical="center" wrapText="1"/>
    </xf>
    <xf numFmtId="0" fontId="46" fillId="0" borderId="3" xfId="0" applyFont="1" applyBorder="1" applyAlignment="1">
      <alignment horizontal="center" vertical="center" wrapText="1"/>
    </xf>
    <xf numFmtId="0" fontId="46" fillId="0" borderId="8" xfId="0" applyFont="1" applyBorder="1" applyAlignment="1">
      <alignment horizontal="center" vertical="center" wrapText="1"/>
    </xf>
  </cellXfs>
  <cellStyles count="1678">
    <cellStyle name="20% - 강조색1" xfId="1" builtinId="30" customBuiltin="1"/>
    <cellStyle name="20% - 강조색1 2" xfId="67" xr:uid="{00000000-0005-0000-0000-000001000000}"/>
    <cellStyle name="20% - 강조색1 2 2" xfId="108" xr:uid="{00000000-0005-0000-0000-000002000000}"/>
    <cellStyle name="20% - 강조색1 2 3" xfId="158" xr:uid="{00000000-0005-0000-0000-000003000000}"/>
    <cellStyle name="20% - 강조색1 2 3 2" xfId="275" xr:uid="{00000000-0005-0000-0000-000004000000}"/>
    <cellStyle name="20% - 강조색1 2 3 2 2" xfId="470" xr:uid="{00000000-0005-0000-0000-000005000000}"/>
    <cellStyle name="20% - 강조색1 2 3 2 2 2" xfId="861" xr:uid="{00000000-0005-0000-0000-000006000000}"/>
    <cellStyle name="20% - 강조색1 2 3 2 2 2 2" xfId="1641" xr:uid="{00000000-0005-0000-0000-000007000000}"/>
    <cellStyle name="20% - 강조색1 2 3 2 2 3" xfId="1251" xr:uid="{00000000-0005-0000-0000-000008000000}"/>
    <cellStyle name="20% - 강조색1 2 3 2 3" xfId="665" xr:uid="{00000000-0005-0000-0000-000009000000}"/>
    <cellStyle name="20% - 강조색1 2 3 2 3 2" xfId="1446" xr:uid="{00000000-0005-0000-0000-00000A000000}"/>
    <cellStyle name="20% - 강조색1 2 3 2 4" xfId="1056" xr:uid="{00000000-0005-0000-0000-00000B000000}"/>
    <cellStyle name="20% - 강조색1 2 3 3" xfId="353" xr:uid="{00000000-0005-0000-0000-00000C000000}"/>
    <cellStyle name="20% - 강조색1 2 3 3 2" xfId="744" xr:uid="{00000000-0005-0000-0000-00000D000000}"/>
    <cellStyle name="20% - 강조색1 2 3 3 2 2" xfId="1524" xr:uid="{00000000-0005-0000-0000-00000E000000}"/>
    <cellStyle name="20% - 강조색1 2 3 3 3" xfId="1134" xr:uid="{00000000-0005-0000-0000-00000F000000}"/>
    <cellStyle name="20% - 강조색1 2 3 4" xfId="548" xr:uid="{00000000-0005-0000-0000-000010000000}"/>
    <cellStyle name="20% - 강조색1 2 3 4 2" xfId="1329" xr:uid="{00000000-0005-0000-0000-000011000000}"/>
    <cellStyle name="20% - 강조색1 2 3 5" xfId="939" xr:uid="{00000000-0005-0000-0000-000012000000}"/>
    <cellStyle name="20% - 강조색1 2 4" xfId="197" xr:uid="{00000000-0005-0000-0000-000013000000}"/>
    <cellStyle name="20% - 강조색1 2 4 2" xfId="392" xr:uid="{00000000-0005-0000-0000-000014000000}"/>
    <cellStyle name="20% - 강조색1 2 4 2 2" xfId="783" xr:uid="{00000000-0005-0000-0000-000015000000}"/>
    <cellStyle name="20% - 강조색1 2 4 2 2 2" xfId="1563" xr:uid="{00000000-0005-0000-0000-000016000000}"/>
    <cellStyle name="20% - 강조색1 2 4 2 3" xfId="1173" xr:uid="{00000000-0005-0000-0000-000017000000}"/>
    <cellStyle name="20% - 강조색1 2 4 3" xfId="587" xr:uid="{00000000-0005-0000-0000-000018000000}"/>
    <cellStyle name="20% - 강조색1 2 4 3 2" xfId="1368" xr:uid="{00000000-0005-0000-0000-000019000000}"/>
    <cellStyle name="20% - 강조색1 2 4 4" xfId="978" xr:uid="{00000000-0005-0000-0000-00001A000000}"/>
    <cellStyle name="20% - 강조색1 2 5" xfId="236" xr:uid="{00000000-0005-0000-0000-00001B000000}"/>
    <cellStyle name="20% - 강조색1 2 5 2" xfId="431" xr:uid="{00000000-0005-0000-0000-00001C000000}"/>
    <cellStyle name="20% - 강조색1 2 5 2 2" xfId="822" xr:uid="{00000000-0005-0000-0000-00001D000000}"/>
    <cellStyle name="20% - 강조색1 2 5 2 2 2" xfId="1602" xr:uid="{00000000-0005-0000-0000-00001E000000}"/>
    <cellStyle name="20% - 강조색1 2 5 2 3" xfId="1212" xr:uid="{00000000-0005-0000-0000-00001F000000}"/>
    <cellStyle name="20% - 강조색1 2 5 3" xfId="626" xr:uid="{00000000-0005-0000-0000-000020000000}"/>
    <cellStyle name="20% - 강조색1 2 5 3 2" xfId="1407" xr:uid="{00000000-0005-0000-0000-000021000000}"/>
    <cellStyle name="20% - 강조색1 2 5 4" xfId="1017" xr:uid="{00000000-0005-0000-0000-000022000000}"/>
    <cellStyle name="20% - 강조색1 2 6" xfId="314" xr:uid="{00000000-0005-0000-0000-000023000000}"/>
    <cellStyle name="20% - 강조색1 2 6 2" xfId="705" xr:uid="{00000000-0005-0000-0000-000024000000}"/>
    <cellStyle name="20% - 강조색1 2 6 2 2" xfId="1485" xr:uid="{00000000-0005-0000-0000-000025000000}"/>
    <cellStyle name="20% - 강조색1 2 6 3" xfId="1095" xr:uid="{00000000-0005-0000-0000-000026000000}"/>
    <cellStyle name="20% - 강조색1 2 7" xfId="509" xr:uid="{00000000-0005-0000-0000-000027000000}"/>
    <cellStyle name="20% - 강조색1 2 7 2" xfId="1290" xr:uid="{00000000-0005-0000-0000-000028000000}"/>
    <cellStyle name="20% - 강조색1 2 8" xfId="900" xr:uid="{00000000-0005-0000-0000-000029000000}"/>
    <cellStyle name="20% - 강조색1 3" xfId="131" xr:uid="{00000000-0005-0000-0000-00002A000000}"/>
    <cellStyle name="20% - 강조색1 3 2" xfId="170" xr:uid="{00000000-0005-0000-0000-00002B000000}"/>
    <cellStyle name="20% - 강조색1 3 2 2" xfId="287" xr:uid="{00000000-0005-0000-0000-00002C000000}"/>
    <cellStyle name="20% - 강조색1 3 2 2 2" xfId="482" xr:uid="{00000000-0005-0000-0000-00002D000000}"/>
    <cellStyle name="20% - 강조색1 3 2 2 2 2" xfId="873" xr:uid="{00000000-0005-0000-0000-00002E000000}"/>
    <cellStyle name="20% - 강조색1 3 2 2 2 2 2" xfId="1653" xr:uid="{00000000-0005-0000-0000-00002F000000}"/>
    <cellStyle name="20% - 강조색1 3 2 2 2 3" xfId="1263" xr:uid="{00000000-0005-0000-0000-000030000000}"/>
    <cellStyle name="20% - 강조색1 3 2 2 3" xfId="677" xr:uid="{00000000-0005-0000-0000-000031000000}"/>
    <cellStyle name="20% - 강조색1 3 2 2 3 2" xfId="1458" xr:uid="{00000000-0005-0000-0000-000032000000}"/>
    <cellStyle name="20% - 강조색1 3 2 2 4" xfId="1068" xr:uid="{00000000-0005-0000-0000-000033000000}"/>
    <cellStyle name="20% - 강조색1 3 2 3" xfId="365" xr:uid="{00000000-0005-0000-0000-000034000000}"/>
    <cellStyle name="20% - 강조색1 3 2 3 2" xfId="756" xr:uid="{00000000-0005-0000-0000-000035000000}"/>
    <cellStyle name="20% - 강조색1 3 2 3 2 2" xfId="1536" xr:uid="{00000000-0005-0000-0000-000036000000}"/>
    <cellStyle name="20% - 강조색1 3 2 3 3" xfId="1146" xr:uid="{00000000-0005-0000-0000-000037000000}"/>
    <cellStyle name="20% - 강조색1 3 2 4" xfId="560" xr:uid="{00000000-0005-0000-0000-000038000000}"/>
    <cellStyle name="20% - 강조색1 3 2 4 2" xfId="1341" xr:uid="{00000000-0005-0000-0000-000039000000}"/>
    <cellStyle name="20% - 강조색1 3 2 5" xfId="951" xr:uid="{00000000-0005-0000-0000-00003A000000}"/>
    <cellStyle name="20% - 강조색1 3 3" xfId="209" xr:uid="{00000000-0005-0000-0000-00003B000000}"/>
    <cellStyle name="20% - 강조색1 3 3 2" xfId="404" xr:uid="{00000000-0005-0000-0000-00003C000000}"/>
    <cellStyle name="20% - 강조색1 3 3 2 2" xfId="795" xr:uid="{00000000-0005-0000-0000-00003D000000}"/>
    <cellStyle name="20% - 강조색1 3 3 2 2 2" xfId="1575" xr:uid="{00000000-0005-0000-0000-00003E000000}"/>
    <cellStyle name="20% - 강조색1 3 3 2 3" xfId="1185" xr:uid="{00000000-0005-0000-0000-00003F000000}"/>
    <cellStyle name="20% - 강조색1 3 3 3" xfId="599" xr:uid="{00000000-0005-0000-0000-000040000000}"/>
    <cellStyle name="20% - 강조색1 3 3 3 2" xfId="1380" xr:uid="{00000000-0005-0000-0000-000041000000}"/>
    <cellStyle name="20% - 강조색1 3 3 4" xfId="990" xr:uid="{00000000-0005-0000-0000-000042000000}"/>
    <cellStyle name="20% - 강조색1 3 4" xfId="248" xr:uid="{00000000-0005-0000-0000-000043000000}"/>
    <cellStyle name="20% - 강조색1 3 4 2" xfId="443" xr:uid="{00000000-0005-0000-0000-000044000000}"/>
    <cellStyle name="20% - 강조색1 3 4 2 2" xfId="834" xr:uid="{00000000-0005-0000-0000-000045000000}"/>
    <cellStyle name="20% - 강조색1 3 4 2 2 2" xfId="1614" xr:uid="{00000000-0005-0000-0000-000046000000}"/>
    <cellStyle name="20% - 강조색1 3 4 2 3" xfId="1224" xr:uid="{00000000-0005-0000-0000-000047000000}"/>
    <cellStyle name="20% - 강조색1 3 4 3" xfId="638" xr:uid="{00000000-0005-0000-0000-000048000000}"/>
    <cellStyle name="20% - 강조색1 3 4 3 2" xfId="1419" xr:uid="{00000000-0005-0000-0000-000049000000}"/>
    <cellStyle name="20% - 강조색1 3 4 4" xfId="1029" xr:uid="{00000000-0005-0000-0000-00004A000000}"/>
    <cellStyle name="20% - 강조색1 3 5" xfId="326" xr:uid="{00000000-0005-0000-0000-00004B000000}"/>
    <cellStyle name="20% - 강조색1 3 5 2" xfId="717" xr:uid="{00000000-0005-0000-0000-00004C000000}"/>
    <cellStyle name="20% - 강조색1 3 5 2 2" xfId="1497" xr:uid="{00000000-0005-0000-0000-00004D000000}"/>
    <cellStyle name="20% - 강조색1 3 5 3" xfId="1107" xr:uid="{00000000-0005-0000-0000-00004E000000}"/>
    <cellStyle name="20% - 강조색1 3 6" xfId="521" xr:uid="{00000000-0005-0000-0000-00004F000000}"/>
    <cellStyle name="20% - 강조색1 3 6 2" xfId="1302" xr:uid="{00000000-0005-0000-0000-000050000000}"/>
    <cellStyle name="20% - 강조색1 3 7" xfId="912" xr:uid="{00000000-0005-0000-0000-000051000000}"/>
    <cellStyle name="20% - 강조색1 4" xfId="144" xr:uid="{00000000-0005-0000-0000-000052000000}"/>
    <cellStyle name="20% - 강조색1 4 2" xfId="183" xr:uid="{00000000-0005-0000-0000-000053000000}"/>
    <cellStyle name="20% - 강조색1 4 2 2" xfId="300" xr:uid="{00000000-0005-0000-0000-000054000000}"/>
    <cellStyle name="20% - 강조색1 4 2 2 2" xfId="495" xr:uid="{00000000-0005-0000-0000-000055000000}"/>
    <cellStyle name="20% - 강조색1 4 2 2 2 2" xfId="886" xr:uid="{00000000-0005-0000-0000-000056000000}"/>
    <cellStyle name="20% - 강조색1 4 2 2 2 2 2" xfId="1666" xr:uid="{00000000-0005-0000-0000-000057000000}"/>
    <cellStyle name="20% - 강조색1 4 2 2 2 3" xfId="1276" xr:uid="{00000000-0005-0000-0000-000058000000}"/>
    <cellStyle name="20% - 강조색1 4 2 2 3" xfId="690" xr:uid="{00000000-0005-0000-0000-000059000000}"/>
    <cellStyle name="20% - 강조색1 4 2 2 3 2" xfId="1471" xr:uid="{00000000-0005-0000-0000-00005A000000}"/>
    <cellStyle name="20% - 강조색1 4 2 2 4" xfId="1081" xr:uid="{00000000-0005-0000-0000-00005B000000}"/>
    <cellStyle name="20% - 강조색1 4 2 3" xfId="378" xr:uid="{00000000-0005-0000-0000-00005C000000}"/>
    <cellStyle name="20% - 강조색1 4 2 3 2" xfId="769" xr:uid="{00000000-0005-0000-0000-00005D000000}"/>
    <cellStyle name="20% - 강조색1 4 2 3 2 2" xfId="1549" xr:uid="{00000000-0005-0000-0000-00005E000000}"/>
    <cellStyle name="20% - 강조색1 4 2 3 3" xfId="1159" xr:uid="{00000000-0005-0000-0000-00005F000000}"/>
    <cellStyle name="20% - 강조색1 4 2 4" xfId="573" xr:uid="{00000000-0005-0000-0000-000060000000}"/>
    <cellStyle name="20% - 강조색1 4 2 4 2" xfId="1354" xr:uid="{00000000-0005-0000-0000-000061000000}"/>
    <cellStyle name="20% - 강조색1 4 2 5" xfId="964" xr:uid="{00000000-0005-0000-0000-000062000000}"/>
    <cellStyle name="20% - 강조색1 4 3" xfId="222" xr:uid="{00000000-0005-0000-0000-000063000000}"/>
    <cellStyle name="20% - 강조색1 4 3 2" xfId="417" xr:uid="{00000000-0005-0000-0000-000064000000}"/>
    <cellStyle name="20% - 강조색1 4 3 2 2" xfId="808" xr:uid="{00000000-0005-0000-0000-000065000000}"/>
    <cellStyle name="20% - 강조색1 4 3 2 2 2" xfId="1588" xr:uid="{00000000-0005-0000-0000-000066000000}"/>
    <cellStyle name="20% - 강조색1 4 3 2 3" xfId="1198" xr:uid="{00000000-0005-0000-0000-000067000000}"/>
    <cellStyle name="20% - 강조색1 4 3 3" xfId="612" xr:uid="{00000000-0005-0000-0000-000068000000}"/>
    <cellStyle name="20% - 강조색1 4 3 3 2" xfId="1393" xr:uid="{00000000-0005-0000-0000-000069000000}"/>
    <cellStyle name="20% - 강조색1 4 3 4" xfId="1003" xr:uid="{00000000-0005-0000-0000-00006A000000}"/>
    <cellStyle name="20% - 강조색1 4 4" xfId="261" xr:uid="{00000000-0005-0000-0000-00006B000000}"/>
    <cellStyle name="20% - 강조색1 4 4 2" xfId="456" xr:uid="{00000000-0005-0000-0000-00006C000000}"/>
    <cellStyle name="20% - 강조색1 4 4 2 2" xfId="847" xr:uid="{00000000-0005-0000-0000-00006D000000}"/>
    <cellStyle name="20% - 강조색1 4 4 2 2 2" xfId="1627" xr:uid="{00000000-0005-0000-0000-00006E000000}"/>
    <cellStyle name="20% - 강조색1 4 4 2 3" xfId="1237" xr:uid="{00000000-0005-0000-0000-00006F000000}"/>
    <cellStyle name="20% - 강조색1 4 4 3" xfId="651" xr:uid="{00000000-0005-0000-0000-000070000000}"/>
    <cellStyle name="20% - 강조색1 4 4 3 2" xfId="1432" xr:uid="{00000000-0005-0000-0000-000071000000}"/>
    <cellStyle name="20% - 강조색1 4 4 4" xfId="1042" xr:uid="{00000000-0005-0000-0000-000072000000}"/>
    <cellStyle name="20% - 강조색1 4 5" xfId="339" xr:uid="{00000000-0005-0000-0000-000073000000}"/>
    <cellStyle name="20% - 강조색1 4 5 2" xfId="730" xr:uid="{00000000-0005-0000-0000-000074000000}"/>
    <cellStyle name="20% - 강조색1 4 5 2 2" xfId="1510" xr:uid="{00000000-0005-0000-0000-000075000000}"/>
    <cellStyle name="20% - 강조색1 4 5 3" xfId="1120" xr:uid="{00000000-0005-0000-0000-000076000000}"/>
    <cellStyle name="20% - 강조색1 4 6" xfId="534" xr:uid="{00000000-0005-0000-0000-000077000000}"/>
    <cellStyle name="20% - 강조색1 4 6 2" xfId="1315" xr:uid="{00000000-0005-0000-0000-000078000000}"/>
    <cellStyle name="20% - 강조색1 4 7" xfId="925" xr:uid="{00000000-0005-0000-0000-000079000000}"/>
    <cellStyle name="20% - 강조색2" xfId="2" builtinId="34" customBuiltin="1"/>
    <cellStyle name="20% - 강조색2 2" xfId="71" xr:uid="{00000000-0005-0000-0000-00007B000000}"/>
    <cellStyle name="20% - 강조색2 2 2" xfId="106" xr:uid="{00000000-0005-0000-0000-00007C000000}"/>
    <cellStyle name="20% - 강조색2 2 3" xfId="160" xr:uid="{00000000-0005-0000-0000-00007D000000}"/>
    <cellStyle name="20% - 강조색2 2 3 2" xfId="277" xr:uid="{00000000-0005-0000-0000-00007E000000}"/>
    <cellStyle name="20% - 강조색2 2 3 2 2" xfId="472" xr:uid="{00000000-0005-0000-0000-00007F000000}"/>
    <cellStyle name="20% - 강조색2 2 3 2 2 2" xfId="863" xr:uid="{00000000-0005-0000-0000-000080000000}"/>
    <cellStyle name="20% - 강조색2 2 3 2 2 2 2" xfId="1643" xr:uid="{00000000-0005-0000-0000-000081000000}"/>
    <cellStyle name="20% - 강조색2 2 3 2 2 3" xfId="1253" xr:uid="{00000000-0005-0000-0000-000082000000}"/>
    <cellStyle name="20% - 강조색2 2 3 2 3" xfId="667" xr:uid="{00000000-0005-0000-0000-000083000000}"/>
    <cellStyle name="20% - 강조색2 2 3 2 3 2" xfId="1448" xr:uid="{00000000-0005-0000-0000-000084000000}"/>
    <cellStyle name="20% - 강조색2 2 3 2 4" xfId="1058" xr:uid="{00000000-0005-0000-0000-000085000000}"/>
    <cellStyle name="20% - 강조색2 2 3 3" xfId="355" xr:uid="{00000000-0005-0000-0000-000086000000}"/>
    <cellStyle name="20% - 강조색2 2 3 3 2" xfId="746" xr:uid="{00000000-0005-0000-0000-000087000000}"/>
    <cellStyle name="20% - 강조색2 2 3 3 2 2" xfId="1526" xr:uid="{00000000-0005-0000-0000-000088000000}"/>
    <cellStyle name="20% - 강조색2 2 3 3 3" xfId="1136" xr:uid="{00000000-0005-0000-0000-000089000000}"/>
    <cellStyle name="20% - 강조색2 2 3 4" xfId="550" xr:uid="{00000000-0005-0000-0000-00008A000000}"/>
    <cellStyle name="20% - 강조색2 2 3 4 2" xfId="1331" xr:uid="{00000000-0005-0000-0000-00008B000000}"/>
    <cellStyle name="20% - 강조색2 2 3 5" xfId="941" xr:uid="{00000000-0005-0000-0000-00008C000000}"/>
    <cellStyle name="20% - 강조색2 2 4" xfId="199" xr:uid="{00000000-0005-0000-0000-00008D000000}"/>
    <cellStyle name="20% - 강조색2 2 4 2" xfId="394" xr:uid="{00000000-0005-0000-0000-00008E000000}"/>
    <cellStyle name="20% - 강조색2 2 4 2 2" xfId="785" xr:uid="{00000000-0005-0000-0000-00008F000000}"/>
    <cellStyle name="20% - 강조색2 2 4 2 2 2" xfId="1565" xr:uid="{00000000-0005-0000-0000-000090000000}"/>
    <cellStyle name="20% - 강조색2 2 4 2 3" xfId="1175" xr:uid="{00000000-0005-0000-0000-000091000000}"/>
    <cellStyle name="20% - 강조색2 2 4 3" xfId="589" xr:uid="{00000000-0005-0000-0000-000092000000}"/>
    <cellStyle name="20% - 강조색2 2 4 3 2" xfId="1370" xr:uid="{00000000-0005-0000-0000-000093000000}"/>
    <cellStyle name="20% - 강조색2 2 4 4" xfId="980" xr:uid="{00000000-0005-0000-0000-000094000000}"/>
    <cellStyle name="20% - 강조색2 2 5" xfId="238" xr:uid="{00000000-0005-0000-0000-000095000000}"/>
    <cellStyle name="20% - 강조색2 2 5 2" xfId="433" xr:uid="{00000000-0005-0000-0000-000096000000}"/>
    <cellStyle name="20% - 강조색2 2 5 2 2" xfId="824" xr:uid="{00000000-0005-0000-0000-000097000000}"/>
    <cellStyle name="20% - 강조색2 2 5 2 2 2" xfId="1604" xr:uid="{00000000-0005-0000-0000-000098000000}"/>
    <cellStyle name="20% - 강조색2 2 5 2 3" xfId="1214" xr:uid="{00000000-0005-0000-0000-000099000000}"/>
    <cellStyle name="20% - 강조색2 2 5 3" xfId="628" xr:uid="{00000000-0005-0000-0000-00009A000000}"/>
    <cellStyle name="20% - 강조색2 2 5 3 2" xfId="1409" xr:uid="{00000000-0005-0000-0000-00009B000000}"/>
    <cellStyle name="20% - 강조색2 2 5 4" xfId="1019" xr:uid="{00000000-0005-0000-0000-00009C000000}"/>
    <cellStyle name="20% - 강조색2 2 6" xfId="316" xr:uid="{00000000-0005-0000-0000-00009D000000}"/>
    <cellStyle name="20% - 강조색2 2 6 2" xfId="707" xr:uid="{00000000-0005-0000-0000-00009E000000}"/>
    <cellStyle name="20% - 강조색2 2 6 2 2" xfId="1487" xr:uid="{00000000-0005-0000-0000-00009F000000}"/>
    <cellStyle name="20% - 강조색2 2 6 3" xfId="1097" xr:uid="{00000000-0005-0000-0000-0000A0000000}"/>
    <cellStyle name="20% - 강조색2 2 7" xfId="511" xr:uid="{00000000-0005-0000-0000-0000A1000000}"/>
    <cellStyle name="20% - 강조색2 2 7 2" xfId="1292" xr:uid="{00000000-0005-0000-0000-0000A2000000}"/>
    <cellStyle name="20% - 강조색2 2 8" xfId="902" xr:uid="{00000000-0005-0000-0000-0000A3000000}"/>
    <cellStyle name="20% - 강조색2 3" xfId="133" xr:uid="{00000000-0005-0000-0000-0000A4000000}"/>
    <cellStyle name="20% - 강조색2 3 2" xfId="172" xr:uid="{00000000-0005-0000-0000-0000A5000000}"/>
    <cellStyle name="20% - 강조색2 3 2 2" xfId="289" xr:uid="{00000000-0005-0000-0000-0000A6000000}"/>
    <cellStyle name="20% - 강조색2 3 2 2 2" xfId="484" xr:uid="{00000000-0005-0000-0000-0000A7000000}"/>
    <cellStyle name="20% - 강조색2 3 2 2 2 2" xfId="875" xr:uid="{00000000-0005-0000-0000-0000A8000000}"/>
    <cellStyle name="20% - 강조색2 3 2 2 2 2 2" xfId="1655" xr:uid="{00000000-0005-0000-0000-0000A9000000}"/>
    <cellStyle name="20% - 강조색2 3 2 2 2 3" xfId="1265" xr:uid="{00000000-0005-0000-0000-0000AA000000}"/>
    <cellStyle name="20% - 강조색2 3 2 2 3" xfId="679" xr:uid="{00000000-0005-0000-0000-0000AB000000}"/>
    <cellStyle name="20% - 강조색2 3 2 2 3 2" xfId="1460" xr:uid="{00000000-0005-0000-0000-0000AC000000}"/>
    <cellStyle name="20% - 강조색2 3 2 2 4" xfId="1070" xr:uid="{00000000-0005-0000-0000-0000AD000000}"/>
    <cellStyle name="20% - 강조색2 3 2 3" xfId="367" xr:uid="{00000000-0005-0000-0000-0000AE000000}"/>
    <cellStyle name="20% - 강조색2 3 2 3 2" xfId="758" xr:uid="{00000000-0005-0000-0000-0000AF000000}"/>
    <cellStyle name="20% - 강조색2 3 2 3 2 2" xfId="1538" xr:uid="{00000000-0005-0000-0000-0000B0000000}"/>
    <cellStyle name="20% - 강조색2 3 2 3 3" xfId="1148" xr:uid="{00000000-0005-0000-0000-0000B1000000}"/>
    <cellStyle name="20% - 강조색2 3 2 4" xfId="562" xr:uid="{00000000-0005-0000-0000-0000B2000000}"/>
    <cellStyle name="20% - 강조색2 3 2 4 2" xfId="1343" xr:uid="{00000000-0005-0000-0000-0000B3000000}"/>
    <cellStyle name="20% - 강조색2 3 2 5" xfId="953" xr:uid="{00000000-0005-0000-0000-0000B4000000}"/>
    <cellStyle name="20% - 강조색2 3 3" xfId="211" xr:uid="{00000000-0005-0000-0000-0000B5000000}"/>
    <cellStyle name="20% - 강조색2 3 3 2" xfId="406" xr:uid="{00000000-0005-0000-0000-0000B6000000}"/>
    <cellStyle name="20% - 강조색2 3 3 2 2" xfId="797" xr:uid="{00000000-0005-0000-0000-0000B7000000}"/>
    <cellStyle name="20% - 강조색2 3 3 2 2 2" xfId="1577" xr:uid="{00000000-0005-0000-0000-0000B8000000}"/>
    <cellStyle name="20% - 강조색2 3 3 2 3" xfId="1187" xr:uid="{00000000-0005-0000-0000-0000B9000000}"/>
    <cellStyle name="20% - 강조색2 3 3 3" xfId="601" xr:uid="{00000000-0005-0000-0000-0000BA000000}"/>
    <cellStyle name="20% - 강조색2 3 3 3 2" xfId="1382" xr:uid="{00000000-0005-0000-0000-0000BB000000}"/>
    <cellStyle name="20% - 강조색2 3 3 4" xfId="992" xr:uid="{00000000-0005-0000-0000-0000BC000000}"/>
    <cellStyle name="20% - 강조색2 3 4" xfId="250" xr:uid="{00000000-0005-0000-0000-0000BD000000}"/>
    <cellStyle name="20% - 강조색2 3 4 2" xfId="445" xr:uid="{00000000-0005-0000-0000-0000BE000000}"/>
    <cellStyle name="20% - 강조색2 3 4 2 2" xfId="836" xr:uid="{00000000-0005-0000-0000-0000BF000000}"/>
    <cellStyle name="20% - 강조색2 3 4 2 2 2" xfId="1616" xr:uid="{00000000-0005-0000-0000-0000C0000000}"/>
    <cellStyle name="20% - 강조색2 3 4 2 3" xfId="1226" xr:uid="{00000000-0005-0000-0000-0000C1000000}"/>
    <cellStyle name="20% - 강조색2 3 4 3" xfId="640" xr:uid="{00000000-0005-0000-0000-0000C2000000}"/>
    <cellStyle name="20% - 강조색2 3 4 3 2" xfId="1421" xr:uid="{00000000-0005-0000-0000-0000C3000000}"/>
    <cellStyle name="20% - 강조색2 3 4 4" xfId="1031" xr:uid="{00000000-0005-0000-0000-0000C4000000}"/>
    <cellStyle name="20% - 강조색2 3 5" xfId="328" xr:uid="{00000000-0005-0000-0000-0000C5000000}"/>
    <cellStyle name="20% - 강조색2 3 5 2" xfId="719" xr:uid="{00000000-0005-0000-0000-0000C6000000}"/>
    <cellStyle name="20% - 강조색2 3 5 2 2" xfId="1499" xr:uid="{00000000-0005-0000-0000-0000C7000000}"/>
    <cellStyle name="20% - 강조색2 3 5 3" xfId="1109" xr:uid="{00000000-0005-0000-0000-0000C8000000}"/>
    <cellStyle name="20% - 강조색2 3 6" xfId="523" xr:uid="{00000000-0005-0000-0000-0000C9000000}"/>
    <cellStyle name="20% - 강조색2 3 6 2" xfId="1304" xr:uid="{00000000-0005-0000-0000-0000CA000000}"/>
    <cellStyle name="20% - 강조색2 3 7" xfId="914" xr:uid="{00000000-0005-0000-0000-0000CB000000}"/>
    <cellStyle name="20% - 강조색2 4" xfId="146" xr:uid="{00000000-0005-0000-0000-0000CC000000}"/>
    <cellStyle name="20% - 강조색2 4 2" xfId="185" xr:uid="{00000000-0005-0000-0000-0000CD000000}"/>
    <cellStyle name="20% - 강조색2 4 2 2" xfId="302" xr:uid="{00000000-0005-0000-0000-0000CE000000}"/>
    <cellStyle name="20% - 강조색2 4 2 2 2" xfId="497" xr:uid="{00000000-0005-0000-0000-0000CF000000}"/>
    <cellStyle name="20% - 강조색2 4 2 2 2 2" xfId="888" xr:uid="{00000000-0005-0000-0000-0000D0000000}"/>
    <cellStyle name="20% - 강조색2 4 2 2 2 2 2" xfId="1668" xr:uid="{00000000-0005-0000-0000-0000D1000000}"/>
    <cellStyle name="20% - 강조색2 4 2 2 2 3" xfId="1278" xr:uid="{00000000-0005-0000-0000-0000D2000000}"/>
    <cellStyle name="20% - 강조색2 4 2 2 3" xfId="692" xr:uid="{00000000-0005-0000-0000-0000D3000000}"/>
    <cellStyle name="20% - 강조색2 4 2 2 3 2" xfId="1473" xr:uid="{00000000-0005-0000-0000-0000D4000000}"/>
    <cellStyle name="20% - 강조색2 4 2 2 4" xfId="1083" xr:uid="{00000000-0005-0000-0000-0000D5000000}"/>
    <cellStyle name="20% - 강조색2 4 2 3" xfId="380" xr:uid="{00000000-0005-0000-0000-0000D6000000}"/>
    <cellStyle name="20% - 강조색2 4 2 3 2" xfId="771" xr:uid="{00000000-0005-0000-0000-0000D7000000}"/>
    <cellStyle name="20% - 강조색2 4 2 3 2 2" xfId="1551" xr:uid="{00000000-0005-0000-0000-0000D8000000}"/>
    <cellStyle name="20% - 강조색2 4 2 3 3" xfId="1161" xr:uid="{00000000-0005-0000-0000-0000D9000000}"/>
    <cellStyle name="20% - 강조색2 4 2 4" xfId="575" xr:uid="{00000000-0005-0000-0000-0000DA000000}"/>
    <cellStyle name="20% - 강조색2 4 2 4 2" xfId="1356" xr:uid="{00000000-0005-0000-0000-0000DB000000}"/>
    <cellStyle name="20% - 강조색2 4 2 5" xfId="966" xr:uid="{00000000-0005-0000-0000-0000DC000000}"/>
    <cellStyle name="20% - 강조색2 4 3" xfId="224" xr:uid="{00000000-0005-0000-0000-0000DD000000}"/>
    <cellStyle name="20% - 강조색2 4 3 2" xfId="419" xr:uid="{00000000-0005-0000-0000-0000DE000000}"/>
    <cellStyle name="20% - 강조색2 4 3 2 2" xfId="810" xr:uid="{00000000-0005-0000-0000-0000DF000000}"/>
    <cellStyle name="20% - 강조색2 4 3 2 2 2" xfId="1590" xr:uid="{00000000-0005-0000-0000-0000E0000000}"/>
    <cellStyle name="20% - 강조색2 4 3 2 3" xfId="1200" xr:uid="{00000000-0005-0000-0000-0000E1000000}"/>
    <cellStyle name="20% - 강조색2 4 3 3" xfId="614" xr:uid="{00000000-0005-0000-0000-0000E2000000}"/>
    <cellStyle name="20% - 강조색2 4 3 3 2" xfId="1395" xr:uid="{00000000-0005-0000-0000-0000E3000000}"/>
    <cellStyle name="20% - 강조색2 4 3 4" xfId="1005" xr:uid="{00000000-0005-0000-0000-0000E4000000}"/>
    <cellStyle name="20% - 강조색2 4 4" xfId="263" xr:uid="{00000000-0005-0000-0000-0000E5000000}"/>
    <cellStyle name="20% - 강조색2 4 4 2" xfId="458" xr:uid="{00000000-0005-0000-0000-0000E6000000}"/>
    <cellStyle name="20% - 강조색2 4 4 2 2" xfId="849" xr:uid="{00000000-0005-0000-0000-0000E7000000}"/>
    <cellStyle name="20% - 강조색2 4 4 2 2 2" xfId="1629" xr:uid="{00000000-0005-0000-0000-0000E8000000}"/>
    <cellStyle name="20% - 강조색2 4 4 2 3" xfId="1239" xr:uid="{00000000-0005-0000-0000-0000E9000000}"/>
    <cellStyle name="20% - 강조색2 4 4 3" xfId="653" xr:uid="{00000000-0005-0000-0000-0000EA000000}"/>
    <cellStyle name="20% - 강조색2 4 4 3 2" xfId="1434" xr:uid="{00000000-0005-0000-0000-0000EB000000}"/>
    <cellStyle name="20% - 강조색2 4 4 4" xfId="1044" xr:uid="{00000000-0005-0000-0000-0000EC000000}"/>
    <cellStyle name="20% - 강조색2 4 5" xfId="341" xr:uid="{00000000-0005-0000-0000-0000ED000000}"/>
    <cellStyle name="20% - 강조색2 4 5 2" xfId="732" xr:uid="{00000000-0005-0000-0000-0000EE000000}"/>
    <cellStyle name="20% - 강조색2 4 5 2 2" xfId="1512" xr:uid="{00000000-0005-0000-0000-0000EF000000}"/>
    <cellStyle name="20% - 강조색2 4 5 3" xfId="1122" xr:uid="{00000000-0005-0000-0000-0000F0000000}"/>
    <cellStyle name="20% - 강조색2 4 6" xfId="536" xr:uid="{00000000-0005-0000-0000-0000F1000000}"/>
    <cellStyle name="20% - 강조색2 4 6 2" xfId="1317" xr:uid="{00000000-0005-0000-0000-0000F2000000}"/>
    <cellStyle name="20% - 강조색2 4 7" xfId="927" xr:uid="{00000000-0005-0000-0000-0000F3000000}"/>
    <cellStyle name="20% - 강조색3" xfId="3" builtinId="38" customBuiltin="1"/>
    <cellStyle name="20% - 강조색3 2" xfId="75" xr:uid="{00000000-0005-0000-0000-0000F5000000}"/>
    <cellStyle name="20% - 강조색3 2 2" xfId="88" xr:uid="{00000000-0005-0000-0000-0000F6000000}"/>
    <cellStyle name="20% - 강조색3 2 3" xfId="162" xr:uid="{00000000-0005-0000-0000-0000F7000000}"/>
    <cellStyle name="20% - 강조색3 2 3 2" xfId="279" xr:uid="{00000000-0005-0000-0000-0000F8000000}"/>
    <cellStyle name="20% - 강조색3 2 3 2 2" xfId="474" xr:uid="{00000000-0005-0000-0000-0000F9000000}"/>
    <cellStyle name="20% - 강조색3 2 3 2 2 2" xfId="865" xr:uid="{00000000-0005-0000-0000-0000FA000000}"/>
    <cellStyle name="20% - 강조색3 2 3 2 2 2 2" xfId="1645" xr:uid="{00000000-0005-0000-0000-0000FB000000}"/>
    <cellStyle name="20% - 강조색3 2 3 2 2 3" xfId="1255" xr:uid="{00000000-0005-0000-0000-0000FC000000}"/>
    <cellStyle name="20% - 강조색3 2 3 2 3" xfId="669" xr:uid="{00000000-0005-0000-0000-0000FD000000}"/>
    <cellStyle name="20% - 강조색3 2 3 2 3 2" xfId="1450" xr:uid="{00000000-0005-0000-0000-0000FE000000}"/>
    <cellStyle name="20% - 강조색3 2 3 2 4" xfId="1060" xr:uid="{00000000-0005-0000-0000-0000FF000000}"/>
    <cellStyle name="20% - 강조색3 2 3 3" xfId="357" xr:uid="{00000000-0005-0000-0000-000000010000}"/>
    <cellStyle name="20% - 강조색3 2 3 3 2" xfId="748" xr:uid="{00000000-0005-0000-0000-000001010000}"/>
    <cellStyle name="20% - 강조색3 2 3 3 2 2" xfId="1528" xr:uid="{00000000-0005-0000-0000-000002010000}"/>
    <cellStyle name="20% - 강조색3 2 3 3 3" xfId="1138" xr:uid="{00000000-0005-0000-0000-000003010000}"/>
    <cellStyle name="20% - 강조색3 2 3 4" xfId="552" xr:uid="{00000000-0005-0000-0000-000004010000}"/>
    <cellStyle name="20% - 강조색3 2 3 4 2" xfId="1333" xr:uid="{00000000-0005-0000-0000-000005010000}"/>
    <cellStyle name="20% - 강조색3 2 3 5" xfId="943" xr:uid="{00000000-0005-0000-0000-000006010000}"/>
    <cellStyle name="20% - 강조색3 2 4" xfId="201" xr:uid="{00000000-0005-0000-0000-000007010000}"/>
    <cellStyle name="20% - 강조색3 2 4 2" xfId="396" xr:uid="{00000000-0005-0000-0000-000008010000}"/>
    <cellStyle name="20% - 강조색3 2 4 2 2" xfId="787" xr:uid="{00000000-0005-0000-0000-000009010000}"/>
    <cellStyle name="20% - 강조색3 2 4 2 2 2" xfId="1567" xr:uid="{00000000-0005-0000-0000-00000A010000}"/>
    <cellStyle name="20% - 강조색3 2 4 2 3" xfId="1177" xr:uid="{00000000-0005-0000-0000-00000B010000}"/>
    <cellStyle name="20% - 강조색3 2 4 3" xfId="591" xr:uid="{00000000-0005-0000-0000-00000C010000}"/>
    <cellStyle name="20% - 강조색3 2 4 3 2" xfId="1372" xr:uid="{00000000-0005-0000-0000-00000D010000}"/>
    <cellStyle name="20% - 강조색3 2 4 4" xfId="982" xr:uid="{00000000-0005-0000-0000-00000E010000}"/>
    <cellStyle name="20% - 강조색3 2 5" xfId="240" xr:uid="{00000000-0005-0000-0000-00000F010000}"/>
    <cellStyle name="20% - 강조색3 2 5 2" xfId="435" xr:uid="{00000000-0005-0000-0000-000010010000}"/>
    <cellStyle name="20% - 강조색3 2 5 2 2" xfId="826" xr:uid="{00000000-0005-0000-0000-000011010000}"/>
    <cellStyle name="20% - 강조색3 2 5 2 2 2" xfId="1606" xr:uid="{00000000-0005-0000-0000-000012010000}"/>
    <cellStyle name="20% - 강조색3 2 5 2 3" xfId="1216" xr:uid="{00000000-0005-0000-0000-000013010000}"/>
    <cellStyle name="20% - 강조색3 2 5 3" xfId="630" xr:uid="{00000000-0005-0000-0000-000014010000}"/>
    <cellStyle name="20% - 강조색3 2 5 3 2" xfId="1411" xr:uid="{00000000-0005-0000-0000-000015010000}"/>
    <cellStyle name="20% - 강조색3 2 5 4" xfId="1021" xr:uid="{00000000-0005-0000-0000-000016010000}"/>
    <cellStyle name="20% - 강조색3 2 6" xfId="318" xr:uid="{00000000-0005-0000-0000-000017010000}"/>
    <cellStyle name="20% - 강조색3 2 6 2" xfId="709" xr:uid="{00000000-0005-0000-0000-000018010000}"/>
    <cellStyle name="20% - 강조색3 2 6 2 2" xfId="1489" xr:uid="{00000000-0005-0000-0000-000019010000}"/>
    <cellStyle name="20% - 강조색3 2 6 3" xfId="1099" xr:uid="{00000000-0005-0000-0000-00001A010000}"/>
    <cellStyle name="20% - 강조색3 2 7" xfId="513" xr:uid="{00000000-0005-0000-0000-00001B010000}"/>
    <cellStyle name="20% - 강조색3 2 7 2" xfId="1294" xr:uid="{00000000-0005-0000-0000-00001C010000}"/>
    <cellStyle name="20% - 강조색3 2 8" xfId="904" xr:uid="{00000000-0005-0000-0000-00001D010000}"/>
    <cellStyle name="20% - 강조색3 3" xfId="135" xr:uid="{00000000-0005-0000-0000-00001E010000}"/>
    <cellStyle name="20% - 강조색3 3 2" xfId="174" xr:uid="{00000000-0005-0000-0000-00001F010000}"/>
    <cellStyle name="20% - 강조색3 3 2 2" xfId="291" xr:uid="{00000000-0005-0000-0000-000020010000}"/>
    <cellStyle name="20% - 강조색3 3 2 2 2" xfId="486" xr:uid="{00000000-0005-0000-0000-000021010000}"/>
    <cellStyle name="20% - 강조색3 3 2 2 2 2" xfId="877" xr:uid="{00000000-0005-0000-0000-000022010000}"/>
    <cellStyle name="20% - 강조색3 3 2 2 2 2 2" xfId="1657" xr:uid="{00000000-0005-0000-0000-000023010000}"/>
    <cellStyle name="20% - 강조색3 3 2 2 2 3" xfId="1267" xr:uid="{00000000-0005-0000-0000-000024010000}"/>
    <cellStyle name="20% - 강조색3 3 2 2 3" xfId="681" xr:uid="{00000000-0005-0000-0000-000025010000}"/>
    <cellStyle name="20% - 강조색3 3 2 2 3 2" xfId="1462" xr:uid="{00000000-0005-0000-0000-000026010000}"/>
    <cellStyle name="20% - 강조색3 3 2 2 4" xfId="1072" xr:uid="{00000000-0005-0000-0000-000027010000}"/>
    <cellStyle name="20% - 강조색3 3 2 3" xfId="369" xr:uid="{00000000-0005-0000-0000-000028010000}"/>
    <cellStyle name="20% - 강조색3 3 2 3 2" xfId="760" xr:uid="{00000000-0005-0000-0000-000029010000}"/>
    <cellStyle name="20% - 강조색3 3 2 3 2 2" xfId="1540" xr:uid="{00000000-0005-0000-0000-00002A010000}"/>
    <cellStyle name="20% - 강조색3 3 2 3 3" xfId="1150" xr:uid="{00000000-0005-0000-0000-00002B010000}"/>
    <cellStyle name="20% - 강조색3 3 2 4" xfId="564" xr:uid="{00000000-0005-0000-0000-00002C010000}"/>
    <cellStyle name="20% - 강조색3 3 2 4 2" xfId="1345" xr:uid="{00000000-0005-0000-0000-00002D010000}"/>
    <cellStyle name="20% - 강조색3 3 2 5" xfId="955" xr:uid="{00000000-0005-0000-0000-00002E010000}"/>
    <cellStyle name="20% - 강조색3 3 3" xfId="213" xr:uid="{00000000-0005-0000-0000-00002F010000}"/>
    <cellStyle name="20% - 강조색3 3 3 2" xfId="408" xr:uid="{00000000-0005-0000-0000-000030010000}"/>
    <cellStyle name="20% - 강조색3 3 3 2 2" xfId="799" xr:uid="{00000000-0005-0000-0000-000031010000}"/>
    <cellStyle name="20% - 강조색3 3 3 2 2 2" xfId="1579" xr:uid="{00000000-0005-0000-0000-000032010000}"/>
    <cellStyle name="20% - 강조색3 3 3 2 3" xfId="1189" xr:uid="{00000000-0005-0000-0000-000033010000}"/>
    <cellStyle name="20% - 강조색3 3 3 3" xfId="603" xr:uid="{00000000-0005-0000-0000-000034010000}"/>
    <cellStyle name="20% - 강조색3 3 3 3 2" xfId="1384" xr:uid="{00000000-0005-0000-0000-000035010000}"/>
    <cellStyle name="20% - 강조색3 3 3 4" xfId="994" xr:uid="{00000000-0005-0000-0000-000036010000}"/>
    <cellStyle name="20% - 강조색3 3 4" xfId="252" xr:uid="{00000000-0005-0000-0000-000037010000}"/>
    <cellStyle name="20% - 강조색3 3 4 2" xfId="447" xr:uid="{00000000-0005-0000-0000-000038010000}"/>
    <cellStyle name="20% - 강조색3 3 4 2 2" xfId="838" xr:uid="{00000000-0005-0000-0000-000039010000}"/>
    <cellStyle name="20% - 강조색3 3 4 2 2 2" xfId="1618" xr:uid="{00000000-0005-0000-0000-00003A010000}"/>
    <cellStyle name="20% - 강조색3 3 4 2 3" xfId="1228" xr:uid="{00000000-0005-0000-0000-00003B010000}"/>
    <cellStyle name="20% - 강조색3 3 4 3" xfId="642" xr:uid="{00000000-0005-0000-0000-00003C010000}"/>
    <cellStyle name="20% - 강조색3 3 4 3 2" xfId="1423" xr:uid="{00000000-0005-0000-0000-00003D010000}"/>
    <cellStyle name="20% - 강조색3 3 4 4" xfId="1033" xr:uid="{00000000-0005-0000-0000-00003E010000}"/>
    <cellStyle name="20% - 강조색3 3 5" xfId="330" xr:uid="{00000000-0005-0000-0000-00003F010000}"/>
    <cellStyle name="20% - 강조색3 3 5 2" xfId="721" xr:uid="{00000000-0005-0000-0000-000040010000}"/>
    <cellStyle name="20% - 강조색3 3 5 2 2" xfId="1501" xr:uid="{00000000-0005-0000-0000-000041010000}"/>
    <cellStyle name="20% - 강조색3 3 5 3" xfId="1111" xr:uid="{00000000-0005-0000-0000-000042010000}"/>
    <cellStyle name="20% - 강조색3 3 6" xfId="525" xr:uid="{00000000-0005-0000-0000-000043010000}"/>
    <cellStyle name="20% - 강조색3 3 6 2" xfId="1306" xr:uid="{00000000-0005-0000-0000-000044010000}"/>
    <cellStyle name="20% - 강조색3 3 7" xfId="916" xr:uid="{00000000-0005-0000-0000-000045010000}"/>
    <cellStyle name="20% - 강조색3 4" xfId="148" xr:uid="{00000000-0005-0000-0000-000046010000}"/>
    <cellStyle name="20% - 강조색3 4 2" xfId="187" xr:uid="{00000000-0005-0000-0000-000047010000}"/>
    <cellStyle name="20% - 강조색3 4 2 2" xfId="304" xr:uid="{00000000-0005-0000-0000-000048010000}"/>
    <cellStyle name="20% - 강조색3 4 2 2 2" xfId="499" xr:uid="{00000000-0005-0000-0000-000049010000}"/>
    <cellStyle name="20% - 강조색3 4 2 2 2 2" xfId="890" xr:uid="{00000000-0005-0000-0000-00004A010000}"/>
    <cellStyle name="20% - 강조색3 4 2 2 2 2 2" xfId="1670" xr:uid="{00000000-0005-0000-0000-00004B010000}"/>
    <cellStyle name="20% - 강조색3 4 2 2 2 3" xfId="1280" xr:uid="{00000000-0005-0000-0000-00004C010000}"/>
    <cellStyle name="20% - 강조색3 4 2 2 3" xfId="694" xr:uid="{00000000-0005-0000-0000-00004D010000}"/>
    <cellStyle name="20% - 강조색3 4 2 2 3 2" xfId="1475" xr:uid="{00000000-0005-0000-0000-00004E010000}"/>
    <cellStyle name="20% - 강조색3 4 2 2 4" xfId="1085" xr:uid="{00000000-0005-0000-0000-00004F010000}"/>
    <cellStyle name="20% - 강조색3 4 2 3" xfId="382" xr:uid="{00000000-0005-0000-0000-000050010000}"/>
    <cellStyle name="20% - 강조색3 4 2 3 2" xfId="773" xr:uid="{00000000-0005-0000-0000-000051010000}"/>
    <cellStyle name="20% - 강조색3 4 2 3 2 2" xfId="1553" xr:uid="{00000000-0005-0000-0000-000052010000}"/>
    <cellStyle name="20% - 강조색3 4 2 3 3" xfId="1163" xr:uid="{00000000-0005-0000-0000-000053010000}"/>
    <cellStyle name="20% - 강조색3 4 2 4" xfId="577" xr:uid="{00000000-0005-0000-0000-000054010000}"/>
    <cellStyle name="20% - 강조색3 4 2 4 2" xfId="1358" xr:uid="{00000000-0005-0000-0000-000055010000}"/>
    <cellStyle name="20% - 강조색3 4 2 5" xfId="968" xr:uid="{00000000-0005-0000-0000-000056010000}"/>
    <cellStyle name="20% - 강조색3 4 3" xfId="226" xr:uid="{00000000-0005-0000-0000-000057010000}"/>
    <cellStyle name="20% - 강조색3 4 3 2" xfId="421" xr:uid="{00000000-0005-0000-0000-000058010000}"/>
    <cellStyle name="20% - 강조색3 4 3 2 2" xfId="812" xr:uid="{00000000-0005-0000-0000-000059010000}"/>
    <cellStyle name="20% - 강조색3 4 3 2 2 2" xfId="1592" xr:uid="{00000000-0005-0000-0000-00005A010000}"/>
    <cellStyle name="20% - 강조색3 4 3 2 3" xfId="1202" xr:uid="{00000000-0005-0000-0000-00005B010000}"/>
    <cellStyle name="20% - 강조색3 4 3 3" xfId="616" xr:uid="{00000000-0005-0000-0000-00005C010000}"/>
    <cellStyle name="20% - 강조색3 4 3 3 2" xfId="1397" xr:uid="{00000000-0005-0000-0000-00005D010000}"/>
    <cellStyle name="20% - 강조색3 4 3 4" xfId="1007" xr:uid="{00000000-0005-0000-0000-00005E010000}"/>
    <cellStyle name="20% - 강조색3 4 4" xfId="265" xr:uid="{00000000-0005-0000-0000-00005F010000}"/>
    <cellStyle name="20% - 강조색3 4 4 2" xfId="460" xr:uid="{00000000-0005-0000-0000-000060010000}"/>
    <cellStyle name="20% - 강조색3 4 4 2 2" xfId="851" xr:uid="{00000000-0005-0000-0000-000061010000}"/>
    <cellStyle name="20% - 강조색3 4 4 2 2 2" xfId="1631" xr:uid="{00000000-0005-0000-0000-000062010000}"/>
    <cellStyle name="20% - 강조색3 4 4 2 3" xfId="1241" xr:uid="{00000000-0005-0000-0000-000063010000}"/>
    <cellStyle name="20% - 강조색3 4 4 3" xfId="655" xr:uid="{00000000-0005-0000-0000-000064010000}"/>
    <cellStyle name="20% - 강조색3 4 4 3 2" xfId="1436" xr:uid="{00000000-0005-0000-0000-000065010000}"/>
    <cellStyle name="20% - 강조색3 4 4 4" xfId="1046" xr:uid="{00000000-0005-0000-0000-000066010000}"/>
    <cellStyle name="20% - 강조색3 4 5" xfId="343" xr:uid="{00000000-0005-0000-0000-000067010000}"/>
    <cellStyle name="20% - 강조색3 4 5 2" xfId="734" xr:uid="{00000000-0005-0000-0000-000068010000}"/>
    <cellStyle name="20% - 강조색3 4 5 2 2" xfId="1514" xr:uid="{00000000-0005-0000-0000-000069010000}"/>
    <cellStyle name="20% - 강조색3 4 5 3" xfId="1124" xr:uid="{00000000-0005-0000-0000-00006A010000}"/>
    <cellStyle name="20% - 강조색3 4 6" xfId="538" xr:uid="{00000000-0005-0000-0000-00006B010000}"/>
    <cellStyle name="20% - 강조색3 4 6 2" xfId="1319" xr:uid="{00000000-0005-0000-0000-00006C010000}"/>
    <cellStyle name="20% - 강조색3 4 7" xfId="929" xr:uid="{00000000-0005-0000-0000-00006D010000}"/>
    <cellStyle name="20% - 강조색4" xfId="4" builtinId="42" customBuiltin="1"/>
    <cellStyle name="20% - 강조색4 2" xfId="48" xr:uid="{00000000-0005-0000-0000-00006F010000}"/>
    <cellStyle name="20% - 강조색4 2 2" xfId="107" xr:uid="{00000000-0005-0000-0000-000070010000}"/>
    <cellStyle name="20% - 강조색4 2 3" xfId="156" xr:uid="{00000000-0005-0000-0000-000071010000}"/>
    <cellStyle name="20% - 강조색4 2 3 2" xfId="273" xr:uid="{00000000-0005-0000-0000-000072010000}"/>
    <cellStyle name="20% - 강조색4 2 3 2 2" xfId="468" xr:uid="{00000000-0005-0000-0000-000073010000}"/>
    <cellStyle name="20% - 강조색4 2 3 2 2 2" xfId="859" xr:uid="{00000000-0005-0000-0000-000074010000}"/>
    <cellStyle name="20% - 강조색4 2 3 2 2 2 2" xfId="1639" xr:uid="{00000000-0005-0000-0000-000075010000}"/>
    <cellStyle name="20% - 강조색4 2 3 2 2 3" xfId="1249" xr:uid="{00000000-0005-0000-0000-000076010000}"/>
    <cellStyle name="20% - 강조색4 2 3 2 3" xfId="663" xr:uid="{00000000-0005-0000-0000-000077010000}"/>
    <cellStyle name="20% - 강조색4 2 3 2 3 2" xfId="1444" xr:uid="{00000000-0005-0000-0000-000078010000}"/>
    <cellStyle name="20% - 강조색4 2 3 2 4" xfId="1054" xr:uid="{00000000-0005-0000-0000-000079010000}"/>
    <cellStyle name="20% - 강조색4 2 3 3" xfId="351" xr:uid="{00000000-0005-0000-0000-00007A010000}"/>
    <cellStyle name="20% - 강조색4 2 3 3 2" xfId="742" xr:uid="{00000000-0005-0000-0000-00007B010000}"/>
    <cellStyle name="20% - 강조색4 2 3 3 2 2" xfId="1522" xr:uid="{00000000-0005-0000-0000-00007C010000}"/>
    <cellStyle name="20% - 강조색4 2 3 3 3" xfId="1132" xr:uid="{00000000-0005-0000-0000-00007D010000}"/>
    <cellStyle name="20% - 강조색4 2 3 4" xfId="546" xr:uid="{00000000-0005-0000-0000-00007E010000}"/>
    <cellStyle name="20% - 강조색4 2 3 4 2" xfId="1327" xr:uid="{00000000-0005-0000-0000-00007F010000}"/>
    <cellStyle name="20% - 강조색4 2 3 5" xfId="937" xr:uid="{00000000-0005-0000-0000-000080010000}"/>
    <cellStyle name="20% - 강조색4 2 4" xfId="195" xr:uid="{00000000-0005-0000-0000-000081010000}"/>
    <cellStyle name="20% - 강조색4 2 4 2" xfId="390" xr:uid="{00000000-0005-0000-0000-000082010000}"/>
    <cellStyle name="20% - 강조색4 2 4 2 2" xfId="781" xr:uid="{00000000-0005-0000-0000-000083010000}"/>
    <cellStyle name="20% - 강조색4 2 4 2 2 2" xfId="1561" xr:uid="{00000000-0005-0000-0000-000084010000}"/>
    <cellStyle name="20% - 강조색4 2 4 2 3" xfId="1171" xr:uid="{00000000-0005-0000-0000-000085010000}"/>
    <cellStyle name="20% - 강조색4 2 4 3" xfId="585" xr:uid="{00000000-0005-0000-0000-000086010000}"/>
    <cellStyle name="20% - 강조색4 2 4 3 2" xfId="1366" xr:uid="{00000000-0005-0000-0000-000087010000}"/>
    <cellStyle name="20% - 강조색4 2 4 4" xfId="976" xr:uid="{00000000-0005-0000-0000-000088010000}"/>
    <cellStyle name="20% - 강조색4 2 5" xfId="234" xr:uid="{00000000-0005-0000-0000-000089010000}"/>
    <cellStyle name="20% - 강조색4 2 5 2" xfId="429" xr:uid="{00000000-0005-0000-0000-00008A010000}"/>
    <cellStyle name="20% - 강조색4 2 5 2 2" xfId="820" xr:uid="{00000000-0005-0000-0000-00008B010000}"/>
    <cellStyle name="20% - 강조색4 2 5 2 2 2" xfId="1600" xr:uid="{00000000-0005-0000-0000-00008C010000}"/>
    <cellStyle name="20% - 강조색4 2 5 2 3" xfId="1210" xr:uid="{00000000-0005-0000-0000-00008D010000}"/>
    <cellStyle name="20% - 강조색4 2 5 3" xfId="624" xr:uid="{00000000-0005-0000-0000-00008E010000}"/>
    <cellStyle name="20% - 강조색4 2 5 3 2" xfId="1405" xr:uid="{00000000-0005-0000-0000-00008F010000}"/>
    <cellStyle name="20% - 강조색4 2 5 4" xfId="1015" xr:uid="{00000000-0005-0000-0000-000090010000}"/>
    <cellStyle name="20% - 강조색4 2 6" xfId="312" xr:uid="{00000000-0005-0000-0000-000091010000}"/>
    <cellStyle name="20% - 강조색4 2 6 2" xfId="703" xr:uid="{00000000-0005-0000-0000-000092010000}"/>
    <cellStyle name="20% - 강조색4 2 6 2 2" xfId="1483" xr:uid="{00000000-0005-0000-0000-000093010000}"/>
    <cellStyle name="20% - 강조색4 2 6 3" xfId="1093" xr:uid="{00000000-0005-0000-0000-000094010000}"/>
    <cellStyle name="20% - 강조색4 2 7" xfId="507" xr:uid="{00000000-0005-0000-0000-000095010000}"/>
    <cellStyle name="20% - 강조색4 2 7 2" xfId="1288" xr:uid="{00000000-0005-0000-0000-000096010000}"/>
    <cellStyle name="20% - 강조색4 2 8" xfId="898" xr:uid="{00000000-0005-0000-0000-000097010000}"/>
    <cellStyle name="20% - 강조색4 3" xfId="137" xr:uid="{00000000-0005-0000-0000-000098010000}"/>
    <cellStyle name="20% - 강조색4 3 2" xfId="176" xr:uid="{00000000-0005-0000-0000-000099010000}"/>
    <cellStyle name="20% - 강조색4 3 2 2" xfId="293" xr:uid="{00000000-0005-0000-0000-00009A010000}"/>
    <cellStyle name="20% - 강조색4 3 2 2 2" xfId="488" xr:uid="{00000000-0005-0000-0000-00009B010000}"/>
    <cellStyle name="20% - 강조색4 3 2 2 2 2" xfId="879" xr:uid="{00000000-0005-0000-0000-00009C010000}"/>
    <cellStyle name="20% - 강조색4 3 2 2 2 2 2" xfId="1659" xr:uid="{00000000-0005-0000-0000-00009D010000}"/>
    <cellStyle name="20% - 강조색4 3 2 2 2 3" xfId="1269" xr:uid="{00000000-0005-0000-0000-00009E010000}"/>
    <cellStyle name="20% - 강조색4 3 2 2 3" xfId="683" xr:uid="{00000000-0005-0000-0000-00009F010000}"/>
    <cellStyle name="20% - 강조색4 3 2 2 3 2" xfId="1464" xr:uid="{00000000-0005-0000-0000-0000A0010000}"/>
    <cellStyle name="20% - 강조색4 3 2 2 4" xfId="1074" xr:uid="{00000000-0005-0000-0000-0000A1010000}"/>
    <cellStyle name="20% - 강조색4 3 2 3" xfId="371" xr:uid="{00000000-0005-0000-0000-0000A2010000}"/>
    <cellStyle name="20% - 강조색4 3 2 3 2" xfId="762" xr:uid="{00000000-0005-0000-0000-0000A3010000}"/>
    <cellStyle name="20% - 강조색4 3 2 3 2 2" xfId="1542" xr:uid="{00000000-0005-0000-0000-0000A4010000}"/>
    <cellStyle name="20% - 강조색4 3 2 3 3" xfId="1152" xr:uid="{00000000-0005-0000-0000-0000A5010000}"/>
    <cellStyle name="20% - 강조색4 3 2 4" xfId="566" xr:uid="{00000000-0005-0000-0000-0000A6010000}"/>
    <cellStyle name="20% - 강조색4 3 2 4 2" xfId="1347" xr:uid="{00000000-0005-0000-0000-0000A7010000}"/>
    <cellStyle name="20% - 강조색4 3 2 5" xfId="957" xr:uid="{00000000-0005-0000-0000-0000A8010000}"/>
    <cellStyle name="20% - 강조색4 3 3" xfId="215" xr:uid="{00000000-0005-0000-0000-0000A9010000}"/>
    <cellStyle name="20% - 강조색4 3 3 2" xfId="410" xr:uid="{00000000-0005-0000-0000-0000AA010000}"/>
    <cellStyle name="20% - 강조색4 3 3 2 2" xfId="801" xr:uid="{00000000-0005-0000-0000-0000AB010000}"/>
    <cellStyle name="20% - 강조색4 3 3 2 2 2" xfId="1581" xr:uid="{00000000-0005-0000-0000-0000AC010000}"/>
    <cellStyle name="20% - 강조색4 3 3 2 3" xfId="1191" xr:uid="{00000000-0005-0000-0000-0000AD010000}"/>
    <cellStyle name="20% - 강조색4 3 3 3" xfId="605" xr:uid="{00000000-0005-0000-0000-0000AE010000}"/>
    <cellStyle name="20% - 강조색4 3 3 3 2" xfId="1386" xr:uid="{00000000-0005-0000-0000-0000AF010000}"/>
    <cellStyle name="20% - 강조색4 3 3 4" xfId="996" xr:uid="{00000000-0005-0000-0000-0000B0010000}"/>
    <cellStyle name="20% - 강조색4 3 4" xfId="254" xr:uid="{00000000-0005-0000-0000-0000B1010000}"/>
    <cellStyle name="20% - 강조색4 3 4 2" xfId="449" xr:uid="{00000000-0005-0000-0000-0000B2010000}"/>
    <cellStyle name="20% - 강조색4 3 4 2 2" xfId="840" xr:uid="{00000000-0005-0000-0000-0000B3010000}"/>
    <cellStyle name="20% - 강조색4 3 4 2 2 2" xfId="1620" xr:uid="{00000000-0005-0000-0000-0000B4010000}"/>
    <cellStyle name="20% - 강조색4 3 4 2 3" xfId="1230" xr:uid="{00000000-0005-0000-0000-0000B5010000}"/>
    <cellStyle name="20% - 강조색4 3 4 3" xfId="644" xr:uid="{00000000-0005-0000-0000-0000B6010000}"/>
    <cellStyle name="20% - 강조색4 3 4 3 2" xfId="1425" xr:uid="{00000000-0005-0000-0000-0000B7010000}"/>
    <cellStyle name="20% - 강조색4 3 4 4" xfId="1035" xr:uid="{00000000-0005-0000-0000-0000B8010000}"/>
    <cellStyle name="20% - 강조색4 3 5" xfId="332" xr:uid="{00000000-0005-0000-0000-0000B9010000}"/>
    <cellStyle name="20% - 강조색4 3 5 2" xfId="723" xr:uid="{00000000-0005-0000-0000-0000BA010000}"/>
    <cellStyle name="20% - 강조색4 3 5 2 2" xfId="1503" xr:uid="{00000000-0005-0000-0000-0000BB010000}"/>
    <cellStyle name="20% - 강조색4 3 5 3" xfId="1113" xr:uid="{00000000-0005-0000-0000-0000BC010000}"/>
    <cellStyle name="20% - 강조색4 3 6" xfId="527" xr:uid="{00000000-0005-0000-0000-0000BD010000}"/>
    <cellStyle name="20% - 강조색4 3 6 2" xfId="1308" xr:uid="{00000000-0005-0000-0000-0000BE010000}"/>
    <cellStyle name="20% - 강조색4 3 7" xfId="918" xr:uid="{00000000-0005-0000-0000-0000BF010000}"/>
    <cellStyle name="20% - 강조색4 4" xfId="150" xr:uid="{00000000-0005-0000-0000-0000C0010000}"/>
    <cellStyle name="20% - 강조색4 4 2" xfId="189" xr:uid="{00000000-0005-0000-0000-0000C1010000}"/>
    <cellStyle name="20% - 강조색4 4 2 2" xfId="306" xr:uid="{00000000-0005-0000-0000-0000C2010000}"/>
    <cellStyle name="20% - 강조색4 4 2 2 2" xfId="501" xr:uid="{00000000-0005-0000-0000-0000C3010000}"/>
    <cellStyle name="20% - 강조색4 4 2 2 2 2" xfId="892" xr:uid="{00000000-0005-0000-0000-0000C4010000}"/>
    <cellStyle name="20% - 강조색4 4 2 2 2 2 2" xfId="1672" xr:uid="{00000000-0005-0000-0000-0000C5010000}"/>
    <cellStyle name="20% - 강조색4 4 2 2 2 3" xfId="1282" xr:uid="{00000000-0005-0000-0000-0000C6010000}"/>
    <cellStyle name="20% - 강조색4 4 2 2 3" xfId="696" xr:uid="{00000000-0005-0000-0000-0000C7010000}"/>
    <cellStyle name="20% - 강조색4 4 2 2 3 2" xfId="1477" xr:uid="{00000000-0005-0000-0000-0000C8010000}"/>
    <cellStyle name="20% - 강조색4 4 2 2 4" xfId="1087" xr:uid="{00000000-0005-0000-0000-0000C9010000}"/>
    <cellStyle name="20% - 강조색4 4 2 3" xfId="384" xr:uid="{00000000-0005-0000-0000-0000CA010000}"/>
    <cellStyle name="20% - 강조색4 4 2 3 2" xfId="775" xr:uid="{00000000-0005-0000-0000-0000CB010000}"/>
    <cellStyle name="20% - 강조색4 4 2 3 2 2" xfId="1555" xr:uid="{00000000-0005-0000-0000-0000CC010000}"/>
    <cellStyle name="20% - 강조색4 4 2 3 3" xfId="1165" xr:uid="{00000000-0005-0000-0000-0000CD010000}"/>
    <cellStyle name="20% - 강조색4 4 2 4" xfId="579" xr:uid="{00000000-0005-0000-0000-0000CE010000}"/>
    <cellStyle name="20% - 강조색4 4 2 4 2" xfId="1360" xr:uid="{00000000-0005-0000-0000-0000CF010000}"/>
    <cellStyle name="20% - 강조색4 4 2 5" xfId="970" xr:uid="{00000000-0005-0000-0000-0000D0010000}"/>
    <cellStyle name="20% - 강조색4 4 3" xfId="228" xr:uid="{00000000-0005-0000-0000-0000D1010000}"/>
    <cellStyle name="20% - 강조색4 4 3 2" xfId="423" xr:uid="{00000000-0005-0000-0000-0000D2010000}"/>
    <cellStyle name="20% - 강조색4 4 3 2 2" xfId="814" xr:uid="{00000000-0005-0000-0000-0000D3010000}"/>
    <cellStyle name="20% - 강조색4 4 3 2 2 2" xfId="1594" xr:uid="{00000000-0005-0000-0000-0000D4010000}"/>
    <cellStyle name="20% - 강조색4 4 3 2 3" xfId="1204" xr:uid="{00000000-0005-0000-0000-0000D5010000}"/>
    <cellStyle name="20% - 강조색4 4 3 3" xfId="618" xr:uid="{00000000-0005-0000-0000-0000D6010000}"/>
    <cellStyle name="20% - 강조색4 4 3 3 2" xfId="1399" xr:uid="{00000000-0005-0000-0000-0000D7010000}"/>
    <cellStyle name="20% - 강조색4 4 3 4" xfId="1009" xr:uid="{00000000-0005-0000-0000-0000D8010000}"/>
    <cellStyle name="20% - 강조색4 4 4" xfId="267" xr:uid="{00000000-0005-0000-0000-0000D9010000}"/>
    <cellStyle name="20% - 강조색4 4 4 2" xfId="462" xr:uid="{00000000-0005-0000-0000-0000DA010000}"/>
    <cellStyle name="20% - 강조색4 4 4 2 2" xfId="853" xr:uid="{00000000-0005-0000-0000-0000DB010000}"/>
    <cellStyle name="20% - 강조색4 4 4 2 2 2" xfId="1633" xr:uid="{00000000-0005-0000-0000-0000DC010000}"/>
    <cellStyle name="20% - 강조색4 4 4 2 3" xfId="1243" xr:uid="{00000000-0005-0000-0000-0000DD010000}"/>
    <cellStyle name="20% - 강조색4 4 4 3" xfId="657" xr:uid="{00000000-0005-0000-0000-0000DE010000}"/>
    <cellStyle name="20% - 강조색4 4 4 3 2" xfId="1438" xr:uid="{00000000-0005-0000-0000-0000DF010000}"/>
    <cellStyle name="20% - 강조색4 4 4 4" xfId="1048" xr:uid="{00000000-0005-0000-0000-0000E0010000}"/>
    <cellStyle name="20% - 강조색4 4 5" xfId="345" xr:uid="{00000000-0005-0000-0000-0000E1010000}"/>
    <cellStyle name="20% - 강조색4 4 5 2" xfId="736" xr:uid="{00000000-0005-0000-0000-0000E2010000}"/>
    <cellStyle name="20% - 강조색4 4 5 2 2" xfId="1516" xr:uid="{00000000-0005-0000-0000-0000E3010000}"/>
    <cellStyle name="20% - 강조색4 4 5 3" xfId="1126" xr:uid="{00000000-0005-0000-0000-0000E4010000}"/>
    <cellStyle name="20% - 강조색4 4 6" xfId="540" xr:uid="{00000000-0005-0000-0000-0000E5010000}"/>
    <cellStyle name="20% - 강조색4 4 6 2" xfId="1321" xr:uid="{00000000-0005-0000-0000-0000E6010000}"/>
    <cellStyle name="20% - 강조색4 4 7" xfId="931" xr:uid="{00000000-0005-0000-0000-0000E7010000}"/>
    <cellStyle name="20% - 강조색5" xfId="5" builtinId="46" customBuiltin="1"/>
    <cellStyle name="20% - 강조색5 2" xfId="81" xr:uid="{00000000-0005-0000-0000-0000E9010000}"/>
    <cellStyle name="20% - 강조색5 2 2" xfId="105" xr:uid="{00000000-0005-0000-0000-0000EA010000}"/>
    <cellStyle name="20% - 강조색5 2 3" xfId="165" xr:uid="{00000000-0005-0000-0000-0000EB010000}"/>
    <cellStyle name="20% - 강조색5 2 3 2" xfId="282" xr:uid="{00000000-0005-0000-0000-0000EC010000}"/>
    <cellStyle name="20% - 강조색5 2 3 2 2" xfId="477" xr:uid="{00000000-0005-0000-0000-0000ED010000}"/>
    <cellStyle name="20% - 강조색5 2 3 2 2 2" xfId="868" xr:uid="{00000000-0005-0000-0000-0000EE010000}"/>
    <cellStyle name="20% - 강조색5 2 3 2 2 2 2" xfId="1648" xr:uid="{00000000-0005-0000-0000-0000EF010000}"/>
    <cellStyle name="20% - 강조색5 2 3 2 2 3" xfId="1258" xr:uid="{00000000-0005-0000-0000-0000F0010000}"/>
    <cellStyle name="20% - 강조색5 2 3 2 3" xfId="672" xr:uid="{00000000-0005-0000-0000-0000F1010000}"/>
    <cellStyle name="20% - 강조색5 2 3 2 3 2" xfId="1453" xr:uid="{00000000-0005-0000-0000-0000F2010000}"/>
    <cellStyle name="20% - 강조색5 2 3 2 4" xfId="1063" xr:uid="{00000000-0005-0000-0000-0000F3010000}"/>
    <cellStyle name="20% - 강조색5 2 3 3" xfId="360" xr:uid="{00000000-0005-0000-0000-0000F4010000}"/>
    <cellStyle name="20% - 강조색5 2 3 3 2" xfId="751" xr:uid="{00000000-0005-0000-0000-0000F5010000}"/>
    <cellStyle name="20% - 강조색5 2 3 3 2 2" xfId="1531" xr:uid="{00000000-0005-0000-0000-0000F6010000}"/>
    <cellStyle name="20% - 강조색5 2 3 3 3" xfId="1141" xr:uid="{00000000-0005-0000-0000-0000F7010000}"/>
    <cellStyle name="20% - 강조색5 2 3 4" xfId="555" xr:uid="{00000000-0005-0000-0000-0000F8010000}"/>
    <cellStyle name="20% - 강조색5 2 3 4 2" xfId="1336" xr:uid="{00000000-0005-0000-0000-0000F9010000}"/>
    <cellStyle name="20% - 강조색5 2 3 5" xfId="946" xr:uid="{00000000-0005-0000-0000-0000FA010000}"/>
    <cellStyle name="20% - 강조색5 2 4" xfId="204" xr:uid="{00000000-0005-0000-0000-0000FB010000}"/>
    <cellStyle name="20% - 강조색5 2 4 2" xfId="399" xr:uid="{00000000-0005-0000-0000-0000FC010000}"/>
    <cellStyle name="20% - 강조색5 2 4 2 2" xfId="790" xr:uid="{00000000-0005-0000-0000-0000FD010000}"/>
    <cellStyle name="20% - 강조색5 2 4 2 2 2" xfId="1570" xr:uid="{00000000-0005-0000-0000-0000FE010000}"/>
    <cellStyle name="20% - 강조색5 2 4 2 3" xfId="1180" xr:uid="{00000000-0005-0000-0000-0000FF010000}"/>
    <cellStyle name="20% - 강조색5 2 4 3" xfId="594" xr:uid="{00000000-0005-0000-0000-000000020000}"/>
    <cellStyle name="20% - 강조색5 2 4 3 2" xfId="1375" xr:uid="{00000000-0005-0000-0000-000001020000}"/>
    <cellStyle name="20% - 강조색5 2 4 4" xfId="985" xr:uid="{00000000-0005-0000-0000-000002020000}"/>
    <cellStyle name="20% - 강조색5 2 5" xfId="243" xr:uid="{00000000-0005-0000-0000-000003020000}"/>
    <cellStyle name="20% - 강조색5 2 5 2" xfId="438" xr:uid="{00000000-0005-0000-0000-000004020000}"/>
    <cellStyle name="20% - 강조색5 2 5 2 2" xfId="829" xr:uid="{00000000-0005-0000-0000-000005020000}"/>
    <cellStyle name="20% - 강조색5 2 5 2 2 2" xfId="1609" xr:uid="{00000000-0005-0000-0000-000006020000}"/>
    <cellStyle name="20% - 강조색5 2 5 2 3" xfId="1219" xr:uid="{00000000-0005-0000-0000-000007020000}"/>
    <cellStyle name="20% - 강조색5 2 5 3" xfId="633" xr:uid="{00000000-0005-0000-0000-000008020000}"/>
    <cellStyle name="20% - 강조색5 2 5 3 2" xfId="1414" xr:uid="{00000000-0005-0000-0000-000009020000}"/>
    <cellStyle name="20% - 강조색5 2 5 4" xfId="1024" xr:uid="{00000000-0005-0000-0000-00000A020000}"/>
    <cellStyle name="20% - 강조색5 2 6" xfId="321" xr:uid="{00000000-0005-0000-0000-00000B020000}"/>
    <cellStyle name="20% - 강조색5 2 6 2" xfId="712" xr:uid="{00000000-0005-0000-0000-00000C020000}"/>
    <cellStyle name="20% - 강조색5 2 6 2 2" xfId="1492" xr:uid="{00000000-0005-0000-0000-00000D020000}"/>
    <cellStyle name="20% - 강조색5 2 6 3" xfId="1102" xr:uid="{00000000-0005-0000-0000-00000E020000}"/>
    <cellStyle name="20% - 강조색5 2 7" xfId="516" xr:uid="{00000000-0005-0000-0000-00000F020000}"/>
    <cellStyle name="20% - 강조색5 2 7 2" xfId="1297" xr:uid="{00000000-0005-0000-0000-000010020000}"/>
    <cellStyle name="20% - 강조색5 2 8" xfId="907" xr:uid="{00000000-0005-0000-0000-000011020000}"/>
    <cellStyle name="20% - 강조색5 3" xfId="139" xr:uid="{00000000-0005-0000-0000-000012020000}"/>
    <cellStyle name="20% - 강조색5 3 2" xfId="178" xr:uid="{00000000-0005-0000-0000-000013020000}"/>
    <cellStyle name="20% - 강조색5 3 2 2" xfId="295" xr:uid="{00000000-0005-0000-0000-000014020000}"/>
    <cellStyle name="20% - 강조색5 3 2 2 2" xfId="490" xr:uid="{00000000-0005-0000-0000-000015020000}"/>
    <cellStyle name="20% - 강조색5 3 2 2 2 2" xfId="881" xr:uid="{00000000-0005-0000-0000-000016020000}"/>
    <cellStyle name="20% - 강조색5 3 2 2 2 2 2" xfId="1661" xr:uid="{00000000-0005-0000-0000-000017020000}"/>
    <cellStyle name="20% - 강조색5 3 2 2 2 3" xfId="1271" xr:uid="{00000000-0005-0000-0000-000018020000}"/>
    <cellStyle name="20% - 강조색5 3 2 2 3" xfId="685" xr:uid="{00000000-0005-0000-0000-000019020000}"/>
    <cellStyle name="20% - 강조색5 3 2 2 3 2" xfId="1466" xr:uid="{00000000-0005-0000-0000-00001A020000}"/>
    <cellStyle name="20% - 강조색5 3 2 2 4" xfId="1076" xr:uid="{00000000-0005-0000-0000-00001B020000}"/>
    <cellStyle name="20% - 강조색5 3 2 3" xfId="373" xr:uid="{00000000-0005-0000-0000-00001C020000}"/>
    <cellStyle name="20% - 강조색5 3 2 3 2" xfId="764" xr:uid="{00000000-0005-0000-0000-00001D020000}"/>
    <cellStyle name="20% - 강조색5 3 2 3 2 2" xfId="1544" xr:uid="{00000000-0005-0000-0000-00001E020000}"/>
    <cellStyle name="20% - 강조색5 3 2 3 3" xfId="1154" xr:uid="{00000000-0005-0000-0000-00001F020000}"/>
    <cellStyle name="20% - 강조색5 3 2 4" xfId="568" xr:uid="{00000000-0005-0000-0000-000020020000}"/>
    <cellStyle name="20% - 강조색5 3 2 4 2" xfId="1349" xr:uid="{00000000-0005-0000-0000-000021020000}"/>
    <cellStyle name="20% - 강조색5 3 2 5" xfId="959" xr:uid="{00000000-0005-0000-0000-000022020000}"/>
    <cellStyle name="20% - 강조색5 3 3" xfId="217" xr:uid="{00000000-0005-0000-0000-000023020000}"/>
    <cellStyle name="20% - 강조색5 3 3 2" xfId="412" xr:uid="{00000000-0005-0000-0000-000024020000}"/>
    <cellStyle name="20% - 강조색5 3 3 2 2" xfId="803" xr:uid="{00000000-0005-0000-0000-000025020000}"/>
    <cellStyle name="20% - 강조색5 3 3 2 2 2" xfId="1583" xr:uid="{00000000-0005-0000-0000-000026020000}"/>
    <cellStyle name="20% - 강조색5 3 3 2 3" xfId="1193" xr:uid="{00000000-0005-0000-0000-000027020000}"/>
    <cellStyle name="20% - 강조색5 3 3 3" xfId="607" xr:uid="{00000000-0005-0000-0000-000028020000}"/>
    <cellStyle name="20% - 강조색5 3 3 3 2" xfId="1388" xr:uid="{00000000-0005-0000-0000-000029020000}"/>
    <cellStyle name="20% - 강조색5 3 3 4" xfId="998" xr:uid="{00000000-0005-0000-0000-00002A020000}"/>
    <cellStyle name="20% - 강조색5 3 4" xfId="256" xr:uid="{00000000-0005-0000-0000-00002B020000}"/>
    <cellStyle name="20% - 강조색5 3 4 2" xfId="451" xr:uid="{00000000-0005-0000-0000-00002C020000}"/>
    <cellStyle name="20% - 강조색5 3 4 2 2" xfId="842" xr:uid="{00000000-0005-0000-0000-00002D020000}"/>
    <cellStyle name="20% - 강조색5 3 4 2 2 2" xfId="1622" xr:uid="{00000000-0005-0000-0000-00002E020000}"/>
    <cellStyle name="20% - 강조색5 3 4 2 3" xfId="1232" xr:uid="{00000000-0005-0000-0000-00002F020000}"/>
    <cellStyle name="20% - 강조색5 3 4 3" xfId="646" xr:uid="{00000000-0005-0000-0000-000030020000}"/>
    <cellStyle name="20% - 강조색5 3 4 3 2" xfId="1427" xr:uid="{00000000-0005-0000-0000-000031020000}"/>
    <cellStyle name="20% - 강조색5 3 4 4" xfId="1037" xr:uid="{00000000-0005-0000-0000-000032020000}"/>
    <cellStyle name="20% - 강조색5 3 5" xfId="334" xr:uid="{00000000-0005-0000-0000-000033020000}"/>
    <cellStyle name="20% - 강조색5 3 5 2" xfId="725" xr:uid="{00000000-0005-0000-0000-000034020000}"/>
    <cellStyle name="20% - 강조색5 3 5 2 2" xfId="1505" xr:uid="{00000000-0005-0000-0000-000035020000}"/>
    <cellStyle name="20% - 강조색5 3 5 3" xfId="1115" xr:uid="{00000000-0005-0000-0000-000036020000}"/>
    <cellStyle name="20% - 강조색5 3 6" xfId="529" xr:uid="{00000000-0005-0000-0000-000037020000}"/>
    <cellStyle name="20% - 강조색5 3 6 2" xfId="1310" xr:uid="{00000000-0005-0000-0000-000038020000}"/>
    <cellStyle name="20% - 강조색5 3 7" xfId="920" xr:uid="{00000000-0005-0000-0000-000039020000}"/>
    <cellStyle name="20% - 강조색5 4" xfId="152" xr:uid="{00000000-0005-0000-0000-00003A020000}"/>
    <cellStyle name="20% - 강조색5 4 2" xfId="191" xr:uid="{00000000-0005-0000-0000-00003B020000}"/>
    <cellStyle name="20% - 강조색5 4 2 2" xfId="308" xr:uid="{00000000-0005-0000-0000-00003C020000}"/>
    <cellStyle name="20% - 강조색5 4 2 2 2" xfId="503" xr:uid="{00000000-0005-0000-0000-00003D020000}"/>
    <cellStyle name="20% - 강조색5 4 2 2 2 2" xfId="894" xr:uid="{00000000-0005-0000-0000-00003E020000}"/>
    <cellStyle name="20% - 강조색5 4 2 2 2 2 2" xfId="1674" xr:uid="{00000000-0005-0000-0000-00003F020000}"/>
    <cellStyle name="20% - 강조색5 4 2 2 2 3" xfId="1284" xr:uid="{00000000-0005-0000-0000-000040020000}"/>
    <cellStyle name="20% - 강조색5 4 2 2 3" xfId="698" xr:uid="{00000000-0005-0000-0000-000041020000}"/>
    <cellStyle name="20% - 강조색5 4 2 2 3 2" xfId="1479" xr:uid="{00000000-0005-0000-0000-000042020000}"/>
    <cellStyle name="20% - 강조색5 4 2 2 4" xfId="1089" xr:uid="{00000000-0005-0000-0000-000043020000}"/>
    <cellStyle name="20% - 강조색5 4 2 3" xfId="386" xr:uid="{00000000-0005-0000-0000-000044020000}"/>
    <cellStyle name="20% - 강조색5 4 2 3 2" xfId="777" xr:uid="{00000000-0005-0000-0000-000045020000}"/>
    <cellStyle name="20% - 강조색5 4 2 3 2 2" xfId="1557" xr:uid="{00000000-0005-0000-0000-000046020000}"/>
    <cellStyle name="20% - 강조색5 4 2 3 3" xfId="1167" xr:uid="{00000000-0005-0000-0000-000047020000}"/>
    <cellStyle name="20% - 강조색5 4 2 4" xfId="581" xr:uid="{00000000-0005-0000-0000-000048020000}"/>
    <cellStyle name="20% - 강조색5 4 2 4 2" xfId="1362" xr:uid="{00000000-0005-0000-0000-000049020000}"/>
    <cellStyle name="20% - 강조색5 4 2 5" xfId="972" xr:uid="{00000000-0005-0000-0000-00004A020000}"/>
    <cellStyle name="20% - 강조색5 4 3" xfId="230" xr:uid="{00000000-0005-0000-0000-00004B020000}"/>
    <cellStyle name="20% - 강조색5 4 3 2" xfId="425" xr:uid="{00000000-0005-0000-0000-00004C020000}"/>
    <cellStyle name="20% - 강조색5 4 3 2 2" xfId="816" xr:uid="{00000000-0005-0000-0000-00004D020000}"/>
    <cellStyle name="20% - 강조색5 4 3 2 2 2" xfId="1596" xr:uid="{00000000-0005-0000-0000-00004E020000}"/>
    <cellStyle name="20% - 강조색5 4 3 2 3" xfId="1206" xr:uid="{00000000-0005-0000-0000-00004F020000}"/>
    <cellStyle name="20% - 강조색5 4 3 3" xfId="620" xr:uid="{00000000-0005-0000-0000-000050020000}"/>
    <cellStyle name="20% - 강조색5 4 3 3 2" xfId="1401" xr:uid="{00000000-0005-0000-0000-000051020000}"/>
    <cellStyle name="20% - 강조색5 4 3 4" xfId="1011" xr:uid="{00000000-0005-0000-0000-000052020000}"/>
    <cellStyle name="20% - 강조색5 4 4" xfId="269" xr:uid="{00000000-0005-0000-0000-000053020000}"/>
    <cellStyle name="20% - 강조색5 4 4 2" xfId="464" xr:uid="{00000000-0005-0000-0000-000054020000}"/>
    <cellStyle name="20% - 강조색5 4 4 2 2" xfId="855" xr:uid="{00000000-0005-0000-0000-000055020000}"/>
    <cellStyle name="20% - 강조색5 4 4 2 2 2" xfId="1635" xr:uid="{00000000-0005-0000-0000-000056020000}"/>
    <cellStyle name="20% - 강조색5 4 4 2 3" xfId="1245" xr:uid="{00000000-0005-0000-0000-000057020000}"/>
    <cellStyle name="20% - 강조색5 4 4 3" xfId="659" xr:uid="{00000000-0005-0000-0000-000058020000}"/>
    <cellStyle name="20% - 강조색5 4 4 3 2" xfId="1440" xr:uid="{00000000-0005-0000-0000-000059020000}"/>
    <cellStyle name="20% - 강조색5 4 4 4" xfId="1050" xr:uid="{00000000-0005-0000-0000-00005A020000}"/>
    <cellStyle name="20% - 강조색5 4 5" xfId="347" xr:uid="{00000000-0005-0000-0000-00005B020000}"/>
    <cellStyle name="20% - 강조색5 4 5 2" xfId="738" xr:uid="{00000000-0005-0000-0000-00005C020000}"/>
    <cellStyle name="20% - 강조색5 4 5 2 2" xfId="1518" xr:uid="{00000000-0005-0000-0000-00005D020000}"/>
    <cellStyle name="20% - 강조색5 4 5 3" xfId="1128" xr:uid="{00000000-0005-0000-0000-00005E020000}"/>
    <cellStyle name="20% - 강조색5 4 6" xfId="542" xr:uid="{00000000-0005-0000-0000-00005F020000}"/>
    <cellStyle name="20% - 강조색5 4 6 2" xfId="1323" xr:uid="{00000000-0005-0000-0000-000060020000}"/>
    <cellStyle name="20% - 강조색5 4 7" xfId="933" xr:uid="{00000000-0005-0000-0000-000061020000}"/>
    <cellStyle name="20% - 강조색6" xfId="6" builtinId="50" customBuiltin="1"/>
    <cellStyle name="20% - 강조색6 2" xfId="85" xr:uid="{00000000-0005-0000-0000-000063020000}"/>
    <cellStyle name="20% - 강조색6 2 2" xfId="103" xr:uid="{00000000-0005-0000-0000-000064020000}"/>
    <cellStyle name="20% - 강조색6 2 3" xfId="167" xr:uid="{00000000-0005-0000-0000-000065020000}"/>
    <cellStyle name="20% - 강조색6 2 3 2" xfId="284" xr:uid="{00000000-0005-0000-0000-000066020000}"/>
    <cellStyle name="20% - 강조색6 2 3 2 2" xfId="479" xr:uid="{00000000-0005-0000-0000-000067020000}"/>
    <cellStyle name="20% - 강조색6 2 3 2 2 2" xfId="870" xr:uid="{00000000-0005-0000-0000-000068020000}"/>
    <cellStyle name="20% - 강조색6 2 3 2 2 2 2" xfId="1650" xr:uid="{00000000-0005-0000-0000-000069020000}"/>
    <cellStyle name="20% - 강조색6 2 3 2 2 3" xfId="1260" xr:uid="{00000000-0005-0000-0000-00006A020000}"/>
    <cellStyle name="20% - 강조색6 2 3 2 3" xfId="674" xr:uid="{00000000-0005-0000-0000-00006B020000}"/>
    <cellStyle name="20% - 강조색6 2 3 2 3 2" xfId="1455" xr:uid="{00000000-0005-0000-0000-00006C020000}"/>
    <cellStyle name="20% - 강조색6 2 3 2 4" xfId="1065" xr:uid="{00000000-0005-0000-0000-00006D020000}"/>
    <cellStyle name="20% - 강조색6 2 3 3" xfId="362" xr:uid="{00000000-0005-0000-0000-00006E020000}"/>
    <cellStyle name="20% - 강조색6 2 3 3 2" xfId="753" xr:uid="{00000000-0005-0000-0000-00006F020000}"/>
    <cellStyle name="20% - 강조색6 2 3 3 2 2" xfId="1533" xr:uid="{00000000-0005-0000-0000-000070020000}"/>
    <cellStyle name="20% - 강조색6 2 3 3 3" xfId="1143" xr:uid="{00000000-0005-0000-0000-000071020000}"/>
    <cellStyle name="20% - 강조색6 2 3 4" xfId="557" xr:uid="{00000000-0005-0000-0000-000072020000}"/>
    <cellStyle name="20% - 강조색6 2 3 4 2" xfId="1338" xr:uid="{00000000-0005-0000-0000-000073020000}"/>
    <cellStyle name="20% - 강조색6 2 3 5" xfId="948" xr:uid="{00000000-0005-0000-0000-000074020000}"/>
    <cellStyle name="20% - 강조색6 2 4" xfId="206" xr:uid="{00000000-0005-0000-0000-000075020000}"/>
    <cellStyle name="20% - 강조색6 2 4 2" xfId="401" xr:uid="{00000000-0005-0000-0000-000076020000}"/>
    <cellStyle name="20% - 강조색6 2 4 2 2" xfId="792" xr:uid="{00000000-0005-0000-0000-000077020000}"/>
    <cellStyle name="20% - 강조색6 2 4 2 2 2" xfId="1572" xr:uid="{00000000-0005-0000-0000-000078020000}"/>
    <cellStyle name="20% - 강조색6 2 4 2 3" xfId="1182" xr:uid="{00000000-0005-0000-0000-000079020000}"/>
    <cellStyle name="20% - 강조색6 2 4 3" xfId="596" xr:uid="{00000000-0005-0000-0000-00007A020000}"/>
    <cellStyle name="20% - 강조색6 2 4 3 2" xfId="1377" xr:uid="{00000000-0005-0000-0000-00007B020000}"/>
    <cellStyle name="20% - 강조색6 2 4 4" xfId="987" xr:uid="{00000000-0005-0000-0000-00007C020000}"/>
    <cellStyle name="20% - 강조색6 2 5" xfId="245" xr:uid="{00000000-0005-0000-0000-00007D020000}"/>
    <cellStyle name="20% - 강조색6 2 5 2" xfId="440" xr:uid="{00000000-0005-0000-0000-00007E020000}"/>
    <cellStyle name="20% - 강조색6 2 5 2 2" xfId="831" xr:uid="{00000000-0005-0000-0000-00007F020000}"/>
    <cellStyle name="20% - 강조색6 2 5 2 2 2" xfId="1611" xr:uid="{00000000-0005-0000-0000-000080020000}"/>
    <cellStyle name="20% - 강조색6 2 5 2 3" xfId="1221" xr:uid="{00000000-0005-0000-0000-000081020000}"/>
    <cellStyle name="20% - 강조색6 2 5 3" xfId="635" xr:uid="{00000000-0005-0000-0000-000082020000}"/>
    <cellStyle name="20% - 강조색6 2 5 3 2" xfId="1416" xr:uid="{00000000-0005-0000-0000-000083020000}"/>
    <cellStyle name="20% - 강조색6 2 5 4" xfId="1026" xr:uid="{00000000-0005-0000-0000-000084020000}"/>
    <cellStyle name="20% - 강조색6 2 6" xfId="323" xr:uid="{00000000-0005-0000-0000-000085020000}"/>
    <cellStyle name="20% - 강조색6 2 6 2" xfId="714" xr:uid="{00000000-0005-0000-0000-000086020000}"/>
    <cellStyle name="20% - 강조색6 2 6 2 2" xfId="1494" xr:uid="{00000000-0005-0000-0000-000087020000}"/>
    <cellStyle name="20% - 강조색6 2 6 3" xfId="1104" xr:uid="{00000000-0005-0000-0000-000088020000}"/>
    <cellStyle name="20% - 강조색6 2 7" xfId="518" xr:uid="{00000000-0005-0000-0000-000089020000}"/>
    <cellStyle name="20% - 강조색6 2 7 2" xfId="1299" xr:uid="{00000000-0005-0000-0000-00008A020000}"/>
    <cellStyle name="20% - 강조색6 2 8" xfId="909" xr:uid="{00000000-0005-0000-0000-00008B020000}"/>
    <cellStyle name="20% - 강조색6 3" xfId="141" xr:uid="{00000000-0005-0000-0000-00008C020000}"/>
    <cellStyle name="20% - 강조색6 3 2" xfId="180" xr:uid="{00000000-0005-0000-0000-00008D020000}"/>
    <cellStyle name="20% - 강조색6 3 2 2" xfId="297" xr:uid="{00000000-0005-0000-0000-00008E020000}"/>
    <cellStyle name="20% - 강조색6 3 2 2 2" xfId="492" xr:uid="{00000000-0005-0000-0000-00008F020000}"/>
    <cellStyle name="20% - 강조색6 3 2 2 2 2" xfId="883" xr:uid="{00000000-0005-0000-0000-000090020000}"/>
    <cellStyle name="20% - 강조색6 3 2 2 2 2 2" xfId="1663" xr:uid="{00000000-0005-0000-0000-000091020000}"/>
    <cellStyle name="20% - 강조색6 3 2 2 2 3" xfId="1273" xr:uid="{00000000-0005-0000-0000-000092020000}"/>
    <cellStyle name="20% - 강조색6 3 2 2 3" xfId="687" xr:uid="{00000000-0005-0000-0000-000093020000}"/>
    <cellStyle name="20% - 강조색6 3 2 2 3 2" xfId="1468" xr:uid="{00000000-0005-0000-0000-000094020000}"/>
    <cellStyle name="20% - 강조색6 3 2 2 4" xfId="1078" xr:uid="{00000000-0005-0000-0000-000095020000}"/>
    <cellStyle name="20% - 강조색6 3 2 3" xfId="375" xr:uid="{00000000-0005-0000-0000-000096020000}"/>
    <cellStyle name="20% - 강조색6 3 2 3 2" xfId="766" xr:uid="{00000000-0005-0000-0000-000097020000}"/>
    <cellStyle name="20% - 강조색6 3 2 3 2 2" xfId="1546" xr:uid="{00000000-0005-0000-0000-000098020000}"/>
    <cellStyle name="20% - 강조색6 3 2 3 3" xfId="1156" xr:uid="{00000000-0005-0000-0000-000099020000}"/>
    <cellStyle name="20% - 강조색6 3 2 4" xfId="570" xr:uid="{00000000-0005-0000-0000-00009A020000}"/>
    <cellStyle name="20% - 강조색6 3 2 4 2" xfId="1351" xr:uid="{00000000-0005-0000-0000-00009B020000}"/>
    <cellStyle name="20% - 강조색6 3 2 5" xfId="961" xr:uid="{00000000-0005-0000-0000-00009C020000}"/>
    <cellStyle name="20% - 강조색6 3 3" xfId="219" xr:uid="{00000000-0005-0000-0000-00009D020000}"/>
    <cellStyle name="20% - 강조색6 3 3 2" xfId="414" xr:uid="{00000000-0005-0000-0000-00009E020000}"/>
    <cellStyle name="20% - 강조색6 3 3 2 2" xfId="805" xr:uid="{00000000-0005-0000-0000-00009F020000}"/>
    <cellStyle name="20% - 강조색6 3 3 2 2 2" xfId="1585" xr:uid="{00000000-0005-0000-0000-0000A0020000}"/>
    <cellStyle name="20% - 강조색6 3 3 2 3" xfId="1195" xr:uid="{00000000-0005-0000-0000-0000A1020000}"/>
    <cellStyle name="20% - 강조색6 3 3 3" xfId="609" xr:uid="{00000000-0005-0000-0000-0000A2020000}"/>
    <cellStyle name="20% - 강조색6 3 3 3 2" xfId="1390" xr:uid="{00000000-0005-0000-0000-0000A3020000}"/>
    <cellStyle name="20% - 강조색6 3 3 4" xfId="1000" xr:uid="{00000000-0005-0000-0000-0000A4020000}"/>
    <cellStyle name="20% - 강조색6 3 4" xfId="258" xr:uid="{00000000-0005-0000-0000-0000A5020000}"/>
    <cellStyle name="20% - 강조색6 3 4 2" xfId="453" xr:uid="{00000000-0005-0000-0000-0000A6020000}"/>
    <cellStyle name="20% - 강조색6 3 4 2 2" xfId="844" xr:uid="{00000000-0005-0000-0000-0000A7020000}"/>
    <cellStyle name="20% - 강조색6 3 4 2 2 2" xfId="1624" xr:uid="{00000000-0005-0000-0000-0000A8020000}"/>
    <cellStyle name="20% - 강조색6 3 4 2 3" xfId="1234" xr:uid="{00000000-0005-0000-0000-0000A9020000}"/>
    <cellStyle name="20% - 강조색6 3 4 3" xfId="648" xr:uid="{00000000-0005-0000-0000-0000AA020000}"/>
    <cellStyle name="20% - 강조색6 3 4 3 2" xfId="1429" xr:uid="{00000000-0005-0000-0000-0000AB020000}"/>
    <cellStyle name="20% - 강조색6 3 4 4" xfId="1039" xr:uid="{00000000-0005-0000-0000-0000AC020000}"/>
    <cellStyle name="20% - 강조색6 3 5" xfId="336" xr:uid="{00000000-0005-0000-0000-0000AD020000}"/>
    <cellStyle name="20% - 강조색6 3 5 2" xfId="727" xr:uid="{00000000-0005-0000-0000-0000AE020000}"/>
    <cellStyle name="20% - 강조색6 3 5 2 2" xfId="1507" xr:uid="{00000000-0005-0000-0000-0000AF020000}"/>
    <cellStyle name="20% - 강조색6 3 5 3" xfId="1117" xr:uid="{00000000-0005-0000-0000-0000B0020000}"/>
    <cellStyle name="20% - 강조색6 3 6" xfId="531" xr:uid="{00000000-0005-0000-0000-0000B1020000}"/>
    <cellStyle name="20% - 강조색6 3 6 2" xfId="1312" xr:uid="{00000000-0005-0000-0000-0000B2020000}"/>
    <cellStyle name="20% - 강조색6 3 7" xfId="922" xr:uid="{00000000-0005-0000-0000-0000B3020000}"/>
    <cellStyle name="20% - 강조색6 4" xfId="154" xr:uid="{00000000-0005-0000-0000-0000B4020000}"/>
    <cellStyle name="20% - 강조색6 4 2" xfId="193" xr:uid="{00000000-0005-0000-0000-0000B5020000}"/>
    <cellStyle name="20% - 강조색6 4 2 2" xfId="310" xr:uid="{00000000-0005-0000-0000-0000B6020000}"/>
    <cellStyle name="20% - 강조색6 4 2 2 2" xfId="505" xr:uid="{00000000-0005-0000-0000-0000B7020000}"/>
    <cellStyle name="20% - 강조색6 4 2 2 2 2" xfId="896" xr:uid="{00000000-0005-0000-0000-0000B8020000}"/>
    <cellStyle name="20% - 강조색6 4 2 2 2 2 2" xfId="1676" xr:uid="{00000000-0005-0000-0000-0000B9020000}"/>
    <cellStyle name="20% - 강조색6 4 2 2 2 3" xfId="1286" xr:uid="{00000000-0005-0000-0000-0000BA020000}"/>
    <cellStyle name="20% - 강조색6 4 2 2 3" xfId="700" xr:uid="{00000000-0005-0000-0000-0000BB020000}"/>
    <cellStyle name="20% - 강조색6 4 2 2 3 2" xfId="1481" xr:uid="{00000000-0005-0000-0000-0000BC020000}"/>
    <cellStyle name="20% - 강조색6 4 2 2 4" xfId="1091" xr:uid="{00000000-0005-0000-0000-0000BD020000}"/>
    <cellStyle name="20% - 강조색6 4 2 3" xfId="388" xr:uid="{00000000-0005-0000-0000-0000BE020000}"/>
    <cellStyle name="20% - 강조색6 4 2 3 2" xfId="779" xr:uid="{00000000-0005-0000-0000-0000BF020000}"/>
    <cellStyle name="20% - 강조색6 4 2 3 2 2" xfId="1559" xr:uid="{00000000-0005-0000-0000-0000C0020000}"/>
    <cellStyle name="20% - 강조색6 4 2 3 3" xfId="1169" xr:uid="{00000000-0005-0000-0000-0000C1020000}"/>
    <cellStyle name="20% - 강조색6 4 2 4" xfId="583" xr:uid="{00000000-0005-0000-0000-0000C2020000}"/>
    <cellStyle name="20% - 강조색6 4 2 4 2" xfId="1364" xr:uid="{00000000-0005-0000-0000-0000C3020000}"/>
    <cellStyle name="20% - 강조색6 4 2 5" xfId="974" xr:uid="{00000000-0005-0000-0000-0000C4020000}"/>
    <cellStyle name="20% - 강조색6 4 3" xfId="232" xr:uid="{00000000-0005-0000-0000-0000C5020000}"/>
    <cellStyle name="20% - 강조색6 4 3 2" xfId="427" xr:uid="{00000000-0005-0000-0000-0000C6020000}"/>
    <cellStyle name="20% - 강조색6 4 3 2 2" xfId="818" xr:uid="{00000000-0005-0000-0000-0000C7020000}"/>
    <cellStyle name="20% - 강조색6 4 3 2 2 2" xfId="1598" xr:uid="{00000000-0005-0000-0000-0000C8020000}"/>
    <cellStyle name="20% - 강조색6 4 3 2 3" xfId="1208" xr:uid="{00000000-0005-0000-0000-0000C9020000}"/>
    <cellStyle name="20% - 강조색6 4 3 3" xfId="622" xr:uid="{00000000-0005-0000-0000-0000CA020000}"/>
    <cellStyle name="20% - 강조색6 4 3 3 2" xfId="1403" xr:uid="{00000000-0005-0000-0000-0000CB020000}"/>
    <cellStyle name="20% - 강조색6 4 3 4" xfId="1013" xr:uid="{00000000-0005-0000-0000-0000CC020000}"/>
    <cellStyle name="20% - 강조색6 4 4" xfId="271" xr:uid="{00000000-0005-0000-0000-0000CD020000}"/>
    <cellStyle name="20% - 강조색6 4 4 2" xfId="466" xr:uid="{00000000-0005-0000-0000-0000CE020000}"/>
    <cellStyle name="20% - 강조색6 4 4 2 2" xfId="857" xr:uid="{00000000-0005-0000-0000-0000CF020000}"/>
    <cellStyle name="20% - 강조색6 4 4 2 2 2" xfId="1637" xr:uid="{00000000-0005-0000-0000-0000D0020000}"/>
    <cellStyle name="20% - 강조색6 4 4 2 3" xfId="1247" xr:uid="{00000000-0005-0000-0000-0000D1020000}"/>
    <cellStyle name="20% - 강조색6 4 4 3" xfId="661" xr:uid="{00000000-0005-0000-0000-0000D2020000}"/>
    <cellStyle name="20% - 강조색6 4 4 3 2" xfId="1442" xr:uid="{00000000-0005-0000-0000-0000D3020000}"/>
    <cellStyle name="20% - 강조색6 4 4 4" xfId="1052" xr:uid="{00000000-0005-0000-0000-0000D4020000}"/>
    <cellStyle name="20% - 강조색6 4 5" xfId="349" xr:uid="{00000000-0005-0000-0000-0000D5020000}"/>
    <cellStyle name="20% - 강조색6 4 5 2" xfId="740" xr:uid="{00000000-0005-0000-0000-0000D6020000}"/>
    <cellStyle name="20% - 강조색6 4 5 2 2" xfId="1520" xr:uid="{00000000-0005-0000-0000-0000D7020000}"/>
    <cellStyle name="20% - 강조색6 4 5 3" xfId="1130" xr:uid="{00000000-0005-0000-0000-0000D8020000}"/>
    <cellStyle name="20% - 강조색6 4 6" xfId="544" xr:uid="{00000000-0005-0000-0000-0000D9020000}"/>
    <cellStyle name="20% - 강조색6 4 6 2" xfId="1325" xr:uid="{00000000-0005-0000-0000-0000DA020000}"/>
    <cellStyle name="20% - 강조색6 4 7" xfId="935" xr:uid="{00000000-0005-0000-0000-0000DB020000}"/>
    <cellStyle name="40% - 강조색1" xfId="7" builtinId="31" customBuiltin="1"/>
    <cellStyle name="40% - 강조색1 2" xfId="68" xr:uid="{00000000-0005-0000-0000-0000DD020000}"/>
    <cellStyle name="40% - 강조색1 2 2" xfId="101" xr:uid="{00000000-0005-0000-0000-0000DE020000}"/>
    <cellStyle name="40% - 강조색1 2 3" xfId="159" xr:uid="{00000000-0005-0000-0000-0000DF020000}"/>
    <cellStyle name="40% - 강조색1 2 3 2" xfId="276" xr:uid="{00000000-0005-0000-0000-0000E0020000}"/>
    <cellStyle name="40% - 강조색1 2 3 2 2" xfId="471" xr:uid="{00000000-0005-0000-0000-0000E1020000}"/>
    <cellStyle name="40% - 강조색1 2 3 2 2 2" xfId="862" xr:uid="{00000000-0005-0000-0000-0000E2020000}"/>
    <cellStyle name="40% - 강조색1 2 3 2 2 2 2" xfId="1642" xr:uid="{00000000-0005-0000-0000-0000E3020000}"/>
    <cellStyle name="40% - 강조색1 2 3 2 2 3" xfId="1252" xr:uid="{00000000-0005-0000-0000-0000E4020000}"/>
    <cellStyle name="40% - 강조색1 2 3 2 3" xfId="666" xr:uid="{00000000-0005-0000-0000-0000E5020000}"/>
    <cellStyle name="40% - 강조색1 2 3 2 3 2" xfId="1447" xr:uid="{00000000-0005-0000-0000-0000E6020000}"/>
    <cellStyle name="40% - 강조색1 2 3 2 4" xfId="1057" xr:uid="{00000000-0005-0000-0000-0000E7020000}"/>
    <cellStyle name="40% - 강조색1 2 3 3" xfId="354" xr:uid="{00000000-0005-0000-0000-0000E8020000}"/>
    <cellStyle name="40% - 강조색1 2 3 3 2" xfId="745" xr:uid="{00000000-0005-0000-0000-0000E9020000}"/>
    <cellStyle name="40% - 강조색1 2 3 3 2 2" xfId="1525" xr:uid="{00000000-0005-0000-0000-0000EA020000}"/>
    <cellStyle name="40% - 강조색1 2 3 3 3" xfId="1135" xr:uid="{00000000-0005-0000-0000-0000EB020000}"/>
    <cellStyle name="40% - 강조색1 2 3 4" xfId="549" xr:uid="{00000000-0005-0000-0000-0000EC020000}"/>
    <cellStyle name="40% - 강조색1 2 3 4 2" xfId="1330" xr:uid="{00000000-0005-0000-0000-0000ED020000}"/>
    <cellStyle name="40% - 강조색1 2 3 5" xfId="940" xr:uid="{00000000-0005-0000-0000-0000EE020000}"/>
    <cellStyle name="40% - 강조색1 2 4" xfId="198" xr:uid="{00000000-0005-0000-0000-0000EF020000}"/>
    <cellStyle name="40% - 강조색1 2 4 2" xfId="393" xr:uid="{00000000-0005-0000-0000-0000F0020000}"/>
    <cellStyle name="40% - 강조색1 2 4 2 2" xfId="784" xr:uid="{00000000-0005-0000-0000-0000F1020000}"/>
    <cellStyle name="40% - 강조색1 2 4 2 2 2" xfId="1564" xr:uid="{00000000-0005-0000-0000-0000F2020000}"/>
    <cellStyle name="40% - 강조색1 2 4 2 3" xfId="1174" xr:uid="{00000000-0005-0000-0000-0000F3020000}"/>
    <cellStyle name="40% - 강조색1 2 4 3" xfId="588" xr:uid="{00000000-0005-0000-0000-0000F4020000}"/>
    <cellStyle name="40% - 강조색1 2 4 3 2" xfId="1369" xr:uid="{00000000-0005-0000-0000-0000F5020000}"/>
    <cellStyle name="40% - 강조색1 2 4 4" xfId="979" xr:uid="{00000000-0005-0000-0000-0000F6020000}"/>
    <cellStyle name="40% - 강조색1 2 5" xfId="237" xr:uid="{00000000-0005-0000-0000-0000F7020000}"/>
    <cellStyle name="40% - 강조색1 2 5 2" xfId="432" xr:uid="{00000000-0005-0000-0000-0000F8020000}"/>
    <cellStyle name="40% - 강조색1 2 5 2 2" xfId="823" xr:uid="{00000000-0005-0000-0000-0000F9020000}"/>
    <cellStyle name="40% - 강조색1 2 5 2 2 2" xfId="1603" xr:uid="{00000000-0005-0000-0000-0000FA020000}"/>
    <cellStyle name="40% - 강조색1 2 5 2 3" xfId="1213" xr:uid="{00000000-0005-0000-0000-0000FB020000}"/>
    <cellStyle name="40% - 강조색1 2 5 3" xfId="627" xr:uid="{00000000-0005-0000-0000-0000FC020000}"/>
    <cellStyle name="40% - 강조색1 2 5 3 2" xfId="1408" xr:uid="{00000000-0005-0000-0000-0000FD020000}"/>
    <cellStyle name="40% - 강조색1 2 5 4" xfId="1018" xr:uid="{00000000-0005-0000-0000-0000FE020000}"/>
    <cellStyle name="40% - 강조색1 2 6" xfId="315" xr:uid="{00000000-0005-0000-0000-0000FF020000}"/>
    <cellStyle name="40% - 강조색1 2 6 2" xfId="706" xr:uid="{00000000-0005-0000-0000-000000030000}"/>
    <cellStyle name="40% - 강조색1 2 6 2 2" xfId="1486" xr:uid="{00000000-0005-0000-0000-000001030000}"/>
    <cellStyle name="40% - 강조색1 2 6 3" xfId="1096" xr:uid="{00000000-0005-0000-0000-000002030000}"/>
    <cellStyle name="40% - 강조색1 2 7" xfId="510" xr:uid="{00000000-0005-0000-0000-000003030000}"/>
    <cellStyle name="40% - 강조색1 2 7 2" xfId="1291" xr:uid="{00000000-0005-0000-0000-000004030000}"/>
    <cellStyle name="40% - 강조색1 2 8" xfId="901" xr:uid="{00000000-0005-0000-0000-000005030000}"/>
    <cellStyle name="40% - 강조색1 3" xfId="132" xr:uid="{00000000-0005-0000-0000-000006030000}"/>
    <cellStyle name="40% - 강조색1 3 2" xfId="171" xr:uid="{00000000-0005-0000-0000-000007030000}"/>
    <cellStyle name="40% - 강조색1 3 2 2" xfId="288" xr:uid="{00000000-0005-0000-0000-000008030000}"/>
    <cellStyle name="40% - 강조색1 3 2 2 2" xfId="483" xr:uid="{00000000-0005-0000-0000-000009030000}"/>
    <cellStyle name="40% - 강조색1 3 2 2 2 2" xfId="874" xr:uid="{00000000-0005-0000-0000-00000A030000}"/>
    <cellStyle name="40% - 강조색1 3 2 2 2 2 2" xfId="1654" xr:uid="{00000000-0005-0000-0000-00000B030000}"/>
    <cellStyle name="40% - 강조색1 3 2 2 2 3" xfId="1264" xr:uid="{00000000-0005-0000-0000-00000C030000}"/>
    <cellStyle name="40% - 강조색1 3 2 2 3" xfId="678" xr:uid="{00000000-0005-0000-0000-00000D030000}"/>
    <cellStyle name="40% - 강조색1 3 2 2 3 2" xfId="1459" xr:uid="{00000000-0005-0000-0000-00000E030000}"/>
    <cellStyle name="40% - 강조색1 3 2 2 4" xfId="1069" xr:uid="{00000000-0005-0000-0000-00000F030000}"/>
    <cellStyle name="40% - 강조색1 3 2 3" xfId="366" xr:uid="{00000000-0005-0000-0000-000010030000}"/>
    <cellStyle name="40% - 강조색1 3 2 3 2" xfId="757" xr:uid="{00000000-0005-0000-0000-000011030000}"/>
    <cellStyle name="40% - 강조색1 3 2 3 2 2" xfId="1537" xr:uid="{00000000-0005-0000-0000-000012030000}"/>
    <cellStyle name="40% - 강조색1 3 2 3 3" xfId="1147" xr:uid="{00000000-0005-0000-0000-000013030000}"/>
    <cellStyle name="40% - 강조색1 3 2 4" xfId="561" xr:uid="{00000000-0005-0000-0000-000014030000}"/>
    <cellStyle name="40% - 강조색1 3 2 4 2" xfId="1342" xr:uid="{00000000-0005-0000-0000-000015030000}"/>
    <cellStyle name="40% - 강조색1 3 2 5" xfId="952" xr:uid="{00000000-0005-0000-0000-000016030000}"/>
    <cellStyle name="40% - 강조색1 3 3" xfId="210" xr:uid="{00000000-0005-0000-0000-000017030000}"/>
    <cellStyle name="40% - 강조색1 3 3 2" xfId="405" xr:uid="{00000000-0005-0000-0000-000018030000}"/>
    <cellStyle name="40% - 강조색1 3 3 2 2" xfId="796" xr:uid="{00000000-0005-0000-0000-000019030000}"/>
    <cellStyle name="40% - 강조색1 3 3 2 2 2" xfId="1576" xr:uid="{00000000-0005-0000-0000-00001A030000}"/>
    <cellStyle name="40% - 강조색1 3 3 2 3" xfId="1186" xr:uid="{00000000-0005-0000-0000-00001B030000}"/>
    <cellStyle name="40% - 강조색1 3 3 3" xfId="600" xr:uid="{00000000-0005-0000-0000-00001C030000}"/>
    <cellStyle name="40% - 강조색1 3 3 3 2" xfId="1381" xr:uid="{00000000-0005-0000-0000-00001D030000}"/>
    <cellStyle name="40% - 강조색1 3 3 4" xfId="991" xr:uid="{00000000-0005-0000-0000-00001E030000}"/>
    <cellStyle name="40% - 강조색1 3 4" xfId="249" xr:uid="{00000000-0005-0000-0000-00001F030000}"/>
    <cellStyle name="40% - 강조색1 3 4 2" xfId="444" xr:uid="{00000000-0005-0000-0000-000020030000}"/>
    <cellStyle name="40% - 강조색1 3 4 2 2" xfId="835" xr:uid="{00000000-0005-0000-0000-000021030000}"/>
    <cellStyle name="40% - 강조색1 3 4 2 2 2" xfId="1615" xr:uid="{00000000-0005-0000-0000-000022030000}"/>
    <cellStyle name="40% - 강조색1 3 4 2 3" xfId="1225" xr:uid="{00000000-0005-0000-0000-000023030000}"/>
    <cellStyle name="40% - 강조색1 3 4 3" xfId="639" xr:uid="{00000000-0005-0000-0000-000024030000}"/>
    <cellStyle name="40% - 강조색1 3 4 3 2" xfId="1420" xr:uid="{00000000-0005-0000-0000-000025030000}"/>
    <cellStyle name="40% - 강조색1 3 4 4" xfId="1030" xr:uid="{00000000-0005-0000-0000-000026030000}"/>
    <cellStyle name="40% - 강조색1 3 5" xfId="327" xr:uid="{00000000-0005-0000-0000-000027030000}"/>
    <cellStyle name="40% - 강조색1 3 5 2" xfId="718" xr:uid="{00000000-0005-0000-0000-000028030000}"/>
    <cellStyle name="40% - 강조색1 3 5 2 2" xfId="1498" xr:uid="{00000000-0005-0000-0000-000029030000}"/>
    <cellStyle name="40% - 강조색1 3 5 3" xfId="1108" xr:uid="{00000000-0005-0000-0000-00002A030000}"/>
    <cellStyle name="40% - 강조색1 3 6" xfId="522" xr:uid="{00000000-0005-0000-0000-00002B030000}"/>
    <cellStyle name="40% - 강조색1 3 6 2" xfId="1303" xr:uid="{00000000-0005-0000-0000-00002C030000}"/>
    <cellStyle name="40% - 강조색1 3 7" xfId="913" xr:uid="{00000000-0005-0000-0000-00002D030000}"/>
    <cellStyle name="40% - 강조색1 4" xfId="145" xr:uid="{00000000-0005-0000-0000-00002E030000}"/>
    <cellStyle name="40% - 강조색1 4 2" xfId="184" xr:uid="{00000000-0005-0000-0000-00002F030000}"/>
    <cellStyle name="40% - 강조색1 4 2 2" xfId="301" xr:uid="{00000000-0005-0000-0000-000030030000}"/>
    <cellStyle name="40% - 강조색1 4 2 2 2" xfId="496" xr:uid="{00000000-0005-0000-0000-000031030000}"/>
    <cellStyle name="40% - 강조색1 4 2 2 2 2" xfId="887" xr:uid="{00000000-0005-0000-0000-000032030000}"/>
    <cellStyle name="40% - 강조색1 4 2 2 2 2 2" xfId="1667" xr:uid="{00000000-0005-0000-0000-000033030000}"/>
    <cellStyle name="40% - 강조색1 4 2 2 2 3" xfId="1277" xr:uid="{00000000-0005-0000-0000-000034030000}"/>
    <cellStyle name="40% - 강조색1 4 2 2 3" xfId="691" xr:uid="{00000000-0005-0000-0000-000035030000}"/>
    <cellStyle name="40% - 강조색1 4 2 2 3 2" xfId="1472" xr:uid="{00000000-0005-0000-0000-000036030000}"/>
    <cellStyle name="40% - 강조색1 4 2 2 4" xfId="1082" xr:uid="{00000000-0005-0000-0000-000037030000}"/>
    <cellStyle name="40% - 강조색1 4 2 3" xfId="379" xr:uid="{00000000-0005-0000-0000-000038030000}"/>
    <cellStyle name="40% - 강조색1 4 2 3 2" xfId="770" xr:uid="{00000000-0005-0000-0000-000039030000}"/>
    <cellStyle name="40% - 강조색1 4 2 3 2 2" xfId="1550" xr:uid="{00000000-0005-0000-0000-00003A030000}"/>
    <cellStyle name="40% - 강조색1 4 2 3 3" xfId="1160" xr:uid="{00000000-0005-0000-0000-00003B030000}"/>
    <cellStyle name="40% - 강조색1 4 2 4" xfId="574" xr:uid="{00000000-0005-0000-0000-00003C030000}"/>
    <cellStyle name="40% - 강조색1 4 2 4 2" xfId="1355" xr:uid="{00000000-0005-0000-0000-00003D030000}"/>
    <cellStyle name="40% - 강조색1 4 2 5" xfId="965" xr:uid="{00000000-0005-0000-0000-00003E030000}"/>
    <cellStyle name="40% - 강조색1 4 3" xfId="223" xr:uid="{00000000-0005-0000-0000-00003F030000}"/>
    <cellStyle name="40% - 강조색1 4 3 2" xfId="418" xr:uid="{00000000-0005-0000-0000-000040030000}"/>
    <cellStyle name="40% - 강조색1 4 3 2 2" xfId="809" xr:uid="{00000000-0005-0000-0000-000041030000}"/>
    <cellStyle name="40% - 강조색1 4 3 2 2 2" xfId="1589" xr:uid="{00000000-0005-0000-0000-000042030000}"/>
    <cellStyle name="40% - 강조색1 4 3 2 3" xfId="1199" xr:uid="{00000000-0005-0000-0000-000043030000}"/>
    <cellStyle name="40% - 강조색1 4 3 3" xfId="613" xr:uid="{00000000-0005-0000-0000-000044030000}"/>
    <cellStyle name="40% - 강조색1 4 3 3 2" xfId="1394" xr:uid="{00000000-0005-0000-0000-000045030000}"/>
    <cellStyle name="40% - 강조색1 4 3 4" xfId="1004" xr:uid="{00000000-0005-0000-0000-000046030000}"/>
    <cellStyle name="40% - 강조색1 4 4" xfId="262" xr:uid="{00000000-0005-0000-0000-000047030000}"/>
    <cellStyle name="40% - 강조색1 4 4 2" xfId="457" xr:uid="{00000000-0005-0000-0000-000048030000}"/>
    <cellStyle name="40% - 강조색1 4 4 2 2" xfId="848" xr:uid="{00000000-0005-0000-0000-000049030000}"/>
    <cellStyle name="40% - 강조색1 4 4 2 2 2" xfId="1628" xr:uid="{00000000-0005-0000-0000-00004A030000}"/>
    <cellStyle name="40% - 강조색1 4 4 2 3" xfId="1238" xr:uid="{00000000-0005-0000-0000-00004B030000}"/>
    <cellStyle name="40% - 강조색1 4 4 3" xfId="652" xr:uid="{00000000-0005-0000-0000-00004C030000}"/>
    <cellStyle name="40% - 강조색1 4 4 3 2" xfId="1433" xr:uid="{00000000-0005-0000-0000-00004D030000}"/>
    <cellStyle name="40% - 강조색1 4 4 4" xfId="1043" xr:uid="{00000000-0005-0000-0000-00004E030000}"/>
    <cellStyle name="40% - 강조색1 4 5" xfId="340" xr:uid="{00000000-0005-0000-0000-00004F030000}"/>
    <cellStyle name="40% - 강조색1 4 5 2" xfId="731" xr:uid="{00000000-0005-0000-0000-000050030000}"/>
    <cellStyle name="40% - 강조색1 4 5 2 2" xfId="1511" xr:uid="{00000000-0005-0000-0000-000051030000}"/>
    <cellStyle name="40% - 강조색1 4 5 3" xfId="1121" xr:uid="{00000000-0005-0000-0000-000052030000}"/>
    <cellStyle name="40% - 강조색1 4 6" xfId="535" xr:uid="{00000000-0005-0000-0000-000053030000}"/>
    <cellStyle name="40% - 강조색1 4 6 2" xfId="1316" xr:uid="{00000000-0005-0000-0000-000054030000}"/>
    <cellStyle name="40% - 강조색1 4 7" xfId="926" xr:uid="{00000000-0005-0000-0000-000055030000}"/>
    <cellStyle name="40% - 강조색2" xfId="8" builtinId="35" customBuiltin="1"/>
    <cellStyle name="40% - 강조색2 2" xfId="72" xr:uid="{00000000-0005-0000-0000-000057030000}"/>
    <cellStyle name="40% - 강조색2 2 2" xfId="102" xr:uid="{00000000-0005-0000-0000-000058030000}"/>
    <cellStyle name="40% - 강조색2 2 3" xfId="161" xr:uid="{00000000-0005-0000-0000-000059030000}"/>
    <cellStyle name="40% - 강조색2 2 3 2" xfId="278" xr:uid="{00000000-0005-0000-0000-00005A030000}"/>
    <cellStyle name="40% - 강조색2 2 3 2 2" xfId="473" xr:uid="{00000000-0005-0000-0000-00005B030000}"/>
    <cellStyle name="40% - 강조색2 2 3 2 2 2" xfId="864" xr:uid="{00000000-0005-0000-0000-00005C030000}"/>
    <cellStyle name="40% - 강조색2 2 3 2 2 2 2" xfId="1644" xr:uid="{00000000-0005-0000-0000-00005D030000}"/>
    <cellStyle name="40% - 강조색2 2 3 2 2 3" xfId="1254" xr:uid="{00000000-0005-0000-0000-00005E030000}"/>
    <cellStyle name="40% - 강조색2 2 3 2 3" xfId="668" xr:uid="{00000000-0005-0000-0000-00005F030000}"/>
    <cellStyle name="40% - 강조색2 2 3 2 3 2" xfId="1449" xr:uid="{00000000-0005-0000-0000-000060030000}"/>
    <cellStyle name="40% - 강조색2 2 3 2 4" xfId="1059" xr:uid="{00000000-0005-0000-0000-000061030000}"/>
    <cellStyle name="40% - 강조색2 2 3 3" xfId="356" xr:uid="{00000000-0005-0000-0000-000062030000}"/>
    <cellStyle name="40% - 강조색2 2 3 3 2" xfId="747" xr:uid="{00000000-0005-0000-0000-000063030000}"/>
    <cellStyle name="40% - 강조색2 2 3 3 2 2" xfId="1527" xr:uid="{00000000-0005-0000-0000-000064030000}"/>
    <cellStyle name="40% - 강조색2 2 3 3 3" xfId="1137" xr:uid="{00000000-0005-0000-0000-000065030000}"/>
    <cellStyle name="40% - 강조색2 2 3 4" xfId="551" xr:uid="{00000000-0005-0000-0000-000066030000}"/>
    <cellStyle name="40% - 강조색2 2 3 4 2" xfId="1332" xr:uid="{00000000-0005-0000-0000-000067030000}"/>
    <cellStyle name="40% - 강조색2 2 3 5" xfId="942" xr:uid="{00000000-0005-0000-0000-000068030000}"/>
    <cellStyle name="40% - 강조색2 2 4" xfId="200" xr:uid="{00000000-0005-0000-0000-000069030000}"/>
    <cellStyle name="40% - 강조색2 2 4 2" xfId="395" xr:uid="{00000000-0005-0000-0000-00006A030000}"/>
    <cellStyle name="40% - 강조색2 2 4 2 2" xfId="786" xr:uid="{00000000-0005-0000-0000-00006B030000}"/>
    <cellStyle name="40% - 강조색2 2 4 2 2 2" xfId="1566" xr:uid="{00000000-0005-0000-0000-00006C030000}"/>
    <cellStyle name="40% - 강조색2 2 4 2 3" xfId="1176" xr:uid="{00000000-0005-0000-0000-00006D030000}"/>
    <cellStyle name="40% - 강조색2 2 4 3" xfId="590" xr:uid="{00000000-0005-0000-0000-00006E030000}"/>
    <cellStyle name="40% - 강조색2 2 4 3 2" xfId="1371" xr:uid="{00000000-0005-0000-0000-00006F030000}"/>
    <cellStyle name="40% - 강조색2 2 4 4" xfId="981" xr:uid="{00000000-0005-0000-0000-000070030000}"/>
    <cellStyle name="40% - 강조색2 2 5" xfId="239" xr:uid="{00000000-0005-0000-0000-000071030000}"/>
    <cellStyle name="40% - 강조색2 2 5 2" xfId="434" xr:uid="{00000000-0005-0000-0000-000072030000}"/>
    <cellStyle name="40% - 강조색2 2 5 2 2" xfId="825" xr:uid="{00000000-0005-0000-0000-000073030000}"/>
    <cellStyle name="40% - 강조색2 2 5 2 2 2" xfId="1605" xr:uid="{00000000-0005-0000-0000-000074030000}"/>
    <cellStyle name="40% - 강조색2 2 5 2 3" xfId="1215" xr:uid="{00000000-0005-0000-0000-000075030000}"/>
    <cellStyle name="40% - 강조색2 2 5 3" xfId="629" xr:uid="{00000000-0005-0000-0000-000076030000}"/>
    <cellStyle name="40% - 강조색2 2 5 3 2" xfId="1410" xr:uid="{00000000-0005-0000-0000-000077030000}"/>
    <cellStyle name="40% - 강조색2 2 5 4" xfId="1020" xr:uid="{00000000-0005-0000-0000-000078030000}"/>
    <cellStyle name="40% - 강조색2 2 6" xfId="317" xr:uid="{00000000-0005-0000-0000-000079030000}"/>
    <cellStyle name="40% - 강조색2 2 6 2" xfId="708" xr:uid="{00000000-0005-0000-0000-00007A030000}"/>
    <cellStyle name="40% - 강조색2 2 6 2 2" xfId="1488" xr:uid="{00000000-0005-0000-0000-00007B030000}"/>
    <cellStyle name="40% - 강조색2 2 6 3" xfId="1098" xr:uid="{00000000-0005-0000-0000-00007C030000}"/>
    <cellStyle name="40% - 강조색2 2 7" xfId="512" xr:uid="{00000000-0005-0000-0000-00007D030000}"/>
    <cellStyle name="40% - 강조색2 2 7 2" xfId="1293" xr:uid="{00000000-0005-0000-0000-00007E030000}"/>
    <cellStyle name="40% - 강조색2 2 8" xfId="903" xr:uid="{00000000-0005-0000-0000-00007F030000}"/>
    <cellStyle name="40% - 강조색2 3" xfId="134" xr:uid="{00000000-0005-0000-0000-000080030000}"/>
    <cellStyle name="40% - 강조색2 3 2" xfId="173" xr:uid="{00000000-0005-0000-0000-000081030000}"/>
    <cellStyle name="40% - 강조색2 3 2 2" xfId="290" xr:uid="{00000000-0005-0000-0000-000082030000}"/>
    <cellStyle name="40% - 강조색2 3 2 2 2" xfId="485" xr:uid="{00000000-0005-0000-0000-000083030000}"/>
    <cellStyle name="40% - 강조색2 3 2 2 2 2" xfId="876" xr:uid="{00000000-0005-0000-0000-000084030000}"/>
    <cellStyle name="40% - 강조색2 3 2 2 2 2 2" xfId="1656" xr:uid="{00000000-0005-0000-0000-000085030000}"/>
    <cellStyle name="40% - 강조색2 3 2 2 2 3" xfId="1266" xr:uid="{00000000-0005-0000-0000-000086030000}"/>
    <cellStyle name="40% - 강조색2 3 2 2 3" xfId="680" xr:uid="{00000000-0005-0000-0000-000087030000}"/>
    <cellStyle name="40% - 강조색2 3 2 2 3 2" xfId="1461" xr:uid="{00000000-0005-0000-0000-000088030000}"/>
    <cellStyle name="40% - 강조색2 3 2 2 4" xfId="1071" xr:uid="{00000000-0005-0000-0000-000089030000}"/>
    <cellStyle name="40% - 강조색2 3 2 3" xfId="368" xr:uid="{00000000-0005-0000-0000-00008A030000}"/>
    <cellStyle name="40% - 강조색2 3 2 3 2" xfId="759" xr:uid="{00000000-0005-0000-0000-00008B030000}"/>
    <cellStyle name="40% - 강조색2 3 2 3 2 2" xfId="1539" xr:uid="{00000000-0005-0000-0000-00008C030000}"/>
    <cellStyle name="40% - 강조색2 3 2 3 3" xfId="1149" xr:uid="{00000000-0005-0000-0000-00008D030000}"/>
    <cellStyle name="40% - 강조색2 3 2 4" xfId="563" xr:uid="{00000000-0005-0000-0000-00008E030000}"/>
    <cellStyle name="40% - 강조색2 3 2 4 2" xfId="1344" xr:uid="{00000000-0005-0000-0000-00008F030000}"/>
    <cellStyle name="40% - 강조색2 3 2 5" xfId="954" xr:uid="{00000000-0005-0000-0000-000090030000}"/>
    <cellStyle name="40% - 강조색2 3 3" xfId="212" xr:uid="{00000000-0005-0000-0000-000091030000}"/>
    <cellStyle name="40% - 강조색2 3 3 2" xfId="407" xr:uid="{00000000-0005-0000-0000-000092030000}"/>
    <cellStyle name="40% - 강조색2 3 3 2 2" xfId="798" xr:uid="{00000000-0005-0000-0000-000093030000}"/>
    <cellStyle name="40% - 강조색2 3 3 2 2 2" xfId="1578" xr:uid="{00000000-0005-0000-0000-000094030000}"/>
    <cellStyle name="40% - 강조색2 3 3 2 3" xfId="1188" xr:uid="{00000000-0005-0000-0000-000095030000}"/>
    <cellStyle name="40% - 강조색2 3 3 3" xfId="602" xr:uid="{00000000-0005-0000-0000-000096030000}"/>
    <cellStyle name="40% - 강조색2 3 3 3 2" xfId="1383" xr:uid="{00000000-0005-0000-0000-000097030000}"/>
    <cellStyle name="40% - 강조색2 3 3 4" xfId="993" xr:uid="{00000000-0005-0000-0000-000098030000}"/>
    <cellStyle name="40% - 강조색2 3 4" xfId="251" xr:uid="{00000000-0005-0000-0000-000099030000}"/>
    <cellStyle name="40% - 강조색2 3 4 2" xfId="446" xr:uid="{00000000-0005-0000-0000-00009A030000}"/>
    <cellStyle name="40% - 강조색2 3 4 2 2" xfId="837" xr:uid="{00000000-0005-0000-0000-00009B030000}"/>
    <cellStyle name="40% - 강조색2 3 4 2 2 2" xfId="1617" xr:uid="{00000000-0005-0000-0000-00009C030000}"/>
    <cellStyle name="40% - 강조색2 3 4 2 3" xfId="1227" xr:uid="{00000000-0005-0000-0000-00009D030000}"/>
    <cellStyle name="40% - 강조색2 3 4 3" xfId="641" xr:uid="{00000000-0005-0000-0000-00009E030000}"/>
    <cellStyle name="40% - 강조색2 3 4 3 2" xfId="1422" xr:uid="{00000000-0005-0000-0000-00009F030000}"/>
    <cellStyle name="40% - 강조색2 3 4 4" xfId="1032" xr:uid="{00000000-0005-0000-0000-0000A0030000}"/>
    <cellStyle name="40% - 강조색2 3 5" xfId="329" xr:uid="{00000000-0005-0000-0000-0000A1030000}"/>
    <cellStyle name="40% - 강조색2 3 5 2" xfId="720" xr:uid="{00000000-0005-0000-0000-0000A2030000}"/>
    <cellStyle name="40% - 강조색2 3 5 2 2" xfId="1500" xr:uid="{00000000-0005-0000-0000-0000A3030000}"/>
    <cellStyle name="40% - 강조색2 3 5 3" xfId="1110" xr:uid="{00000000-0005-0000-0000-0000A4030000}"/>
    <cellStyle name="40% - 강조색2 3 6" xfId="524" xr:uid="{00000000-0005-0000-0000-0000A5030000}"/>
    <cellStyle name="40% - 강조색2 3 6 2" xfId="1305" xr:uid="{00000000-0005-0000-0000-0000A6030000}"/>
    <cellStyle name="40% - 강조색2 3 7" xfId="915" xr:uid="{00000000-0005-0000-0000-0000A7030000}"/>
    <cellStyle name="40% - 강조색2 4" xfId="147" xr:uid="{00000000-0005-0000-0000-0000A8030000}"/>
    <cellStyle name="40% - 강조색2 4 2" xfId="186" xr:uid="{00000000-0005-0000-0000-0000A9030000}"/>
    <cellStyle name="40% - 강조색2 4 2 2" xfId="303" xr:uid="{00000000-0005-0000-0000-0000AA030000}"/>
    <cellStyle name="40% - 강조색2 4 2 2 2" xfId="498" xr:uid="{00000000-0005-0000-0000-0000AB030000}"/>
    <cellStyle name="40% - 강조색2 4 2 2 2 2" xfId="889" xr:uid="{00000000-0005-0000-0000-0000AC030000}"/>
    <cellStyle name="40% - 강조색2 4 2 2 2 2 2" xfId="1669" xr:uid="{00000000-0005-0000-0000-0000AD030000}"/>
    <cellStyle name="40% - 강조색2 4 2 2 2 3" xfId="1279" xr:uid="{00000000-0005-0000-0000-0000AE030000}"/>
    <cellStyle name="40% - 강조색2 4 2 2 3" xfId="693" xr:uid="{00000000-0005-0000-0000-0000AF030000}"/>
    <cellStyle name="40% - 강조색2 4 2 2 3 2" xfId="1474" xr:uid="{00000000-0005-0000-0000-0000B0030000}"/>
    <cellStyle name="40% - 강조색2 4 2 2 4" xfId="1084" xr:uid="{00000000-0005-0000-0000-0000B1030000}"/>
    <cellStyle name="40% - 강조색2 4 2 3" xfId="381" xr:uid="{00000000-0005-0000-0000-0000B2030000}"/>
    <cellStyle name="40% - 강조색2 4 2 3 2" xfId="772" xr:uid="{00000000-0005-0000-0000-0000B3030000}"/>
    <cellStyle name="40% - 강조색2 4 2 3 2 2" xfId="1552" xr:uid="{00000000-0005-0000-0000-0000B4030000}"/>
    <cellStyle name="40% - 강조색2 4 2 3 3" xfId="1162" xr:uid="{00000000-0005-0000-0000-0000B5030000}"/>
    <cellStyle name="40% - 강조색2 4 2 4" xfId="576" xr:uid="{00000000-0005-0000-0000-0000B6030000}"/>
    <cellStyle name="40% - 강조색2 4 2 4 2" xfId="1357" xr:uid="{00000000-0005-0000-0000-0000B7030000}"/>
    <cellStyle name="40% - 강조색2 4 2 5" xfId="967" xr:uid="{00000000-0005-0000-0000-0000B8030000}"/>
    <cellStyle name="40% - 강조색2 4 3" xfId="225" xr:uid="{00000000-0005-0000-0000-0000B9030000}"/>
    <cellStyle name="40% - 강조색2 4 3 2" xfId="420" xr:uid="{00000000-0005-0000-0000-0000BA030000}"/>
    <cellStyle name="40% - 강조색2 4 3 2 2" xfId="811" xr:uid="{00000000-0005-0000-0000-0000BB030000}"/>
    <cellStyle name="40% - 강조색2 4 3 2 2 2" xfId="1591" xr:uid="{00000000-0005-0000-0000-0000BC030000}"/>
    <cellStyle name="40% - 강조색2 4 3 2 3" xfId="1201" xr:uid="{00000000-0005-0000-0000-0000BD030000}"/>
    <cellStyle name="40% - 강조색2 4 3 3" xfId="615" xr:uid="{00000000-0005-0000-0000-0000BE030000}"/>
    <cellStyle name="40% - 강조색2 4 3 3 2" xfId="1396" xr:uid="{00000000-0005-0000-0000-0000BF030000}"/>
    <cellStyle name="40% - 강조색2 4 3 4" xfId="1006" xr:uid="{00000000-0005-0000-0000-0000C0030000}"/>
    <cellStyle name="40% - 강조색2 4 4" xfId="264" xr:uid="{00000000-0005-0000-0000-0000C1030000}"/>
    <cellStyle name="40% - 강조색2 4 4 2" xfId="459" xr:uid="{00000000-0005-0000-0000-0000C2030000}"/>
    <cellStyle name="40% - 강조색2 4 4 2 2" xfId="850" xr:uid="{00000000-0005-0000-0000-0000C3030000}"/>
    <cellStyle name="40% - 강조색2 4 4 2 2 2" xfId="1630" xr:uid="{00000000-0005-0000-0000-0000C4030000}"/>
    <cellStyle name="40% - 강조색2 4 4 2 3" xfId="1240" xr:uid="{00000000-0005-0000-0000-0000C5030000}"/>
    <cellStyle name="40% - 강조색2 4 4 3" xfId="654" xr:uid="{00000000-0005-0000-0000-0000C6030000}"/>
    <cellStyle name="40% - 강조색2 4 4 3 2" xfId="1435" xr:uid="{00000000-0005-0000-0000-0000C7030000}"/>
    <cellStyle name="40% - 강조색2 4 4 4" xfId="1045" xr:uid="{00000000-0005-0000-0000-0000C8030000}"/>
    <cellStyle name="40% - 강조색2 4 5" xfId="342" xr:uid="{00000000-0005-0000-0000-0000C9030000}"/>
    <cellStyle name="40% - 강조색2 4 5 2" xfId="733" xr:uid="{00000000-0005-0000-0000-0000CA030000}"/>
    <cellStyle name="40% - 강조색2 4 5 2 2" xfId="1513" xr:uid="{00000000-0005-0000-0000-0000CB030000}"/>
    <cellStyle name="40% - 강조색2 4 5 3" xfId="1123" xr:uid="{00000000-0005-0000-0000-0000CC030000}"/>
    <cellStyle name="40% - 강조색2 4 6" xfId="537" xr:uid="{00000000-0005-0000-0000-0000CD030000}"/>
    <cellStyle name="40% - 강조색2 4 6 2" xfId="1318" xr:uid="{00000000-0005-0000-0000-0000CE030000}"/>
    <cellStyle name="40% - 강조색2 4 7" xfId="928" xr:uid="{00000000-0005-0000-0000-0000CF030000}"/>
    <cellStyle name="40% - 강조색3" xfId="9" builtinId="39" customBuiltin="1"/>
    <cellStyle name="40% - 강조색3 2" xfId="76" xr:uid="{00000000-0005-0000-0000-0000D1030000}"/>
    <cellStyle name="40% - 강조색3 2 2" xfId="104" xr:uid="{00000000-0005-0000-0000-0000D2030000}"/>
    <cellStyle name="40% - 강조색3 2 3" xfId="163" xr:uid="{00000000-0005-0000-0000-0000D3030000}"/>
    <cellStyle name="40% - 강조색3 2 3 2" xfId="280" xr:uid="{00000000-0005-0000-0000-0000D4030000}"/>
    <cellStyle name="40% - 강조색3 2 3 2 2" xfId="475" xr:uid="{00000000-0005-0000-0000-0000D5030000}"/>
    <cellStyle name="40% - 강조색3 2 3 2 2 2" xfId="866" xr:uid="{00000000-0005-0000-0000-0000D6030000}"/>
    <cellStyle name="40% - 강조색3 2 3 2 2 2 2" xfId="1646" xr:uid="{00000000-0005-0000-0000-0000D7030000}"/>
    <cellStyle name="40% - 강조색3 2 3 2 2 3" xfId="1256" xr:uid="{00000000-0005-0000-0000-0000D8030000}"/>
    <cellStyle name="40% - 강조색3 2 3 2 3" xfId="670" xr:uid="{00000000-0005-0000-0000-0000D9030000}"/>
    <cellStyle name="40% - 강조색3 2 3 2 3 2" xfId="1451" xr:uid="{00000000-0005-0000-0000-0000DA030000}"/>
    <cellStyle name="40% - 강조색3 2 3 2 4" xfId="1061" xr:uid="{00000000-0005-0000-0000-0000DB030000}"/>
    <cellStyle name="40% - 강조색3 2 3 3" xfId="358" xr:uid="{00000000-0005-0000-0000-0000DC030000}"/>
    <cellStyle name="40% - 강조색3 2 3 3 2" xfId="749" xr:uid="{00000000-0005-0000-0000-0000DD030000}"/>
    <cellStyle name="40% - 강조색3 2 3 3 2 2" xfId="1529" xr:uid="{00000000-0005-0000-0000-0000DE030000}"/>
    <cellStyle name="40% - 강조색3 2 3 3 3" xfId="1139" xr:uid="{00000000-0005-0000-0000-0000DF030000}"/>
    <cellStyle name="40% - 강조색3 2 3 4" xfId="553" xr:uid="{00000000-0005-0000-0000-0000E0030000}"/>
    <cellStyle name="40% - 강조색3 2 3 4 2" xfId="1334" xr:uid="{00000000-0005-0000-0000-0000E1030000}"/>
    <cellStyle name="40% - 강조색3 2 3 5" xfId="944" xr:uid="{00000000-0005-0000-0000-0000E2030000}"/>
    <cellStyle name="40% - 강조색3 2 4" xfId="202" xr:uid="{00000000-0005-0000-0000-0000E3030000}"/>
    <cellStyle name="40% - 강조색3 2 4 2" xfId="397" xr:uid="{00000000-0005-0000-0000-0000E4030000}"/>
    <cellStyle name="40% - 강조색3 2 4 2 2" xfId="788" xr:uid="{00000000-0005-0000-0000-0000E5030000}"/>
    <cellStyle name="40% - 강조색3 2 4 2 2 2" xfId="1568" xr:uid="{00000000-0005-0000-0000-0000E6030000}"/>
    <cellStyle name="40% - 강조색3 2 4 2 3" xfId="1178" xr:uid="{00000000-0005-0000-0000-0000E7030000}"/>
    <cellStyle name="40% - 강조색3 2 4 3" xfId="592" xr:uid="{00000000-0005-0000-0000-0000E8030000}"/>
    <cellStyle name="40% - 강조색3 2 4 3 2" xfId="1373" xr:uid="{00000000-0005-0000-0000-0000E9030000}"/>
    <cellStyle name="40% - 강조색3 2 4 4" xfId="983" xr:uid="{00000000-0005-0000-0000-0000EA030000}"/>
    <cellStyle name="40% - 강조색3 2 5" xfId="241" xr:uid="{00000000-0005-0000-0000-0000EB030000}"/>
    <cellStyle name="40% - 강조색3 2 5 2" xfId="436" xr:uid="{00000000-0005-0000-0000-0000EC030000}"/>
    <cellStyle name="40% - 강조색3 2 5 2 2" xfId="827" xr:uid="{00000000-0005-0000-0000-0000ED030000}"/>
    <cellStyle name="40% - 강조색3 2 5 2 2 2" xfId="1607" xr:uid="{00000000-0005-0000-0000-0000EE030000}"/>
    <cellStyle name="40% - 강조색3 2 5 2 3" xfId="1217" xr:uid="{00000000-0005-0000-0000-0000EF030000}"/>
    <cellStyle name="40% - 강조색3 2 5 3" xfId="631" xr:uid="{00000000-0005-0000-0000-0000F0030000}"/>
    <cellStyle name="40% - 강조색3 2 5 3 2" xfId="1412" xr:uid="{00000000-0005-0000-0000-0000F1030000}"/>
    <cellStyle name="40% - 강조색3 2 5 4" xfId="1022" xr:uid="{00000000-0005-0000-0000-0000F2030000}"/>
    <cellStyle name="40% - 강조색3 2 6" xfId="319" xr:uid="{00000000-0005-0000-0000-0000F3030000}"/>
    <cellStyle name="40% - 강조색3 2 6 2" xfId="710" xr:uid="{00000000-0005-0000-0000-0000F4030000}"/>
    <cellStyle name="40% - 강조색3 2 6 2 2" xfId="1490" xr:uid="{00000000-0005-0000-0000-0000F5030000}"/>
    <cellStyle name="40% - 강조색3 2 6 3" xfId="1100" xr:uid="{00000000-0005-0000-0000-0000F6030000}"/>
    <cellStyle name="40% - 강조색3 2 7" xfId="514" xr:uid="{00000000-0005-0000-0000-0000F7030000}"/>
    <cellStyle name="40% - 강조색3 2 7 2" xfId="1295" xr:uid="{00000000-0005-0000-0000-0000F8030000}"/>
    <cellStyle name="40% - 강조색3 2 8" xfId="905" xr:uid="{00000000-0005-0000-0000-0000F9030000}"/>
    <cellStyle name="40% - 강조색3 3" xfId="136" xr:uid="{00000000-0005-0000-0000-0000FA030000}"/>
    <cellStyle name="40% - 강조색3 3 2" xfId="175" xr:uid="{00000000-0005-0000-0000-0000FB030000}"/>
    <cellStyle name="40% - 강조색3 3 2 2" xfId="292" xr:uid="{00000000-0005-0000-0000-0000FC030000}"/>
    <cellStyle name="40% - 강조색3 3 2 2 2" xfId="487" xr:uid="{00000000-0005-0000-0000-0000FD030000}"/>
    <cellStyle name="40% - 강조색3 3 2 2 2 2" xfId="878" xr:uid="{00000000-0005-0000-0000-0000FE030000}"/>
    <cellStyle name="40% - 강조색3 3 2 2 2 2 2" xfId="1658" xr:uid="{00000000-0005-0000-0000-0000FF030000}"/>
    <cellStyle name="40% - 강조색3 3 2 2 2 3" xfId="1268" xr:uid="{00000000-0005-0000-0000-000000040000}"/>
    <cellStyle name="40% - 강조색3 3 2 2 3" xfId="682" xr:uid="{00000000-0005-0000-0000-000001040000}"/>
    <cellStyle name="40% - 강조색3 3 2 2 3 2" xfId="1463" xr:uid="{00000000-0005-0000-0000-000002040000}"/>
    <cellStyle name="40% - 강조색3 3 2 2 4" xfId="1073" xr:uid="{00000000-0005-0000-0000-000003040000}"/>
    <cellStyle name="40% - 강조색3 3 2 3" xfId="370" xr:uid="{00000000-0005-0000-0000-000004040000}"/>
    <cellStyle name="40% - 강조색3 3 2 3 2" xfId="761" xr:uid="{00000000-0005-0000-0000-000005040000}"/>
    <cellStyle name="40% - 강조색3 3 2 3 2 2" xfId="1541" xr:uid="{00000000-0005-0000-0000-000006040000}"/>
    <cellStyle name="40% - 강조색3 3 2 3 3" xfId="1151" xr:uid="{00000000-0005-0000-0000-000007040000}"/>
    <cellStyle name="40% - 강조색3 3 2 4" xfId="565" xr:uid="{00000000-0005-0000-0000-000008040000}"/>
    <cellStyle name="40% - 강조색3 3 2 4 2" xfId="1346" xr:uid="{00000000-0005-0000-0000-000009040000}"/>
    <cellStyle name="40% - 강조색3 3 2 5" xfId="956" xr:uid="{00000000-0005-0000-0000-00000A040000}"/>
    <cellStyle name="40% - 강조색3 3 3" xfId="214" xr:uid="{00000000-0005-0000-0000-00000B040000}"/>
    <cellStyle name="40% - 강조색3 3 3 2" xfId="409" xr:uid="{00000000-0005-0000-0000-00000C040000}"/>
    <cellStyle name="40% - 강조색3 3 3 2 2" xfId="800" xr:uid="{00000000-0005-0000-0000-00000D040000}"/>
    <cellStyle name="40% - 강조색3 3 3 2 2 2" xfId="1580" xr:uid="{00000000-0005-0000-0000-00000E040000}"/>
    <cellStyle name="40% - 강조색3 3 3 2 3" xfId="1190" xr:uid="{00000000-0005-0000-0000-00000F040000}"/>
    <cellStyle name="40% - 강조색3 3 3 3" xfId="604" xr:uid="{00000000-0005-0000-0000-000010040000}"/>
    <cellStyle name="40% - 강조색3 3 3 3 2" xfId="1385" xr:uid="{00000000-0005-0000-0000-000011040000}"/>
    <cellStyle name="40% - 강조색3 3 3 4" xfId="995" xr:uid="{00000000-0005-0000-0000-000012040000}"/>
    <cellStyle name="40% - 강조색3 3 4" xfId="253" xr:uid="{00000000-0005-0000-0000-000013040000}"/>
    <cellStyle name="40% - 강조색3 3 4 2" xfId="448" xr:uid="{00000000-0005-0000-0000-000014040000}"/>
    <cellStyle name="40% - 강조색3 3 4 2 2" xfId="839" xr:uid="{00000000-0005-0000-0000-000015040000}"/>
    <cellStyle name="40% - 강조색3 3 4 2 2 2" xfId="1619" xr:uid="{00000000-0005-0000-0000-000016040000}"/>
    <cellStyle name="40% - 강조색3 3 4 2 3" xfId="1229" xr:uid="{00000000-0005-0000-0000-000017040000}"/>
    <cellStyle name="40% - 강조색3 3 4 3" xfId="643" xr:uid="{00000000-0005-0000-0000-000018040000}"/>
    <cellStyle name="40% - 강조색3 3 4 3 2" xfId="1424" xr:uid="{00000000-0005-0000-0000-000019040000}"/>
    <cellStyle name="40% - 강조색3 3 4 4" xfId="1034" xr:uid="{00000000-0005-0000-0000-00001A040000}"/>
    <cellStyle name="40% - 강조색3 3 5" xfId="331" xr:uid="{00000000-0005-0000-0000-00001B040000}"/>
    <cellStyle name="40% - 강조색3 3 5 2" xfId="722" xr:uid="{00000000-0005-0000-0000-00001C040000}"/>
    <cellStyle name="40% - 강조색3 3 5 2 2" xfId="1502" xr:uid="{00000000-0005-0000-0000-00001D040000}"/>
    <cellStyle name="40% - 강조색3 3 5 3" xfId="1112" xr:uid="{00000000-0005-0000-0000-00001E040000}"/>
    <cellStyle name="40% - 강조색3 3 6" xfId="526" xr:uid="{00000000-0005-0000-0000-00001F040000}"/>
    <cellStyle name="40% - 강조색3 3 6 2" xfId="1307" xr:uid="{00000000-0005-0000-0000-000020040000}"/>
    <cellStyle name="40% - 강조색3 3 7" xfId="917" xr:uid="{00000000-0005-0000-0000-000021040000}"/>
    <cellStyle name="40% - 강조색3 4" xfId="149" xr:uid="{00000000-0005-0000-0000-000022040000}"/>
    <cellStyle name="40% - 강조색3 4 2" xfId="188" xr:uid="{00000000-0005-0000-0000-000023040000}"/>
    <cellStyle name="40% - 강조색3 4 2 2" xfId="305" xr:uid="{00000000-0005-0000-0000-000024040000}"/>
    <cellStyle name="40% - 강조색3 4 2 2 2" xfId="500" xr:uid="{00000000-0005-0000-0000-000025040000}"/>
    <cellStyle name="40% - 강조색3 4 2 2 2 2" xfId="891" xr:uid="{00000000-0005-0000-0000-000026040000}"/>
    <cellStyle name="40% - 강조색3 4 2 2 2 2 2" xfId="1671" xr:uid="{00000000-0005-0000-0000-000027040000}"/>
    <cellStyle name="40% - 강조색3 4 2 2 2 3" xfId="1281" xr:uid="{00000000-0005-0000-0000-000028040000}"/>
    <cellStyle name="40% - 강조색3 4 2 2 3" xfId="695" xr:uid="{00000000-0005-0000-0000-000029040000}"/>
    <cellStyle name="40% - 강조색3 4 2 2 3 2" xfId="1476" xr:uid="{00000000-0005-0000-0000-00002A040000}"/>
    <cellStyle name="40% - 강조색3 4 2 2 4" xfId="1086" xr:uid="{00000000-0005-0000-0000-00002B040000}"/>
    <cellStyle name="40% - 강조색3 4 2 3" xfId="383" xr:uid="{00000000-0005-0000-0000-00002C040000}"/>
    <cellStyle name="40% - 강조색3 4 2 3 2" xfId="774" xr:uid="{00000000-0005-0000-0000-00002D040000}"/>
    <cellStyle name="40% - 강조색3 4 2 3 2 2" xfId="1554" xr:uid="{00000000-0005-0000-0000-00002E040000}"/>
    <cellStyle name="40% - 강조색3 4 2 3 3" xfId="1164" xr:uid="{00000000-0005-0000-0000-00002F040000}"/>
    <cellStyle name="40% - 강조색3 4 2 4" xfId="578" xr:uid="{00000000-0005-0000-0000-000030040000}"/>
    <cellStyle name="40% - 강조색3 4 2 4 2" xfId="1359" xr:uid="{00000000-0005-0000-0000-000031040000}"/>
    <cellStyle name="40% - 강조색3 4 2 5" xfId="969" xr:uid="{00000000-0005-0000-0000-000032040000}"/>
    <cellStyle name="40% - 강조색3 4 3" xfId="227" xr:uid="{00000000-0005-0000-0000-000033040000}"/>
    <cellStyle name="40% - 강조색3 4 3 2" xfId="422" xr:uid="{00000000-0005-0000-0000-000034040000}"/>
    <cellStyle name="40% - 강조색3 4 3 2 2" xfId="813" xr:uid="{00000000-0005-0000-0000-000035040000}"/>
    <cellStyle name="40% - 강조색3 4 3 2 2 2" xfId="1593" xr:uid="{00000000-0005-0000-0000-000036040000}"/>
    <cellStyle name="40% - 강조색3 4 3 2 3" xfId="1203" xr:uid="{00000000-0005-0000-0000-000037040000}"/>
    <cellStyle name="40% - 강조색3 4 3 3" xfId="617" xr:uid="{00000000-0005-0000-0000-000038040000}"/>
    <cellStyle name="40% - 강조색3 4 3 3 2" xfId="1398" xr:uid="{00000000-0005-0000-0000-000039040000}"/>
    <cellStyle name="40% - 강조색3 4 3 4" xfId="1008" xr:uid="{00000000-0005-0000-0000-00003A040000}"/>
    <cellStyle name="40% - 강조색3 4 4" xfId="266" xr:uid="{00000000-0005-0000-0000-00003B040000}"/>
    <cellStyle name="40% - 강조색3 4 4 2" xfId="461" xr:uid="{00000000-0005-0000-0000-00003C040000}"/>
    <cellStyle name="40% - 강조색3 4 4 2 2" xfId="852" xr:uid="{00000000-0005-0000-0000-00003D040000}"/>
    <cellStyle name="40% - 강조색3 4 4 2 2 2" xfId="1632" xr:uid="{00000000-0005-0000-0000-00003E040000}"/>
    <cellStyle name="40% - 강조색3 4 4 2 3" xfId="1242" xr:uid="{00000000-0005-0000-0000-00003F040000}"/>
    <cellStyle name="40% - 강조색3 4 4 3" xfId="656" xr:uid="{00000000-0005-0000-0000-000040040000}"/>
    <cellStyle name="40% - 강조색3 4 4 3 2" xfId="1437" xr:uid="{00000000-0005-0000-0000-000041040000}"/>
    <cellStyle name="40% - 강조색3 4 4 4" xfId="1047" xr:uid="{00000000-0005-0000-0000-000042040000}"/>
    <cellStyle name="40% - 강조색3 4 5" xfId="344" xr:uid="{00000000-0005-0000-0000-000043040000}"/>
    <cellStyle name="40% - 강조색3 4 5 2" xfId="735" xr:uid="{00000000-0005-0000-0000-000044040000}"/>
    <cellStyle name="40% - 강조색3 4 5 2 2" xfId="1515" xr:uid="{00000000-0005-0000-0000-000045040000}"/>
    <cellStyle name="40% - 강조색3 4 5 3" xfId="1125" xr:uid="{00000000-0005-0000-0000-000046040000}"/>
    <cellStyle name="40% - 강조색3 4 6" xfId="539" xr:uid="{00000000-0005-0000-0000-000047040000}"/>
    <cellStyle name="40% - 강조색3 4 6 2" xfId="1320" xr:uid="{00000000-0005-0000-0000-000048040000}"/>
    <cellStyle name="40% - 강조색3 4 7" xfId="930" xr:uid="{00000000-0005-0000-0000-000049040000}"/>
    <cellStyle name="40% - 강조색4" xfId="10" builtinId="43" customBuiltin="1"/>
    <cellStyle name="40% - 강조색4 2" xfId="78" xr:uid="{00000000-0005-0000-0000-00004B040000}"/>
    <cellStyle name="40% - 강조색4 2 2" xfId="91" xr:uid="{00000000-0005-0000-0000-00004C040000}"/>
    <cellStyle name="40% - 강조색4 2 3" xfId="164" xr:uid="{00000000-0005-0000-0000-00004D040000}"/>
    <cellStyle name="40% - 강조색4 2 3 2" xfId="281" xr:uid="{00000000-0005-0000-0000-00004E040000}"/>
    <cellStyle name="40% - 강조색4 2 3 2 2" xfId="476" xr:uid="{00000000-0005-0000-0000-00004F040000}"/>
    <cellStyle name="40% - 강조색4 2 3 2 2 2" xfId="867" xr:uid="{00000000-0005-0000-0000-000050040000}"/>
    <cellStyle name="40% - 강조색4 2 3 2 2 2 2" xfId="1647" xr:uid="{00000000-0005-0000-0000-000051040000}"/>
    <cellStyle name="40% - 강조색4 2 3 2 2 3" xfId="1257" xr:uid="{00000000-0005-0000-0000-000052040000}"/>
    <cellStyle name="40% - 강조색4 2 3 2 3" xfId="671" xr:uid="{00000000-0005-0000-0000-000053040000}"/>
    <cellStyle name="40% - 강조색4 2 3 2 3 2" xfId="1452" xr:uid="{00000000-0005-0000-0000-000054040000}"/>
    <cellStyle name="40% - 강조색4 2 3 2 4" xfId="1062" xr:uid="{00000000-0005-0000-0000-000055040000}"/>
    <cellStyle name="40% - 강조색4 2 3 3" xfId="359" xr:uid="{00000000-0005-0000-0000-000056040000}"/>
    <cellStyle name="40% - 강조색4 2 3 3 2" xfId="750" xr:uid="{00000000-0005-0000-0000-000057040000}"/>
    <cellStyle name="40% - 강조색4 2 3 3 2 2" xfId="1530" xr:uid="{00000000-0005-0000-0000-000058040000}"/>
    <cellStyle name="40% - 강조색4 2 3 3 3" xfId="1140" xr:uid="{00000000-0005-0000-0000-000059040000}"/>
    <cellStyle name="40% - 강조색4 2 3 4" xfId="554" xr:uid="{00000000-0005-0000-0000-00005A040000}"/>
    <cellStyle name="40% - 강조색4 2 3 4 2" xfId="1335" xr:uid="{00000000-0005-0000-0000-00005B040000}"/>
    <cellStyle name="40% - 강조색4 2 3 5" xfId="945" xr:uid="{00000000-0005-0000-0000-00005C040000}"/>
    <cellStyle name="40% - 강조색4 2 4" xfId="203" xr:uid="{00000000-0005-0000-0000-00005D040000}"/>
    <cellStyle name="40% - 강조색4 2 4 2" xfId="398" xr:uid="{00000000-0005-0000-0000-00005E040000}"/>
    <cellStyle name="40% - 강조색4 2 4 2 2" xfId="789" xr:uid="{00000000-0005-0000-0000-00005F040000}"/>
    <cellStyle name="40% - 강조색4 2 4 2 2 2" xfId="1569" xr:uid="{00000000-0005-0000-0000-000060040000}"/>
    <cellStyle name="40% - 강조색4 2 4 2 3" xfId="1179" xr:uid="{00000000-0005-0000-0000-000061040000}"/>
    <cellStyle name="40% - 강조색4 2 4 3" xfId="593" xr:uid="{00000000-0005-0000-0000-000062040000}"/>
    <cellStyle name="40% - 강조색4 2 4 3 2" xfId="1374" xr:uid="{00000000-0005-0000-0000-000063040000}"/>
    <cellStyle name="40% - 강조색4 2 4 4" xfId="984" xr:uid="{00000000-0005-0000-0000-000064040000}"/>
    <cellStyle name="40% - 강조색4 2 5" xfId="242" xr:uid="{00000000-0005-0000-0000-000065040000}"/>
    <cellStyle name="40% - 강조색4 2 5 2" xfId="437" xr:uid="{00000000-0005-0000-0000-000066040000}"/>
    <cellStyle name="40% - 강조색4 2 5 2 2" xfId="828" xr:uid="{00000000-0005-0000-0000-000067040000}"/>
    <cellStyle name="40% - 강조색4 2 5 2 2 2" xfId="1608" xr:uid="{00000000-0005-0000-0000-000068040000}"/>
    <cellStyle name="40% - 강조색4 2 5 2 3" xfId="1218" xr:uid="{00000000-0005-0000-0000-000069040000}"/>
    <cellStyle name="40% - 강조색4 2 5 3" xfId="632" xr:uid="{00000000-0005-0000-0000-00006A040000}"/>
    <cellStyle name="40% - 강조색4 2 5 3 2" xfId="1413" xr:uid="{00000000-0005-0000-0000-00006B040000}"/>
    <cellStyle name="40% - 강조색4 2 5 4" xfId="1023" xr:uid="{00000000-0005-0000-0000-00006C040000}"/>
    <cellStyle name="40% - 강조색4 2 6" xfId="320" xr:uid="{00000000-0005-0000-0000-00006D040000}"/>
    <cellStyle name="40% - 강조색4 2 6 2" xfId="711" xr:uid="{00000000-0005-0000-0000-00006E040000}"/>
    <cellStyle name="40% - 강조색4 2 6 2 2" xfId="1491" xr:uid="{00000000-0005-0000-0000-00006F040000}"/>
    <cellStyle name="40% - 강조색4 2 6 3" xfId="1101" xr:uid="{00000000-0005-0000-0000-000070040000}"/>
    <cellStyle name="40% - 강조색4 2 7" xfId="515" xr:uid="{00000000-0005-0000-0000-000071040000}"/>
    <cellStyle name="40% - 강조색4 2 7 2" xfId="1296" xr:uid="{00000000-0005-0000-0000-000072040000}"/>
    <cellStyle name="40% - 강조색4 2 8" xfId="906" xr:uid="{00000000-0005-0000-0000-000073040000}"/>
    <cellStyle name="40% - 강조색4 3" xfId="138" xr:uid="{00000000-0005-0000-0000-000074040000}"/>
    <cellStyle name="40% - 강조색4 3 2" xfId="177" xr:uid="{00000000-0005-0000-0000-000075040000}"/>
    <cellStyle name="40% - 강조색4 3 2 2" xfId="294" xr:uid="{00000000-0005-0000-0000-000076040000}"/>
    <cellStyle name="40% - 강조색4 3 2 2 2" xfId="489" xr:uid="{00000000-0005-0000-0000-000077040000}"/>
    <cellStyle name="40% - 강조색4 3 2 2 2 2" xfId="880" xr:uid="{00000000-0005-0000-0000-000078040000}"/>
    <cellStyle name="40% - 강조색4 3 2 2 2 2 2" xfId="1660" xr:uid="{00000000-0005-0000-0000-000079040000}"/>
    <cellStyle name="40% - 강조색4 3 2 2 2 3" xfId="1270" xr:uid="{00000000-0005-0000-0000-00007A040000}"/>
    <cellStyle name="40% - 강조색4 3 2 2 3" xfId="684" xr:uid="{00000000-0005-0000-0000-00007B040000}"/>
    <cellStyle name="40% - 강조색4 3 2 2 3 2" xfId="1465" xr:uid="{00000000-0005-0000-0000-00007C040000}"/>
    <cellStyle name="40% - 강조색4 3 2 2 4" xfId="1075" xr:uid="{00000000-0005-0000-0000-00007D040000}"/>
    <cellStyle name="40% - 강조색4 3 2 3" xfId="372" xr:uid="{00000000-0005-0000-0000-00007E040000}"/>
    <cellStyle name="40% - 강조색4 3 2 3 2" xfId="763" xr:uid="{00000000-0005-0000-0000-00007F040000}"/>
    <cellStyle name="40% - 강조색4 3 2 3 2 2" xfId="1543" xr:uid="{00000000-0005-0000-0000-000080040000}"/>
    <cellStyle name="40% - 강조색4 3 2 3 3" xfId="1153" xr:uid="{00000000-0005-0000-0000-000081040000}"/>
    <cellStyle name="40% - 강조색4 3 2 4" xfId="567" xr:uid="{00000000-0005-0000-0000-000082040000}"/>
    <cellStyle name="40% - 강조색4 3 2 4 2" xfId="1348" xr:uid="{00000000-0005-0000-0000-000083040000}"/>
    <cellStyle name="40% - 강조색4 3 2 5" xfId="958" xr:uid="{00000000-0005-0000-0000-000084040000}"/>
    <cellStyle name="40% - 강조색4 3 3" xfId="216" xr:uid="{00000000-0005-0000-0000-000085040000}"/>
    <cellStyle name="40% - 강조색4 3 3 2" xfId="411" xr:uid="{00000000-0005-0000-0000-000086040000}"/>
    <cellStyle name="40% - 강조색4 3 3 2 2" xfId="802" xr:uid="{00000000-0005-0000-0000-000087040000}"/>
    <cellStyle name="40% - 강조색4 3 3 2 2 2" xfId="1582" xr:uid="{00000000-0005-0000-0000-000088040000}"/>
    <cellStyle name="40% - 강조색4 3 3 2 3" xfId="1192" xr:uid="{00000000-0005-0000-0000-000089040000}"/>
    <cellStyle name="40% - 강조색4 3 3 3" xfId="606" xr:uid="{00000000-0005-0000-0000-00008A040000}"/>
    <cellStyle name="40% - 강조색4 3 3 3 2" xfId="1387" xr:uid="{00000000-0005-0000-0000-00008B040000}"/>
    <cellStyle name="40% - 강조색4 3 3 4" xfId="997" xr:uid="{00000000-0005-0000-0000-00008C040000}"/>
    <cellStyle name="40% - 강조색4 3 4" xfId="255" xr:uid="{00000000-0005-0000-0000-00008D040000}"/>
    <cellStyle name="40% - 강조색4 3 4 2" xfId="450" xr:uid="{00000000-0005-0000-0000-00008E040000}"/>
    <cellStyle name="40% - 강조색4 3 4 2 2" xfId="841" xr:uid="{00000000-0005-0000-0000-00008F040000}"/>
    <cellStyle name="40% - 강조색4 3 4 2 2 2" xfId="1621" xr:uid="{00000000-0005-0000-0000-000090040000}"/>
    <cellStyle name="40% - 강조색4 3 4 2 3" xfId="1231" xr:uid="{00000000-0005-0000-0000-000091040000}"/>
    <cellStyle name="40% - 강조색4 3 4 3" xfId="645" xr:uid="{00000000-0005-0000-0000-000092040000}"/>
    <cellStyle name="40% - 강조색4 3 4 3 2" xfId="1426" xr:uid="{00000000-0005-0000-0000-000093040000}"/>
    <cellStyle name="40% - 강조색4 3 4 4" xfId="1036" xr:uid="{00000000-0005-0000-0000-000094040000}"/>
    <cellStyle name="40% - 강조색4 3 5" xfId="333" xr:uid="{00000000-0005-0000-0000-000095040000}"/>
    <cellStyle name="40% - 강조색4 3 5 2" xfId="724" xr:uid="{00000000-0005-0000-0000-000096040000}"/>
    <cellStyle name="40% - 강조색4 3 5 2 2" xfId="1504" xr:uid="{00000000-0005-0000-0000-000097040000}"/>
    <cellStyle name="40% - 강조색4 3 5 3" xfId="1114" xr:uid="{00000000-0005-0000-0000-000098040000}"/>
    <cellStyle name="40% - 강조색4 3 6" xfId="528" xr:uid="{00000000-0005-0000-0000-000099040000}"/>
    <cellStyle name="40% - 강조색4 3 6 2" xfId="1309" xr:uid="{00000000-0005-0000-0000-00009A040000}"/>
    <cellStyle name="40% - 강조색4 3 7" xfId="919" xr:uid="{00000000-0005-0000-0000-00009B040000}"/>
    <cellStyle name="40% - 강조색4 4" xfId="151" xr:uid="{00000000-0005-0000-0000-00009C040000}"/>
    <cellStyle name="40% - 강조색4 4 2" xfId="190" xr:uid="{00000000-0005-0000-0000-00009D040000}"/>
    <cellStyle name="40% - 강조색4 4 2 2" xfId="307" xr:uid="{00000000-0005-0000-0000-00009E040000}"/>
    <cellStyle name="40% - 강조색4 4 2 2 2" xfId="502" xr:uid="{00000000-0005-0000-0000-00009F040000}"/>
    <cellStyle name="40% - 강조색4 4 2 2 2 2" xfId="893" xr:uid="{00000000-0005-0000-0000-0000A0040000}"/>
    <cellStyle name="40% - 강조색4 4 2 2 2 2 2" xfId="1673" xr:uid="{00000000-0005-0000-0000-0000A1040000}"/>
    <cellStyle name="40% - 강조색4 4 2 2 2 3" xfId="1283" xr:uid="{00000000-0005-0000-0000-0000A2040000}"/>
    <cellStyle name="40% - 강조색4 4 2 2 3" xfId="697" xr:uid="{00000000-0005-0000-0000-0000A3040000}"/>
    <cellStyle name="40% - 강조색4 4 2 2 3 2" xfId="1478" xr:uid="{00000000-0005-0000-0000-0000A4040000}"/>
    <cellStyle name="40% - 강조색4 4 2 2 4" xfId="1088" xr:uid="{00000000-0005-0000-0000-0000A5040000}"/>
    <cellStyle name="40% - 강조색4 4 2 3" xfId="385" xr:uid="{00000000-0005-0000-0000-0000A6040000}"/>
    <cellStyle name="40% - 강조색4 4 2 3 2" xfId="776" xr:uid="{00000000-0005-0000-0000-0000A7040000}"/>
    <cellStyle name="40% - 강조색4 4 2 3 2 2" xfId="1556" xr:uid="{00000000-0005-0000-0000-0000A8040000}"/>
    <cellStyle name="40% - 강조색4 4 2 3 3" xfId="1166" xr:uid="{00000000-0005-0000-0000-0000A9040000}"/>
    <cellStyle name="40% - 강조색4 4 2 4" xfId="580" xr:uid="{00000000-0005-0000-0000-0000AA040000}"/>
    <cellStyle name="40% - 강조색4 4 2 4 2" xfId="1361" xr:uid="{00000000-0005-0000-0000-0000AB040000}"/>
    <cellStyle name="40% - 강조색4 4 2 5" xfId="971" xr:uid="{00000000-0005-0000-0000-0000AC040000}"/>
    <cellStyle name="40% - 강조색4 4 3" xfId="229" xr:uid="{00000000-0005-0000-0000-0000AD040000}"/>
    <cellStyle name="40% - 강조색4 4 3 2" xfId="424" xr:uid="{00000000-0005-0000-0000-0000AE040000}"/>
    <cellStyle name="40% - 강조색4 4 3 2 2" xfId="815" xr:uid="{00000000-0005-0000-0000-0000AF040000}"/>
    <cellStyle name="40% - 강조색4 4 3 2 2 2" xfId="1595" xr:uid="{00000000-0005-0000-0000-0000B0040000}"/>
    <cellStyle name="40% - 강조색4 4 3 2 3" xfId="1205" xr:uid="{00000000-0005-0000-0000-0000B1040000}"/>
    <cellStyle name="40% - 강조색4 4 3 3" xfId="619" xr:uid="{00000000-0005-0000-0000-0000B2040000}"/>
    <cellStyle name="40% - 강조색4 4 3 3 2" xfId="1400" xr:uid="{00000000-0005-0000-0000-0000B3040000}"/>
    <cellStyle name="40% - 강조색4 4 3 4" xfId="1010" xr:uid="{00000000-0005-0000-0000-0000B4040000}"/>
    <cellStyle name="40% - 강조색4 4 4" xfId="268" xr:uid="{00000000-0005-0000-0000-0000B5040000}"/>
    <cellStyle name="40% - 강조색4 4 4 2" xfId="463" xr:uid="{00000000-0005-0000-0000-0000B6040000}"/>
    <cellStyle name="40% - 강조색4 4 4 2 2" xfId="854" xr:uid="{00000000-0005-0000-0000-0000B7040000}"/>
    <cellStyle name="40% - 강조색4 4 4 2 2 2" xfId="1634" xr:uid="{00000000-0005-0000-0000-0000B8040000}"/>
    <cellStyle name="40% - 강조색4 4 4 2 3" xfId="1244" xr:uid="{00000000-0005-0000-0000-0000B9040000}"/>
    <cellStyle name="40% - 강조색4 4 4 3" xfId="658" xr:uid="{00000000-0005-0000-0000-0000BA040000}"/>
    <cellStyle name="40% - 강조색4 4 4 3 2" xfId="1439" xr:uid="{00000000-0005-0000-0000-0000BB040000}"/>
    <cellStyle name="40% - 강조색4 4 4 4" xfId="1049" xr:uid="{00000000-0005-0000-0000-0000BC040000}"/>
    <cellStyle name="40% - 강조색4 4 5" xfId="346" xr:uid="{00000000-0005-0000-0000-0000BD040000}"/>
    <cellStyle name="40% - 강조색4 4 5 2" xfId="737" xr:uid="{00000000-0005-0000-0000-0000BE040000}"/>
    <cellStyle name="40% - 강조색4 4 5 2 2" xfId="1517" xr:uid="{00000000-0005-0000-0000-0000BF040000}"/>
    <cellStyle name="40% - 강조색4 4 5 3" xfId="1127" xr:uid="{00000000-0005-0000-0000-0000C0040000}"/>
    <cellStyle name="40% - 강조색4 4 6" xfId="541" xr:uid="{00000000-0005-0000-0000-0000C1040000}"/>
    <cellStyle name="40% - 강조색4 4 6 2" xfId="1322" xr:uid="{00000000-0005-0000-0000-0000C2040000}"/>
    <cellStyle name="40% - 강조색4 4 7" xfId="932" xr:uid="{00000000-0005-0000-0000-0000C3040000}"/>
    <cellStyle name="40% - 강조색5" xfId="11" builtinId="47" customBuiltin="1"/>
    <cellStyle name="40% - 강조색5 2" xfId="82" xr:uid="{00000000-0005-0000-0000-0000C5040000}"/>
    <cellStyle name="40% - 강조색5 2 2" xfId="95" xr:uid="{00000000-0005-0000-0000-0000C6040000}"/>
    <cellStyle name="40% - 강조색5 2 3" xfId="166" xr:uid="{00000000-0005-0000-0000-0000C7040000}"/>
    <cellStyle name="40% - 강조색5 2 3 2" xfId="283" xr:uid="{00000000-0005-0000-0000-0000C8040000}"/>
    <cellStyle name="40% - 강조색5 2 3 2 2" xfId="478" xr:uid="{00000000-0005-0000-0000-0000C9040000}"/>
    <cellStyle name="40% - 강조색5 2 3 2 2 2" xfId="869" xr:uid="{00000000-0005-0000-0000-0000CA040000}"/>
    <cellStyle name="40% - 강조색5 2 3 2 2 2 2" xfId="1649" xr:uid="{00000000-0005-0000-0000-0000CB040000}"/>
    <cellStyle name="40% - 강조색5 2 3 2 2 3" xfId="1259" xr:uid="{00000000-0005-0000-0000-0000CC040000}"/>
    <cellStyle name="40% - 강조색5 2 3 2 3" xfId="673" xr:uid="{00000000-0005-0000-0000-0000CD040000}"/>
    <cellStyle name="40% - 강조색5 2 3 2 3 2" xfId="1454" xr:uid="{00000000-0005-0000-0000-0000CE040000}"/>
    <cellStyle name="40% - 강조색5 2 3 2 4" xfId="1064" xr:uid="{00000000-0005-0000-0000-0000CF040000}"/>
    <cellStyle name="40% - 강조색5 2 3 3" xfId="361" xr:uid="{00000000-0005-0000-0000-0000D0040000}"/>
    <cellStyle name="40% - 강조색5 2 3 3 2" xfId="752" xr:uid="{00000000-0005-0000-0000-0000D1040000}"/>
    <cellStyle name="40% - 강조색5 2 3 3 2 2" xfId="1532" xr:uid="{00000000-0005-0000-0000-0000D2040000}"/>
    <cellStyle name="40% - 강조색5 2 3 3 3" xfId="1142" xr:uid="{00000000-0005-0000-0000-0000D3040000}"/>
    <cellStyle name="40% - 강조색5 2 3 4" xfId="556" xr:uid="{00000000-0005-0000-0000-0000D4040000}"/>
    <cellStyle name="40% - 강조색5 2 3 4 2" xfId="1337" xr:uid="{00000000-0005-0000-0000-0000D5040000}"/>
    <cellStyle name="40% - 강조색5 2 3 5" xfId="947" xr:uid="{00000000-0005-0000-0000-0000D6040000}"/>
    <cellStyle name="40% - 강조색5 2 4" xfId="205" xr:uid="{00000000-0005-0000-0000-0000D7040000}"/>
    <cellStyle name="40% - 강조색5 2 4 2" xfId="400" xr:uid="{00000000-0005-0000-0000-0000D8040000}"/>
    <cellStyle name="40% - 강조색5 2 4 2 2" xfId="791" xr:uid="{00000000-0005-0000-0000-0000D9040000}"/>
    <cellStyle name="40% - 강조색5 2 4 2 2 2" xfId="1571" xr:uid="{00000000-0005-0000-0000-0000DA040000}"/>
    <cellStyle name="40% - 강조색5 2 4 2 3" xfId="1181" xr:uid="{00000000-0005-0000-0000-0000DB040000}"/>
    <cellStyle name="40% - 강조색5 2 4 3" xfId="595" xr:uid="{00000000-0005-0000-0000-0000DC040000}"/>
    <cellStyle name="40% - 강조색5 2 4 3 2" xfId="1376" xr:uid="{00000000-0005-0000-0000-0000DD040000}"/>
    <cellStyle name="40% - 강조색5 2 4 4" xfId="986" xr:uid="{00000000-0005-0000-0000-0000DE040000}"/>
    <cellStyle name="40% - 강조색5 2 5" xfId="244" xr:uid="{00000000-0005-0000-0000-0000DF040000}"/>
    <cellStyle name="40% - 강조색5 2 5 2" xfId="439" xr:uid="{00000000-0005-0000-0000-0000E0040000}"/>
    <cellStyle name="40% - 강조색5 2 5 2 2" xfId="830" xr:uid="{00000000-0005-0000-0000-0000E1040000}"/>
    <cellStyle name="40% - 강조색5 2 5 2 2 2" xfId="1610" xr:uid="{00000000-0005-0000-0000-0000E2040000}"/>
    <cellStyle name="40% - 강조색5 2 5 2 3" xfId="1220" xr:uid="{00000000-0005-0000-0000-0000E3040000}"/>
    <cellStyle name="40% - 강조색5 2 5 3" xfId="634" xr:uid="{00000000-0005-0000-0000-0000E4040000}"/>
    <cellStyle name="40% - 강조색5 2 5 3 2" xfId="1415" xr:uid="{00000000-0005-0000-0000-0000E5040000}"/>
    <cellStyle name="40% - 강조색5 2 5 4" xfId="1025" xr:uid="{00000000-0005-0000-0000-0000E6040000}"/>
    <cellStyle name="40% - 강조색5 2 6" xfId="322" xr:uid="{00000000-0005-0000-0000-0000E7040000}"/>
    <cellStyle name="40% - 강조색5 2 6 2" xfId="713" xr:uid="{00000000-0005-0000-0000-0000E8040000}"/>
    <cellStyle name="40% - 강조색5 2 6 2 2" xfId="1493" xr:uid="{00000000-0005-0000-0000-0000E9040000}"/>
    <cellStyle name="40% - 강조색5 2 6 3" xfId="1103" xr:uid="{00000000-0005-0000-0000-0000EA040000}"/>
    <cellStyle name="40% - 강조색5 2 7" xfId="517" xr:uid="{00000000-0005-0000-0000-0000EB040000}"/>
    <cellStyle name="40% - 강조색5 2 7 2" xfId="1298" xr:uid="{00000000-0005-0000-0000-0000EC040000}"/>
    <cellStyle name="40% - 강조색5 2 8" xfId="908" xr:uid="{00000000-0005-0000-0000-0000ED040000}"/>
    <cellStyle name="40% - 강조색5 3" xfId="140" xr:uid="{00000000-0005-0000-0000-0000EE040000}"/>
    <cellStyle name="40% - 강조색5 3 2" xfId="179" xr:uid="{00000000-0005-0000-0000-0000EF040000}"/>
    <cellStyle name="40% - 강조색5 3 2 2" xfId="296" xr:uid="{00000000-0005-0000-0000-0000F0040000}"/>
    <cellStyle name="40% - 강조색5 3 2 2 2" xfId="491" xr:uid="{00000000-0005-0000-0000-0000F1040000}"/>
    <cellStyle name="40% - 강조색5 3 2 2 2 2" xfId="882" xr:uid="{00000000-0005-0000-0000-0000F2040000}"/>
    <cellStyle name="40% - 강조색5 3 2 2 2 2 2" xfId="1662" xr:uid="{00000000-0005-0000-0000-0000F3040000}"/>
    <cellStyle name="40% - 강조색5 3 2 2 2 3" xfId="1272" xr:uid="{00000000-0005-0000-0000-0000F4040000}"/>
    <cellStyle name="40% - 강조색5 3 2 2 3" xfId="686" xr:uid="{00000000-0005-0000-0000-0000F5040000}"/>
    <cellStyle name="40% - 강조색5 3 2 2 3 2" xfId="1467" xr:uid="{00000000-0005-0000-0000-0000F6040000}"/>
    <cellStyle name="40% - 강조색5 3 2 2 4" xfId="1077" xr:uid="{00000000-0005-0000-0000-0000F7040000}"/>
    <cellStyle name="40% - 강조색5 3 2 3" xfId="374" xr:uid="{00000000-0005-0000-0000-0000F8040000}"/>
    <cellStyle name="40% - 강조색5 3 2 3 2" xfId="765" xr:uid="{00000000-0005-0000-0000-0000F9040000}"/>
    <cellStyle name="40% - 강조색5 3 2 3 2 2" xfId="1545" xr:uid="{00000000-0005-0000-0000-0000FA040000}"/>
    <cellStyle name="40% - 강조색5 3 2 3 3" xfId="1155" xr:uid="{00000000-0005-0000-0000-0000FB040000}"/>
    <cellStyle name="40% - 강조색5 3 2 4" xfId="569" xr:uid="{00000000-0005-0000-0000-0000FC040000}"/>
    <cellStyle name="40% - 강조색5 3 2 4 2" xfId="1350" xr:uid="{00000000-0005-0000-0000-0000FD040000}"/>
    <cellStyle name="40% - 강조색5 3 2 5" xfId="960" xr:uid="{00000000-0005-0000-0000-0000FE040000}"/>
    <cellStyle name="40% - 강조색5 3 3" xfId="218" xr:uid="{00000000-0005-0000-0000-0000FF040000}"/>
    <cellStyle name="40% - 강조색5 3 3 2" xfId="413" xr:uid="{00000000-0005-0000-0000-000000050000}"/>
    <cellStyle name="40% - 강조색5 3 3 2 2" xfId="804" xr:uid="{00000000-0005-0000-0000-000001050000}"/>
    <cellStyle name="40% - 강조색5 3 3 2 2 2" xfId="1584" xr:uid="{00000000-0005-0000-0000-000002050000}"/>
    <cellStyle name="40% - 강조색5 3 3 2 3" xfId="1194" xr:uid="{00000000-0005-0000-0000-000003050000}"/>
    <cellStyle name="40% - 강조색5 3 3 3" xfId="608" xr:uid="{00000000-0005-0000-0000-000004050000}"/>
    <cellStyle name="40% - 강조색5 3 3 3 2" xfId="1389" xr:uid="{00000000-0005-0000-0000-000005050000}"/>
    <cellStyle name="40% - 강조색5 3 3 4" xfId="999" xr:uid="{00000000-0005-0000-0000-000006050000}"/>
    <cellStyle name="40% - 강조색5 3 4" xfId="257" xr:uid="{00000000-0005-0000-0000-000007050000}"/>
    <cellStyle name="40% - 강조색5 3 4 2" xfId="452" xr:uid="{00000000-0005-0000-0000-000008050000}"/>
    <cellStyle name="40% - 강조색5 3 4 2 2" xfId="843" xr:uid="{00000000-0005-0000-0000-000009050000}"/>
    <cellStyle name="40% - 강조색5 3 4 2 2 2" xfId="1623" xr:uid="{00000000-0005-0000-0000-00000A050000}"/>
    <cellStyle name="40% - 강조색5 3 4 2 3" xfId="1233" xr:uid="{00000000-0005-0000-0000-00000B050000}"/>
    <cellStyle name="40% - 강조색5 3 4 3" xfId="647" xr:uid="{00000000-0005-0000-0000-00000C050000}"/>
    <cellStyle name="40% - 강조색5 3 4 3 2" xfId="1428" xr:uid="{00000000-0005-0000-0000-00000D050000}"/>
    <cellStyle name="40% - 강조색5 3 4 4" xfId="1038" xr:uid="{00000000-0005-0000-0000-00000E050000}"/>
    <cellStyle name="40% - 강조색5 3 5" xfId="335" xr:uid="{00000000-0005-0000-0000-00000F050000}"/>
    <cellStyle name="40% - 강조색5 3 5 2" xfId="726" xr:uid="{00000000-0005-0000-0000-000010050000}"/>
    <cellStyle name="40% - 강조색5 3 5 2 2" xfId="1506" xr:uid="{00000000-0005-0000-0000-000011050000}"/>
    <cellStyle name="40% - 강조색5 3 5 3" xfId="1116" xr:uid="{00000000-0005-0000-0000-000012050000}"/>
    <cellStyle name="40% - 강조색5 3 6" xfId="530" xr:uid="{00000000-0005-0000-0000-000013050000}"/>
    <cellStyle name="40% - 강조색5 3 6 2" xfId="1311" xr:uid="{00000000-0005-0000-0000-000014050000}"/>
    <cellStyle name="40% - 강조색5 3 7" xfId="921" xr:uid="{00000000-0005-0000-0000-000015050000}"/>
    <cellStyle name="40% - 강조색5 4" xfId="153" xr:uid="{00000000-0005-0000-0000-000016050000}"/>
    <cellStyle name="40% - 강조색5 4 2" xfId="192" xr:uid="{00000000-0005-0000-0000-000017050000}"/>
    <cellStyle name="40% - 강조색5 4 2 2" xfId="309" xr:uid="{00000000-0005-0000-0000-000018050000}"/>
    <cellStyle name="40% - 강조색5 4 2 2 2" xfId="504" xr:uid="{00000000-0005-0000-0000-000019050000}"/>
    <cellStyle name="40% - 강조색5 4 2 2 2 2" xfId="895" xr:uid="{00000000-0005-0000-0000-00001A050000}"/>
    <cellStyle name="40% - 강조색5 4 2 2 2 2 2" xfId="1675" xr:uid="{00000000-0005-0000-0000-00001B050000}"/>
    <cellStyle name="40% - 강조색5 4 2 2 2 3" xfId="1285" xr:uid="{00000000-0005-0000-0000-00001C050000}"/>
    <cellStyle name="40% - 강조색5 4 2 2 3" xfId="699" xr:uid="{00000000-0005-0000-0000-00001D050000}"/>
    <cellStyle name="40% - 강조색5 4 2 2 3 2" xfId="1480" xr:uid="{00000000-0005-0000-0000-00001E050000}"/>
    <cellStyle name="40% - 강조색5 4 2 2 4" xfId="1090" xr:uid="{00000000-0005-0000-0000-00001F050000}"/>
    <cellStyle name="40% - 강조색5 4 2 3" xfId="387" xr:uid="{00000000-0005-0000-0000-000020050000}"/>
    <cellStyle name="40% - 강조색5 4 2 3 2" xfId="778" xr:uid="{00000000-0005-0000-0000-000021050000}"/>
    <cellStyle name="40% - 강조색5 4 2 3 2 2" xfId="1558" xr:uid="{00000000-0005-0000-0000-000022050000}"/>
    <cellStyle name="40% - 강조색5 4 2 3 3" xfId="1168" xr:uid="{00000000-0005-0000-0000-000023050000}"/>
    <cellStyle name="40% - 강조색5 4 2 4" xfId="582" xr:uid="{00000000-0005-0000-0000-000024050000}"/>
    <cellStyle name="40% - 강조색5 4 2 4 2" xfId="1363" xr:uid="{00000000-0005-0000-0000-000025050000}"/>
    <cellStyle name="40% - 강조색5 4 2 5" xfId="973" xr:uid="{00000000-0005-0000-0000-000026050000}"/>
    <cellStyle name="40% - 강조색5 4 3" xfId="231" xr:uid="{00000000-0005-0000-0000-000027050000}"/>
    <cellStyle name="40% - 강조색5 4 3 2" xfId="426" xr:uid="{00000000-0005-0000-0000-000028050000}"/>
    <cellStyle name="40% - 강조색5 4 3 2 2" xfId="817" xr:uid="{00000000-0005-0000-0000-000029050000}"/>
    <cellStyle name="40% - 강조색5 4 3 2 2 2" xfId="1597" xr:uid="{00000000-0005-0000-0000-00002A050000}"/>
    <cellStyle name="40% - 강조색5 4 3 2 3" xfId="1207" xr:uid="{00000000-0005-0000-0000-00002B050000}"/>
    <cellStyle name="40% - 강조색5 4 3 3" xfId="621" xr:uid="{00000000-0005-0000-0000-00002C050000}"/>
    <cellStyle name="40% - 강조색5 4 3 3 2" xfId="1402" xr:uid="{00000000-0005-0000-0000-00002D050000}"/>
    <cellStyle name="40% - 강조색5 4 3 4" xfId="1012" xr:uid="{00000000-0005-0000-0000-00002E050000}"/>
    <cellStyle name="40% - 강조색5 4 4" xfId="270" xr:uid="{00000000-0005-0000-0000-00002F050000}"/>
    <cellStyle name="40% - 강조색5 4 4 2" xfId="465" xr:uid="{00000000-0005-0000-0000-000030050000}"/>
    <cellStyle name="40% - 강조색5 4 4 2 2" xfId="856" xr:uid="{00000000-0005-0000-0000-000031050000}"/>
    <cellStyle name="40% - 강조색5 4 4 2 2 2" xfId="1636" xr:uid="{00000000-0005-0000-0000-000032050000}"/>
    <cellStyle name="40% - 강조색5 4 4 2 3" xfId="1246" xr:uid="{00000000-0005-0000-0000-000033050000}"/>
    <cellStyle name="40% - 강조색5 4 4 3" xfId="660" xr:uid="{00000000-0005-0000-0000-000034050000}"/>
    <cellStyle name="40% - 강조색5 4 4 3 2" xfId="1441" xr:uid="{00000000-0005-0000-0000-000035050000}"/>
    <cellStyle name="40% - 강조색5 4 4 4" xfId="1051" xr:uid="{00000000-0005-0000-0000-000036050000}"/>
    <cellStyle name="40% - 강조색5 4 5" xfId="348" xr:uid="{00000000-0005-0000-0000-000037050000}"/>
    <cellStyle name="40% - 강조색5 4 5 2" xfId="739" xr:uid="{00000000-0005-0000-0000-000038050000}"/>
    <cellStyle name="40% - 강조색5 4 5 2 2" xfId="1519" xr:uid="{00000000-0005-0000-0000-000039050000}"/>
    <cellStyle name="40% - 강조색5 4 5 3" xfId="1129" xr:uid="{00000000-0005-0000-0000-00003A050000}"/>
    <cellStyle name="40% - 강조색5 4 6" xfId="543" xr:uid="{00000000-0005-0000-0000-00003B050000}"/>
    <cellStyle name="40% - 강조색5 4 6 2" xfId="1324" xr:uid="{00000000-0005-0000-0000-00003C050000}"/>
    <cellStyle name="40% - 강조색5 4 7" xfId="934" xr:uid="{00000000-0005-0000-0000-00003D050000}"/>
    <cellStyle name="40% - 강조색6" xfId="12" builtinId="51" customBuiltin="1"/>
    <cellStyle name="40% - 강조색6 2" xfId="86" xr:uid="{00000000-0005-0000-0000-00003F050000}"/>
    <cellStyle name="40% - 강조색6 2 2" xfId="99" xr:uid="{00000000-0005-0000-0000-000040050000}"/>
    <cellStyle name="40% - 강조색6 2 3" xfId="168" xr:uid="{00000000-0005-0000-0000-000041050000}"/>
    <cellStyle name="40% - 강조색6 2 3 2" xfId="285" xr:uid="{00000000-0005-0000-0000-000042050000}"/>
    <cellStyle name="40% - 강조색6 2 3 2 2" xfId="480" xr:uid="{00000000-0005-0000-0000-000043050000}"/>
    <cellStyle name="40% - 강조색6 2 3 2 2 2" xfId="871" xr:uid="{00000000-0005-0000-0000-000044050000}"/>
    <cellStyle name="40% - 강조색6 2 3 2 2 2 2" xfId="1651" xr:uid="{00000000-0005-0000-0000-000045050000}"/>
    <cellStyle name="40% - 강조색6 2 3 2 2 3" xfId="1261" xr:uid="{00000000-0005-0000-0000-000046050000}"/>
    <cellStyle name="40% - 강조색6 2 3 2 3" xfId="675" xr:uid="{00000000-0005-0000-0000-000047050000}"/>
    <cellStyle name="40% - 강조색6 2 3 2 3 2" xfId="1456" xr:uid="{00000000-0005-0000-0000-000048050000}"/>
    <cellStyle name="40% - 강조색6 2 3 2 4" xfId="1066" xr:uid="{00000000-0005-0000-0000-000049050000}"/>
    <cellStyle name="40% - 강조색6 2 3 3" xfId="363" xr:uid="{00000000-0005-0000-0000-00004A050000}"/>
    <cellStyle name="40% - 강조색6 2 3 3 2" xfId="754" xr:uid="{00000000-0005-0000-0000-00004B050000}"/>
    <cellStyle name="40% - 강조색6 2 3 3 2 2" xfId="1534" xr:uid="{00000000-0005-0000-0000-00004C050000}"/>
    <cellStyle name="40% - 강조색6 2 3 3 3" xfId="1144" xr:uid="{00000000-0005-0000-0000-00004D050000}"/>
    <cellStyle name="40% - 강조색6 2 3 4" xfId="558" xr:uid="{00000000-0005-0000-0000-00004E050000}"/>
    <cellStyle name="40% - 강조색6 2 3 4 2" xfId="1339" xr:uid="{00000000-0005-0000-0000-00004F050000}"/>
    <cellStyle name="40% - 강조색6 2 3 5" xfId="949" xr:uid="{00000000-0005-0000-0000-000050050000}"/>
    <cellStyle name="40% - 강조색6 2 4" xfId="207" xr:uid="{00000000-0005-0000-0000-000051050000}"/>
    <cellStyle name="40% - 강조색6 2 4 2" xfId="402" xr:uid="{00000000-0005-0000-0000-000052050000}"/>
    <cellStyle name="40% - 강조색6 2 4 2 2" xfId="793" xr:uid="{00000000-0005-0000-0000-000053050000}"/>
    <cellStyle name="40% - 강조색6 2 4 2 2 2" xfId="1573" xr:uid="{00000000-0005-0000-0000-000054050000}"/>
    <cellStyle name="40% - 강조색6 2 4 2 3" xfId="1183" xr:uid="{00000000-0005-0000-0000-000055050000}"/>
    <cellStyle name="40% - 강조색6 2 4 3" xfId="597" xr:uid="{00000000-0005-0000-0000-000056050000}"/>
    <cellStyle name="40% - 강조색6 2 4 3 2" xfId="1378" xr:uid="{00000000-0005-0000-0000-000057050000}"/>
    <cellStyle name="40% - 강조색6 2 4 4" xfId="988" xr:uid="{00000000-0005-0000-0000-000058050000}"/>
    <cellStyle name="40% - 강조색6 2 5" xfId="246" xr:uid="{00000000-0005-0000-0000-000059050000}"/>
    <cellStyle name="40% - 강조색6 2 5 2" xfId="441" xr:uid="{00000000-0005-0000-0000-00005A050000}"/>
    <cellStyle name="40% - 강조색6 2 5 2 2" xfId="832" xr:uid="{00000000-0005-0000-0000-00005B050000}"/>
    <cellStyle name="40% - 강조색6 2 5 2 2 2" xfId="1612" xr:uid="{00000000-0005-0000-0000-00005C050000}"/>
    <cellStyle name="40% - 강조색6 2 5 2 3" xfId="1222" xr:uid="{00000000-0005-0000-0000-00005D050000}"/>
    <cellStyle name="40% - 강조색6 2 5 3" xfId="636" xr:uid="{00000000-0005-0000-0000-00005E050000}"/>
    <cellStyle name="40% - 강조색6 2 5 3 2" xfId="1417" xr:uid="{00000000-0005-0000-0000-00005F050000}"/>
    <cellStyle name="40% - 강조색6 2 5 4" xfId="1027" xr:uid="{00000000-0005-0000-0000-000060050000}"/>
    <cellStyle name="40% - 강조색6 2 6" xfId="324" xr:uid="{00000000-0005-0000-0000-000061050000}"/>
    <cellStyle name="40% - 강조색6 2 6 2" xfId="715" xr:uid="{00000000-0005-0000-0000-000062050000}"/>
    <cellStyle name="40% - 강조색6 2 6 2 2" xfId="1495" xr:uid="{00000000-0005-0000-0000-000063050000}"/>
    <cellStyle name="40% - 강조색6 2 6 3" xfId="1105" xr:uid="{00000000-0005-0000-0000-000064050000}"/>
    <cellStyle name="40% - 강조색6 2 7" xfId="519" xr:uid="{00000000-0005-0000-0000-000065050000}"/>
    <cellStyle name="40% - 강조색6 2 7 2" xfId="1300" xr:uid="{00000000-0005-0000-0000-000066050000}"/>
    <cellStyle name="40% - 강조색6 2 8" xfId="910" xr:uid="{00000000-0005-0000-0000-000067050000}"/>
    <cellStyle name="40% - 강조색6 3" xfId="142" xr:uid="{00000000-0005-0000-0000-000068050000}"/>
    <cellStyle name="40% - 강조색6 3 2" xfId="181" xr:uid="{00000000-0005-0000-0000-000069050000}"/>
    <cellStyle name="40% - 강조색6 3 2 2" xfId="298" xr:uid="{00000000-0005-0000-0000-00006A050000}"/>
    <cellStyle name="40% - 강조색6 3 2 2 2" xfId="493" xr:uid="{00000000-0005-0000-0000-00006B050000}"/>
    <cellStyle name="40% - 강조색6 3 2 2 2 2" xfId="884" xr:uid="{00000000-0005-0000-0000-00006C050000}"/>
    <cellStyle name="40% - 강조색6 3 2 2 2 2 2" xfId="1664" xr:uid="{00000000-0005-0000-0000-00006D050000}"/>
    <cellStyle name="40% - 강조색6 3 2 2 2 3" xfId="1274" xr:uid="{00000000-0005-0000-0000-00006E050000}"/>
    <cellStyle name="40% - 강조색6 3 2 2 3" xfId="688" xr:uid="{00000000-0005-0000-0000-00006F050000}"/>
    <cellStyle name="40% - 강조색6 3 2 2 3 2" xfId="1469" xr:uid="{00000000-0005-0000-0000-000070050000}"/>
    <cellStyle name="40% - 강조색6 3 2 2 4" xfId="1079" xr:uid="{00000000-0005-0000-0000-000071050000}"/>
    <cellStyle name="40% - 강조색6 3 2 3" xfId="376" xr:uid="{00000000-0005-0000-0000-000072050000}"/>
    <cellStyle name="40% - 강조색6 3 2 3 2" xfId="767" xr:uid="{00000000-0005-0000-0000-000073050000}"/>
    <cellStyle name="40% - 강조색6 3 2 3 2 2" xfId="1547" xr:uid="{00000000-0005-0000-0000-000074050000}"/>
    <cellStyle name="40% - 강조색6 3 2 3 3" xfId="1157" xr:uid="{00000000-0005-0000-0000-000075050000}"/>
    <cellStyle name="40% - 강조색6 3 2 4" xfId="571" xr:uid="{00000000-0005-0000-0000-000076050000}"/>
    <cellStyle name="40% - 강조색6 3 2 4 2" xfId="1352" xr:uid="{00000000-0005-0000-0000-000077050000}"/>
    <cellStyle name="40% - 강조색6 3 2 5" xfId="962" xr:uid="{00000000-0005-0000-0000-000078050000}"/>
    <cellStyle name="40% - 강조색6 3 3" xfId="220" xr:uid="{00000000-0005-0000-0000-000079050000}"/>
    <cellStyle name="40% - 강조색6 3 3 2" xfId="415" xr:uid="{00000000-0005-0000-0000-00007A050000}"/>
    <cellStyle name="40% - 강조색6 3 3 2 2" xfId="806" xr:uid="{00000000-0005-0000-0000-00007B050000}"/>
    <cellStyle name="40% - 강조색6 3 3 2 2 2" xfId="1586" xr:uid="{00000000-0005-0000-0000-00007C050000}"/>
    <cellStyle name="40% - 강조색6 3 3 2 3" xfId="1196" xr:uid="{00000000-0005-0000-0000-00007D050000}"/>
    <cellStyle name="40% - 강조색6 3 3 3" xfId="610" xr:uid="{00000000-0005-0000-0000-00007E050000}"/>
    <cellStyle name="40% - 강조색6 3 3 3 2" xfId="1391" xr:uid="{00000000-0005-0000-0000-00007F050000}"/>
    <cellStyle name="40% - 강조색6 3 3 4" xfId="1001" xr:uid="{00000000-0005-0000-0000-000080050000}"/>
    <cellStyle name="40% - 강조색6 3 4" xfId="259" xr:uid="{00000000-0005-0000-0000-000081050000}"/>
    <cellStyle name="40% - 강조색6 3 4 2" xfId="454" xr:uid="{00000000-0005-0000-0000-000082050000}"/>
    <cellStyle name="40% - 강조색6 3 4 2 2" xfId="845" xr:uid="{00000000-0005-0000-0000-000083050000}"/>
    <cellStyle name="40% - 강조색6 3 4 2 2 2" xfId="1625" xr:uid="{00000000-0005-0000-0000-000084050000}"/>
    <cellStyle name="40% - 강조색6 3 4 2 3" xfId="1235" xr:uid="{00000000-0005-0000-0000-000085050000}"/>
    <cellStyle name="40% - 강조색6 3 4 3" xfId="649" xr:uid="{00000000-0005-0000-0000-000086050000}"/>
    <cellStyle name="40% - 강조색6 3 4 3 2" xfId="1430" xr:uid="{00000000-0005-0000-0000-000087050000}"/>
    <cellStyle name="40% - 강조색6 3 4 4" xfId="1040" xr:uid="{00000000-0005-0000-0000-000088050000}"/>
    <cellStyle name="40% - 강조색6 3 5" xfId="337" xr:uid="{00000000-0005-0000-0000-000089050000}"/>
    <cellStyle name="40% - 강조색6 3 5 2" xfId="728" xr:uid="{00000000-0005-0000-0000-00008A050000}"/>
    <cellStyle name="40% - 강조색6 3 5 2 2" xfId="1508" xr:uid="{00000000-0005-0000-0000-00008B050000}"/>
    <cellStyle name="40% - 강조색6 3 5 3" xfId="1118" xr:uid="{00000000-0005-0000-0000-00008C050000}"/>
    <cellStyle name="40% - 강조색6 3 6" xfId="532" xr:uid="{00000000-0005-0000-0000-00008D050000}"/>
    <cellStyle name="40% - 강조색6 3 6 2" xfId="1313" xr:uid="{00000000-0005-0000-0000-00008E050000}"/>
    <cellStyle name="40% - 강조색6 3 7" xfId="923" xr:uid="{00000000-0005-0000-0000-00008F050000}"/>
    <cellStyle name="40% - 강조색6 4" xfId="155" xr:uid="{00000000-0005-0000-0000-000090050000}"/>
    <cellStyle name="40% - 강조색6 4 2" xfId="194" xr:uid="{00000000-0005-0000-0000-000091050000}"/>
    <cellStyle name="40% - 강조색6 4 2 2" xfId="311" xr:uid="{00000000-0005-0000-0000-000092050000}"/>
    <cellStyle name="40% - 강조색6 4 2 2 2" xfId="506" xr:uid="{00000000-0005-0000-0000-000093050000}"/>
    <cellStyle name="40% - 강조색6 4 2 2 2 2" xfId="897" xr:uid="{00000000-0005-0000-0000-000094050000}"/>
    <cellStyle name="40% - 강조색6 4 2 2 2 2 2" xfId="1677" xr:uid="{00000000-0005-0000-0000-000095050000}"/>
    <cellStyle name="40% - 강조색6 4 2 2 2 3" xfId="1287" xr:uid="{00000000-0005-0000-0000-000096050000}"/>
    <cellStyle name="40% - 강조색6 4 2 2 3" xfId="701" xr:uid="{00000000-0005-0000-0000-000097050000}"/>
    <cellStyle name="40% - 강조색6 4 2 2 3 2" xfId="1482" xr:uid="{00000000-0005-0000-0000-000098050000}"/>
    <cellStyle name="40% - 강조색6 4 2 2 4" xfId="1092" xr:uid="{00000000-0005-0000-0000-000099050000}"/>
    <cellStyle name="40% - 강조색6 4 2 3" xfId="389" xr:uid="{00000000-0005-0000-0000-00009A050000}"/>
    <cellStyle name="40% - 강조색6 4 2 3 2" xfId="780" xr:uid="{00000000-0005-0000-0000-00009B050000}"/>
    <cellStyle name="40% - 강조색6 4 2 3 2 2" xfId="1560" xr:uid="{00000000-0005-0000-0000-00009C050000}"/>
    <cellStyle name="40% - 강조색6 4 2 3 3" xfId="1170" xr:uid="{00000000-0005-0000-0000-00009D050000}"/>
    <cellStyle name="40% - 강조색6 4 2 4" xfId="584" xr:uid="{00000000-0005-0000-0000-00009E050000}"/>
    <cellStyle name="40% - 강조색6 4 2 4 2" xfId="1365" xr:uid="{00000000-0005-0000-0000-00009F050000}"/>
    <cellStyle name="40% - 강조색6 4 2 5" xfId="975" xr:uid="{00000000-0005-0000-0000-0000A0050000}"/>
    <cellStyle name="40% - 강조색6 4 3" xfId="233" xr:uid="{00000000-0005-0000-0000-0000A1050000}"/>
    <cellStyle name="40% - 강조색6 4 3 2" xfId="428" xr:uid="{00000000-0005-0000-0000-0000A2050000}"/>
    <cellStyle name="40% - 강조색6 4 3 2 2" xfId="819" xr:uid="{00000000-0005-0000-0000-0000A3050000}"/>
    <cellStyle name="40% - 강조색6 4 3 2 2 2" xfId="1599" xr:uid="{00000000-0005-0000-0000-0000A4050000}"/>
    <cellStyle name="40% - 강조색6 4 3 2 3" xfId="1209" xr:uid="{00000000-0005-0000-0000-0000A5050000}"/>
    <cellStyle name="40% - 강조색6 4 3 3" xfId="623" xr:uid="{00000000-0005-0000-0000-0000A6050000}"/>
    <cellStyle name="40% - 강조색6 4 3 3 2" xfId="1404" xr:uid="{00000000-0005-0000-0000-0000A7050000}"/>
    <cellStyle name="40% - 강조색6 4 3 4" xfId="1014" xr:uid="{00000000-0005-0000-0000-0000A8050000}"/>
    <cellStyle name="40% - 강조색6 4 4" xfId="272" xr:uid="{00000000-0005-0000-0000-0000A9050000}"/>
    <cellStyle name="40% - 강조색6 4 4 2" xfId="467" xr:uid="{00000000-0005-0000-0000-0000AA050000}"/>
    <cellStyle name="40% - 강조색6 4 4 2 2" xfId="858" xr:uid="{00000000-0005-0000-0000-0000AB050000}"/>
    <cellStyle name="40% - 강조색6 4 4 2 2 2" xfId="1638" xr:uid="{00000000-0005-0000-0000-0000AC050000}"/>
    <cellStyle name="40% - 강조색6 4 4 2 3" xfId="1248" xr:uid="{00000000-0005-0000-0000-0000AD050000}"/>
    <cellStyle name="40% - 강조색6 4 4 3" xfId="662" xr:uid="{00000000-0005-0000-0000-0000AE050000}"/>
    <cellStyle name="40% - 강조색6 4 4 3 2" xfId="1443" xr:uid="{00000000-0005-0000-0000-0000AF050000}"/>
    <cellStyle name="40% - 강조색6 4 4 4" xfId="1053" xr:uid="{00000000-0005-0000-0000-0000B0050000}"/>
    <cellStyle name="40% - 강조색6 4 5" xfId="350" xr:uid="{00000000-0005-0000-0000-0000B1050000}"/>
    <cellStyle name="40% - 강조색6 4 5 2" xfId="741" xr:uid="{00000000-0005-0000-0000-0000B2050000}"/>
    <cellStyle name="40% - 강조색6 4 5 2 2" xfId="1521" xr:uid="{00000000-0005-0000-0000-0000B3050000}"/>
    <cellStyle name="40% - 강조색6 4 5 3" xfId="1131" xr:uid="{00000000-0005-0000-0000-0000B4050000}"/>
    <cellStyle name="40% - 강조색6 4 6" xfId="545" xr:uid="{00000000-0005-0000-0000-0000B5050000}"/>
    <cellStyle name="40% - 강조색6 4 6 2" xfId="1326" xr:uid="{00000000-0005-0000-0000-0000B6050000}"/>
    <cellStyle name="40% - 강조색6 4 7" xfId="936" xr:uid="{00000000-0005-0000-0000-0000B7050000}"/>
    <cellStyle name="60% - 강조색1" xfId="13" builtinId="32" customBuiltin="1"/>
    <cellStyle name="60% - 강조색1 2" xfId="69" xr:uid="{00000000-0005-0000-0000-0000B9050000}"/>
    <cellStyle name="60% - 강조색1 2 2" xfId="89" xr:uid="{00000000-0005-0000-0000-0000BA050000}"/>
    <cellStyle name="60% - 강조색2" xfId="14" builtinId="36" customBuiltin="1"/>
    <cellStyle name="60% - 강조색2 2" xfId="73" xr:uid="{00000000-0005-0000-0000-0000BC050000}"/>
    <cellStyle name="60% - 강조색2 2 2" xfId="92" xr:uid="{00000000-0005-0000-0000-0000BD050000}"/>
    <cellStyle name="60% - 강조색3" xfId="15" builtinId="40" customBuiltin="1"/>
    <cellStyle name="60% - 강조색3 2" xfId="47" xr:uid="{00000000-0005-0000-0000-0000BF050000}"/>
    <cellStyle name="60% - 강조색3 2 2" xfId="96" xr:uid="{00000000-0005-0000-0000-0000C0050000}"/>
    <cellStyle name="60% - 강조색4" xfId="16" builtinId="44" customBuiltin="1"/>
    <cellStyle name="60% - 강조색4 2" xfId="79" xr:uid="{00000000-0005-0000-0000-0000C2050000}"/>
    <cellStyle name="60% - 강조색4 2 2" xfId="100" xr:uid="{00000000-0005-0000-0000-0000C3050000}"/>
    <cellStyle name="60% - 강조색5" xfId="17" builtinId="48" customBuiltin="1"/>
    <cellStyle name="60% - 강조색5 2" xfId="83" xr:uid="{00000000-0005-0000-0000-0000C5050000}"/>
    <cellStyle name="60% - 강조색5 2 2" xfId="93" xr:uid="{00000000-0005-0000-0000-0000C6050000}"/>
    <cellStyle name="60% - 강조색6" xfId="18" builtinId="52" customBuiltin="1"/>
    <cellStyle name="60% - 강조색6 2" xfId="87" xr:uid="{00000000-0005-0000-0000-0000C8050000}"/>
    <cellStyle name="60% - 강조색6 2 2" xfId="97" xr:uid="{00000000-0005-0000-0000-0000C9050000}"/>
    <cellStyle name="imabs_Copy of HWDQ_Vx680_Test Item Summary List_090819" xfId="19" xr:uid="{00000000-0005-0000-0000-0000CA050000}"/>
    <cellStyle name="강조색1" xfId="20" builtinId="29" customBuiltin="1"/>
    <cellStyle name="강조색1 2" xfId="66" xr:uid="{00000000-0005-0000-0000-0000CC050000}"/>
    <cellStyle name="강조색1 2 2" xfId="90" xr:uid="{00000000-0005-0000-0000-0000CD050000}"/>
    <cellStyle name="강조색2" xfId="21" builtinId="33" customBuiltin="1"/>
    <cellStyle name="강조색2 2" xfId="70" xr:uid="{00000000-0005-0000-0000-0000CF050000}"/>
    <cellStyle name="강조색2 2 2" xfId="94" xr:uid="{00000000-0005-0000-0000-0000D0050000}"/>
    <cellStyle name="강조색3" xfId="22" builtinId="37" customBuiltin="1"/>
    <cellStyle name="강조색3 2" xfId="74" xr:uid="{00000000-0005-0000-0000-0000D2050000}"/>
    <cellStyle name="강조색3 2 2" xfId="98" xr:uid="{00000000-0005-0000-0000-0000D3050000}"/>
    <cellStyle name="강조색4" xfId="23" builtinId="41" customBuiltin="1"/>
    <cellStyle name="강조색4 2" xfId="77" xr:uid="{00000000-0005-0000-0000-0000D5050000}"/>
    <cellStyle name="강조색4 2 2" xfId="109" xr:uid="{00000000-0005-0000-0000-0000D6050000}"/>
    <cellStyle name="강조색5" xfId="24" builtinId="45" customBuiltin="1"/>
    <cellStyle name="강조색5 2" xfId="80" xr:uid="{00000000-0005-0000-0000-0000D8050000}"/>
    <cellStyle name="강조색5 2 2" xfId="110" xr:uid="{00000000-0005-0000-0000-0000D9050000}"/>
    <cellStyle name="강조색6" xfId="25" builtinId="49" customBuiltin="1"/>
    <cellStyle name="강조색6 2" xfId="84" xr:uid="{00000000-0005-0000-0000-0000DB050000}"/>
    <cellStyle name="강조색6 2 2" xfId="111" xr:uid="{00000000-0005-0000-0000-0000DC050000}"/>
    <cellStyle name="경고문" xfId="26" builtinId="11" customBuiltin="1"/>
    <cellStyle name="경고문 2" xfId="62" xr:uid="{00000000-0005-0000-0000-0000DE050000}"/>
    <cellStyle name="경고문 2 2" xfId="112" xr:uid="{00000000-0005-0000-0000-0000DF050000}"/>
    <cellStyle name="계산" xfId="27" builtinId="22" customBuiltin="1"/>
    <cellStyle name="계산 2" xfId="59" xr:uid="{00000000-0005-0000-0000-0000E1050000}"/>
    <cellStyle name="계산 2 2" xfId="113" xr:uid="{00000000-0005-0000-0000-0000E2050000}"/>
    <cellStyle name="나쁨" xfId="28" builtinId="27" customBuiltin="1"/>
    <cellStyle name="나쁨 2" xfId="55" xr:uid="{00000000-0005-0000-0000-0000E4050000}"/>
    <cellStyle name="나쁨 2 2" xfId="114" xr:uid="{00000000-0005-0000-0000-0000E5050000}"/>
    <cellStyle name="메모" xfId="29" builtinId="10" customBuiltin="1"/>
    <cellStyle name="메모 2" xfId="63" xr:uid="{00000000-0005-0000-0000-0000E7050000}"/>
    <cellStyle name="메모 2 2" xfId="115" xr:uid="{00000000-0005-0000-0000-0000E8050000}"/>
    <cellStyle name="메모 2 3" xfId="157" xr:uid="{00000000-0005-0000-0000-0000E9050000}"/>
    <cellStyle name="메모 2 3 2" xfId="274" xr:uid="{00000000-0005-0000-0000-0000EA050000}"/>
    <cellStyle name="메모 2 3 2 2" xfId="469" xr:uid="{00000000-0005-0000-0000-0000EB050000}"/>
    <cellStyle name="메모 2 3 2 2 2" xfId="860" xr:uid="{00000000-0005-0000-0000-0000EC050000}"/>
    <cellStyle name="메모 2 3 2 2 2 2" xfId="1640" xr:uid="{00000000-0005-0000-0000-0000ED050000}"/>
    <cellStyle name="메모 2 3 2 2 3" xfId="1250" xr:uid="{00000000-0005-0000-0000-0000EE050000}"/>
    <cellStyle name="메모 2 3 2 3" xfId="664" xr:uid="{00000000-0005-0000-0000-0000EF050000}"/>
    <cellStyle name="메모 2 3 2 3 2" xfId="1445" xr:uid="{00000000-0005-0000-0000-0000F0050000}"/>
    <cellStyle name="메모 2 3 2 4" xfId="1055" xr:uid="{00000000-0005-0000-0000-0000F1050000}"/>
    <cellStyle name="메모 2 3 3" xfId="352" xr:uid="{00000000-0005-0000-0000-0000F2050000}"/>
    <cellStyle name="메모 2 3 3 2" xfId="743" xr:uid="{00000000-0005-0000-0000-0000F3050000}"/>
    <cellStyle name="메모 2 3 3 2 2" xfId="1523" xr:uid="{00000000-0005-0000-0000-0000F4050000}"/>
    <cellStyle name="메모 2 3 3 3" xfId="1133" xr:uid="{00000000-0005-0000-0000-0000F5050000}"/>
    <cellStyle name="메모 2 3 4" xfId="547" xr:uid="{00000000-0005-0000-0000-0000F6050000}"/>
    <cellStyle name="메모 2 3 4 2" xfId="1328" xr:uid="{00000000-0005-0000-0000-0000F7050000}"/>
    <cellStyle name="메모 2 3 5" xfId="938" xr:uid="{00000000-0005-0000-0000-0000F8050000}"/>
    <cellStyle name="메모 2 4" xfId="196" xr:uid="{00000000-0005-0000-0000-0000F9050000}"/>
    <cellStyle name="메모 2 4 2" xfId="391" xr:uid="{00000000-0005-0000-0000-0000FA050000}"/>
    <cellStyle name="메모 2 4 2 2" xfId="782" xr:uid="{00000000-0005-0000-0000-0000FB050000}"/>
    <cellStyle name="메모 2 4 2 2 2" xfId="1562" xr:uid="{00000000-0005-0000-0000-0000FC050000}"/>
    <cellStyle name="메모 2 4 2 3" xfId="1172" xr:uid="{00000000-0005-0000-0000-0000FD050000}"/>
    <cellStyle name="메모 2 4 3" xfId="586" xr:uid="{00000000-0005-0000-0000-0000FE050000}"/>
    <cellStyle name="메모 2 4 3 2" xfId="1367" xr:uid="{00000000-0005-0000-0000-0000FF050000}"/>
    <cellStyle name="메모 2 4 4" xfId="977" xr:uid="{00000000-0005-0000-0000-000000060000}"/>
    <cellStyle name="메모 2 5" xfId="235" xr:uid="{00000000-0005-0000-0000-000001060000}"/>
    <cellStyle name="메모 2 5 2" xfId="430" xr:uid="{00000000-0005-0000-0000-000002060000}"/>
    <cellStyle name="메모 2 5 2 2" xfId="821" xr:uid="{00000000-0005-0000-0000-000003060000}"/>
    <cellStyle name="메모 2 5 2 2 2" xfId="1601" xr:uid="{00000000-0005-0000-0000-000004060000}"/>
    <cellStyle name="메모 2 5 2 3" xfId="1211" xr:uid="{00000000-0005-0000-0000-000005060000}"/>
    <cellStyle name="메모 2 5 3" xfId="625" xr:uid="{00000000-0005-0000-0000-000006060000}"/>
    <cellStyle name="메모 2 5 3 2" xfId="1406" xr:uid="{00000000-0005-0000-0000-000007060000}"/>
    <cellStyle name="메모 2 5 4" xfId="1016" xr:uid="{00000000-0005-0000-0000-000008060000}"/>
    <cellStyle name="메모 2 6" xfId="313" xr:uid="{00000000-0005-0000-0000-000009060000}"/>
    <cellStyle name="메모 2 6 2" xfId="704" xr:uid="{00000000-0005-0000-0000-00000A060000}"/>
    <cellStyle name="메모 2 6 2 2" xfId="1484" xr:uid="{00000000-0005-0000-0000-00000B060000}"/>
    <cellStyle name="메모 2 6 3" xfId="1094" xr:uid="{00000000-0005-0000-0000-00000C060000}"/>
    <cellStyle name="메모 2 7" xfId="508" xr:uid="{00000000-0005-0000-0000-00000D060000}"/>
    <cellStyle name="메모 2 7 2" xfId="1289" xr:uid="{00000000-0005-0000-0000-00000E060000}"/>
    <cellStyle name="메모 2 8" xfId="899" xr:uid="{00000000-0005-0000-0000-00000F060000}"/>
    <cellStyle name="메모 3" xfId="130" xr:uid="{00000000-0005-0000-0000-000010060000}"/>
    <cellStyle name="메모 3 2" xfId="169" xr:uid="{00000000-0005-0000-0000-000011060000}"/>
    <cellStyle name="메모 3 2 2" xfId="286" xr:uid="{00000000-0005-0000-0000-000012060000}"/>
    <cellStyle name="메모 3 2 2 2" xfId="481" xr:uid="{00000000-0005-0000-0000-000013060000}"/>
    <cellStyle name="메모 3 2 2 2 2" xfId="872" xr:uid="{00000000-0005-0000-0000-000014060000}"/>
    <cellStyle name="메모 3 2 2 2 2 2" xfId="1652" xr:uid="{00000000-0005-0000-0000-000015060000}"/>
    <cellStyle name="메모 3 2 2 2 3" xfId="1262" xr:uid="{00000000-0005-0000-0000-000016060000}"/>
    <cellStyle name="메모 3 2 2 3" xfId="676" xr:uid="{00000000-0005-0000-0000-000017060000}"/>
    <cellStyle name="메모 3 2 2 3 2" xfId="1457" xr:uid="{00000000-0005-0000-0000-000018060000}"/>
    <cellStyle name="메모 3 2 2 4" xfId="1067" xr:uid="{00000000-0005-0000-0000-000019060000}"/>
    <cellStyle name="메모 3 2 3" xfId="364" xr:uid="{00000000-0005-0000-0000-00001A060000}"/>
    <cellStyle name="메모 3 2 3 2" xfId="755" xr:uid="{00000000-0005-0000-0000-00001B060000}"/>
    <cellStyle name="메모 3 2 3 2 2" xfId="1535" xr:uid="{00000000-0005-0000-0000-00001C060000}"/>
    <cellStyle name="메모 3 2 3 3" xfId="1145" xr:uid="{00000000-0005-0000-0000-00001D060000}"/>
    <cellStyle name="메모 3 2 4" xfId="559" xr:uid="{00000000-0005-0000-0000-00001E060000}"/>
    <cellStyle name="메모 3 2 4 2" xfId="1340" xr:uid="{00000000-0005-0000-0000-00001F060000}"/>
    <cellStyle name="메모 3 2 5" xfId="950" xr:uid="{00000000-0005-0000-0000-000020060000}"/>
    <cellStyle name="메모 3 3" xfId="208" xr:uid="{00000000-0005-0000-0000-000021060000}"/>
    <cellStyle name="메모 3 3 2" xfId="403" xr:uid="{00000000-0005-0000-0000-000022060000}"/>
    <cellStyle name="메모 3 3 2 2" xfId="794" xr:uid="{00000000-0005-0000-0000-000023060000}"/>
    <cellStyle name="메모 3 3 2 2 2" xfId="1574" xr:uid="{00000000-0005-0000-0000-000024060000}"/>
    <cellStyle name="메모 3 3 2 3" xfId="1184" xr:uid="{00000000-0005-0000-0000-000025060000}"/>
    <cellStyle name="메모 3 3 3" xfId="598" xr:uid="{00000000-0005-0000-0000-000026060000}"/>
    <cellStyle name="메모 3 3 3 2" xfId="1379" xr:uid="{00000000-0005-0000-0000-000027060000}"/>
    <cellStyle name="메모 3 3 4" xfId="989" xr:uid="{00000000-0005-0000-0000-000028060000}"/>
    <cellStyle name="메모 3 4" xfId="247" xr:uid="{00000000-0005-0000-0000-000029060000}"/>
    <cellStyle name="메모 3 4 2" xfId="442" xr:uid="{00000000-0005-0000-0000-00002A060000}"/>
    <cellStyle name="메모 3 4 2 2" xfId="833" xr:uid="{00000000-0005-0000-0000-00002B060000}"/>
    <cellStyle name="메모 3 4 2 2 2" xfId="1613" xr:uid="{00000000-0005-0000-0000-00002C060000}"/>
    <cellStyle name="메모 3 4 2 3" xfId="1223" xr:uid="{00000000-0005-0000-0000-00002D060000}"/>
    <cellStyle name="메모 3 4 3" xfId="637" xr:uid="{00000000-0005-0000-0000-00002E060000}"/>
    <cellStyle name="메모 3 4 3 2" xfId="1418" xr:uid="{00000000-0005-0000-0000-00002F060000}"/>
    <cellStyle name="메모 3 4 4" xfId="1028" xr:uid="{00000000-0005-0000-0000-000030060000}"/>
    <cellStyle name="메모 3 5" xfId="325" xr:uid="{00000000-0005-0000-0000-000031060000}"/>
    <cellStyle name="메모 3 5 2" xfId="716" xr:uid="{00000000-0005-0000-0000-000032060000}"/>
    <cellStyle name="메모 3 5 2 2" xfId="1496" xr:uid="{00000000-0005-0000-0000-000033060000}"/>
    <cellStyle name="메모 3 5 3" xfId="1106" xr:uid="{00000000-0005-0000-0000-000034060000}"/>
    <cellStyle name="메모 3 6" xfId="520" xr:uid="{00000000-0005-0000-0000-000035060000}"/>
    <cellStyle name="메모 3 6 2" xfId="1301" xr:uid="{00000000-0005-0000-0000-000036060000}"/>
    <cellStyle name="메모 3 7" xfId="911" xr:uid="{00000000-0005-0000-0000-000037060000}"/>
    <cellStyle name="메모 4" xfId="143" xr:uid="{00000000-0005-0000-0000-000038060000}"/>
    <cellStyle name="메모 4 2" xfId="182" xr:uid="{00000000-0005-0000-0000-000039060000}"/>
    <cellStyle name="메모 4 2 2" xfId="299" xr:uid="{00000000-0005-0000-0000-00003A060000}"/>
    <cellStyle name="메모 4 2 2 2" xfId="494" xr:uid="{00000000-0005-0000-0000-00003B060000}"/>
    <cellStyle name="메모 4 2 2 2 2" xfId="885" xr:uid="{00000000-0005-0000-0000-00003C060000}"/>
    <cellStyle name="메모 4 2 2 2 2 2" xfId="1665" xr:uid="{00000000-0005-0000-0000-00003D060000}"/>
    <cellStyle name="메모 4 2 2 2 3" xfId="1275" xr:uid="{00000000-0005-0000-0000-00003E060000}"/>
    <cellStyle name="메모 4 2 2 3" xfId="689" xr:uid="{00000000-0005-0000-0000-00003F060000}"/>
    <cellStyle name="메모 4 2 2 3 2" xfId="1470" xr:uid="{00000000-0005-0000-0000-000040060000}"/>
    <cellStyle name="메모 4 2 2 4" xfId="1080" xr:uid="{00000000-0005-0000-0000-000041060000}"/>
    <cellStyle name="메모 4 2 3" xfId="377" xr:uid="{00000000-0005-0000-0000-000042060000}"/>
    <cellStyle name="메모 4 2 3 2" xfId="768" xr:uid="{00000000-0005-0000-0000-000043060000}"/>
    <cellStyle name="메모 4 2 3 2 2" xfId="1548" xr:uid="{00000000-0005-0000-0000-000044060000}"/>
    <cellStyle name="메모 4 2 3 3" xfId="1158" xr:uid="{00000000-0005-0000-0000-000045060000}"/>
    <cellStyle name="메모 4 2 4" xfId="572" xr:uid="{00000000-0005-0000-0000-000046060000}"/>
    <cellStyle name="메모 4 2 4 2" xfId="1353" xr:uid="{00000000-0005-0000-0000-000047060000}"/>
    <cellStyle name="메모 4 2 5" xfId="963" xr:uid="{00000000-0005-0000-0000-000048060000}"/>
    <cellStyle name="메모 4 3" xfId="221" xr:uid="{00000000-0005-0000-0000-000049060000}"/>
    <cellStyle name="메모 4 3 2" xfId="416" xr:uid="{00000000-0005-0000-0000-00004A060000}"/>
    <cellStyle name="메모 4 3 2 2" xfId="807" xr:uid="{00000000-0005-0000-0000-00004B060000}"/>
    <cellStyle name="메모 4 3 2 2 2" xfId="1587" xr:uid="{00000000-0005-0000-0000-00004C060000}"/>
    <cellStyle name="메모 4 3 2 3" xfId="1197" xr:uid="{00000000-0005-0000-0000-00004D060000}"/>
    <cellStyle name="메모 4 3 3" xfId="611" xr:uid="{00000000-0005-0000-0000-00004E060000}"/>
    <cellStyle name="메모 4 3 3 2" xfId="1392" xr:uid="{00000000-0005-0000-0000-00004F060000}"/>
    <cellStyle name="메모 4 3 4" xfId="1002" xr:uid="{00000000-0005-0000-0000-000050060000}"/>
    <cellStyle name="메모 4 4" xfId="260" xr:uid="{00000000-0005-0000-0000-000051060000}"/>
    <cellStyle name="메모 4 4 2" xfId="455" xr:uid="{00000000-0005-0000-0000-000052060000}"/>
    <cellStyle name="메모 4 4 2 2" xfId="846" xr:uid="{00000000-0005-0000-0000-000053060000}"/>
    <cellStyle name="메모 4 4 2 2 2" xfId="1626" xr:uid="{00000000-0005-0000-0000-000054060000}"/>
    <cellStyle name="메모 4 4 2 3" xfId="1236" xr:uid="{00000000-0005-0000-0000-000055060000}"/>
    <cellStyle name="메모 4 4 3" xfId="650" xr:uid="{00000000-0005-0000-0000-000056060000}"/>
    <cellStyle name="메모 4 4 3 2" xfId="1431" xr:uid="{00000000-0005-0000-0000-000057060000}"/>
    <cellStyle name="메모 4 4 4" xfId="1041" xr:uid="{00000000-0005-0000-0000-000058060000}"/>
    <cellStyle name="메모 4 5" xfId="338" xr:uid="{00000000-0005-0000-0000-000059060000}"/>
    <cellStyle name="메모 4 5 2" xfId="729" xr:uid="{00000000-0005-0000-0000-00005A060000}"/>
    <cellStyle name="메모 4 5 2 2" xfId="1509" xr:uid="{00000000-0005-0000-0000-00005B060000}"/>
    <cellStyle name="메모 4 5 3" xfId="1119" xr:uid="{00000000-0005-0000-0000-00005C060000}"/>
    <cellStyle name="메모 4 6" xfId="533" xr:uid="{00000000-0005-0000-0000-00005D060000}"/>
    <cellStyle name="메모 4 6 2" xfId="1314" xr:uid="{00000000-0005-0000-0000-00005E060000}"/>
    <cellStyle name="메모 4 7" xfId="924" xr:uid="{00000000-0005-0000-0000-00005F060000}"/>
    <cellStyle name="보통" xfId="30" builtinId="28" customBuiltin="1"/>
    <cellStyle name="보통 2" xfId="56" xr:uid="{00000000-0005-0000-0000-000061060000}"/>
    <cellStyle name="보통 2 2" xfId="116" xr:uid="{00000000-0005-0000-0000-000062060000}"/>
    <cellStyle name="설명 텍스트" xfId="31" builtinId="53" customBuiltin="1"/>
    <cellStyle name="설명 텍스트 2" xfId="64" xr:uid="{00000000-0005-0000-0000-000064060000}"/>
    <cellStyle name="설명 텍스트 2 2" xfId="117" xr:uid="{00000000-0005-0000-0000-000065060000}"/>
    <cellStyle name="셀 확인" xfId="32" builtinId="23" customBuiltin="1"/>
    <cellStyle name="셀 확인 2" xfId="61" xr:uid="{00000000-0005-0000-0000-000067060000}"/>
    <cellStyle name="셀 확인 2 2" xfId="118" xr:uid="{00000000-0005-0000-0000-000068060000}"/>
    <cellStyle name="연결된 셀" xfId="33" builtinId="24" customBuiltin="1"/>
    <cellStyle name="연결된 셀 2" xfId="60" xr:uid="{00000000-0005-0000-0000-00006A060000}"/>
    <cellStyle name="연결된 셀 2 2" xfId="119" xr:uid="{00000000-0005-0000-0000-00006B060000}"/>
    <cellStyle name="요약" xfId="34" builtinId="25" customBuiltin="1"/>
    <cellStyle name="요약 2" xfId="65" xr:uid="{00000000-0005-0000-0000-00006D060000}"/>
    <cellStyle name="요약 2 2" xfId="120" xr:uid="{00000000-0005-0000-0000-00006E060000}"/>
    <cellStyle name="입력" xfId="35" builtinId="20" customBuiltin="1"/>
    <cellStyle name="입력 2" xfId="57" xr:uid="{00000000-0005-0000-0000-000070060000}"/>
    <cellStyle name="입력 2 2" xfId="121" xr:uid="{00000000-0005-0000-0000-000071060000}"/>
    <cellStyle name="제목" xfId="36" builtinId="15" customBuiltin="1"/>
    <cellStyle name="제목 1" xfId="37" builtinId="16" customBuiltin="1"/>
    <cellStyle name="제목 1 2" xfId="50" xr:uid="{00000000-0005-0000-0000-000074060000}"/>
    <cellStyle name="제목 1 2 2" xfId="122" xr:uid="{00000000-0005-0000-0000-000075060000}"/>
    <cellStyle name="제목 2" xfId="38" builtinId="17" customBuiltin="1"/>
    <cellStyle name="제목 2 2" xfId="51" xr:uid="{00000000-0005-0000-0000-000077060000}"/>
    <cellStyle name="제목 2 2 2" xfId="123" xr:uid="{00000000-0005-0000-0000-000078060000}"/>
    <cellStyle name="제목 3" xfId="39" builtinId="18" customBuiltin="1"/>
    <cellStyle name="제목 3 2" xfId="52" xr:uid="{00000000-0005-0000-0000-00007A060000}"/>
    <cellStyle name="제목 3 2 2" xfId="124" xr:uid="{00000000-0005-0000-0000-00007B060000}"/>
    <cellStyle name="제목 4" xfId="40" builtinId="19" customBuiltin="1"/>
    <cellStyle name="제목 4 2" xfId="53" xr:uid="{00000000-0005-0000-0000-00007D060000}"/>
    <cellStyle name="제목 4 2 2" xfId="125" xr:uid="{00000000-0005-0000-0000-00007E060000}"/>
    <cellStyle name="제목 5" xfId="49" xr:uid="{00000000-0005-0000-0000-00007F060000}"/>
    <cellStyle name="제목 5 2" xfId="126" xr:uid="{00000000-0005-0000-0000-000080060000}"/>
    <cellStyle name="좋음" xfId="41" builtinId="26" customBuiltin="1"/>
    <cellStyle name="좋음 2" xfId="54" xr:uid="{00000000-0005-0000-0000-000082060000}"/>
    <cellStyle name="좋음 2 2" xfId="127" xr:uid="{00000000-0005-0000-0000-000083060000}"/>
    <cellStyle name="출력" xfId="42" builtinId="21" customBuiltin="1"/>
    <cellStyle name="출력 2" xfId="58" xr:uid="{00000000-0005-0000-0000-000085060000}"/>
    <cellStyle name="출력 2 2" xfId="128" xr:uid="{00000000-0005-0000-0000-000086060000}"/>
    <cellStyle name="표준" xfId="0" builtinId="0"/>
    <cellStyle name="표준 10 2 2" xfId="702" xr:uid="{00000000-0005-0000-0000-000088060000}"/>
    <cellStyle name="표준 2" xfId="43" xr:uid="{00000000-0005-0000-0000-000089060000}"/>
    <cellStyle name="표준 2 2" xfId="44" xr:uid="{00000000-0005-0000-0000-00008A060000}"/>
    <cellStyle name="표준 2 2 2" xfId="45" xr:uid="{00000000-0005-0000-0000-00008B060000}"/>
    <cellStyle name="표준 5" xfId="46" xr:uid="{00000000-0005-0000-0000-00008C060000}"/>
    <cellStyle name="하이퍼링크" xfId="129" builtinId="8"/>
  </cellStyles>
  <dxfs count="2">
    <dxf>
      <font>
        <color rgb="FFFF0000"/>
      </font>
    </dxf>
    <dxf>
      <font>
        <color theme="1" tint="0.49998474074526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'Web User'!$E$3</c:f>
              <c:strCache>
                <c:ptCount val="1"/>
                <c:pt idx="0">
                  <c:v>PASS</c:v>
                </c:pt>
              </c:strCache>
            </c:strRef>
          </c:tx>
          <c:invertIfNegative val="0"/>
          <c:val>
            <c:numRef>
              <c:f>'Web User'!$E$7</c:f>
              <c:numCache>
                <c:formatCode>General</c:formatCode>
                <c:ptCount val="1"/>
                <c:pt idx="0">
                  <c:v>51</c:v>
                </c:pt>
              </c:numCache>
            </c:numRef>
          </c:val>
          <c:extLst>
            <c:ext xmlns:c16="http://schemas.microsoft.com/office/drawing/2014/chart" uri="{C3380CC4-5D6E-409C-BE32-E72D297353CC}">
              <c16:uniqueId val="{00000000-79BB-407C-843E-15D88124D129}"/>
            </c:ext>
          </c:extLst>
        </c:ser>
        <c:ser>
          <c:idx val="1"/>
          <c:order val="1"/>
          <c:tx>
            <c:strRef>
              <c:f>'Web User'!$F$3</c:f>
              <c:strCache>
                <c:ptCount val="1"/>
                <c:pt idx="0">
                  <c:v>FAIL</c:v>
                </c:pt>
              </c:strCache>
            </c:strRef>
          </c:tx>
          <c:invertIfNegative val="0"/>
          <c:val>
            <c:numRef>
              <c:f>'Web User'!$F$7</c:f>
              <c:numCache>
                <c:formatCode>General</c:formatCode>
                <c:ptCount val="1"/>
                <c:pt idx="0">
                  <c:v>0</c:v>
                </c:pt>
              </c:numCache>
            </c:numRef>
          </c:val>
          <c:extLst>
            <c:ext xmlns:c16="http://schemas.microsoft.com/office/drawing/2014/chart" uri="{C3380CC4-5D6E-409C-BE32-E72D297353CC}">
              <c16:uniqueId val="{00000001-79BB-407C-843E-15D88124D129}"/>
            </c:ext>
          </c:extLst>
        </c:ser>
        <c:ser>
          <c:idx val="2"/>
          <c:order val="2"/>
          <c:tx>
            <c:strRef>
              <c:f>'Web User'!$G$3</c:f>
              <c:strCache>
                <c:ptCount val="1"/>
                <c:pt idx="0">
                  <c:v>BLOCK</c:v>
                </c:pt>
              </c:strCache>
            </c:strRef>
          </c:tx>
          <c:invertIfNegative val="0"/>
          <c:val>
            <c:numRef>
              <c:f>'Web User'!$G$7</c:f>
              <c:numCache>
                <c:formatCode>General</c:formatCode>
                <c:ptCount val="1"/>
                <c:pt idx="0">
                  <c:v>0</c:v>
                </c:pt>
              </c:numCache>
            </c:numRef>
          </c:val>
          <c:extLst>
            <c:ext xmlns:c16="http://schemas.microsoft.com/office/drawing/2014/chart" uri="{C3380CC4-5D6E-409C-BE32-E72D297353CC}">
              <c16:uniqueId val="{00000002-79BB-407C-843E-15D88124D129}"/>
            </c:ext>
          </c:extLst>
        </c:ser>
        <c:ser>
          <c:idx val="3"/>
          <c:order val="3"/>
          <c:tx>
            <c:strRef>
              <c:f>'Web User'!$H$3</c:f>
              <c:strCache>
                <c:ptCount val="1"/>
                <c:pt idx="0">
                  <c:v>NA</c:v>
                </c:pt>
              </c:strCache>
            </c:strRef>
          </c:tx>
          <c:invertIfNegative val="0"/>
          <c:val>
            <c:numRef>
              <c:f>'Web User'!$H$7</c:f>
              <c:numCache>
                <c:formatCode>General</c:formatCode>
                <c:ptCount val="1"/>
                <c:pt idx="0">
                  <c:v>0</c:v>
                </c:pt>
              </c:numCache>
            </c:numRef>
          </c:val>
          <c:extLst>
            <c:ext xmlns:c16="http://schemas.microsoft.com/office/drawing/2014/chart" uri="{C3380CC4-5D6E-409C-BE32-E72D297353CC}">
              <c16:uniqueId val="{00000003-79BB-407C-843E-15D88124D129}"/>
            </c:ext>
          </c:extLst>
        </c:ser>
        <c:ser>
          <c:idx val="4"/>
          <c:order val="4"/>
          <c:tx>
            <c:strRef>
              <c:f>'Web User'!$I$3</c:f>
              <c:strCache>
                <c:ptCount val="1"/>
                <c:pt idx="0">
                  <c:v>NotRun</c:v>
                </c:pt>
              </c:strCache>
            </c:strRef>
          </c:tx>
          <c:invertIfNegative val="0"/>
          <c:val>
            <c:numRef>
              <c:f>'Web User'!$I$7</c:f>
              <c:numCache>
                <c:formatCode>General</c:formatCode>
                <c:ptCount val="1"/>
                <c:pt idx="0">
                  <c:v>0</c:v>
                </c:pt>
              </c:numCache>
            </c:numRef>
          </c:val>
          <c:extLst>
            <c:ext xmlns:c16="http://schemas.microsoft.com/office/drawing/2014/chart" uri="{C3380CC4-5D6E-409C-BE32-E72D297353CC}">
              <c16:uniqueId val="{00000004-79BB-407C-843E-15D88124D129}"/>
            </c:ext>
          </c:extLst>
        </c:ser>
        <c:dLbls>
          <c:showLegendKey val="0"/>
          <c:showVal val="0"/>
          <c:showCatName val="0"/>
          <c:showSerName val="0"/>
          <c:showPercent val="0"/>
          <c:showBubbleSize val="0"/>
        </c:dLbls>
        <c:gapWidth val="150"/>
        <c:overlap val="100"/>
        <c:axId val="427508608"/>
        <c:axId val="427509168"/>
      </c:barChart>
      <c:catAx>
        <c:axId val="427508608"/>
        <c:scaling>
          <c:orientation val="minMax"/>
        </c:scaling>
        <c:delete val="1"/>
        <c:axPos val="l"/>
        <c:majorTickMark val="out"/>
        <c:minorTickMark val="none"/>
        <c:tickLblPos val="nextTo"/>
        <c:crossAx val="427509168"/>
        <c:crosses val="autoZero"/>
        <c:auto val="1"/>
        <c:lblAlgn val="ctr"/>
        <c:lblOffset val="100"/>
        <c:noMultiLvlLbl val="0"/>
      </c:catAx>
      <c:valAx>
        <c:axId val="427509168"/>
        <c:scaling>
          <c:orientation val="minMax"/>
        </c:scaling>
        <c:delete val="0"/>
        <c:axPos val="b"/>
        <c:majorGridlines/>
        <c:numFmt formatCode="0%" sourceLinked="1"/>
        <c:majorTickMark val="out"/>
        <c:minorTickMark val="none"/>
        <c:tickLblPos val="nextTo"/>
        <c:crossAx val="427508608"/>
        <c:crosses val="autoZero"/>
        <c:crossBetween val="between"/>
      </c:valAx>
    </c:plotArea>
    <c:legend>
      <c:legendPos val="r"/>
      <c:overlay val="0"/>
      <c:spPr>
        <a:ln>
          <a:solidFill>
            <a:schemeClr val="tx1">
              <a:lumMod val="50000"/>
              <a:lumOff val="50000"/>
            </a:schemeClr>
          </a:solidFill>
        </a:ln>
      </c:sp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'Web Admin'!$E$3</c:f>
              <c:strCache>
                <c:ptCount val="1"/>
                <c:pt idx="0">
                  <c:v>PASS</c:v>
                </c:pt>
              </c:strCache>
            </c:strRef>
          </c:tx>
          <c:invertIfNegative val="0"/>
          <c:val>
            <c:numRef>
              <c:f>'Web Admin'!$E$7</c:f>
              <c:numCache>
                <c:formatCode>General</c:formatCode>
                <c:ptCount val="1"/>
                <c:pt idx="0">
                  <c:v>99</c:v>
                </c:pt>
              </c:numCache>
            </c:numRef>
          </c:val>
          <c:extLst>
            <c:ext xmlns:c16="http://schemas.microsoft.com/office/drawing/2014/chart" uri="{C3380CC4-5D6E-409C-BE32-E72D297353CC}">
              <c16:uniqueId val="{00000000-3D96-411C-9B42-43AD3B6D64FB}"/>
            </c:ext>
          </c:extLst>
        </c:ser>
        <c:ser>
          <c:idx val="1"/>
          <c:order val="1"/>
          <c:tx>
            <c:strRef>
              <c:f>'Web Admin'!$F$3</c:f>
              <c:strCache>
                <c:ptCount val="1"/>
                <c:pt idx="0">
                  <c:v>FAIL</c:v>
                </c:pt>
              </c:strCache>
            </c:strRef>
          </c:tx>
          <c:invertIfNegative val="0"/>
          <c:val>
            <c:numRef>
              <c:f>'Web Admin'!$F$7</c:f>
              <c:numCache>
                <c:formatCode>General</c:formatCode>
                <c:ptCount val="1"/>
                <c:pt idx="0">
                  <c:v>0</c:v>
                </c:pt>
              </c:numCache>
            </c:numRef>
          </c:val>
          <c:extLst>
            <c:ext xmlns:c16="http://schemas.microsoft.com/office/drawing/2014/chart" uri="{C3380CC4-5D6E-409C-BE32-E72D297353CC}">
              <c16:uniqueId val="{00000001-3D96-411C-9B42-43AD3B6D64FB}"/>
            </c:ext>
          </c:extLst>
        </c:ser>
        <c:ser>
          <c:idx val="2"/>
          <c:order val="2"/>
          <c:tx>
            <c:strRef>
              <c:f>'Web Admin'!$G$3</c:f>
              <c:strCache>
                <c:ptCount val="1"/>
                <c:pt idx="0">
                  <c:v>BLOCK</c:v>
                </c:pt>
              </c:strCache>
            </c:strRef>
          </c:tx>
          <c:invertIfNegative val="0"/>
          <c:val>
            <c:numRef>
              <c:f>'Web Admin'!$G$7</c:f>
              <c:numCache>
                <c:formatCode>General</c:formatCode>
                <c:ptCount val="1"/>
                <c:pt idx="0">
                  <c:v>0</c:v>
                </c:pt>
              </c:numCache>
            </c:numRef>
          </c:val>
          <c:extLst>
            <c:ext xmlns:c16="http://schemas.microsoft.com/office/drawing/2014/chart" uri="{C3380CC4-5D6E-409C-BE32-E72D297353CC}">
              <c16:uniqueId val="{00000002-3D96-411C-9B42-43AD3B6D64FB}"/>
            </c:ext>
          </c:extLst>
        </c:ser>
        <c:ser>
          <c:idx val="3"/>
          <c:order val="3"/>
          <c:tx>
            <c:strRef>
              <c:f>'Web Admin'!$H$3</c:f>
              <c:strCache>
                <c:ptCount val="1"/>
                <c:pt idx="0">
                  <c:v>NA</c:v>
                </c:pt>
              </c:strCache>
            </c:strRef>
          </c:tx>
          <c:invertIfNegative val="0"/>
          <c:val>
            <c:numRef>
              <c:f>'Web Admin'!$H$7</c:f>
              <c:numCache>
                <c:formatCode>General</c:formatCode>
                <c:ptCount val="1"/>
                <c:pt idx="0">
                  <c:v>0</c:v>
                </c:pt>
              </c:numCache>
            </c:numRef>
          </c:val>
          <c:extLst>
            <c:ext xmlns:c16="http://schemas.microsoft.com/office/drawing/2014/chart" uri="{C3380CC4-5D6E-409C-BE32-E72D297353CC}">
              <c16:uniqueId val="{00000003-3D96-411C-9B42-43AD3B6D64FB}"/>
            </c:ext>
          </c:extLst>
        </c:ser>
        <c:ser>
          <c:idx val="4"/>
          <c:order val="4"/>
          <c:tx>
            <c:strRef>
              <c:f>'Web Admin'!$I$3</c:f>
              <c:strCache>
                <c:ptCount val="1"/>
                <c:pt idx="0">
                  <c:v>NotRun</c:v>
                </c:pt>
              </c:strCache>
            </c:strRef>
          </c:tx>
          <c:invertIfNegative val="0"/>
          <c:val>
            <c:numRef>
              <c:f>'Web Admin'!$I$7</c:f>
              <c:numCache>
                <c:formatCode>General</c:formatCode>
                <c:ptCount val="1"/>
                <c:pt idx="0">
                  <c:v>0</c:v>
                </c:pt>
              </c:numCache>
            </c:numRef>
          </c:val>
          <c:extLst>
            <c:ext xmlns:c16="http://schemas.microsoft.com/office/drawing/2014/chart" uri="{C3380CC4-5D6E-409C-BE32-E72D297353CC}">
              <c16:uniqueId val="{00000004-3D96-411C-9B42-43AD3B6D64FB}"/>
            </c:ext>
          </c:extLst>
        </c:ser>
        <c:dLbls>
          <c:showLegendKey val="0"/>
          <c:showVal val="0"/>
          <c:showCatName val="0"/>
          <c:showSerName val="0"/>
          <c:showPercent val="0"/>
          <c:showBubbleSize val="0"/>
        </c:dLbls>
        <c:gapWidth val="150"/>
        <c:overlap val="100"/>
        <c:axId val="263885696"/>
        <c:axId val="263886256"/>
      </c:barChart>
      <c:catAx>
        <c:axId val="263885696"/>
        <c:scaling>
          <c:orientation val="minMax"/>
        </c:scaling>
        <c:delete val="1"/>
        <c:axPos val="l"/>
        <c:majorTickMark val="out"/>
        <c:minorTickMark val="none"/>
        <c:tickLblPos val="nextTo"/>
        <c:crossAx val="263886256"/>
        <c:crosses val="autoZero"/>
        <c:auto val="1"/>
        <c:lblAlgn val="ctr"/>
        <c:lblOffset val="100"/>
        <c:noMultiLvlLbl val="0"/>
      </c:catAx>
      <c:valAx>
        <c:axId val="263886256"/>
        <c:scaling>
          <c:orientation val="minMax"/>
        </c:scaling>
        <c:delete val="0"/>
        <c:axPos val="b"/>
        <c:majorGridlines/>
        <c:numFmt formatCode="0%" sourceLinked="1"/>
        <c:majorTickMark val="out"/>
        <c:minorTickMark val="none"/>
        <c:tickLblPos val="nextTo"/>
        <c:crossAx val="263885696"/>
        <c:crosses val="autoZero"/>
        <c:crossBetween val="between"/>
      </c:valAx>
    </c:plotArea>
    <c:legend>
      <c:legendPos val="r"/>
      <c:overlay val="0"/>
      <c:spPr>
        <a:ln>
          <a:solidFill>
            <a:schemeClr val="tx1">
              <a:lumMod val="50000"/>
              <a:lumOff val="50000"/>
            </a:schemeClr>
          </a:solidFill>
        </a:ln>
      </c:sp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9523</xdr:rowOff>
    </xdr:from>
    <xdr:to>
      <xdr:col>4</xdr:col>
      <xdr:colOff>1181100</xdr:colOff>
      <xdr:row>0</xdr:row>
      <xdr:rowOff>9523</xdr:rowOff>
    </xdr:to>
    <xdr:cxnSp macro="">
      <xdr:nvCxnSpPr>
        <xdr:cNvPr id="3" name="직선 연결선 2">
          <a:extLst>
            <a:ext uri="{FF2B5EF4-FFF2-40B4-BE49-F238E27FC236}">
              <a16:creationId xmlns:a16="http://schemas.microsoft.com/office/drawing/2014/main" id="{00000000-0008-0000-0100-000003000000}"/>
            </a:ext>
          </a:extLst>
        </xdr:cNvPr>
        <xdr:cNvCxnSpPr/>
      </xdr:nvCxnSpPr>
      <xdr:spPr>
        <a:xfrm>
          <a:off x="9525" y="9523"/>
          <a:ext cx="839152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0</xdr:row>
      <xdr:rowOff>0</xdr:rowOff>
    </xdr:from>
    <xdr:to>
      <xdr:col>5</xdr:col>
      <xdr:colOff>0</xdr:colOff>
      <xdr:row>0</xdr:row>
      <xdr:rowOff>842939</xdr:rowOff>
    </xdr:to>
    <xdr:grpSp>
      <xdr:nvGrpSpPr>
        <xdr:cNvPr id="22" name="그룹 21">
          <a:extLst>
            <a:ext uri="{FF2B5EF4-FFF2-40B4-BE49-F238E27FC236}">
              <a16:creationId xmlns:a16="http://schemas.microsoft.com/office/drawing/2014/main" id="{00000000-0008-0000-0100-000016000000}"/>
            </a:ext>
          </a:extLst>
        </xdr:cNvPr>
        <xdr:cNvGrpSpPr/>
      </xdr:nvGrpSpPr>
      <xdr:grpSpPr>
        <a:xfrm>
          <a:off x="0" y="0"/>
          <a:ext cx="9801225" cy="842939"/>
          <a:chOff x="9525" y="9523"/>
          <a:chExt cx="9801225" cy="919139"/>
        </a:xfrm>
      </xdr:grpSpPr>
      <xdr:sp macro="" textlink="">
        <xdr:nvSpPr>
          <xdr:cNvPr id="23" name="직사각형 2">
            <a:extLst>
              <a:ext uri="{FF2B5EF4-FFF2-40B4-BE49-F238E27FC236}">
                <a16:creationId xmlns:a16="http://schemas.microsoft.com/office/drawing/2014/main" id="{00000000-0008-0000-0100-000017000000}"/>
              </a:ext>
            </a:extLst>
          </xdr:cNvPr>
          <xdr:cNvSpPr>
            <a:spLocks noChangeArrowheads="1"/>
          </xdr:cNvSpPr>
        </xdr:nvSpPr>
        <xdr:spPr bwMode="auto">
          <a:xfrm>
            <a:off x="9525" y="9523"/>
            <a:ext cx="9801225" cy="919139"/>
          </a:xfrm>
          <a:prstGeom prst="rect">
            <a:avLst/>
          </a:prstGeom>
          <a:solidFill>
            <a:srgbClr val="FFFFFF"/>
          </a:solidFill>
          <a:ln w="9525" algn="ctr">
            <a:solidFill>
              <a:srgbClr val="000000"/>
            </a:solidFill>
            <a:round/>
            <a:headEnd/>
            <a:tailEnd/>
          </a:ln>
        </xdr:spPr>
      </xdr:sp>
      <xdr:sp macro="" textlink="표지!A2">
        <xdr:nvSpPr>
          <xdr:cNvPr id="24" name="TextBox 23">
            <a:extLst>
              <a:ext uri="{FF2B5EF4-FFF2-40B4-BE49-F238E27FC236}">
                <a16:creationId xmlns:a16="http://schemas.microsoft.com/office/drawing/2014/main" id="{00000000-0008-0000-0100-000018000000}"/>
              </a:ext>
            </a:extLst>
          </xdr:cNvPr>
          <xdr:cNvSpPr txBox="1"/>
        </xdr:nvSpPr>
        <xdr:spPr bwMode="auto">
          <a:xfrm>
            <a:off x="2102170" y="76200"/>
            <a:ext cx="7094128"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rtl="0">
              <a:defRPr sz="1000"/>
            </a:pPr>
            <a:fld id="{C0C732C4-5798-4C22-9C92-26ADE3B1B0B3}" type="TxLink">
              <a:rPr lang="en-US" altLang="en-US" sz="1800" b="1" i="0" u="none" strike="noStrike" baseline="0">
                <a:solidFill>
                  <a:srgbClr val="000000"/>
                </a:solidFill>
                <a:latin typeface="맑은 고딕"/>
                <a:ea typeface="맑은 고딕"/>
              </a:rPr>
              <a:pPr algn="ctr" rtl="0">
                <a:defRPr sz="1000"/>
              </a:pPr>
              <a:t>Sanity Checklist</a:t>
            </a:fld>
            <a:endParaRPr lang="ko-KR" altLang="en-US" sz="1800" b="1" i="0" u="none" strike="noStrike" baseline="0">
              <a:solidFill>
                <a:srgbClr val="000000"/>
              </a:solidFill>
              <a:latin typeface="+mn-ea"/>
              <a:ea typeface="+mn-ea"/>
            </a:endParaRPr>
          </a:p>
        </xdr:txBody>
      </xdr:sp>
      <xdr:sp macro="" textlink="">
        <xdr:nvSpPr>
          <xdr:cNvPr id="25" name="TextBox 24">
            <a:extLst>
              <a:ext uri="{FF2B5EF4-FFF2-40B4-BE49-F238E27FC236}">
                <a16:creationId xmlns:a16="http://schemas.microsoft.com/office/drawing/2014/main" id="{00000000-0008-0000-0100-000019000000}"/>
              </a:ext>
            </a:extLst>
          </xdr:cNvPr>
          <xdr:cNvSpPr txBox="1"/>
        </xdr:nvSpPr>
        <xdr:spPr bwMode="auto">
          <a:xfrm>
            <a:off x="1409701" y="647699"/>
            <a:ext cx="1219200" cy="2667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r>
              <a:rPr lang="ko-KR" altLang="en-US" sz="1100" b="1"/>
              <a:t>작성자</a:t>
            </a:r>
          </a:p>
        </xdr:txBody>
      </xdr:sp>
      <xdr:sp macro="" textlink="">
        <xdr:nvSpPr>
          <xdr:cNvPr id="26" name="TextBox 25">
            <a:extLst>
              <a:ext uri="{FF2B5EF4-FFF2-40B4-BE49-F238E27FC236}">
                <a16:creationId xmlns:a16="http://schemas.microsoft.com/office/drawing/2014/main" id="{00000000-0008-0000-0100-00001A000000}"/>
              </a:ext>
            </a:extLst>
          </xdr:cNvPr>
          <xdr:cNvSpPr txBox="1"/>
        </xdr:nvSpPr>
        <xdr:spPr bwMode="auto">
          <a:xfrm>
            <a:off x="5634834" y="381001"/>
            <a:ext cx="1566065" cy="257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r>
              <a:rPr lang="ko-KR" altLang="en-US" sz="1100" b="1"/>
              <a:t>버전</a:t>
            </a:r>
            <a:endParaRPr lang="en-US" altLang="ko-KR" sz="1100" b="1"/>
          </a:p>
        </xdr:txBody>
      </xdr:sp>
      <xdr:sp macro="" textlink="">
        <xdr:nvSpPr>
          <xdr:cNvPr id="27" name="TextBox 26">
            <a:extLst>
              <a:ext uri="{FF2B5EF4-FFF2-40B4-BE49-F238E27FC236}">
                <a16:creationId xmlns:a16="http://schemas.microsoft.com/office/drawing/2014/main" id="{00000000-0008-0000-0100-00001B000000}"/>
              </a:ext>
            </a:extLst>
          </xdr:cNvPr>
          <xdr:cNvSpPr txBox="1"/>
        </xdr:nvSpPr>
        <xdr:spPr bwMode="auto">
          <a:xfrm>
            <a:off x="5634835" y="647704"/>
            <a:ext cx="155654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r>
              <a:rPr lang="ko-KR" altLang="en-US" sz="900" b="1"/>
              <a:t>작성일자</a:t>
            </a:r>
          </a:p>
        </xdr:txBody>
      </xdr:sp>
      <xdr:sp macro="" textlink="표지!A4">
        <xdr:nvSpPr>
          <xdr:cNvPr id="28" name="TextBox 27">
            <a:extLst>
              <a:ext uri="{FF2B5EF4-FFF2-40B4-BE49-F238E27FC236}">
                <a16:creationId xmlns:a16="http://schemas.microsoft.com/office/drawing/2014/main" id="{00000000-0008-0000-0100-00001C000000}"/>
              </a:ext>
            </a:extLst>
          </xdr:cNvPr>
          <xdr:cNvSpPr txBox="1"/>
        </xdr:nvSpPr>
        <xdr:spPr bwMode="auto">
          <a:xfrm>
            <a:off x="2639750" y="381001"/>
            <a:ext cx="2951425" cy="2571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fld id="{65284719-76B4-4C3B-973D-92ECF0B04911}" type="TxLink">
              <a:rPr lang="ko-KR" altLang="en-US" sz="1100" b="0" i="0" u="none" strike="noStrike">
                <a:solidFill>
                  <a:srgbClr val="000000"/>
                </a:solidFill>
                <a:latin typeface="맑은 고딕"/>
                <a:ea typeface="맑은 고딕"/>
              </a:rPr>
              <a:pPr algn="ctr"/>
              <a:t>MVP Board</a:t>
            </a:fld>
            <a:endParaRPr lang="ko-KR" altLang="en-US" sz="1100" b="0" i="0">
              <a:latin typeface="+mn-ea"/>
              <a:ea typeface="+mn-ea"/>
            </a:endParaRPr>
          </a:p>
        </xdr:txBody>
      </xdr:sp>
      <xdr:sp macro="" textlink="표지!O8">
        <xdr:nvSpPr>
          <xdr:cNvPr id="29" name="TextBox 28">
            <a:extLst>
              <a:ext uri="{FF2B5EF4-FFF2-40B4-BE49-F238E27FC236}">
                <a16:creationId xmlns:a16="http://schemas.microsoft.com/office/drawing/2014/main" id="{00000000-0008-0000-0100-00001D000000}"/>
              </a:ext>
            </a:extLst>
          </xdr:cNvPr>
          <xdr:cNvSpPr txBox="1"/>
        </xdr:nvSpPr>
        <xdr:spPr bwMode="auto">
          <a:xfrm>
            <a:off x="2639751" y="628653"/>
            <a:ext cx="2960950"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fld id="{C8E14FD8-46A9-4D34-87A8-659E71B13C8C}" type="TxLink">
              <a:rPr lang="ko-KR" altLang="en-US" sz="1100" b="0" i="0" u="none" strike="noStrike">
                <a:solidFill>
                  <a:srgbClr val="000000"/>
                </a:solidFill>
                <a:latin typeface="맑은 고딕"/>
                <a:ea typeface="맑은 고딕"/>
              </a:rPr>
              <a:pPr algn="ctr"/>
              <a:t>김호균</a:t>
            </a:fld>
            <a:endParaRPr lang="ko-KR" altLang="en-US" sz="1100" b="0" i="1">
              <a:latin typeface="+mn-ea"/>
              <a:ea typeface="+mn-ea"/>
            </a:endParaRPr>
          </a:p>
        </xdr:txBody>
      </xdr:sp>
      <xdr:sp macro="" textlink="표지!L6">
        <xdr:nvSpPr>
          <xdr:cNvPr id="30" name="TextBox 29">
            <a:extLst>
              <a:ext uri="{FF2B5EF4-FFF2-40B4-BE49-F238E27FC236}">
                <a16:creationId xmlns:a16="http://schemas.microsoft.com/office/drawing/2014/main" id="{00000000-0008-0000-0100-00001E000000}"/>
              </a:ext>
            </a:extLst>
          </xdr:cNvPr>
          <xdr:cNvSpPr txBox="1"/>
        </xdr:nvSpPr>
        <xdr:spPr bwMode="auto">
          <a:xfrm>
            <a:off x="7219951" y="381001"/>
            <a:ext cx="2561927" cy="2381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fld id="{640CCD96-036C-4F63-8223-328074A1FF66}" type="TxLink">
              <a:rPr lang="en-US" altLang="en-US" sz="1100" b="0" i="0" u="none" strike="noStrike">
                <a:solidFill>
                  <a:srgbClr val="000000"/>
                </a:solidFill>
                <a:latin typeface="맑은 고딕"/>
                <a:ea typeface="맑은 고딕"/>
              </a:rPr>
              <a:pPr algn="ctr"/>
              <a:t>1.0</a:t>
            </a:fld>
            <a:endParaRPr lang="ko-KR" altLang="en-US" sz="1100" b="0" i="0">
              <a:latin typeface="+mn-ea"/>
              <a:ea typeface="+mn-ea"/>
            </a:endParaRPr>
          </a:p>
        </xdr:txBody>
      </xdr:sp>
      <xdr:sp macro="" textlink="표지!A8">
        <xdr:nvSpPr>
          <xdr:cNvPr id="31" name="TextBox 30">
            <a:extLst>
              <a:ext uri="{FF2B5EF4-FFF2-40B4-BE49-F238E27FC236}">
                <a16:creationId xmlns:a16="http://schemas.microsoft.com/office/drawing/2014/main" id="{00000000-0008-0000-0100-00001F000000}"/>
              </a:ext>
            </a:extLst>
          </xdr:cNvPr>
          <xdr:cNvSpPr txBox="1"/>
        </xdr:nvSpPr>
        <xdr:spPr bwMode="auto">
          <a:xfrm>
            <a:off x="7229477" y="676275"/>
            <a:ext cx="2561927" cy="2381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fld id="{6CDC3804-5E8A-4E69-A156-446618FC8A64}" type="TxLink">
              <a:rPr lang="en-US" altLang="en-US" sz="1100" b="0" i="0" u="none" strike="noStrike">
                <a:solidFill>
                  <a:srgbClr val="000000"/>
                </a:solidFill>
                <a:latin typeface="맑은 고딕"/>
                <a:ea typeface="맑은 고딕"/>
              </a:rPr>
              <a:pPr algn="ctr"/>
              <a:t>2020-12-07</a:t>
            </a:fld>
            <a:endParaRPr lang="ko-KR" altLang="en-US" sz="1100" b="0" i="0">
              <a:latin typeface="+mn-ea"/>
              <a:ea typeface="+mn-ea"/>
            </a:endParaRPr>
          </a:p>
        </xdr:txBody>
      </xdr:sp>
      <xdr:pic>
        <xdr:nvPicPr>
          <xdr:cNvPr id="32" name="그림 27" descr="SK Telecom 로고.png">
            <a:extLst>
              <a:ext uri="{FF2B5EF4-FFF2-40B4-BE49-F238E27FC236}">
                <a16:creationId xmlns:a16="http://schemas.microsoft.com/office/drawing/2014/main" id="{00000000-0008-0000-0100-00002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49" y="266700"/>
            <a:ext cx="1285876"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xnSp macro="">
        <xdr:nvCxnSpPr>
          <xdr:cNvPr id="33" name="직선 연결선 32">
            <a:extLst>
              <a:ext uri="{FF2B5EF4-FFF2-40B4-BE49-F238E27FC236}">
                <a16:creationId xmlns:a16="http://schemas.microsoft.com/office/drawing/2014/main" id="{00000000-0008-0000-0100-000021000000}"/>
              </a:ext>
            </a:extLst>
          </xdr:cNvPr>
          <xdr:cNvCxnSpPr/>
        </xdr:nvCxnSpPr>
        <xdr:spPr>
          <a:xfrm>
            <a:off x="1400175" y="9525"/>
            <a:ext cx="0" cy="9048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 name="직선 연결선 33">
            <a:extLst>
              <a:ext uri="{FF2B5EF4-FFF2-40B4-BE49-F238E27FC236}">
                <a16:creationId xmlns:a16="http://schemas.microsoft.com/office/drawing/2014/main" id="{00000000-0008-0000-0100-000022000000}"/>
              </a:ext>
            </a:extLst>
          </xdr:cNvPr>
          <xdr:cNvCxnSpPr/>
        </xdr:nvCxnSpPr>
        <xdr:spPr>
          <a:xfrm>
            <a:off x="1409700" y="352425"/>
            <a:ext cx="839152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 name="직선 연결선 34">
            <a:extLst>
              <a:ext uri="{FF2B5EF4-FFF2-40B4-BE49-F238E27FC236}">
                <a16:creationId xmlns:a16="http://schemas.microsoft.com/office/drawing/2014/main" id="{00000000-0008-0000-0100-000023000000}"/>
              </a:ext>
            </a:extLst>
          </xdr:cNvPr>
          <xdr:cNvCxnSpPr/>
        </xdr:nvCxnSpPr>
        <xdr:spPr>
          <a:xfrm>
            <a:off x="2628900" y="352425"/>
            <a:ext cx="0" cy="5715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6" name="직선 연결선 35">
            <a:extLst>
              <a:ext uri="{FF2B5EF4-FFF2-40B4-BE49-F238E27FC236}">
                <a16:creationId xmlns:a16="http://schemas.microsoft.com/office/drawing/2014/main" id="{00000000-0008-0000-0100-000024000000}"/>
              </a:ext>
            </a:extLst>
          </xdr:cNvPr>
          <xdr:cNvCxnSpPr/>
        </xdr:nvCxnSpPr>
        <xdr:spPr>
          <a:xfrm>
            <a:off x="5600700" y="352425"/>
            <a:ext cx="0" cy="5715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 name="직선 연결선 36">
            <a:extLst>
              <a:ext uri="{FF2B5EF4-FFF2-40B4-BE49-F238E27FC236}">
                <a16:creationId xmlns:a16="http://schemas.microsoft.com/office/drawing/2014/main" id="{00000000-0008-0000-0100-000025000000}"/>
              </a:ext>
            </a:extLst>
          </xdr:cNvPr>
          <xdr:cNvCxnSpPr/>
        </xdr:nvCxnSpPr>
        <xdr:spPr>
          <a:xfrm>
            <a:off x="7210425" y="352425"/>
            <a:ext cx="0" cy="5715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a:extLst>
              <a:ext uri="{FF2B5EF4-FFF2-40B4-BE49-F238E27FC236}">
                <a16:creationId xmlns:a16="http://schemas.microsoft.com/office/drawing/2014/main" id="{00000000-0008-0000-0100-000026000000}"/>
              </a:ext>
            </a:extLst>
          </xdr:cNvPr>
          <xdr:cNvSpPr txBox="1"/>
        </xdr:nvSpPr>
        <xdr:spPr bwMode="auto">
          <a:xfrm>
            <a:off x="1409700" y="361947"/>
            <a:ext cx="1219200" cy="2667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r>
              <a:rPr lang="ko-KR" altLang="en-US" sz="1100" b="1"/>
              <a:t>프로젝트</a:t>
            </a:r>
          </a:p>
        </xdr:txBody>
      </xdr:sp>
      <xdr:cxnSp macro="">
        <xdr:nvCxnSpPr>
          <xdr:cNvPr id="39" name="직선 연결선 38">
            <a:extLst>
              <a:ext uri="{FF2B5EF4-FFF2-40B4-BE49-F238E27FC236}">
                <a16:creationId xmlns:a16="http://schemas.microsoft.com/office/drawing/2014/main" id="{00000000-0008-0000-0100-000027000000}"/>
              </a:ext>
            </a:extLst>
          </xdr:cNvPr>
          <xdr:cNvCxnSpPr/>
        </xdr:nvCxnSpPr>
        <xdr:spPr>
          <a:xfrm>
            <a:off x="1409700" y="628650"/>
            <a:ext cx="839152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9525</xdr:colOff>
      <xdr:row>0</xdr:row>
      <xdr:rowOff>9523</xdr:rowOff>
    </xdr:from>
    <xdr:to>
      <xdr:col>5</xdr:col>
      <xdr:colOff>9525</xdr:colOff>
      <xdr:row>1</xdr:row>
      <xdr:rowOff>4737</xdr:rowOff>
    </xdr:to>
    <xdr:grpSp>
      <xdr:nvGrpSpPr>
        <xdr:cNvPr id="40" name="그룹 39">
          <a:extLst>
            <a:ext uri="{FF2B5EF4-FFF2-40B4-BE49-F238E27FC236}">
              <a16:creationId xmlns:a16="http://schemas.microsoft.com/office/drawing/2014/main" id="{00000000-0008-0000-0100-000028000000}"/>
            </a:ext>
          </a:extLst>
        </xdr:cNvPr>
        <xdr:cNvGrpSpPr/>
      </xdr:nvGrpSpPr>
      <xdr:grpSpPr>
        <a:xfrm>
          <a:off x="9525" y="9523"/>
          <a:ext cx="9801225" cy="833414"/>
          <a:chOff x="9525" y="9523"/>
          <a:chExt cx="9801225" cy="919139"/>
        </a:xfrm>
      </xdr:grpSpPr>
      <xdr:sp macro="" textlink="">
        <xdr:nvSpPr>
          <xdr:cNvPr id="41" name="직사각형 2">
            <a:extLst>
              <a:ext uri="{FF2B5EF4-FFF2-40B4-BE49-F238E27FC236}">
                <a16:creationId xmlns:a16="http://schemas.microsoft.com/office/drawing/2014/main" id="{00000000-0008-0000-0100-000029000000}"/>
              </a:ext>
            </a:extLst>
          </xdr:cNvPr>
          <xdr:cNvSpPr>
            <a:spLocks noChangeArrowheads="1"/>
          </xdr:cNvSpPr>
        </xdr:nvSpPr>
        <xdr:spPr bwMode="auto">
          <a:xfrm>
            <a:off x="9525" y="9523"/>
            <a:ext cx="9801225" cy="919139"/>
          </a:xfrm>
          <a:prstGeom prst="rect">
            <a:avLst/>
          </a:prstGeom>
          <a:solidFill>
            <a:srgbClr val="FFFFFF"/>
          </a:solidFill>
          <a:ln w="9525" algn="ctr">
            <a:solidFill>
              <a:srgbClr val="000000"/>
            </a:solidFill>
            <a:round/>
            <a:headEnd/>
            <a:tailEnd/>
          </a:ln>
        </xdr:spPr>
      </xdr:sp>
      <xdr:sp macro="" textlink="">
        <xdr:nvSpPr>
          <xdr:cNvPr id="42" name="TextBox 41">
            <a:extLst>
              <a:ext uri="{FF2B5EF4-FFF2-40B4-BE49-F238E27FC236}">
                <a16:creationId xmlns:a16="http://schemas.microsoft.com/office/drawing/2014/main" id="{00000000-0008-0000-0100-00002A000000}"/>
              </a:ext>
            </a:extLst>
          </xdr:cNvPr>
          <xdr:cNvSpPr txBox="1"/>
        </xdr:nvSpPr>
        <xdr:spPr bwMode="auto">
          <a:xfrm>
            <a:off x="2102170" y="76200"/>
            <a:ext cx="7094128"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rtl="0">
              <a:defRPr sz="1000"/>
            </a:pPr>
            <a:fld id="{462F9EA4-445E-4CA1-9E8A-979B807F2A30}" type="TxLink">
              <a:rPr lang="en-US" altLang="en-US" sz="1600" b="1" i="0" u="none" strike="noStrike" baseline="0">
                <a:solidFill>
                  <a:srgbClr val="000000"/>
                </a:solidFill>
                <a:latin typeface="맑은 고딕"/>
                <a:ea typeface="맑은 고딕"/>
              </a:rPr>
              <a:pPr algn="ctr" rtl="0">
                <a:defRPr sz="1000"/>
              </a:pPr>
              <a:t>품질관리 계획서</a:t>
            </a:fld>
            <a:endParaRPr lang="ko-KR" altLang="en-US" sz="1600" b="1" i="0" u="none" strike="noStrike" baseline="0">
              <a:solidFill>
                <a:srgbClr val="000000"/>
              </a:solidFill>
              <a:latin typeface="맑은 고딕"/>
              <a:ea typeface="맑은 고딕"/>
            </a:endParaRPr>
          </a:p>
        </xdr:txBody>
      </xdr:sp>
      <xdr:sp macro="" textlink="">
        <xdr:nvSpPr>
          <xdr:cNvPr id="43" name="TextBox 42">
            <a:extLst>
              <a:ext uri="{FF2B5EF4-FFF2-40B4-BE49-F238E27FC236}">
                <a16:creationId xmlns:a16="http://schemas.microsoft.com/office/drawing/2014/main" id="{00000000-0008-0000-0100-00002B000000}"/>
              </a:ext>
            </a:extLst>
          </xdr:cNvPr>
          <xdr:cNvSpPr txBox="1"/>
        </xdr:nvSpPr>
        <xdr:spPr bwMode="auto">
          <a:xfrm>
            <a:off x="1409701" y="647699"/>
            <a:ext cx="1219200" cy="2667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r>
              <a:rPr lang="ko-KR" altLang="en-US" sz="900" b="1"/>
              <a:t>작성자</a:t>
            </a:r>
          </a:p>
        </xdr:txBody>
      </xdr:sp>
      <xdr:sp macro="" textlink="">
        <xdr:nvSpPr>
          <xdr:cNvPr id="44" name="TextBox 43">
            <a:extLst>
              <a:ext uri="{FF2B5EF4-FFF2-40B4-BE49-F238E27FC236}">
                <a16:creationId xmlns:a16="http://schemas.microsoft.com/office/drawing/2014/main" id="{00000000-0008-0000-0100-00002C000000}"/>
              </a:ext>
            </a:extLst>
          </xdr:cNvPr>
          <xdr:cNvSpPr txBox="1"/>
        </xdr:nvSpPr>
        <xdr:spPr bwMode="auto">
          <a:xfrm>
            <a:off x="5634834" y="381001"/>
            <a:ext cx="1566065" cy="257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r>
              <a:rPr lang="ko-KR" altLang="en-US" sz="900" b="1"/>
              <a:t>버전</a:t>
            </a:r>
            <a:endParaRPr lang="en-US" altLang="ko-KR" sz="900" b="1"/>
          </a:p>
        </xdr:txBody>
      </xdr:sp>
      <xdr:sp macro="" textlink="">
        <xdr:nvSpPr>
          <xdr:cNvPr id="45" name="TextBox 44">
            <a:extLst>
              <a:ext uri="{FF2B5EF4-FFF2-40B4-BE49-F238E27FC236}">
                <a16:creationId xmlns:a16="http://schemas.microsoft.com/office/drawing/2014/main" id="{00000000-0008-0000-0100-00002D000000}"/>
              </a:ext>
            </a:extLst>
          </xdr:cNvPr>
          <xdr:cNvSpPr txBox="1"/>
        </xdr:nvSpPr>
        <xdr:spPr bwMode="auto">
          <a:xfrm>
            <a:off x="5634835" y="647704"/>
            <a:ext cx="155654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r>
              <a:rPr lang="ko-KR" altLang="en-US" sz="900" b="1"/>
              <a:t>작성일자</a:t>
            </a:r>
          </a:p>
        </xdr:txBody>
      </xdr:sp>
      <xdr:sp macro="" textlink="">
        <xdr:nvSpPr>
          <xdr:cNvPr id="46" name="TextBox 45">
            <a:extLst>
              <a:ext uri="{FF2B5EF4-FFF2-40B4-BE49-F238E27FC236}">
                <a16:creationId xmlns:a16="http://schemas.microsoft.com/office/drawing/2014/main" id="{00000000-0008-0000-0100-00002E000000}"/>
              </a:ext>
            </a:extLst>
          </xdr:cNvPr>
          <xdr:cNvSpPr txBox="1"/>
        </xdr:nvSpPr>
        <xdr:spPr bwMode="auto">
          <a:xfrm>
            <a:off x="2639750" y="381001"/>
            <a:ext cx="2951425" cy="2571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fld id="{853C357A-D0A2-41E7-BDA8-3B7DF4ACB43B}" type="TxLink">
              <a:rPr lang="en-US" altLang="en-US" sz="900" b="1" i="1" u="none" strike="noStrike">
                <a:solidFill>
                  <a:srgbClr val="000000"/>
                </a:solidFill>
                <a:latin typeface="+mn-ea"/>
                <a:ea typeface="+mn-ea"/>
              </a:rPr>
              <a:pPr algn="ctr"/>
              <a:t>프로젝트명</a:t>
            </a:fld>
            <a:endParaRPr lang="ko-KR" altLang="en-US" sz="900" b="0" i="1">
              <a:latin typeface="+mn-ea"/>
              <a:ea typeface="+mn-ea"/>
            </a:endParaRPr>
          </a:p>
        </xdr:txBody>
      </xdr:sp>
      <xdr:sp macro="" textlink="">
        <xdr:nvSpPr>
          <xdr:cNvPr id="47" name="TextBox 46">
            <a:extLst>
              <a:ext uri="{FF2B5EF4-FFF2-40B4-BE49-F238E27FC236}">
                <a16:creationId xmlns:a16="http://schemas.microsoft.com/office/drawing/2014/main" id="{00000000-0008-0000-0100-00002F000000}"/>
              </a:ext>
            </a:extLst>
          </xdr:cNvPr>
          <xdr:cNvSpPr txBox="1"/>
        </xdr:nvSpPr>
        <xdr:spPr bwMode="auto">
          <a:xfrm>
            <a:off x="2639751" y="628653"/>
            <a:ext cx="2960950"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fld id="{1675C6D3-8F8A-4627-982E-6FA6EC257E8B}" type="TxLink">
              <a:rPr lang="ko-KR" altLang="en-US" sz="1000" b="0" i="0" u="none" strike="noStrike">
                <a:solidFill>
                  <a:srgbClr val="000000"/>
                </a:solidFill>
                <a:latin typeface="맑은 고딕"/>
                <a:ea typeface="맑은 고딕"/>
              </a:rPr>
              <a:pPr algn="ctr"/>
              <a:t>가정선</a:t>
            </a:fld>
            <a:endParaRPr lang="ko-KR" altLang="en-US" sz="900" b="0" i="1">
              <a:latin typeface="+mn-ea"/>
              <a:ea typeface="+mn-ea"/>
            </a:endParaRPr>
          </a:p>
        </xdr:txBody>
      </xdr:sp>
      <xdr:sp macro="" textlink="">
        <xdr:nvSpPr>
          <xdr:cNvPr id="48" name="TextBox 47">
            <a:extLst>
              <a:ext uri="{FF2B5EF4-FFF2-40B4-BE49-F238E27FC236}">
                <a16:creationId xmlns:a16="http://schemas.microsoft.com/office/drawing/2014/main" id="{00000000-0008-0000-0100-000030000000}"/>
              </a:ext>
            </a:extLst>
          </xdr:cNvPr>
          <xdr:cNvSpPr txBox="1"/>
        </xdr:nvSpPr>
        <xdr:spPr bwMode="auto">
          <a:xfrm>
            <a:off x="7219951" y="381001"/>
            <a:ext cx="2561927" cy="2381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fld id="{BC0BEAC3-691A-428D-B93B-48FE79F937AF}" type="TxLink">
              <a:rPr lang="en-US" altLang="en-US" sz="900" b="0" i="0" u="none" strike="noStrike">
                <a:solidFill>
                  <a:srgbClr val="000000"/>
                </a:solidFill>
                <a:latin typeface="맑은 고딕"/>
                <a:ea typeface="맑은 고딕"/>
              </a:rPr>
              <a:pPr algn="ctr"/>
              <a:t>1.0</a:t>
            </a:fld>
            <a:endParaRPr lang="ko-KR" altLang="en-US" sz="100" b="0" i="0">
              <a:latin typeface="+mn-ea"/>
              <a:ea typeface="+mn-ea"/>
            </a:endParaRPr>
          </a:p>
        </xdr:txBody>
      </xdr:sp>
      <xdr:sp macro="" textlink="">
        <xdr:nvSpPr>
          <xdr:cNvPr id="49" name="TextBox 48">
            <a:extLst>
              <a:ext uri="{FF2B5EF4-FFF2-40B4-BE49-F238E27FC236}">
                <a16:creationId xmlns:a16="http://schemas.microsoft.com/office/drawing/2014/main" id="{00000000-0008-0000-0100-000031000000}"/>
              </a:ext>
            </a:extLst>
          </xdr:cNvPr>
          <xdr:cNvSpPr txBox="1"/>
        </xdr:nvSpPr>
        <xdr:spPr bwMode="auto">
          <a:xfrm>
            <a:off x="7229477" y="676275"/>
            <a:ext cx="2561927" cy="2381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fld id="{0677A1EF-0F13-4C21-BCDF-B9166986DD73}" type="TxLink">
              <a:rPr lang="en-US" altLang="en-US" sz="900" b="0" i="0" u="none" strike="noStrike">
                <a:solidFill>
                  <a:srgbClr val="000000"/>
                </a:solidFill>
                <a:latin typeface="맑은 고딕"/>
                <a:ea typeface="맑은 고딕"/>
              </a:rPr>
              <a:pPr algn="ctr"/>
              <a:t>2015-01-07</a:t>
            </a:fld>
            <a:endParaRPr lang="ko-KR" altLang="en-US" sz="900" b="0" i="0">
              <a:latin typeface="+mn-ea"/>
              <a:ea typeface="+mn-ea"/>
            </a:endParaRPr>
          </a:p>
        </xdr:txBody>
      </xdr:sp>
      <xdr:pic>
        <xdr:nvPicPr>
          <xdr:cNvPr id="50" name="그림 27" descr="SK Telecom 로고.png">
            <a:extLst>
              <a:ext uri="{FF2B5EF4-FFF2-40B4-BE49-F238E27FC236}">
                <a16:creationId xmlns:a16="http://schemas.microsoft.com/office/drawing/2014/main" id="{00000000-0008-0000-0100-00003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152400"/>
            <a:ext cx="13144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xnSp macro="">
        <xdr:nvCxnSpPr>
          <xdr:cNvPr id="51" name="직선 연결선 50">
            <a:extLst>
              <a:ext uri="{FF2B5EF4-FFF2-40B4-BE49-F238E27FC236}">
                <a16:creationId xmlns:a16="http://schemas.microsoft.com/office/drawing/2014/main" id="{00000000-0008-0000-0100-000033000000}"/>
              </a:ext>
            </a:extLst>
          </xdr:cNvPr>
          <xdr:cNvCxnSpPr/>
        </xdr:nvCxnSpPr>
        <xdr:spPr>
          <a:xfrm>
            <a:off x="1400175" y="9525"/>
            <a:ext cx="0" cy="9048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2" name="직선 연결선 51">
            <a:extLst>
              <a:ext uri="{FF2B5EF4-FFF2-40B4-BE49-F238E27FC236}">
                <a16:creationId xmlns:a16="http://schemas.microsoft.com/office/drawing/2014/main" id="{00000000-0008-0000-0100-000034000000}"/>
              </a:ext>
            </a:extLst>
          </xdr:cNvPr>
          <xdr:cNvCxnSpPr/>
        </xdr:nvCxnSpPr>
        <xdr:spPr>
          <a:xfrm>
            <a:off x="1409700" y="352425"/>
            <a:ext cx="839152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3" name="직선 연결선 52">
            <a:extLst>
              <a:ext uri="{FF2B5EF4-FFF2-40B4-BE49-F238E27FC236}">
                <a16:creationId xmlns:a16="http://schemas.microsoft.com/office/drawing/2014/main" id="{00000000-0008-0000-0100-000035000000}"/>
              </a:ext>
            </a:extLst>
          </xdr:cNvPr>
          <xdr:cNvCxnSpPr/>
        </xdr:nvCxnSpPr>
        <xdr:spPr>
          <a:xfrm>
            <a:off x="2628900" y="352425"/>
            <a:ext cx="0" cy="5715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4" name="직선 연결선 53">
            <a:extLst>
              <a:ext uri="{FF2B5EF4-FFF2-40B4-BE49-F238E27FC236}">
                <a16:creationId xmlns:a16="http://schemas.microsoft.com/office/drawing/2014/main" id="{00000000-0008-0000-0100-000036000000}"/>
              </a:ext>
            </a:extLst>
          </xdr:cNvPr>
          <xdr:cNvCxnSpPr/>
        </xdr:nvCxnSpPr>
        <xdr:spPr>
          <a:xfrm>
            <a:off x="5600700" y="352425"/>
            <a:ext cx="0" cy="5715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5" name="직선 연결선 54">
            <a:extLst>
              <a:ext uri="{FF2B5EF4-FFF2-40B4-BE49-F238E27FC236}">
                <a16:creationId xmlns:a16="http://schemas.microsoft.com/office/drawing/2014/main" id="{00000000-0008-0000-0100-000037000000}"/>
              </a:ext>
            </a:extLst>
          </xdr:cNvPr>
          <xdr:cNvCxnSpPr/>
        </xdr:nvCxnSpPr>
        <xdr:spPr>
          <a:xfrm>
            <a:off x="7210425" y="352425"/>
            <a:ext cx="0" cy="5715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56" name="TextBox 55">
            <a:extLst>
              <a:ext uri="{FF2B5EF4-FFF2-40B4-BE49-F238E27FC236}">
                <a16:creationId xmlns:a16="http://schemas.microsoft.com/office/drawing/2014/main" id="{00000000-0008-0000-0100-000038000000}"/>
              </a:ext>
            </a:extLst>
          </xdr:cNvPr>
          <xdr:cNvSpPr txBox="1"/>
        </xdr:nvSpPr>
        <xdr:spPr bwMode="auto">
          <a:xfrm>
            <a:off x="1409700" y="361947"/>
            <a:ext cx="1219200" cy="2667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r>
              <a:rPr lang="ko-KR" altLang="en-US" sz="900" b="1"/>
              <a:t>프로젝트</a:t>
            </a:r>
          </a:p>
        </xdr:txBody>
      </xdr:sp>
      <xdr:cxnSp macro="">
        <xdr:nvCxnSpPr>
          <xdr:cNvPr id="57" name="직선 연결선 56">
            <a:extLst>
              <a:ext uri="{FF2B5EF4-FFF2-40B4-BE49-F238E27FC236}">
                <a16:creationId xmlns:a16="http://schemas.microsoft.com/office/drawing/2014/main" id="{00000000-0008-0000-0100-000039000000}"/>
              </a:ext>
            </a:extLst>
          </xdr:cNvPr>
          <xdr:cNvCxnSpPr/>
        </xdr:nvCxnSpPr>
        <xdr:spPr>
          <a:xfrm>
            <a:off x="1409700" y="628650"/>
            <a:ext cx="839152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9525</xdr:colOff>
      <xdr:row>0</xdr:row>
      <xdr:rowOff>0</xdr:rowOff>
    </xdr:from>
    <xdr:to>
      <xdr:col>5</xdr:col>
      <xdr:colOff>9525</xdr:colOff>
      <xdr:row>1</xdr:row>
      <xdr:rowOff>4739</xdr:rowOff>
    </xdr:to>
    <xdr:grpSp>
      <xdr:nvGrpSpPr>
        <xdr:cNvPr id="58" name="그룹 57">
          <a:extLst>
            <a:ext uri="{FF2B5EF4-FFF2-40B4-BE49-F238E27FC236}">
              <a16:creationId xmlns:a16="http://schemas.microsoft.com/office/drawing/2014/main" id="{00000000-0008-0000-0100-00003A000000}"/>
            </a:ext>
          </a:extLst>
        </xdr:cNvPr>
        <xdr:cNvGrpSpPr/>
      </xdr:nvGrpSpPr>
      <xdr:grpSpPr>
        <a:xfrm>
          <a:off x="9525" y="0"/>
          <a:ext cx="9801225" cy="842939"/>
          <a:chOff x="9525" y="9523"/>
          <a:chExt cx="9801225" cy="919139"/>
        </a:xfrm>
      </xdr:grpSpPr>
      <xdr:sp macro="" textlink="">
        <xdr:nvSpPr>
          <xdr:cNvPr id="59" name="직사각형 2">
            <a:extLst>
              <a:ext uri="{FF2B5EF4-FFF2-40B4-BE49-F238E27FC236}">
                <a16:creationId xmlns:a16="http://schemas.microsoft.com/office/drawing/2014/main" id="{00000000-0008-0000-0100-00003B000000}"/>
              </a:ext>
            </a:extLst>
          </xdr:cNvPr>
          <xdr:cNvSpPr>
            <a:spLocks noChangeArrowheads="1"/>
          </xdr:cNvSpPr>
        </xdr:nvSpPr>
        <xdr:spPr bwMode="auto">
          <a:xfrm>
            <a:off x="9525" y="9523"/>
            <a:ext cx="9801225" cy="919139"/>
          </a:xfrm>
          <a:prstGeom prst="rect">
            <a:avLst/>
          </a:prstGeom>
          <a:solidFill>
            <a:srgbClr val="FFFFFF"/>
          </a:solidFill>
          <a:ln w="9525" algn="ctr">
            <a:solidFill>
              <a:srgbClr val="000000"/>
            </a:solidFill>
            <a:round/>
            <a:headEnd/>
            <a:tailEnd/>
          </a:ln>
        </xdr:spPr>
      </xdr:sp>
      <xdr:sp macro="" textlink="표지!A2">
        <xdr:nvSpPr>
          <xdr:cNvPr id="60" name="TextBox 59">
            <a:extLst>
              <a:ext uri="{FF2B5EF4-FFF2-40B4-BE49-F238E27FC236}">
                <a16:creationId xmlns:a16="http://schemas.microsoft.com/office/drawing/2014/main" id="{00000000-0008-0000-0100-00003C000000}"/>
              </a:ext>
            </a:extLst>
          </xdr:cNvPr>
          <xdr:cNvSpPr txBox="1"/>
        </xdr:nvSpPr>
        <xdr:spPr bwMode="auto">
          <a:xfrm>
            <a:off x="2102170" y="76200"/>
            <a:ext cx="7094128"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rtl="0">
              <a:defRPr sz="1000"/>
            </a:pPr>
            <a:fld id="{0F0E48A8-C2F0-4C4C-B9D5-12DB8B9768CD}" type="TxLink">
              <a:rPr lang="en-US" altLang="en-US" sz="1400" b="1" i="0" u="none" strike="noStrike" baseline="0">
                <a:solidFill>
                  <a:srgbClr val="000000"/>
                </a:solidFill>
                <a:latin typeface="맑은 고딕"/>
                <a:ea typeface="맑은 고딕"/>
              </a:rPr>
              <a:pPr algn="ctr" rtl="0">
                <a:defRPr sz="1000"/>
              </a:pPr>
              <a:t>Sanity Checklist</a:t>
            </a:fld>
            <a:endParaRPr lang="ko-KR" altLang="en-US" sz="1400" b="1" i="0" u="none" strike="noStrike" baseline="0">
              <a:solidFill>
                <a:srgbClr val="000000"/>
              </a:solidFill>
              <a:latin typeface="+mn-ea"/>
              <a:ea typeface="+mn-ea"/>
            </a:endParaRPr>
          </a:p>
        </xdr:txBody>
      </xdr:sp>
      <xdr:sp macro="" textlink="">
        <xdr:nvSpPr>
          <xdr:cNvPr id="61" name="TextBox 60">
            <a:extLst>
              <a:ext uri="{FF2B5EF4-FFF2-40B4-BE49-F238E27FC236}">
                <a16:creationId xmlns:a16="http://schemas.microsoft.com/office/drawing/2014/main" id="{00000000-0008-0000-0100-00003D000000}"/>
              </a:ext>
            </a:extLst>
          </xdr:cNvPr>
          <xdr:cNvSpPr txBox="1"/>
        </xdr:nvSpPr>
        <xdr:spPr bwMode="auto">
          <a:xfrm>
            <a:off x="1409701" y="647699"/>
            <a:ext cx="1219200" cy="2667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r>
              <a:rPr lang="ko-KR" altLang="en-US" sz="1100" b="1"/>
              <a:t>작성자</a:t>
            </a:r>
          </a:p>
        </xdr:txBody>
      </xdr:sp>
      <xdr:sp macro="" textlink="">
        <xdr:nvSpPr>
          <xdr:cNvPr id="62" name="TextBox 61">
            <a:extLst>
              <a:ext uri="{FF2B5EF4-FFF2-40B4-BE49-F238E27FC236}">
                <a16:creationId xmlns:a16="http://schemas.microsoft.com/office/drawing/2014/main" id="{00000000-0008-0000-0100-00003E000000}"/>
              </a:ext>
            </a:extLst>
          </xdr:cNvPr>
          <xdr:cNvSpPr txBox="1"/>
        </xdr:nvSpPr>
        <xdr:spPr bwMode="auto">
          <a:xfrm>
            <a:off x="5634834" y="381001"/>
            <a:ext cx="1566065" cy="257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r>
              <a:rPr lang="ko-KR" altLang="en-US" sz="1100" b="1"/>
              <a:t>버전</a:t>
            </a:r>
            <a:endParaRPr lang="en-US" altLang="ko-KR" sz="1100" b="1"/>
          </a:p>
        </xdr:txBody>
      </xdr:sp>
      <xdr:sp macro="" textlink="">
        <xdr:nvSpPr>
          <xdr:cNvPr id="63" name="TextBox 62">
            <a:extLst>
              <a:ext uri="{FF2B5EF4-FFF2-40B4-BE49-F238E27FC236}">
                <a16:creationId xmlns:a16="http://schemas.microsoft.com/office/drawing/2014/main" id="{00000000-0008-0000-0100-00003F000000}"/>
              </a:ext>
            </a:extLst>
          </xdr:cNvPr>
          <xdr:cNvSpPr txBox="1"/>
        </xdr:nvSpPr>
        <xdr:spPr bwMode="auto">
          <a:xfrm>
            <a:off x="5634835" y="647704"/>
            <a:ext cx="155654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r>
              <a:rPr lang="ko-KR" altLang="en-US" sz="900" b="1"/>
              <a:t>작성일자</a:t>
            </a:r>
          </a:p>
        </xdr:txBody>
      </xdr:sp>
      <xdr:sp macro="" textlink="표지!A4">
        <xdr:nvSpPr>
          <xdr:cNvPr id="64" name="TextBox 63">
            <a:extLst>
              <a:ext uri="{FF2B5EF4-FFF2-40B4-BE49-F238E27FC236}">
                <a16:creationId xmlns:a16="http://schemas.microsoft.com/office/drawing/2014/main" id="{00000000-0008-0000-0100-000040000000}"/>
              </a:ext>
            </a:extLst>
          </xdr:cNvPr>
          <xdr:cNvSpPr txBox="1"/>
        </xdr:nvSpPr>
        <xdr:spPr bwMode="auto">
          <a:xfrm>
            <a:off x="2639750" y="381001"/>
            <a:ext cx="2951425" cy="2571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fld id="{59C1B2A8-3CC3-458F-A1E6-88498FB79A30}" type="TxLink">
              <a:rPr lang="en-US" altLang="en-US" sz="1100" b="0" i="0" u="none" strike="noStrike">
                <a:solidFill>
                  <a:srgbClr val="000000"/>
                </a:solidFill>
                <a:latin typeface="맑은 고딕"/>
                <a:ea typeface="맑은 고딕"/>
              </a:rPr>
              <a:pPr algn="ctr"/>
              <a:t>MVP Board</a:t>
            </a:fld>
            <a:endParaRPr lang="ko-KR" altLang="en-US" sz="1100" b="0" i="0">
              <a:latin typeface="+mn-ea"/>
              <a:ea typeface="+mn-ea"/>
            </a:endParaRPr>
          </a:p>
        </xdr:txBody>
      </xdr:sp>
      <xdr:sp macro="" textlink="표지!O8">
        <xdr:nvSpPr>
          <xdr:cNvPr id="65" name="TextBox 64">
            <a:extLst>
              <a:ext uri="{FF2B5EF4-FFF2-40B4-BE49-F238E27FC236}">
                <a16:creationId xmlns:a16="http://schemas.microsoft.com/office/drawing/2014/main" id="{00000000-0008-0000-0100-000041000000}"/>
              </a:ext>
            </a:extLst>
          </xdr:cNvPr>
          <xdr:cNvSpPr txBox="1"/>
        </xdr:nvSpPr>
        <xdr:spPr bwMode="auto">
          <a:xfrm>
            <a:off x="2639751" y="628653"/>
            <a:ext cx="2960950"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fld id="{5B28DC3B-A00A-479B-AA6A-6CBB8C70A664}" type="TxLink">
              <a:rPr lang="ko-KR" altLang="en-US" sz="1100" b="0" i="0" u="none" strike="noStrike">
                <a:solidFill>
                  <a:srgbClr val="000000"/>
                </a:solidFill>
                <a:latin typeface="맑은 고딕"/>
                <a:ea typeface="맑은 고딕"/>
              </a:rPr>
              <a:pPr algn="ctr"/>
              <a:t>김호균</a:t>
            </a:fld>
            <a:endParaRPr lang="ko-KR" altLang="en-US" sz="1100" b="0" i="1">
              <a:latin typeface="+mn-ea"/>
              <a:ea typeface="+mn-ea"/>
            </a:endParaRPr>
          </a:p>
        </xdr:txBody>
      </xdr:sp>
      <xdr:sp macro="" textlink="표지!L6">
        <xdr:nvSpPr>
          <xdr:cNvPr id="66" name="TextBox 65">
            <a:extLst>
              <a:ext uri="{FF2B5EF4-FFF2-40B4-BE49-F238E27FC236}">
                <a16:creationId xmlns:a16="http://schemas.microsoft.com/office/drawing/2014/main" id="{00000000-0008-0000-0100-000042000000}"/>
              </a:ext>
            </a:extLst>
          </xdr:cNvPr>
          <xdr:cNvSpPr txBox="1"/>
        </xdr:nvSpPr>
        <xdr:spPr bwMode="auto">
          <a:xfrm>
            <a:off x="7219951" y="381001"/>
            <a:ext cx="2561927" cy="2381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fld id="{8EC31F96-00A0-4BC1-9D9B-C8B73EA83422}" type="TxLink">
              <a:rPr lang="en-US" altLang="en-US" sz="1100" b="0" i="0" u="none" strike="noStrike">
                <a:solidFill>
                  <a:srgbClr val="000000"/>
                </a:solidFill>
                <a:latin typeface="맑은 고딕"/>
                <a:ea typeface="맑은 고딕"/>
              </a:rPr>
              <a:pPr algn="ctr"/>
              <a:t>1.0</a:t>
            </a:fld>
            <a:endParaRPr lang="ko-KR" altLang="en-US" sz="1100" b="0" i="0">
              <a:latin typeface="+mn-ea"/>
              <a:ea typeface="+mn-ea"/>
            </a:endParaRPr>
          </a:p>
        </xdr:txBody>
      </xdr:sp>
      <xdr:sp macro="" textlink="표지!A8">
        <xdr:nvSpPr>
          <xdr:cNvPr id="67" name="TextBox 66">
            <a:extLst>
              <a:ext uri="{FF2B5EF4-FFF2-40B4-BE49-F238E27FC236}">
                <a16:creationId xmlns:a16="http://schemas.microsoft.com/office/drawing/2014/main" id="{00000000-0008-0000-0100-000043000000}"/>
              </a:ext>
            </a:extLst>
          </xdr:cNvPr>
          <xdr:cNvSpPr txBox="1"/>
        </xdr:nvSpPr>
        <xdr:spPr bwMode="auto">
          <a:xfrm>
            <a:off x="7229477" y="676275"/>
            <a:ext cx="2561927" cy="2381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fld id="{F9EC88DD-DCB8-464E-AD10-59B74B612847}" type="TxLink">
              <a:rPr lang="en-US" altLang="en-US" sz="1100" b="0" i="0" u="none" strike="noStrike">
                <a:solidFill>
                  <a:srgbClr val="000000"/>
                </a:solidFill>
                <a:latin typeface="맑은 고딕"/>
                <a:ea typeface="맑은 고딕"/>
              </a:rPr>
              <a:pPr algn="ctr"/>
              <a:t>2020-12-07</a:t>
            </a:fld>
            <a:endParaRPr lang="ko-KR" altLang="en-US" sz="1100" b="0" i="0">
              <a:latin typeface="+mn-ea"/>
              <a:ea typeface="+mn-ea"/>
            </a:endParaRPr>
          </a:p>
        </xdr:txBody>
      </xdr:sp>
      <xdr:cxnSp macro="">
        <xdr:nvCxnSpPr>
          <xdr:cNvPr id="69" name="직선 연결선 68">
            <a:extLst>
              <a:ext uri="{FF2B5EF4-FFF2-40B4-BE49-F238E27FC236}">
                <a16:creationId xmlns:a16="http://schemas.microsoft.com/office/drawing/2014/main" id="{00000000-0008-0000-0100-000045000000}"/>
              </a:ext>
            </a:extLst>
          </xdr:cNvPr>
          <xdr:cNvCxnSpPr/>
        </xdr:nvCxnSpPr>
        <xdr:spPr>
          <a:xfrm>
            <a:off x="1400175" y="9525"/>
            <a:ext cx="0" cy="9048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0" name="직선 연결선 69">
            <a:extLst>
              <a:ext uri="{FF2B5EF4-FFF2-40B4-BE49-F238E27FC236}">
                <a16:creationId xmlns:a16="http://schemas.microsoft.com/office/drawing/2014/main" id="{00000000-0008-0000-0100-000046000000}"/>
              </a:ext>
            </a:extLst>
          </xdr:cNvPr>
          <xdr:cNvCxnSpPr/>
        </xdr:nvCxnSpPr>
        <xdr:spPr>
          <a:xfrm>
            <a:off x="1409700" y="352425"/>
            <a:ext cx="839152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1" name="직선 연결선 70">
            <a:extLst>
              <a:ext uri="{FF2B5EF4-FFF2-40B4-BE49-F238E27FC236}">
                <a16:creationId xmlns:a16="http://schemas.microsoft.com/office/drawing/2014/main" id="{00000000-0008-0000-0100-000047000000}"/>
              </a:ext>
            </a:extLst>
          </xdr:cNvPr>
          <xdr:cNvCxnSpPr/>
        </xdr:nvCxnSpPr>
        <xdr:spPr>
          <a:xfrm>
            <a:off x="2628900" y="352425"/>
            <a:ext cx="0" cy="5715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2" name="직선 연결선 71">
            <a:extLst>
              <a:ext uri="{FF2B5EF4-FFF2-40B4-BE49-F238E27FC236}">
                <a16:creationId xmlns:a16="http://schemas.microsoft.com/office/drawing/2014/main" id="{00000000-0008-0000-0100-000048000000}"/>
              </a:ext>
            </a:extLst>
          </xdr:cNvPr>
          <xdr:cNvCxnSpPr/>
        </xdr:nvCxnSpPr>
        <xdr:spPr>
          <a:xfrm>
            <a:off x="5600700" y="352425"/>
            <a:ext cx="0" cy="5715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3" name="직선 연결선 72">
            <a:extLst>
              <a:ext uri="{FF2B5EF4-FFF2-40B4-BE49-F238E27FC236}">
                <a16:creationId xmlns:a16="http://schemas.microsoft.com/office/drawing/2014/main" id="{00000000-0008-0000-0100-000049000000}"/>
              </a:ext>
            </a:extLst>
          </xdr:cNvPr>
          <xdr:cNvCxnSpPr/>
        </xdr:nvCxnSpPr>
        <xdr:spPr>
          <a:xfrm>
            <a:off x="7210425" y="352425"/>
            <a:ext cx="0" cy="5715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74" name="TextBox 73">
            <a:extLst>
              <a:ext uri="{FF2B5EF4-FFF2-40B4-BE49-F238E27FC236}">
                <a16:creationId xmlns:a16="http://schemas.microsoft.com/office/drawing/2014/main" id="{00000000-0008-0000-0100-00004A000000}"/>
              </a:ext>
            </a:extLst>
          </xdr:cNvPr>
          <xdr:cNvSpPr txBox="1"/>
        </xdr:nvSpPr>
        <xdr:spPr bwMode="auto">
          <a:xfrm>
            <a:off x="1409700" y="361947"/>
            <a:ext cx="1219200" cy="2667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r>
              <a:rPr lang="ko-KR" altLang="en-US" sz="1100" b="1"/>
              <a:t>프로젝트</a:t>
            </a:r>
          </a:p>
        </xdr:txBody>
      </xdr:sp>
      <xdr:cxnSp macro="">
        <xdr:nvCxnSpPr>
          <xdr:cNvPr id="75" name="직선 연결선 74">
            <a:extLst>
              <a:ext uri="{FF2B5EF4-FFF2-40B4-BE49-F238E27FC236}">
                <a16:creationId xmlns:a16="http://schemas.microsoft.com/office/drawing/2014/main" id="{00000000-0008-0000-0100-00004B000000}"/>
              </a:ext>
            </a:extLst>
          </xdr:cNvPr>
          <xdr:cNvCxnSpPr/>
        </xdr:nvCxnSpPr>
        <xdr:spPr>
          <a:xfrm>
            <a:off x="1409700" y="628650"/>
            <a:ext cx="839152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0</xdr:rowOff>
    </xdr:from>
    <xdr:to>
      <xdr:col>12</xdr:col>
      <xdr:colOff>0</xdr:colOff>
      <xdr:row>1</xdr:row>
      <xdr:rowOff>4739</xdr:rowOff>
    </xdr:to>
    <xdr:grpSp>
      <xdr:nvGrpSpPr>
        <xdr:cNvPr id="40" name="그룹 39">
          <a:extLst>
            <a:ext uri="{FF2B5EF4-FFF2-40B4-BE49-F238E27FC236}">
              <a16:creationId xmlns:a16="http://schemas.microsoft.com/office/drawing/2014/main" id="{00000000-0008-0000-0200-000028000000}"/>
            </a:ext>
          </a:extLst>
        </xdr:cNvPr>
        <xdr:cNvGrpSpPr/>
      </xdr:nvGrpSpPr>
      <xdr:grpSpPr>
        <a:xfrm>
          <a:off x="57150" y="0"/>
          <a:ext cx="9820275" cy="842939"/>
          <a:chOff x="9525" y="9523"/>
          <a:chExt cx="9801225" cy="919139"/>
        </a:xfrm>
      </xdr:grpSpPr>
      <xdr:sp macro="" textlink="">
        <xdr:nvSpPr>
          <xdr:cNvPr id="41" name="직사각형 2">
            <a:extLst>
              <a:ext uri="{FF2B5EF4-FFF2-40B4-BE49-F238E27FC236}">
                <a16:creationId xmlns:a16="http://schemas.microsoft.com/office/drawing/2014/main" id="{00000000-0008-0000-0200-000029000000}"/>
              </a:ext>
            </a:extLst>
          </xdr:cNvPr>
          <xdr:cNvSpPr>
            <a:spLocks noChangeArrowheads="1"/>
          </xdr:cNvSpPr>
        </xdr:nvSpPr>
        <xdr:spPr bwMode="auto">
          <a:xfrm>
            <a:off x="9525" y="9523"/>
            <a:ext cx="9801225" cy="919139"/>
          </a:xfrm>
          <a:prstGeom prst="rect">
            <a:avLst/>
          </a:prstGeom>
          <a:solidFill>
            <a:srgbClr val="FFFFFF"/>
          </a:solidFill>
          <a:ln w="9525" algn="ctr">
            <a:solidFill>
              <a:srgbClr val="000000"/>
            </a:solidFill>
            <a:round/>
            <a:headEnd/>
            <a:tailEnd/>
          </a:ln>
        </xdr:spPr>
      </xdr:sp>
      <xdr:sp macro="" textlink="표지!A2">
        <xdr:nvSpPr>
          <xdr:cNvPr id="42" name="TextBox 41">
            <a:extLst>
              <a:ext uri="{FF2B5EF4-FFF2-40B4-BE49-F238E27FC236}">
                <a16:creationId xmlns:a16="http://schemas.microsoft.com/office/drawing/2014/main" id="{00000000-0008-0000-0200-00002A000000}"/>
              </a:ext>
            </a:extLst>
          </xdr:cNvPr>
          <xdr:cNvSpPr txBox="1"/>
        </xdr:nvSpPr>
        <xdr:spPr bwMode="auto">
          <a:xfrm>
            <a:off x="2102170" y="76200"/>
            <a:ext cx="7094128" cy="2190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rtl="0">
              <a:defRPr sz="1000"/>
            </a:pPr>
            <a:fld id="{0F0E48A8-C2F0-4C4C-B9D5-12DB8B9768CD}" type="TxLink">
              <a:rPr lang="en-US" altLang="en-US" sz="1400" b="1" i="0" u="none" strike="noStrike" baseline="0">
                <a:solidFill>
                  <a:srgbClr val="000000"/>
                </a:solidFill>
                <a:latin typeface="맑은 고딕"/>
                <a:ea typeface="맑은 고딕"/>
              </a:rPr>
              <a:pPr algn="ctr" rtl="0">
                <a:defRPr sz="1000"/>
              </a:pPr>
              <a:t>Sanity Checklist</a:t>
            </a:fld>
            <a:endParaRPr lang="ko-KR" altLang="en-US" sz="1400" b="1" i="0" u="none" strike="noStrike" baseline="0">
              <a:solidFill>
                <a:srgbClr val="000000"/>
              </a:solidFill>
              <a:latin typeface="+mn-ea"/>
              <a:ea typeface="+mn-ea"/>
            </a:endParaRPr>
          </a:p>
        </xdr:txBody>
      </xdr:sp>
      <xdr:sp macro="" textlink="">
        <xdr:nvSpPr>
          <xdr:cNvPr id="43" name="TextBox 42">
            <a:extLst>
              <a:ext uri="{FF2B5EF4-FFF2-40B4-BE49-F238E27FC236}">
                <a16:creationId xmlns:a16="http://schemas.microsoft.com/office/drawing/2014/main" id="{00000000-0008-0000-0200-00002B000000}"/>
              </a:ext>
            </a:extLst>
          </xdr:cNvPr>
          <xdr:cNvSpPr txBox="1"/>
        </xdr:nvSpPr>
        <xdr:spPr bwMode="auto">
          <a:xfrm>
            <a:off x="1409701" y="647699"/>
            <a:ext cx="1219200" cy="2667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r>
              <a:rPr lang="ko-KR" altLang="en-US" sz="1100" b="1"/>
              <a:t>작성자</a:t>
            </a:r>
          </a:p>
        </xdr:txBody>
      </xdr:sp>
      <xdr:sp macro="" textlink="">
        <xdr:nvSpPr>
          <xdr:cNvPr id="44" name="TextBox 43">
            <a:extLst>
              <a:ext uri="{FF2B5EF4-FFF2-40B4-BE49-F238E27FC236}">
                <a16:creationId xmlns:a16="http://schemas.microsoft.com/office/drawing/2014/main" id="{00000000-0008-0000-0200-00002C000000}"/>
              </a:ext>
            </a:extLst>
          </xdr:cNvPr>
          <xdr:cNvSpPr txBox="1"/>
        </xdr:nvSpPr>
        <xdr:spPr bwMode="auto">
          <a:xfrm>
            <a:off x="5634834" y="381001"/>
            <a:ext cx="1566065" cy="257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r>
              <a:rPr lang="ko-KR" altLang="en-US" sz="1100" b="1"/>
              <a:t>버전</a:t>
            </a:r>
            <a:endParaRPr lang="en-US" altLang="ko-KR" sz="1100" b="1"/>
          </a:p>
        </xdr:txBody>
      </xdr:sp>
      <xdr:sp macro="" textlink="">
        <xdr:nvSpPr>
          <xdr:cNvPr id="45" name="TextBox 44">
            <a:extLst>
              <a:ext uri="{FF2B5EF4-FFF2-40B4-BE49-F238E27FC236}">
                <a16:creationId xmlns:a16="http://schemas.microsoft.com/office/drawing/2014/main" id="{00000000-0008-0000-0200-00002D000000}"/>
              </a:ext>
            </a:extLst>
          </xdr:cNvPr>
          <xdr:cNvSpPr txBox="1"/>
        </xdr:nvSpPr>
        <xdr:spPr bwMode="auto">
          <a:xfrm>
            <a:off x="5634835" y="647704"/>
            <a:ext cx="155654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r>
              <a:rPr lang="ko-KR" altLang="en-US" sz="900" b="1"/>
              <a:t>작성일자</a:t>
            </a:r>
          </a:p>
        </xdr:txBody>
      </xdr:sp>
      <xdr:sp macro="" textlink="표지!A4">
        <xdr:nvSpPr>
          <xdr:cNvPr id="46" name="TextBox 45">
            <a:extLst>
              <a:ext uri="{FF2B5EF4-FFF2-40B4-BE49-F238E27FC236}">
                <a16:creationId xmlns:a16="http://schemas.microsoft.com/office/drawing/2014/main" id="{00000000-0008-0000-0200-00002E000000}"/>
              </a:ext>
            </a:extLst>
          </xdr:cNvPr>
          <xdr:cNvSpPr txBox="1"/>
        </xdr:nvSpPr>
        <xdr:spPr bwMode="auto">
          <a:xfrm>
            <a:off x="2639750" y="381001"/>
            <a:ext cx="2951425" cy="2571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fld id="{59C1B2A8-3CC3-458F-A1E6-88498FB79A30}" type="TxLink">
              <a:rPr lang="en-US" altLang="en-US" sz="1100" b="0" i="0" u="none" strike="noStrike">
                <a:solidFill>
                  <a:srgbClr val="000000"/>
                </a:solidFill>
                <a:latin typeface="맑은 고딕"/>
                <a:ea typeface="맑은 고딕"/>
              </a:rPr>
              <a:pPr algn="ctr"/>
              <a:t>MVP Board</a:t>
            </a:fld>
            <a:endParaRPr lang="ko-KR" altLang="en-US" sz="1100" b="0" i="0">
              <a:latin typeface="+mn-ea"/>
              <a:ea typeface="+mn-ea"/>
            </a:endParaRPr>
          </a:p>
        </xdr:txBody>
      </xdr:sp>
      <xdr:sp macro="" textlink="표지!O8">
        <xdr:nvSpPr>
          <xdr:cNvPr id="47" name="TextBox 46">
            <a:extLst>
              <a:ext uri="{FF2B5EF4-FFF2-40B4-BE49-F238E27FC236}">
                <a16:creationId xmlns:a16="http://schemas.microsoft.com/office/drawing/2014/main" id="{00000000-0008-0000-0200-00002F000000}"/>
              </a:ext>
            </a:extLst>
          </xdr:cNvPr>
          <xdr:cNvSpPr txBox="1"/>
        </xdr:nvSpPr>
        <xdr:spPr bwMode="auto">
          <a:xfrm>
            <a:off x="2639751" y="628653"/>
            <a:ext cx="2960950"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fld id="{5B28DC3B-A00A-479B-AA6A-6CBB8C70A664}" type="TxLink">
              <a:rPr lang="ko-KR" altLang="en-US" sz="1100" b="0" i="0" u="none" strike="noStrike">
                <a:solidFill>
                  <a:srgbClr val="000000"/>
                </a:solidFill>
                <a:latin typeface="맑은 고딕"/>
                <a:ea typeface="맑은 고딕"/>
              </a:rPr>
              <a:pPr algn="ctr"/>
              <a:t>김호균</a:t>
            </a:fld>
            <a:endParaRPr lang="ko-KR" altLang="en-US" sz="1100" b="0" i="1">
              <a:latin typeface="+mn-ea"/>
              <a:ea typeface="+mn-ea"/>
            </a:endParaRPr>
          </a:p>
        </xdr:txBody>
      </xdr:sp>
      <xdr:sp macro="" textlink="표지!L6">
        <xdr:nvSpPr>
          <xdr:cNvPr id="48" name="TextBox 47">
            <a:extLst>
              <a:ext uri="{FF2B5EF4-FFF2-40B4-BE49-F238E27FC236}">
                <a16:creationId xmlns:a16="http://schemas.microsoft.com/office/drawing/2014/main" id="{00000000-0008-0000-0200-000030000000}"/>
              </a:ext>
            </a:extLst>
          </xdr:cNvPr>
          <xdr:cNvSpPr txBox="1"/>
        </xdr:nvSpPr>
        <xdr:spPr bwMode="auto">
          <a:xfrm>
            <a:off x="7219951" y="381001"/>
            <a:ext cx="2561927" cy="2381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fld id="{8EC31F96-00A0-4BC1-9D9B-C8B73EA83422}" type="TxLink">
              <a:rPr lang="en-US" altLang="en-US" sz="1100" b="0" i="0" u="none" strike="noStrike">
                <a:solidFill>
                  <a:srgbClr val="000000"/>
                </a:solidFill>
                <a:latin typeface="맑은 고딕"/>
                <a:ea typeface="맑은 고딕"/>
              </a:rPr>
              <a:pPr algn="ctr"/>
              <a:t>1.0</a:t>
            </a:fld>
            <a:endParaRPr lang="ko-KR" altLang="en-US" sz="1100" b="0" i="0">
              <a:latin typeface="+mn-ea"/>
              <a:ea typeface="+mn-ea"/>
            </a:endParaRPr>
          </a:p>
        </xdr:txBody>
      </xdr:sp>
      <xdr:sp macro="" textlink="표지!A8">
        <xdr:nvSpPr>
          <xdr:cNvPr id="49" name="TextBox 48">
            <a:extLst>
              <a:ext uri="{FF2B5EF4-FFF2-40B4-BE49-F238E27FC236}">
                <a16:creationId xmlns:a16="http://schemas.microsoft.com/office/drawing/2014/main" id="{00000000-0008-0000-0200-000031000000}"/>
              </a:ext>
            </a:extLst>
          </xdr:cNvPr>
          <xdr:cNvSpPr txBox="1"/>
        </xdr:nvSpPr>
        <xdr:spPr bwMode="auto">
          <a:xfrm>
            <a:off x="7229477" y="676275"/>
            <a:ext cx="2561927" cy="2381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fld id="{F9EC88DD-DCB8-464E-AD10-59B74B612847}" type="TxLink">
              <a:rPr lang="en-US" altLang="en-US" sz="1100" b="0" i="0" u="none" strike="noStrike">
                <a:solidFill>
                  <a:srgbClr val="000000"/>
                </a:solidFill>
                <a:latin typeface="맑은 고딕"/>
                <a:ea typeface="맑은 고딕"/>
              </a:rPr>
              <a:pPr algn="ctr"/>
              <a:t>2020-12-07</a:t>
            </a:fld>
            <a:endParaRPr lang="ko-KR" altLang="en-US" sz="1100" b="0" i="0">
              <a:latin typeface="+mn-ea"/>
              <a:ea typeface="+mn-ea"/>
            </a:endParaRPr>
          </a:p>
        </xdr:txBody>
      </xdr:sp>
      <xdr:cxnSp macro="">
        <xdr:nvCxnSpPr>
          <xdr:cNvPr id="51" name="직선 연결선 50">
            <a:extLst>
              <a:ext uri="{FF2B5EF4-FFF2-40B4-BE49-F238E27FC236}">
                <a16:creationId xmlns:a16="http://schemas.microsoft.com/office/drawing/2014/main" id="{00000000-0008-0000-0200-000033000000}"/>
              </a:ext>
            </a:extLst>
          </xdr:cNvPr>
          <xdr:cNvCxnSpPr/>
        </xdr:nvCxnSpPr>
        <xdr:spPr>
          <a:xfrm>
            <a:off x="1400175" y="9525"/>
            <a:ext cx="0" cy="9048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2" name="직선 연결선 51">
            <a:extLst>
              <a:ext uri="{FF2B5EF4-FFF2-40B4-BE49-F238E27FC236}">
                <a16:creationId xmlns:a16="http://schemas.microsoft.com/office/drawing/2014/main" id="{00000000-0008-0000-0200-000034000000}"/>
              </a:ext>
            </a:extLst>
          </xdr:cNvPr>
          <xdr:cNvCxnSpPr/>
        </xdr:nvCxnSpPr>
        <xdr:spPr>
          <a:xfrm>
            <a:off x="1409700" y="352425"/>
            <a:ext cx="839152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3" name="직선 연결선 52">
            <a:extLst>
              <a:ext uri="{FF2B5EF4-FFF2-40B4-BE49-F238E27FC236}">
                <a16:creationId xmlns:a16="http://schemas.microsoft.com/office/drawing/2014/main" id="{00000000-0008-0000-0200-000035000000}"/>
              </a:ext>
            </a:extLst>
          </xdr:cNvPr>
          <xdr:cNvCxnSpPr/>
        </xdr:nvCxnSpPr>
        <xdr:spPr>
          <a:xfrm>
            <a:off x="2628900" y="352425"/>
            <a:ext cx="0" cy="5715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4" name="직선 연결선 53">
            <a:extLst>
              <a:ext uri="{FF2B5EF4-FFF2-40B4-BE49-F238E27FC236}">
                <a16:creationId xmlns:a16="http://schemas.microsoft.com/office/drawing/2014/main" id="{00000000-0008-0000-0200-000036000000}"/>
              </a:ext>
            </a:extLst>
          </xdr:cNvPr>
          <xdr:cNvCxnSpPr/>
        </xdr:nvCxnSpPr>
        <xdr:spPr>
          <a:xfrm>
            <a:off x="5600700" y="352425"/>
            <a:ext cx="0" cy="5715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5" name="직선 연결선 54">
            <a:extLst>
              <a:ext uri="{FF2B5EF4-FFF2-40B4-BE49-F238E27FC236}">
                <a16:creationId xmlns:a16="http://schemas.microsoft.com/office/drawing/2014/main" id="{00000000-0008-0000-0200-000037000000}"/>
              </a:ext>
            </a:extLst>
          </xdr:cNvPr>
          <xdr:cNvCxnSpPr/>
        </xdr:nvCxnSpPr>
        <xdr:spPr>
          <a:xfrm>
            <a:off x="7210425" y="352425"/>
            <a:ext cx="0" cy="5715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56" name="TextBox 55">
            <a:extLst>
              <a:ext uri="{FF2B5EF4-FFF2-40B4-BE49-F238E27FC236}">
                <a16:creationId xmlns:a16="http://schemas.microsoft.com/office/drawing/2014/main" id="{00000000-0008-0000-0200-000038000000}"/>
              </a:ext>
            </a:extLst>
          </xdr:cNvPr>
          <xdr:cNvSpPr txBox="1"/>
        </xdr:nvSpPr>
        <xdr:spPr bwMode="auto">
          <a:xfrm>
            <a:off x="1409700" y="361947"/>
            <a:ext cx="1219200" cy="2667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tIns="0" bIns="0" rtlCol="0" anchor="ctr" anchorCtr="0"/>
          <a:lstStyle/>
          <a:p>
            <a:pPr algn="ctr"/>
            <a:r>
              <a:rPr lang="ko-KR" altLang="en-US" sz="1100" b="1"/>
              <a:t>프로젝트</a:t>
            </a:r>
          </a:p>
        </xdr:txBody>
      </xdr:sp>
      <xdr:cxnSp macro="">
        <xdr:nvCxnSpPr>
          <xdr:cNvPr id="57" name="직선 연결선 56">
            <a:extLst>
              <a:ext uri="{FF2B5EF4-FFF2-40B4-BE49-F238E27FC236}">
                <a16:creationId xmlns:a16="http://schemas.microsoft.com/office/drawing/2014/main" id="{00000000-0008-0000-0200-000039000000}"/>
              </a:ext>
            </a:extLst>
          </xdr:cNvPr>
          <xdr:cNvCxnSpPr/>
        </xdr:nvCxnSpPr>
        <xdr:spPr>
          <a:xfrm>
            <a:off x="1409700" y="628650"/>
            <a:ext cx="839152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76200</xdr:colOff>
      <xdr:row>1</xdr:row>
      <xdr:rowOff>76200</xdr:rowOff>
    </xdr:from>
    <xdr:to>
      <xdr:col>11</xdr:col>
      <xdr:colOff>0</xdr:colOff>
      <xdr:row>7</xdr:row>
      <xdr:rowOff>19050</xdr:rowOff>
    </xdr:to>
    <xdr:graphicFrame macro="">
      <xdr:nvGraphicFramePr>
        <xdr:cNvPr id="2" name="차트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76200</xdr:colOff>
      <xdr:row>1</xdr:row>
      <xdr:rowOff>76200</xdr:rowOff>
    </xdr:from>
    <xdr:to>
      <xdr:col>11</xdr:col>
      <xdr:colOff>0</xdr:colOff>
      <xdr:row>7</xdr:row>
      <xdr:rowOff>19050</xdr:rowOff>
    </xdr:to>
    <xdr:graphicFrame macro="">
      <xdr:nvGraphicFramePr>
        <xdr:cNvPr id="2" name="차트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http://1.234.11.213/admin/support/popupMng"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1.234.11.213/admin/support/popupMn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
  <sheetViews>
    <sheetView showGridLines="0" view="pageBreakPreview" zoomScaleNormal="100" zoomScaleSheetLayoutView="100" workbookViewId="0">
      <selection activeCell="D24" sqref="D24"/>
    </sheetView>
  </sheetViews>
  <sheetFormatPr defaultColWidth="9.28515625" defaultRowHeight="16.5"/>
  <cols>
    <col min="1" max="12" width="10.7109375" style="51" customWidth="1"/>
    <col min="13" max="16384" width="9.28515625" style="51"/>
  </cols>
  <sheetData>
    <row r="1" spans="1:15" ht="35.25" customHeight="1">
      <c r="A1" s="44"/>
      <c r="B1" s="44"/>
      <c r="C1" s="44"/>
      <c r="D1" s="44"/>
      <c r="E1" s="44"/>
      <c r="F1" s="44"/>
      <c r="G1" s="44"/>
      <c r="H1" s="44"/>
      <c r="I1" s="44"/>
      <c r="J1" s="44"/>
      <c r="K1" s="44"/>
      <c r="L1" s="44"/>
    </row>
    <row r="2" spans="1:15" ht="35.25" customHeight="1">
      <c r="A2" s="92" t="s">
        <v>114</v>
      </c>
      <c r="B2" s="92"/>
      <c r="C2" s="92"/>
      <c r="D2" s="92"/>
      <c r="E2" s="92"/>
      <c r="F2" s="92"/>
      <c r="G2" s="92"/>
      <c r="H2" s="92"/>
      <c r="I2" s="92"/>
      <c r="J2" s="92"/>
      <c r="K2" s="92"/>
      <c r="L2" s="92"/>
    </row>
    <row r="3" spans="1:15" ht="35.25" customHeight="1">
      <c r="A3" s="44"/>
      <c r="B3" s="44"/>
      <c r="C3" s="44"/>
      <c r="D3" s="44"/>
      <c r="E3" s="44"/>
      <c r="F3" s="44"/>
      <c r="G3" s="44"/>
      <c r="H3" s="44"/>
      <c r="I3" s="44"/>
      <c r="J3" s="44"/>
      <c r="K3" s="44"/>
      <c r="L3" s="44"/>
    </row>
    <row r="4" spans="1:15" ht="35.25" customHeight="1">
      <c r="A4" s="93" t="s">
        <v>176</v>
      </c>
      <c r="B4" s="93"/>
      <c r="C4" s="93"/>
      <c r="D4" s="93"/>
      <c r="E4" s="93"/>
      <c r="F4" s="93"/>
      <c r="G4" s="93"/>
      <c r="H4" s="93"/>
      <c r="I4" s="93"/>
      <c r="J4" s="93"/>
      <c r="K4" s="93"/>
      <c r="L4" s="93"/>
    </row>
    <row r="5" spans="1:15" ht="35.25" customHeight="1">
      <c r="A5" s="46"/>
      <c r="B5" s="46"/>
      <c r="C5" s="46"/>
      <c r="D5" s="46"/>
      <c r="E5" s="46"/>
      <c r="F5" s="46"/>
      <c r="G5" s="46"/>
      <c r="H5" s="46"/>
      <c r="I5" s="46"/>
      <c r="J5" s="46"/>
      <c r="K5" s="46"/>
      <c r="L5" s="46"/>
    </row>
    <row r="6" spans="1:15" ht="35.25" customHeight="1">
      <c r="A6" s="45"/>
      <c r="B6" s="47"/>
      <c r="C6" s="47"/>
      <c r="D6" s="47"/>
      <c r="E6" s="47"/>
      <c r="F6" s="47"/>
      <c r="G6" s="47"/>
      <c r="H6" s="47"/>
      <c r="I6" s="47"/>
      <c r="J6" s="93" t="s">
        <v>102</v>
      </c>
      <c r="K6" s="93"/>
      <c r="L6" s="48" t="s">
        <v>103</v>
      </c>
    </row>
    <row r="7" spans="1:15" ht="35.25" customHeight="1">
      <c r="A7" s="94"/>
      <c r="B7" s="94"/>
      <c r="C7" s="94"/>
      <c r="D7" s="94"/>
      <c r="E7" s="94"/>
      <c r="F7" s="94"/>
      <c r="G7" s="94"/>
      <c r="H7" s="94"/>
      <c r="I7" s="94"/>
      <c r="J7" s="94"/>
      <c r="K7" s="94"/>
      <c r="L7" s="94"/>
    </row>
    <row r="8" spans="1:15" ht="35.25" customHeight="1">
      <c r="A8" s="95" t="s">
        <v>177</v>
      </c>
      <c r="B8" s="95"/>
      <c r="C8" s="95"/>
      <c r="D8" s="95"/>
      <c r="E8" s="95"/>
      <c r="F8" s="95"/>
      <c r="G8" s="95"/>
      <c r="H8" s="95"/>
      <c r="I8" s="95"/>
      <c r="J8" s="95"/>
      <c r="K8" s="95"/>
      <c r="L8" s="95"/>
      <c r="N8" s="49" t="s">
        <v>104</v>
      </c>
      <c r="O8" s="50" t="s">
        <v>178</v>
      </c>
    </row>
    <row r="9" spans="1:15" ht="35.25" customHeight="1">
      <c r="A9" s="44"/>
      <c r="B9" s="44"/>
      <c r="C9" s="44"/>
      <c r="D9" s="44"/>
      <c r="E9" s="44"/>
      <c r="F9" s="44"/>
      <c r="G9" s="44"/>
      <c r="H9" s="44"/>
      <c r="I9" s="44"/>
      <c r="J9" s="44"/>
      <c r="K9" s="44"/>
      <c r="L9" s="44"/>
    </row>
    <row r="10" spans="1:15" ht="35.25" customHeight="1">
      <c r="A10" s="44"/>
      <c r="B10" s="44"/>
      <c r="C10" s="44"/>
      <c r="D10" s="44"/>
      <c r="E10" s="44"/>
      <c r="F10" s="44"/>
      <c r="G10" s="44"/>
      <c r="H10" s="44"/>
      <c r="I10" s="44"/>
      <c r="J10" s="44"/>
      <c r="K10" s="44"/>
      <c r="L10" s="44"/>
    </row>
    <row r="11" spans="1:15" ht="35.25" customHeight="1">
      <c r="A11" s="44"/>
      <c r="B11" s="44"/>
      <c r="C11" s="44"/>
      <c r="D11" s="44"/>
      <c r="E11" s="44"/>
      <c r="F11" s="44"/>
      <c r="G11" s="44"/>
      <c r="H11" s="44"/>
      <c r="I11" s="44"/>
      <c r="J11" s="44"/>
      <c r="K11" s="44"/>
      <c r="L11" s="44"/>
    </row>
    <row r="12" spans="1:15" ht="35.25" customHeight="1">
      <c r="A12" s="44"/>
      <c r="B12" s="44"/>
      <c r="C12" s="44"/>
      <c r="D12" s="44"/>
      <c r="E12" s="44"/>
      <c r="F12" s="44"/>
      <c r="G12" s="44"/>
      <c r="H12" s="44"/>
      <c r="I12" s="44"/>
      <c r="J12" s="44"/>
      <c r="K12" s="44"/>
      <c r="L12" s="44"/>
    </row>
  </sheetData>
  <mergeCells count="5">
    <mergeCell ref="A2:L2"/>
    <mergeCell ref="A4:L4"/>
    <mergeCell ref="J6:K6"/>
    <mergeCell ref="A7:L7"/>
    <mergeCell ref="A8:L8"/>
  </mergeCells>
  <phoneticPr fontId="10" type="noConversion"/>
  <pageMargins left="0.7" right="0.7" top="0.75" bottom="0.75" header="0.3" footer="0.3"/>
  <pageSetup paperSize="9" scale="84" orientation="portrait" horizontalDpi="300" verticalDpi="300" r:id="rId1"/>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showGridLines="0" view="pageBreakPreview" zoomScaleNormal="70" zoomScaleSheetLayoutView="100" workbookViewId="0">
      <selection activeCell="D24" sqref="D24"/>
    </sheetView>
  </sheetViews>
  <sheetFormatPr defaultColWidth="9.28515625" defaultRowHeight="16.5"/>
  <cols>
    <col min="1" max="1" width="21" style="11" customWidth="1"/>
    <col min="2" max="2" width="24.28515625" style="11" customWidth="1"/>
    <col min="3" max="3" width="38.7109375" style="11" customWidth="1"/>
    <col min="4" max="4" width="24.28515625" style="11" customWidth="1"/>
    <col min="5" max="5" width="38.7109375" style="11" customWidth="1"/>
    <col min="6" max="16384" width="9.28515625" style="11"/>
  </cols>
  <sheetData>
    <row r="1" spans="1:6" ht="66" customHeight="1">
      <c r="A1" s="10"/>
      <c r="B1" s="10"/>
      <c r="C1" s="10"/>
      <c r="D1" s="10"/>
      <c r="E1" s="10"/>
      <c r="F1" s="10"/>
    </row>
    <row r="2" spans="1:6" ht="26.25" customHeight="1">
      <c r="A2" s="98" t="s">
        <v>105</v>
      </c>
      <c r="B2" s="98"/>
      <c r="C2" s="98"/>
      <c r="D2" s="98"/>
      <c r="E2" s="98"/>
    </row>
    <row r="3" spans="1:6" ht="6.75" customHeight="1">
      <c r="A3" s="12"/>
      <c r="B3" s="12"/>
      <c r="C3" s="12"/>
      <c r="D3" s="12"/>
      <c r="E3" s="12"/>
    </row>
    <row r="4" spans="1:6" ht="21.75" customHeight="1">
      <c r="A4" s="52" t="s">
        <v>106</v>
      </c>
      <c r="B4" s="96" t="s">
        <v>107</v>
      </c>
      <c r="C4" s="96"/>
      <c r="D4" s="52" t="s">
        <v>108</v>
      </c>
      <c r="E4" s="52" t="s">
        <v>109</v>
      </c>
    </row>
    <row r="5" spans="1:6">
      <c r="A5" s="53" t="s">
        <v>110</v>
      </c>
      <c r="B5" s="97" t="s">
        <v>111</v>
      </c>
      <c r="C5" s="97"/>
      <c r="D5" s="53" t="s">
        <v>179</v>
      </c>
      <c r="E5" s="53" t="s">
        <v>177</v>
      </c>
    </row>
    <row r="6" spans="1:6">
      <c r="A6" s="53"/>
      <c r="B6" s="97"/>
      <c r="C6" s="97"/>
      <c r="D6" s="53" t="s">
        <v>311</v>
      </c>
      <c r="E6" s="53" t="s">
        <v>312</v>
      </c>
    </row>
    <row r="7" spans="1:6" ht="16.5" customHeight="1">
      <c r="A7" s="53"/>
      <c r="B7" s="97"/>
      <c r="C7" s="97"/>
      <c r="D7" s="53" t="s">
        <v>311</v>
      </c>
      <c r="E7" s="53" t="s">
        <v>327</v>
      </c>
    </row>
    <row r="8" spans="1:6">
      <c r="A8" s="53"/>
      <c r="B8" s="97"/>
      <c r="C8" s="97"/>
      <c r="D8" s="53"/>
      <c r="E8" s="53"/>
    </row>
    <row r="9" spans="1:6">
      <c r="A9" s="53"/>
      <c r="B9" s="97"/>
      <c r="C9" s="97"/>
      <c r="D9" s="53"/>
      <c r="E9" s="53"/>
    </row>
    <row r="10" spans="1:6">
      <c r="A10" s="53"/>
      <c r="B10" s="97"/>
      <c r="C10" s="97"/>
      <c r="D10" s="53"/>
      <c r="E10" s="53"/>
    </row>
    <row r="11" spans="1:6">
      <c r="A11" s="53"/>
      <c r="B11" s="97"/>
      <c r="C11" s="97"/>
      <c r="D11" s="53"/>
      <c r="E11" s="53"/>
    </row>
    <row r="12" spans="1:6">
      <c r="A12" s="53"/>
      <c r="B12" s="97"/>
      <c r="C12" s="97"/>
      <c r="D12" s="53"/>
      <c r="E12" s="53"/>
    </row>
    <row r="13" spans="1:6">
      <c r="A13" s="53"/>
      <c r="B13" s="97"/>
      <c r="C13" s="97"/>
      <c r="D13" s="53"/>
      <c r="E13" s="53"/>
    </row>
    <row r="14" spans="1:6">
      <c r="A14" s="53"/>
      <c r="B14" s="97"/>
      <c r="C14" s="97"/>
      <c r="D14" s="53"/>
      <c r="E14" s="53"/>
    </row>
    <row r="15" spans="1:6">
      <c r="A15" s="53"/>
      <c r="B15" s="97"/>
      <c r="C15" s="97"/>
      <c r="D15" s="53"/>
      <c r="E15" s="53"/>
    </row>
    <row r="16" spans="1:6">
      <c r="A16" s="53"/>
      <c r="B16" s="97"/>
      <c r="C16" s="97"/>
      <c r="D16" s="53"/>
      <c r="E16" s="53"/>
    </row>
    <row r="17" spans="1:5">
      <c r="A17" s="53"/>
      <c r="B17" s="97"/>
      <c r="C17" s="97"/>
      <c r="D17" s="53"/>
      <c r="E17" s="53"/>
    </row>
    <row r="18" spans="1:5">
      <c r="A18" s="53"/>
      <c r="B18" s="97"/>
      <c r="C18" s="97"/>
      <c r="D18" s="53"/>
      <c r="E18" s="53"/>
    </row>
    <row r="19" spans="1:5">
      <c r="A19" s="53"/>
      <c r="B19" s="97"/>
      <c r="C19" s="97"/>
      <c r="D19" s="53"/>
      <c r="E19" s="53"/>
    </row>
    <row r="20" spans="1:5">
      <c r="A20" s="53"/>
      <c r="B20" s="97"/>
      <c r="C20" s="97"/>
      <c r="D20" s="53"/>
      <c r="E20" s="53"/>
    </row>
  </sheetData>
  <mergeCells count="18">
    <mergeCell ref="B8:C8"/>
    <mergeCell ref="B20:C20"/>
    <mergeCell ref="B9:C9"/>
    <mergeCell ref="B10:C10"/>
    <mergeCell ref="B11:C11"/>
    <mergeCell ref="B12:C12"/>
    <mergeCell ref="B13:C13"/>
    <mergeCell ref="B14:C14"/>
    <mergeCell ref="B15:C15"/>
    <mergeCell ref="B16:C16"/>
    <mergeCell ref="B17:C17"/>
    <mergeCell ref="B18:C18"/>
    <mergeCell ref="B19:C19"/>
    <mergeCell ref="B4:C4"/>
    <mergeCell ref="B5:C5"/>
    <mergeCell ref="B6:C6"/>
    <mergeCell ref="B7:C7"/>
    <mergeCell ref="A2:E2"/>
  </mergeCells>
  <phoneticPr fontId="10" type="noConversion"/>
  <printOptions horizontalCentered="1"/>
  <pageMargins left="0.39370078740157483" right="0.43307086614173229" top="0.98425196850393704" bottom="0.47244094488188981" header="0.51181102362204722" footer="0.51181102362204722"/>
  <pageSetup paperSize="9" orientation="landscape" horizontalDpi="200" verticalDpi="200" r:id="rId1"/>
  <headerFooter alignWithMargins="0"/>
  <ignoredErrors>
    <ignoredError sqref="A5" numberStoredAsText="1"/>
  </ignoredError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7"/>
  <sheetViews>
    <sheetView showGridLines="0" workbookViewId="0">
      <selection activeCell="G9" sqref="G9"/>
    </sheetView>
  </sheetViews>
  <sheetFormatPr defaultColWidth="9.140625" defaultRowHeight="12"/>
  <cols>
    <col min="1" max="1" width="0.85546875" style="1" customWidth="1"/>
    <col min="2" max="2" width="15.85546875" style="1" customWidth="1"/>
    <col min="3" max="3" width="20.85546875" style="1" customWidth="1"/>
    <col min="4" max="11" width="10.85546875" style="1" customWidth="1"/>
    <col min="12" max="12" width="23.7109375" style="1" customWidth="1"/>
    <col min="13" max="13" width="1.140625" style="1" customWidth="1"/>
    <col min="14" max="16384" width="9.140625" style="1"/>
  </cols>
  <sheetData>
    <row r="1" spans="1:17" s="2" customFormat="1" ht="66" customHeight="1">
      <c r="A1" s="3"/>
      <c r="B1" s="3"/>
      <c r="C1" s="3"/>
      <c r="D1" s="3"/>
      <c r="E1" s="3"/>
      <c r="F1" s="3"/>
      <c r="G1" s="3"/>
      <c r="H1" s="3"/>
      <c r="I1" s="3"/>
      <c r="J1" s="3"/>
      <c r="K1" s="3"/>
      <c r="L1" s="3"/>
      <c r="M1" s="3"/>
      <c r="N1" s="3"/>
      <c r="O1" s="3"/>
      <c r="P1" s="3"/>
      <c r="Q1" s="3"/>
    </row>
    <row r="2" spans="1:17" s="2" customFormat="1" ht="5.0999999999999996" customHeight="1">
      <c r="A2" s="20"/>
      <c r="B2" s="20"/>
      <c r="C2" s="24"/>
      <c r="D2" s="24"/>
      <c r="E2" s="19"/>
      <c r="F2" s="19"/>
      <c r="G2" s="19"/>
      <c r="H2" s="19"/>
      <c r="I2" s="19"/>
      <c r="J2" s="19"/>
      <c r="K2" s="19"/>
      <c r="L2" s="20"/>
      <c r="M2" s="54"/>
      <c r="N2" s="5"/>
      <c r="O2" s="5"/>
      <c r="P2" s="3"/>
      <c r="Q2" s="3"/>
    </row>
    <row r="3" spans="1:17" s="2" customFormat="1" ht="16.5">
      <c r="A3" s="20"/>
      <c r="B3" s="6" t="s">
        <v>0</v>
      </c>
      <c r="C3" s="59">
        <v>44176</v>
      </c>
      <c r="D3" s="19"/>
      <c r="E3" s="19"/>
      <c r="F3" s="19"/>
      <c r="G3" s="19"/>
      <c r="H3" s="19"/>
      <c r="I3" s="19"/>
      <c r="J3" s="19"/>
      <c r="K3" s="19"/>
      <c r="L3" s="20"/>
      <c r="M3" s="54"/>
      <c r="N3" s="5"/>
      <c r="O3" s="5"/>
      <c r="P3" s="3"/>
      <c r="Q3" s="3"/>
    </row>
    <row r="4" spans="1:17" s="2" customFormat="1" ht="16.5">
      <c r="A4" s="20"/>
      <c r="B4" s="6" t="s">
        <v>1</v>
      </c>
      <c r="C4" s="7" t="str">
        <f>IF(F10="-","Not Yet",IF(F10&gt;=99%,"PASS","FAIL"))</f>
        <v>PASS</v>
      </c>
      <c r="D4" s="19"/>
      <c r="E4" s="19"/>
      <c r="F4" s="19"/>
      <c r="G4" s="19"/>
      <c r="H4" s="19"/>
      <c r="I4" s="19"/>
      <c r="J4" s="19"/>
      <c r="K4" s="19"/>
      <c r="L4" s="20"/>
      <c r="M4" s="54"/>
      <c r="N4" s="5"/>
      <c r="O4" s="5"/>
      <c r="P4" s="3"/>
      <c r="Q4" s="3"/>
    </row>
    <row r="5" spans="1:17" s="2" customFormat="1">
      <c r="A5" s="20"/>
      <c r="B5" s="20"/>
      <c r="C5" s="20"/>
      <c r="D5" s="20"/>
      <c r="E5" s="20"/>
      <c r="F5" s="20"/>
      <c r="G5" s="20"/>
      <c r="H5" s="20"/>
      <c r="I5" s="20"/>
      <c r="J5" s="20"/>
      <c r="K5" s="20"/>
      <c r="L5" s="20"/>
      <c r="M5" s="20"/>
      <c r="N5" s="3"/>
      <c r="O5" s="3"/>
      <c r="P5" s="3"/>
      <c r="Q5" s="3"/>
    </row>
    <row r="6" spans="1:17" ht="16.5">
      <c r="A6" s="22"/>
      <c r="B6" s="21" t="s">
        <v>99</v>
      </c>
      <c r="C6" s="22"/>
      <c r="D6" s="22"/>
      <c r="E6" s="23"/>
      <c r="F6" s="23"/>
      <c r="G6" s="23"/>
      <c r="H6" s="23"/>
      <c r="I6" s="23"/>
      <c r="J6" s="23"/>
      <c r="K6" s="23"/>
      <c r="L6" s="22"/>
      <c r="M6" s="22"/>
      <c r="N6" s="8"/>
      <c r="O6" s="8"/>
      <c r="P6" s="8"/>
      <c r="Q6" s="8"/>
    </row>
    <row r="7" spans="1:17" s="2" customFormat="1" ht="15" customHeight="1">
      <c r="A7" s="20"/>
      <c r="B7" s="100" t="s">
        <v>3</v>
      </c>
      <c r="C7" s="100"/>
      <c r="D7" s="41" t="s">
        <v>4</v>
      </c>
      <c r="E7" s="41" t="s">
        <v>5</v>
      </c>
      <c r="F7" s="41" t="s">
        <v>6</v>
      </c>
      <c r="G7" s="41" t="s">
        <v>2</v>
      </c>
      <c r="H7" s="41" t="s">
        <v>7</v>
      </c>
      <c r="I7" s="41" t="s">
        <v>8</v>
      </c>
      <c r="J7" s="41" t="s">
        <v>9</v>
      </c>
      <c r="K7" s="41" t="s">
        <v>10</v>
      </c>
      <c r="L7" s="41" t="s">
        <v>11</v>
      </c>
      <c r="M7" s="20"/>
      <c r="N7" s="3"/>
      <c r="O7" s="3"/>
      <c r="P7" s="3"/>
      <c r="Q7" s="3"/>
    </row>
    <row r="8" spans="1:17" s="2" customFormat="1" ht="15" customHeight="1">
      <c r="A8" s="20"/>
      <c r="B8" s="101" t="s">
        <v>119</v>
      </c>
      <c r="C8" s="101"/>
      <c r="D8" s="15">
        <f>'Web User'!$B$7</f>
        <v>51</v>
      </c>
      <c r="E8" s="16">
        <f>IFERROR(SUM(G8:J8)/D8,"-")</f>
        <v>1</v>
      </c>
      <c r="F8" s="16">
        <f>IFERROR(G8/SUM(G8:I8),"-")</f>
        <v>1</v>
      </c>
      <c r="G8" s="15">
        <f>'Web User'!$E$7</f>
        <v>51</v>
      </c>
      <c r="H8" s="15">
        <f>'Web User'!$F$7</f>
        <v>0</v>
      </c>
      <c r="I8" s="15">
        <f>'Web User'!$G$7</f>
        <v>0</v>
      </c>
      <c r="J8" s="15">
        <f>'Web User'!$H$7</f>
        <v>0</v>
      </c>
      <c r="K8" s="15">
        <f>D8-SUM(G8:J8)</f>
        <v>0</v>
      </c>
      <c r="L8" s="102"/>
      <c r="M8" s="20"/>
      <c r="N8" s="3"/>
      <c r="O8" s="3"/>
      <c r="P8" s="3"/>
      <c r="Q8" s="3"/>
    </row>
    <row r="9" spans="1:17" s="2" customFormat="1" ht="15" customHeight="1">
      <c r="A9" s="20"/>
      <c r="B9" s="101" t="s">
        <v>120</v>
      </c>
      <c r="C9" s="101"/>
      <c r="D9" s="15">
        <f>'Web Admin'!$B$7</f>
        <v>99</v>
      </c>
      <c r="E9" s="16">
        <f t="shared" ref="E9" si="0">IFERROR(SUM(G9:J9)/D9,"-")</f>
        <v>1</v>
      </c>
      <c r="F9" s="16">
        <f t="shared" ref="F9" si="1">IFERROR(G9/SUM(G9:I9),"-")</f>
        <v>1</v>
      </c>
      <c r="G9" s="15">
        <f>'Web Admin'!$E$7</f>
        <v>99</v>
      </c>
      <c r="H9" s="15">
        <f>'Web Admin'!$F$7</f>
        <v>0</v>
      </c>
      <c r="I9" s="15">
        <f>'Web Admin'!$G$7</f>
        <v>0</v>
      </c>
      <c r="J9" s="15">
        <f>'Web Admin'!$H$7</f>
        <v>0</v>
      </c>
      <c r="K9" s="15">
        <f t="shared" ref="K9" si="2">D9-SUM(G9:J9)</f>
        <v>0</v>
      </c>
      <c r="L9" s="102"/>
      <c r="M9" s="20"/>
      <c r="N9" s="3"/>
      <c r="O9" s="3"/>
      <c r="P9" s="3"/>
      <c r="Q9" s="3"/>
    </row>
    <row r="10" spans="1:17" ht="15" customHeight="1">
      <c r="A10" s="22"/>
      <c r="B10" s="99" t="s">
        <v>12</v>
      </c>
      <c r="C10" s="99"/>
      <c r="D10" s="40">
        <f>SUM(D8:D9)</f>
        <v>150</v>
      </c>
      <c r="E10" s="18">
        <f>IFERROR(SUM(G10:J10)/D10,"-")</f>
        <v>1</v>
      </c>
      <c r="F10" s="18">
        <f>IFERROR(G10/SUM(G10:I10),"-")</f>
        <v>1</v>
      </c>
      <c r="G10" s="40">
        <f>SUM(G8:G9)</f>
        <v>150</v>
      </c>
      <c r="H10" s="40">
        <f>SUM(H8:H9)</f>
        <v>0</v>
      </c>
      <c r="I10" s="40">
        <f>SUM(I8:I9)</f>
        <v>0</v>
      </c>
      <c r="J10" s="40">
        <f>SUM(J8:J9)</f>
        <v>0</v>
      </c>
      <c r="K10" s="40">
        <f>SUM(K8:K9)</f>
        <v>0</v>
      </c>
      <c r="L10" s="40"/>
      <c r="M10" s="22"/>
      <c r="N10" s="8"/>
      <c r="O10" s="8"/>
      <c r="P10" s="8"/>
      <c r="Q10" s="8"/>
    </row>
    <row r="11" spans="1:17" ht="6.75" customHeight="1">
      <c r="A11" s="22"/>
      <c r="B11" s="22"/>
      <c r="C11" s="22"/>
      <c r="D11" s="22"/>
      <c r="E11" s="22"/>
      <c r="F11" s="22"/>
      <c r="G11" s="22"/>
      <c r="H11" s="22"/>
      <c r="I11" s="22"/>
      <c r="J11" s="22"/>
      <c r="K11" s="22"/>
      <c r="L11" s="22"/>
      <c r="M11" s="22"/>
      <c r="N11" s="8"/>
      <c r="O11" s="8"/>
      <c r="P11" s="8"/>
      <c r="Q11" s="8"/>
    </row>
    <row r="12" spans="1:17">
      <c r="A12" s="22"/>
      <c r="B12" s="22"/>
      <c r="C12" s="22"/>
      <c r="D12" s="22"/>
      <c r="E12" s="22"/>
      <c r="F12" s="22"/>
      <c r="G12" s="22"/>
      <c r="H12" s="22"/>
      <c r="I12" s="22"/>
      <c r="J12" s="22"/>
      <c r="K12" s="22"/>
      <c r="L12" s="22"/>
      <c r="M12" s="22"/>
      <c r="N12" s="8"/>
      <c r="O12" s="8"/>
      <c r="P12" s="8"/>
      <c r="Q12" s="8"/>
    </row>
    <row r="13" spans="1:17" ht="16.5">
      <c r="A13" s="22"/>
      <c r="B13" s="21" t="s">
        <v>90</v>
      </c>
      <c r="C13" s="22"/>
      <c r="D13" s="22"/>
      <c r="E13" s="23"/>
      <c r="F13" s="23"/>
      <c r="G13" s="23"/>
      <c r="H13" s="23"/>
      <c r="I13" s="23"/>
      <c r="J13" s="23"/>
      <c r="K13" s="23"/>
      <c r="L13" s="22"/>
      <c r="M13" s="22"/>
      <c r="N13" s="8"/>
      <c r="O13" s="8"/>
      <c r="P13" s="8"/>
      <c r="Q13" s="8"/>
    </row>
    <row r="14" spans="1:17">
      <c r="A14" s="55"/>
      <c r="B14" s="100" t="s">
        <v>3</v>
      </c>
      <c r="C14" s="100"/>
      <c r="D14" s="41" t="s">
        <v>4</v>
      </c>
      <c r="E14" s="41" t="s">
        <v>5</v>
      </c>
      <c r="F14" s="41" t="s">
        <v>6</v>
      </c>
      <c r="G14" s="41" t="s">
        <v>2</v>
      </c>
      <c r="H14" s="41" t="s">
        <v>7</v>
      </c>
      <c r="I14" s="41" t="s">
        <v>8</v>
      </c>
      <c r="J14" s="41" t="s">
        <v>9</v>
      </c>
      <c r="K14" s="41" t="s">
        <v>10</v>
      </c>
      <c r="L14" s="41" t="s">
        <v>11</v>
      </c>
      <c r="M14" s="55"/>
    </row>
    <row r="15" spans="1:17">
      <c r="A15" s="55"/>
      <c r="B15" s="101" t="s">
        <v>95</v>
      </c>
      <c r="C15" s="101"/>
      <c r="D15" s="15">
        <f t="shared" ref="D15:D21" ca="1" si="3">SUMIF($B$26:$C$102,"="&amp;$B15,$D$26:$D$102)</f>
        <v>150</v>
      </c>
      <c r="E15" s="16">
        <f ca="1">IFERROR(SUM(G15:J15)/D15,"-")</f>
        <v>1</v>
      </c>
      <c r="F15" s="16">
        <f ca="1">IFERROR(G15/SUM(G15:I15),"-")</f>
        <v>1</v>
      </c>
      <c r="G15" s="15">
        <f t="shared" ref="G15:G21" ca="1" si="4">SUMIF($B$26:$C$102,"="&amp;$B15,$G$26:$G$102)</f>
        <v>150</v>
      </c>
      <c r="H15" s="15">
        <f t="shared" ref="H15:H21" ca="1" si="5">SUMIF($B$26:$C$102,"="&amp;$B15,$H$26:$H$102)</f>
        <v>0</v>
      </c>
      <c r="I15" s="15">
        <f t="shared" ref="I15:I21" ca="1" si="6">SUMIF($B$26:$C$102,"="&amp;$B15,$I$26:$I$102)</f>
        <v>0</v>
      </c>
      <c r="J15" s="15">
        <f t="shared" ref="J15:J21" ca="1" si="7">SUMIF($B$26:$C$102,"="&amp;$B15,$J$26:$J$102)</f>
        <v>0</v>
      </c>
      <c r="K15" s="15">
        <f ca="1">D15-(SUM(G15:J15))</f>
        <v>0</v>
      </c>
      <c r="L15" s="102"/>
      <c r="M15" s="55"/>
    </row>
    <row r="16" spans="1:17">
      <c r="A16" s="55"/>
      <c r="B16" s="101" t="s">
        <v>96</v>
      </c>
      <c r="C16" s="101"/>
      <c r="D16" s="15">
        <f t="shared" ca="1" si="3"/>
        <v>0</v>
      </c>
      <c r="E16" s="16" t="str">
        <f t="shared" ref="E16:E21" ca="1" si="8">IFERROR(SUM(G16:J16)/D16,"-")</f>
        <v>-</v>
      </c>
      <c r="F16" s="16" t="str">
        <f t="shared" ref="F16:F21" ca="1" si="9">IFERROR(G16/SUM(G16:I16),"-")</f>
        <v>-</v>
      </c>
      <c r="G16" s="15">
        <f t="shared" ca="1" si="4"/>
        <v>0</v>
      </c>
      <c r="H16" s="15">
        <f t="shared" ca="1" si="5"/>
        <v>0</v>
      </c>
      <c r="I16" s="15">
        <f t="shared" ca="1" si="6"/>
        <v>0</v>
      </c>
      <c r="J16" s="15">
        <f t="shared" ca="1" si="7"/>
        <v>0</v>
      </c>
      <c r="K16" s="15">
        <f t="shared" ref="K16:K21" ca="1" si="10">D16-(SUM(G16:J16))</f>
        <v>0</v>
      </c>
      <c r="L16" s="102"/>
      <c r="M16" s="55"/>
    </row>
    <row r="17" spans="1:17">
      <c r="A17" s="55"/>
      <c r="B17" s="101" t="s">
        <v>25</v>
      </c>
      <c r="C17" s="101"/>
      <c r="D17" s="15">
        <f t="shared" ca="1" si="3"/>
        <v>0</v>
      </c>
      <c r="E17" s="16" t="str">
        <f t="shared" ca="1" si="8"/>
        <v>-</v>
      </c>
      <c r="F17" s="16" t="str">
        <f t="shared" ca="1" si="9"/>
        <v>-</v>
      </c>
      <c r="G17" s="15">
        <f t="shared" ca="1" si="4"/>
        <v>0</v>
      </c>
      <c r="H17" s="15">
        <f t="shared" ca="1" si="5"/>
        <v>0</v>
      </c>
      <c r="I17" s="15">
        <f t="shared" ca="1" si="6"/>
        <v>0</v>
      </c>
      <c r="J17" s="15">
        <f t="shared" ca="1" si="7"/>
        <v>0</v>
      </c>
      <c r="K17" s="15">
        <f t="shared" ca="1" si="10"/>
        <v>0</v>
      </c>
      <c r="L17" s="102"/>
      <c r="M17" s="55"/>
    </row>
    <row r="18" spans="1:17">
      <c r="A18" s="55"/>
      <c r="B18" s="101" t="s">
        <v>27</v>
      </c>
      <c r="C18" s="101"/>
      <c r="D18" s="15">
        <f t="shared" ca="1" si="3"/>
        <v>0</v>
      </c>
      <c r="E18" s="16" t="str">
        <f t="shared" ca="1" si="8"/>
        <v>-</v>
      </c>
      <c r="F18" s="16" t="str">
        <f t="shared" ca="1" si="9"/>
        <v>-</v>
      </c>
      <c r="G18" s="15">
        <f t="shared" ca="1" si="4"/>
        <v>0</v>
      </c>
      <c r="H18" s="15">
        <f t="shared" ca="1" si="5"/>
        <v>0</v>
      </c>
      <c r="I18" s="15">
        <f t="shared" ca="1" si="6"/>
        <v>0</v>
      </c>
      <c r="J18" s="15">
        <f t="shared" ca="1" si="7"/>
        <v>0</v>
      </c>
      <c r="K18" s="15">
        <f t="shared" ca="1" si="10"/>
        <v>0</v>
      </c>
      <c r="L18" s="102"/>
      <c r="M18" s="55"/>
    </row>
    <row r="19" spans="1:17">
      <c r="A19" s="55"/>
      <c r="B19" s="101" t="s">
        <v>29</v>
      </c>
      <c r="C19" s="101"/>
      <c r="D19" s="15">
        <f t="shared" ca="1" si="3"/>
        <v>0</v>
      </c>
      <c r="E19" s="16" t="str">
        <f t="shared" ca="1" si="8"/>
        <v>-</v>
      </c>
      <c r="F19" s="16" t="str">
        <f t="shared" ca="1" si="9"/>
        <v>-</v>
      </c>
      <c r="G19" s="15">
        <f t="shared" ca="1" si="4"/>
        <v>0</v>
      </c>
      <c r="H19" s="15">
        <f t="shared" ca="1" si="5"/>
        <v>0</v>
      </c>
      <c r="I19" s="15">
        <f t="shared" ca="1" si="6"/>
        <v>0</v>
      </c>
      <c r="J19" s="15">
        <f t="shared" ca="1" si="7"/>
        <v>0</v>
      </c>
      <c r="K19" s="15">
        <f t="shared" ca="1" si="10"/>
        <v>0</v>
      </c>
      <c r="L19" s="102"/>
      <c r="M19" s="55"/>
    </row>
    <row r="20" spans="1:17">
      <c r="A20" s="55"/>
      <c r="B20" s="101" t="s">
        <v>97</v>
      </c>
      <c r="C20" s="101"/>
      <c r="D20" s="15">
        <f t="shared" ca="1" si="3"/>
        <v>0</v>
      </c>
      <c r="E20" s="16" t="str">
        <f t="shared" ca="1" si="8"/>
        <v>-</v>
      </c>
      <c r="F20" s="16" t="str">
        <f t="shared" ca="1" si="9"/>
        <v>-</v>
      </c>
      <c r="G20" s="15">
        <f t="shared" ca="1" si="4"/>
        <v>0</v>
      </c>
      <c r="H20" s="15">
        <f t="shared" ca="1" si="5"/>
        <v>0</v>
      </c>
      <c r="I20" s="15">
        <f t="shared" ca="1" si="6"/>
        <v>0</v>
      </c>
      <c r="J20" s="15">
        <f t="shared" ca="1" si="7"/>
        <v>0</v>
      </c>
      <c r="K20" s="15">
        <f t="shared" ca="1" si="10"/>
        <v>0</v>
      </c>
      <c r="L20" s="102"/>
      <c r="M20" s="55"/>
    </row>
    <row r="21" spans="1:17">
      <c r="A21" s="55"/>
      <c r="B21" s="101" t="s">
        <v>31</v>
      </c>
      <c r="C21" s="101"/>
      <c r="D21" s="15">
        <f t="shared" ca="1" si="3"/>
        <v>0</v>
      </c>
      <c r="E21" s="16" t="str">
        <f t="shared" ca="1" si="8"/>
        <v>-</v>
      </c>
      <c r="F21" s="16" t="str">
        <f t="shared" ca="1" si="9"/>
        <v>-</v>
      </c>
      <c r="G21" s="15">
        <f t="shared" ca="1" si="4"/>
        <v>0</v>
      </c>
      <c r="H21" s="15">
        <f t="shared" ca="1" si="5"/>
        <v>0</v>
      </c>
      <c r="I21" s="15">
        <f t="shared" ca="1" si="6"/>
        <v>0</v>
      </c>
      <c r="J21" s="15">
        <f t="shared" ca="1" si="7"/>
        <v>0</v>
      </c>
      <c r="K21" s="15">
        <f t="shared" ca="1" si="10"/>
        <v>0</v>
      </c>
      <c r="L21" s="102"/>
      <c r="M21" s="55"/>
    </row>
    <row r="22" spans="1:17">
      <c r="A22" s="55"/>
      <c r="B22" s="99" t="s">
        <v>12</v>
      </c>
      <c r="C22" s="99"/>
      <c r="D22" s="40">
        <f ca="1">SUM(D15:D21)</f>
        <v>150</v>
      </c>
      <c r="E22" s="18">
        <f ca="1">IFERROR(SUM(G22:J22)/D22,"-")</f>
        <v>1</v>
      </c>
      <c r="F22" s="18">
        <f ca="1">IFERROR(G22/SUM(G22:I22),"-")</f>
        <v>1</v>
      </c>
      <c r="G22" s="40">
        <f ca="1">SUM(G15:G21)</f>
        <v>150</v>
      </c>
      <c r="H22" s="40">
        <f t="shared" ref="H22" ca="1" si="11">SUM(H15:H21)</f>
        <v>0</v>
      </c>
      <c r="I22" s="40">
        <f t="shared" ref="I22" ca="1" si="12">SUM(I15:I21)</f>
        <v>0</v>
      </c>
      <c r="J22" s="40">
        <f t="shared" ref="J22" ca="1" si="13">SUM(J15:J21)</f>
        <v>0</v>
      </c>
      <c r="K22" s="40">
        <f t="shared" ref="K22" ca="1" si="14">SUM(K15:K21)</f>
        <v>0</v>
      </c>
      <c r="L22" s="40"/>
      <c r="M22" s="55"/>
    </row>
    <row r="24" spans="1:17" ht="16.5">
      <c r="A24" s="8"/>
      <c r="B24" s="103" t="str">
        <f>B8</f>
        <v>Web User</v>
      </c>
      <c r="C24" s="104"/>
      <c r="D24" s="8"/>
      <c r="E24" s="9"/>
      <c r="F24" s="9"/>
      <c r="G24" s="9"/>
      <c r="H24" s="9"/>
      <c r="I24" s="9"/>
      <c r="J24" s="9"/>
      <c r="K24" s="9"/>
      <c r="L24" s="8"/>
      <c r="M24" s="8"/>
      <c r="N24" s="8"/>
      <c r="O24" s="8"/>
      <c r="P24" s="8"/>
      <c r="Q24" s="8"/>
    </row>
    <row r="25" spans="1:17" ht="16.5">
      <c r="A25" s="8"/>
      <c r="B25" s="8" t="s">
        <v>100</v>
      </c>
      <c r="C25" s="8">
        <f>COUNTIF('Web User'!A4:A6,"&lt;&gt;"&amp;0)</f>
        <v>3</v>
      </c>
      <c r="D25" s="8"/>
      <c r="E25" s="9"/>
      <c r="F25" s="9"/>
      <c r="G25" s="9"/>
      <c r="H25" s="9"/>
      <c r="I25" s="9"/>
      <c r="J25" s="9"/>
      <c r="K25" s="9"/>
      <c r="L25" s="8"/>
      <c r="M25" s="8"/>
      <c r="N25" s="8"/>
      <c r="O25" s="8"/>
      <c r="P25" s="8"/>
      <c r="Q25" s="8"/>
    </row>
    <row r="26" spans="1:17">
      <c r="A26" s="8"/>
      <c r="B26" s="100" t="s">
        <v>3</v>
      </c>
      <c r="C26" s="100"/>
      <c r="D26" s="14" t="s">
        <v>4</v>
      </c>
      <c r="E26" s="14" t="s">
        <v>5</v>
      </c>
      <c r="F26" s="14" t="s">
        <v>6</v>
      </c>
      <c r="G26" s="14" t="s">
        <v>2</v>
      </c>
      <c r="H26" s="14" t="s">
        <v>7</v>
      </c>
      <c r="I26" s="14" t="s">
        <v>8</v>
      </c>
      <c r="J26" s="14" t="s">
        <v>9</v>
      </c>
      <c r="K26" s="14" t="s">
        <v>10</v>
      </c>
      <c r="L26" s="14" t="s">
        <v>11</v>
      </c>
      <c r="M26" s="8"/>
      <c r="N26" s="8"/>
      <c r="O26" s="8"/>
      <c r="P26" s="8"/>
      <c r="Q26" s="8"/>
    </row>
    <row r="27" spans="1:17">
      <c r="A27" s="8"/>
      <c r="B27" s="101" t="s">
        <v>95</v>
      </c>
      <c r="C27" s="101"/>
      <c r="D27" s="15">
        <f>COUNTIF('Web User'!$A$11:$A$295,B27)*$C$25</f>
        <v>51</v>
      </c>
      <c r="E27" s="16">
        <f>IFERROR(SUM(G27:J27)/D27,"-")</f>
        <v>1</v>
      </c>
      <c r="F27" s="16">
        <f>IFERROR(G27/SUM(G27:I27),"-")</f>
        <v>1</v>
      </c>
      <c r="G27" s="15">
        <f t="array" ref="G27">SUM(IF('Web User'!$A$11:$A$295=$B27,IF('Web User'!$L$11:$N$295="PASS",1,0)))</f>
        <v>51</v>
      </c>
      <c r="H27" s="15">
        <f t="array" ref="H27">SUM(IF('Web User'!$A$11:$A$295=$B27,IF('Web User'!$L$11:$N$295="FAIL",1,0)))</f>
        <v>0</v>
      </c>
      <c r="I27" s="15">
        <f t="array" ref="I27">SUM(IF('Web User'!$A$11:$A$295=$B27,IF('Web User'!$L$11:$N$295="BLOCK",1,0)))</f>
        <v>0</v>
      </c>
      <c r="J27" s="15">
        <f t="array" ref="J27">SUM(IF('Web User'!$A$11:$A$295=$B27,IF('Web User'!$L$11:$N$295="NA",1,0)))</f>
        <v>0</v>
      </c>
      <c r="K27" s="15">
        <f>D27-(SUM(G27:J27))</f>
        <v>0</v>
      </c>
      <c r="L27" s="102"/>
      <c r="M27" s="8"/>
      <c r="N27" s="8"/>
      <c r="O27" s="8"/>
      <c r="P27" s="8"/>
      <c r="Q27" s="8"/>
    </row>
    <row r="28" spans="1:17">
      <c r="A28" s="8"/>
      <c r="B28" s="101" t="s">
        <v>96</v>
      </c>
      <c r="C28" s="101"/>
      <c r="D28" s="15">
        <f>COUNTIF('Web User'!$A$11:$A$295,B28)*$C$25</f>
        <v>0</v>
      </c>
      <c r="E28" s="16" t="str">
        <f t="shared" ref="E28:E33" si="15">IFERROR(SUM(G28:J28)/D28,"-")</f>
        <v>-</v>
      </c>
      <c r="F28" s="16" t="str">
        <f t="shared" ref="F28:F33" si="16">IFERROR(G28/SUM(G28:I28),"-")</f>
        <v>-</v>
      </c>
      <c r="G28" s="15">
        <f t="array" ref="G28">SUM(IF('Web User'!$A$11:$A$295=$B28,IF('Web User'!$L$11:$N$295="PASS",1,0)))</f>
        <v>0</v>
      </c>
      <c r="H28" s="15">
        <f t="array" ref="H28">SUM(IF('Web User'!$A$11:$A$295=$B28,IF('Web User'!$L$11:$N$295="FAIL",1,0)))</f>
        <v>0</v>
      </c>
      <c r="I28" s="15">
        <f t="array" ref="I28">SUM(IF('Web User'!$A$11:$A$295=$B28,IF('Web User'!$L$11:$N$295="BLOCK",1,0)))</f>
        <v>0</v>
      </c>
      <c r="J28" s="15">
        <f t="array" ref="J28">SUM(IF('Web User'!$A$11:$A$295=$B28,IF('Web User'!$L$11:$N$295="NA",1,0)))</f>
        <v>0</v>
      </c>
      <c r="K28" s="15">
        <f t="shared" ref="K28:K33" si="17">D28-(SUM(G28:J28))</f>
        <v>0</v>
      </c>
      <c r="L28" s="102"/>
      <c r="M28" s="8"/>
      <c r="N28" s="8"/>
      <c r="O28" s="8"/>
      <c r="P28" s="8"/>
      <c r="Q28" s="8"/>
    </row>
    <row r="29" spans="1:17">
      <c r="A29" s="8"/>
      <c r="B29" s="101" t="s">
        <v>91</v>
      </c>
      <c r="C29" s="101"/>
      <c r="D29" s="15">
        <f>COUNTIF('Web User'!$A$11:$A$295,B29)*$C$25</f>
        <v>0</v>
      </c>
      <c r="E29" s="16" t="str">
        <f t="shared" si="15"/>
        <v>-</v>
      </c>
      <c r="F29" s="16" t="str">
        <f t="shared" si="16"/>
        <v>-</v>
      </c>
      <c r="G29" s="15">
        <f t="array" ref="G29">SUM(IF('Web User'!$A$11:$A$295=$B29,IF('Web User'!$L$11:$N$295="PASS",1,0)))</f>
        <v>0</v>
      </c>
      <c r="H29" s="15">
        <f t="array" ref="H29">SUM(IF('Web User'!$A$11:$A$295=$B29,IF('Web User'!$L$11:$N$295="FAIL",1,0)))</f>
        <v>0</v>
      </c>
      <c r="I29" s="15">
        <f t="array" ref="I29">SUM(IF('Web User'!$A$11:$A$295=$B29,IF('Web User'!$L$11:$N$295="BLOCK",1,0)))</f>
        <v>0</v>
      </c>
      <c r="J29" s="15">
        <f t="array" ref="J29">SUM(IF('Web User'!$A$11:$A$295=$B29,IF('Web User'!$L$11:$N$295="NA",1,0)))</f>
        <v>0</v>
      </c>
      <c r="K29" s="15">
        <f t="shared" si="17"/>
        <v>0</v>
      </c>
      <c r="L29" s="102"/>
      <c r="M29" s="8"/>
      <c r="N29" s="8"/>
      <c r="O29" s="8"/>
      <c r="P29" s="8"/>
      <c r="Q29" s="8"/>
    </row>
    <row r="30" spans="1:17">
      <c r="A30" s="8"/>
      <c r="B30" s="101" t="s">
        <v>92</v>
      </c>
      <c r="C30" s="101"/>
      <c r="D30" s="15">
        <f>COUNTIF('Web User'!$A$11:$A$295,B30)*$C$25</f>
        <v>0</v>
      </c>
      <c r="E30" s="16" t="str">
        <f t="shared" si="15"/>
        <v>-</v>
      </c>
      <c r="F30" s="16" t="str">
        <f t="shared" si="16"/>
        <v>-</v>
      </c>
      <c r="G30" s="15">
        <f t="array" ref="G30">SUM(IF('Web User'!$A$11:$A$295=$B30,IF('Web User'!$L$11:$N$295="PASS",1,0)))</f>
        <v>0</v>
      </c>
      <c r="H30" s="15">
        <f t="array" ref="H30">SUM(IF('Web User'!$A$11:$A$295=$B30,IF('Web User'!$L$11:$N$295="FAIL",1,0)))</f>
        <v>0</v>
      </c>
      <c r="I30" s="15">
        <f t="array" ref="I30">SUM(IF('Web User'!$A$11:$A$295=$B30,IF('Web User'!$L$11:$N$295="BLOCK",1,0)))</f>
        <v>0</v>
      </c>
      <c r="J30" s="15">
        <f t="array" ref="J30">SUM(IF('Web User'!$A$11:$A$295=$B30,IF('Web User'!$L$11:$N$295="NA",1,0)))</f>
        <v>0</v>
      </c>
      <c r="K30" s="15">
        <f t="shared" si="17"/>
        <v>0</v>
      </c>
      <c r="L30" s="102"/>
      <c r="M30" s="8"/>
      <c r="N30" s="8"/>
      <c r="O30" s="8"/>
      <c r="P30" s="8"/>
      <c r="Q30" s="8"/>
    </row>
    <row r="31" spans="1:17">
      <c r="A31" s="8"/>
      <c r="B31" s="101" t="s">
        <v>93</v>
      </c>
      <c r="C31" s="101"/>
      <c r="D31" s="15">
        <f>COUNTIF('Web User'!$A$11:$A$295,B31)*$C$25</f>
        <v>0</v>
      </c>
      <c r="E31" s="16" t="str">
        <f t="shared" si="15"/>
        <v>-</v>
      </c>
      <c r="F31" s="16" t="str">
        <f t="shared" si="16"/>
        <v>-</v>
      </c>
      <c r="G31" s="15">
        <f t="array" ref="G31">SUM(IF('Web User'!$A$11:$A$295=$B31,IF('Web User'!$L$11:$N$295="PASS",1,0)))</f>
        <v>0</v>
      </c>
      <c r="H31" s="15">
        <f t="array" ref="H31">SUM(IF('Web User'!$A$11:$A$295=$B31,IF('Web User'!$L$11:$N$295="FAIL",1,0)))</f>
        <v>0</v>
      </c>
      <c r="I31" s="15">
        <f t="array" ref="I31">SUM(IF('Web User'!$A$11:$A$295=$B31,IF('Web User'!$L$11:$N$295="BLOCK",1,0)))</f>
        <v>0</v>
      </c>
      <c r="J31" s="15">
        <f t="array" ref="J31">SUM(IF('Web User'!$A$11:$A$295=$B31,IF('Web User'!$L$11:$N$295="NA",1,0)))</f>
        <v>0</v>
      </c>
      <c r="K31" s="15">
        <f t="shared" si="17"/>
        <v>0</v>
      </c>
      <c r="L31" s="102"/>
      <c r="M31" s="8"/>
      <c r="N31" s="8"/>
      <c r="O31" s="8"/>
      <c r="P31" s="8"/>
      <c r="Q31" s="8"/>
    </row>
    <row r="32" spans="1:17">
      <c r="A32" s="8"/>
      <c r="B32" s="101" t="s">
        <v>97</v>
      </c>
      <c r="C32" s="101"/>
      <c r="D32" s="15">
        <f>COUNTIF('Web User'!$A$11:$A$295,B32)*$C$25</f>
        <v>0</v>
      </c>
      <c r="E32" s="16" t="str">
        <f t="shared" ref="E32" si="18">IFERROR(SUM(G32:J32)/D32,"-")</f>
        <v>-</v>
      </c>
      <c r="F32" s="16" t="str">
        <f t="shared" ref="F32" si="19">IFERROR(G32/SUM(G32:I32),"-")</f>
        <v>-</v>
      </c>
      <c r="G32" s="15">
        <f t="array" ref="G32">SUM(IF('Web User'!$A$11:$A$295=$B32,IF('Web User'!$L$11:$N$295="PASS",1,0)))</f>
        <v>0</v>
      </c>
      <c r="H32" s="15">
        <f t="array" ref="H32">SUM(IF('Web User'!$A$11:$A$295=$B32,IF('Web User'!$L$11:$N$295="FAIL",1,0)))</f>
        <v>0</v>
      </c>
      <c r="I32" s="15">
        <f t="array" ref="I32">SUM(IF('Web User'!$A$11:$A$295=$B32,IF('Web User'!$L$11:$N$295="BLOCK",1,0)))</f>
        <v>0</v>
      </c>
      <c r="J32" s="15">
        <f t="array" ref="J32">SUM(IF('Web User'!$A$11:$A$295=$B32,IF('Web User'!$L$11:$N$295="NA",1,0)))</f>
        <v>0</v>
      </c>
      <c r="K32" s="15">
        <f t="shared" ref="K32" si="20">D32-(SUM(G32:J32))</f>
        <v>0</v>
      </c>
      <c r="L32" s="102"/>
      <c r="M32" s="8"/>
      <c r="N32" s="8"/>
      <c r="O32" s="8"/>
      <c r="P32" s="8"/>
      <c r="Q32" s="8"/>
    </row>
    <row r="33" spans="1:17">
      <c r="A33" s="8"/>
      <c r="B33" s="101" t="s">
        <v>98</v>
      </c>
      <c r="C33" s="101"/>
      <c r="D33" s="15">
        <f>COUNTIF('Web User'!$A$11:$A$295,B33)*$C$25</f>
        <v>0</v>
      </c>
      <c r="E33" s="16" t="str">
        <f t="shared" si="15"/>
        <v>-</v>
      </c>
      <c r="F33" s="16" t="str">
        <f t="shared" si="16"/>
        <v>-</v>
      </c>
      <c r="G33" s="15">
        <f t="array" ref="G33">SUM(IF('Web User'!$A$11:$A$295=$B33,IF('Web User'!$L$11:$N$295="PASS",1,0)))</f>
        <v>0</v>
      </c>
      <c r="H33" s="15">
        <f t="array" ref="H33">SUM(IF('Web User'!$A$11:$A$295=$B33,IF('Web User'!$L$11:$N$295="FAIL",1,0)))</f>
        <v>0</v>
      </c>
      <c r="I33" s="15">
        <f t="array" ref="I33">SUM(IF('Web User'!$A$11:$A$295=$B33,IF('Web User'!$L$11:$N$295="BLOCK",1,0)))</f>
        <v>0</v>
      </c>
      <c r="J33" s="15">
        <f t="array" ref="J33">SUM(IF('Web User'!$A$11:$A$295=$B33,IF('Web User'!$L$11:$N$295="NA",1,0)))</f>
        <v>0</v>
      </c>
      <c r="K33" s="15">
        <f t="shared" si="17"/>
        <v>0</v>
      </c>
      <c r="L33" s="102"/>
      <c r="M33" s="8"/>
      <c r="N33" s="8"/>
      <c r="O33" s="8"/>
      <c r="P33" s="8"/>
      <c r="Q33" s="8"/>
    </row>
    <row r="34" spans="1:17">
      <c r="A34" s="8"/>
      <c r="B34" s="99" t="s">
        <v>12</v>
      </c>
      <c r="C34" s="99"/>
      <c r="D34" s="17">
        <f>SUM(D27:D33)</f>
        <v>51</v>
      </c>
      <c r="E34" s="18">
        <f>IFERROR(SUM(G34:J34)/D34,"-")</f>
        <v>1</v>
      </c>
      <c r="F34" s="18">
        <f>IFERROR(G34/SUM(G34:I34),"-")</f>
        <v>1</v>
      </c>
      <c r="G34" s="17">
        <f>SUM(G27:G33)</f>
        <v>51</v>
      </c>
      <c r="H34" s="17">
        <f t="shared" ref="H34:K34" si="21">SUM(H27:H33)</f>
        <v>0</v>
      </c>
      <c r="I34" s="17">
        <f t="shared" si="21"/>
        <v>0</v>
      </c>
      <c r="J34" s="17">
        <f t="shared" si="21"/>
        <v>0</v>
      </c>
      <c r="K34" s="17">
        <f t="shared" si="21"/>
        <v>0</v>
      </c>
      <c r="L34" s="17" t="str">
        <f>IF(D8=D34,"OK","Test수행환경 확인 필요")</f>
        <v>OK</v>
      </c>
      <c r="M34" s="8"/>
      <c r="N34" s="8"/>
      <c r="O34" s="8"/>
      <c r="P34" s="8"/>
      <c r="Q34" s="8"/>
    </row>
    <row r="37" spans="1:17" ht="16.5">
      <c r="B37" s="103" t="str">
        <f>B9</f>
        <v>Web Admin</v>
      </c>
      <c r="C37" s="104"/>
      <c r="D37" s="8"/>
      <c r="E37" s="9"/>
      <c r="F37" s="9"/>
      <c r="G37" s="9"/>
      <c r="H37" s="9"/>
      <c r="I37" s="9"/>
      <c r="J37" s="9"/>
      <c r="K37" s="9"/>
      <c r="L37" s="8"/>
    </row>
    <row r="38" spans="1:17" ht="16.5">
      <c r="B38" s="8" t="s">
        <v>100</v>
      </c>
      <c r="C38" s="8">
        <f>COUNTIF('Web Admin'!A4:A6,"&lt;&gt;"&amp;0)</f>
        <v>3</v>
      </c>
      <c r="D38" s="8"/>
      <c r="E38" s="9"/>
      <c r="F38" s="9"/>
      <c r="G38" s="9"/>
      <c r="H38" s="9"/>
      <c r="I38" s="9"/>
      <c r="J38" s="9"/>
      <c r="K38" s="9"/>
      <c r="L38" s="8"/>
    </row>
    <row r="39" spans="1:17">
      <c r="B39" s="100" t="s">
        <v>3</v>
      </c>
      <c r="C39" s="100"/>
      <c r="D39" s="14" t="s">
        <v>4</v>
      </c>
      <c r="E39" s="14" t="s">
        <v>5</v>
      </c>
      <c r="F39" s="14" t="s">
        <v>6</v>
      </c>
      <c r="G39" s="14" t="s">
        <v>2</v>
      </c>
      <c r="H39" s="14" t="s">
        <v>7</v>
      </c>
      <c r="I39" s="14" t="s">
        <v>8</v>
      </c>
      <c r="J39" s="14" t="s">
        <v>9</v>
      </c>
      <c r="K39" s="14" t="s">
        <v>10</v>
      </c>
      <c r="L39" s="14" t="s">
        <v>11</v>
      </c>
    </row>
    <row r="40" spans="1:17">
      <c r="B40" s="101" t="s">
        <v>95</v>
      </c>
      <c r="C40" s="101"/>
      <c r="D40" s="15">
        <f>COUNTIF('Web Admin'!$A$11:$A$345,B40)*$C$25</f>
        <v>99</v>
      </c>
      <c r="E40" s="16">
        <f>IFERROR(SUM(G40:J40)/D40,"-")</f>
        <v>1</v>
      </c>
      <c r="F40" s="16">
        <f>IFERROR(G40/SUM(G40:I40),"-")</f>
        <v>1</v>
      </c>
      <c r="G40" s="15">
        <f t="array" ref="G40">SUM(IF('Web Admin'!$A$11:$A$345=$B40,IF('Web Admin'!$L$11:$N$345="PASS",1,0)))</f>
        <v>99</v>
      </c>
      <c r="H40" s="15">
        <f t="array" ref="H40">SUM(IF('Web Admin'!$A$11:$A$345=$B40,IF('Web Admin'!$L$11:$N$345="FAIL",1,0)))</f>
        <v>0</v>
      </c>
      <c r="I40" s="15">
        <f t="array" ref="I40">SUM(IF('Web Admin'!$A$11:$A$345=$B40,IF('Web Admin'!$L$11:$N$345="BLOCK",1,0)))</f>
        <v>0</v>
      </c>
      <c r="J40" s="15">
        <f t="array" ref="J40">SUM(IF('Web Admin'!$A$11:$A$345=$B40,IF('Web Admin'!$L$11:$N$345="NA",1,0)))</f>
        <v>0</v>
      </c>
      <c r="K40" s="15">
        <f>D40-(SUM(G40:J40))</f>
        <v>0</v>
      </c>
      <c r="L40" s="102"/>
    </row>
    <row r="41" spans="1:17">
      <c r="B41" s="101" t="s">
        <v>96</v>
      </c>
      <c r="C41" s="101"/>
      <c r="D41" s="15">
        <f>COUNTIF('Web Admin'!$A$11:$A$345,B41)*$C$25</f>
        <v>0</v>
      </c>
      <c r="E41" s="16" t="str">
        <f t="shared" ref="E41:E46" si="22">IFERROR(SUM(G41:J41)/D41,"-")</f>
        <v>-</v>
      </c>
      <c r="F41" s="16" t="str">
        <f t="shared" ref="F41:F46" si="23">IFERROR(G41/SUM(G41:I41),"-")</f>
        <v>-</v>
      </c>
      <c r="G41" s="15">
        <f t="array" ref="G41">SUM(IF('Web Admin'!$A$11:$A$345=$B41,IF('Web Admin'!$L$11:$N$345="PASS",1,0)))</f>
        <v>0</v>
      </c>
      <c r="H41" s="15">
        <f t="array" ref="H41">SUM(IF('Web Admin'!$A$11:$A$345=$B41,IF('Web Admin'!$L$11:$N$345="FAIL",1,0)))</f>
        <v>0</v>
      </c>
      <c r="I41" s="15">
        <f t="array" ref="I41">SUM(IF('Web Admin'!$A$11:$A$345=$B41,IF('Web Admin'!$L$11:$N$345="BLOCK",1,0)))</f>
        <v>0</v>
      </c>
      <c r="J41" s="15">
        <f t="array" ref="J41">SUM(IF('Web Admin'!$A$11:$A$345=$B41,IF('Web Admin'!$L$11:$N$345="NA",1,0)))</f>
        <v>0</v>
      </c>
      <c r="K41" s="15">
        <f t="shared" ref="K41:K46" si="24">D41-(SUM(G41:J41))</f>
        <v>0</v>
      </c>
      <c r="L41" s="102"/>
    </row>
    <row r="42" spans="1:17">
      <c r="B42" s="101" t="s">
        <v>91</v>
      </c>
      <c r="C42" s="101"/>
      <c r="D42" s="15">
        <f>COUNTIF('Web Admin'!$A$11:$A$345,B42)*$C$25</f>
        <v>0</v>
      </c>
      <c r="E42" s="16" t="str">
        <f t="shared" si="22"/>
        <v>-</v>
      </c>
      <c r="F42" s="16" t="str">
        <f t="shared" si="23"/>
        <v>-</v>
      </c>
      <c r="G42" s="15">
        <f t="array" ref="G42">SUM(IF('Web Admin'!$A$11:$A$345=$B42,IF('Web Admin'!$L$11:$N$345="PASS",1,0)))</f>
        <v>0</v>
      </c>
      <c r="H42" s="15">
        <f t="array" ref="H42">SUM(IF('Web Admin'!$A$11:$A$345=$B42,IF('Web Admin'!$L$11:$N$345="FAIL",1,0)))</f>
        <v>0</v>
      </c>
      <c r="I42" s="15">
        <f t="array" ref="I42">SUM(IF('Web Admin'!$A$11:$A$345=$B42,IF('Web Admin'!$L$11:$N$345="BLOCK",1,0)))</f>
        <v>0</v>
      </c>
      <c r="J42" s="15">
        <f t="array" ref="J42">SUM(IF('Web Admin'!$A$11:$A$345=$B42,IF('Web Admin'!$L$11:$N$345="NA",1,0)))</f>
        <v>0</v>
      </c>
      <c r="K42" s="15">
        <f t="shared" si="24"/>
        <v>0</v>
      </c>
      <c r="L42" s="102"/>
    </row>
    <row r="43" spans="1:17">
      <c r="B43" s="101" t="s">
        <v>92</v>
      </c>
      <c r="C43" s="101"/>
      <c r="D43" s="15">
        <f>COUNTIF('Web Admin'!$A$11:$A$345,B43)*$C$25</f>
        <v>0</v>
      </c>
      <c r="E43" s="16" t="str">
        <f t="shared" si="22"/>
        <v>-</v>
      </c>
      <c r="F43" s="16" t="str">
        <f t="shared" si="23"/>
        <v>-</v>
      </c>
      <c r="G43" s="15">
        <f t="array" ref="G43">SUM(IF('Web Admin'!$A$11:$A$345=$B43,IF('Web Admin'!$L$11:$N$345="PASS",1,0)))</f>
        <v>0</v>
      </c>
      <c r="H43" s="15">
        <f t="array" ref="H43">SUM(IF('Web Admin'!$A$11:$A$345=$B43,IF('Web Admin'!$L$11:$N$345="FAIL",1,0)))</f>
        <v>0</v>
      </c>
      <c r="I43" s="15">
        <f t="array" ref="I43">SUM(IF('Web Admin'!$A$11:$A$345=$B43,IF('Web Admin'!$L$11:$N$345="BLOCK",1,0)))</f>
        <v>0</v>
      </c>
      <c r="J43" s="15">
        <f t="array" ref="J43">SUM(IF('Web Admin'!$A$11:$A$345=$B43,IF('Web Admin'!$L$11:$N$345="NA",1,0)))</f>
        <v>0</v>
      </c>
      <c r="K43" s="15">
        <f t="shared" si="24"/>
        <v>0</v>
      </c>
      <c r="L43" s="102"/>
    </row>
    <row r="44" spans="1:17">
      <c r="B44" s="101" t="s">
        <v>93</v>
      </c>
      <c r="C44" s="101"/>
      <c r="D44" s="15">
        <f>COUNTIF('Web Admin'!$A$11:$A$345,B44)*$C$25</f>
        <v>0</v>
      </c>
      <c r="E44" s="16" t="str">
        <f t="shared" si="22"/>
        <v>-</v>
      </c>
      <c r="F44" s="16" t="str">
        <f t="shared" si="23"/>
        <v>-</v>
      </c>
      <c r="G44" s="15">
        <f t="array" ref="G44">SUM(IF('Web Admin'!$A$11:$A$345=$B44,IF('Web Admin'!$L$11:$N$345="PASS",1,0)))</f>
        <v>0</v>
      </c>
      <c r="H44" s="15">
        <f t="array" ref="H44">SUM(IF('Web Admin'!$A$11:$A$345=$B44,IF('Web Admin'!$L$11:$N$345="FAIL",1,0)))</f>
        <v>0</v>
      </c>
      <c r="I44" s="15">
        <f t="array" ref="I44">SUM(IF('Web Admin'!$A$11:$A$345=$B44,IF('Web Admin'!$L$11:$N$345="BLOCK",1,0)))</f>
        <v>0</v>
      </c>
      <c r="J44" s="15">
        <f t="array" ref="J44">SUM(IF('Web Admin'!$A$11:$A$345=$B44,IF('Web Admin'!$L$11:$N$345="NA",1,0)))</f>
        <v>0</v>
      </c>
      <c r="K44" s="15">
        <f t="shared" si="24"/>
        <v>0</v>
      </c>
      <c r="L44" s="102"/>
    </row>
    <row r="45" spans="1:17">
      <c r="B45" s="101" t="s">
        <v>97</v>
      </c>
      <c r="C45" s="101"/>
      <c r="D45" s="15">
        <f>COUNTIF('Web Admin'!$A$11:$A$345,B45)*$C$25</f>
        <v>0</v>
      </c>
      <c r="E45" s="16" t="str">
        <f t="shared" si="22"/>
        <v>-</v>
      </c>
      <c r="F45" s="16" t="str">
        <f t="shared" si="23"/>
        <v>-</v>
      </c>
      <c r="G45" s="15">
        <f t="array" ref="G45">SUM(IF('Web Admin'!$A$11:$A$345=$B45,IF('Web Admin'!$L$11:$N$345="PASS",1,0)))</f>
        <v>0</v>
      </c>
      <c r="H45" s="15">
        <f t="array" ref="H45">SUM(IF('Web Admin'!$A$11:$A$345=$B45,IF('Web Admin'!$L$11:$N$345="FAIL",1,0)))</f>
        <v>0</v>
      </c>
      <c r="I45" s="15">
        <f t="array" ref="I45">SUM(IF('Web Admin'!$A$11:$A$345=$B45,IF('Web Admin'!$L$11:$N$345="BLOCK",1,0)))</f>
        <v>0</v>
      </c>
      <c r="J45" s="15">
        <f t="array" ref="J45">SUM(IF('Web Admin'!$A$11:$A$345=$B45,IF('Web Admin'!$L$11:$N$345="NA",1,0)))</f>
        <v>0</v>
      </c>
      <c r="K45" s="15">
        <f t="shared" si="24"/>
        <v>0</v>
      </c>
      <c r="L45" s="102"/>
    </row>
    <row r="46" spans="1:17">
      <c r="B46" s="101" t="s">
        <v>98</v>
      </c>
      <c r="C46" s="101"/>
      <c r="D46" s="15">
        <f>COUNTIF('Web Admin'!$A$11:$A$345,B46)*$C$25</f>
        <v>0</v>
      </c>
      <c r="E46" s="16" t="str">
        <f t="shared" si="22"/>
        <v>-</v>
      </c>
      <c r="F46" s="16" t="str">
        <f t="shared" si="23"/>
        <v>-</v>
      </c>
      <c r="G46" s="15">
        <f t="array" ref="G46">SUM(IF('Web Admin'!$A$11:$A$345=$B46,IF('Web Admin'!$L$11:$N$345="PASS",1,0)))</f>
        <v>0</v>
      </c>
      <c r="H46" s="15">
        <f t="array" ref="H46">SUM(IF('Web Admin'!$A$11:$A$345=$B46,IF('Web Admin'!$L$11:$N$345="FAIL",1,0)))</f>
        <v>0</v>
      </c>
      <c r="I46" s="15">
        <f t="array" ref="I46">SUM(IF('Web Admin'!$A$11:$A$345=$B46,IF('Web Admin'!$L$11:$N$345="BLOCK",1,0)))</f>
        <v>0</v>
      </c>
      <c r="J46" s="15">
        <f t="array" ref="J46">SUM(IF('Web Admin'!$A$11:$A$345=$B46,IF('Web Admin'!$L$11:$N$345="NA",1,0)))</f>
        <v>0</v>
      </c>
      <c r="K46" s="15">
        <f t="shared" si="24"/>
        <v>0</v>
      </c>
      <c r="L46" s="102"/>
    </row>
    <row r="47" spans="1:17">
      <c r="B47" s="99" t="s">
        <v>12</v>
      </c>
      <c r="C47" s="99"/>
      <c r="D47" s="40">
        <f>SUM(D40:D46)</f>
        <v>99</v>
      </c>
      <c r="E47" s="18">
        <f>IFERROR(SUM(G47:J47)/D47,"-")</f>
        <v>1</v>
      </c>
      <c r="F47" s="18">
        <f>IFERROR(G47/SUM(G47:I47),"-")</f>
        <v>1</v>
      </c>
      <c r="G47" s="40">
        <f>SUM(G40:G46)</f>
        <v>99</v>
      </c>
      <c r="H47" s="40">
        <f t="shared" ref="H47:K47" si="25">SUM(H40:H46)</f>
        <v>0</v>
      </c>
      <c r="I47" s="40">
        <f t="shared" si="25"/>
        <v>0</v>
      </c>
      <c r="J47" s="40">
        <f t="shared" si="25"/>
        <v>0</v>
      </c>
      <c r="K47" s="40">
        <f t="shared" si="25"/>
        <v>0</v>
      </c>
      <c r="L47" s="17" t="str">
        <f>IF(D9=D47,"OK","Test수행환경 확인 필요")</f>
        <v>OK</v>
      </c>
    </row>
  </sheetData>
  <mergeCells count="37">
    <mergeCell ref="L27:L33"/>
    <mergeCell ref="B27:C27"/>
    <mergeCell ref="B28:C28"/>
    <mergeCell ref="B29:C29"/>
    <mergeCell ref="B30:C30"/>
    <mergeCell ref="B10:C10"/>
    <mergeCell ref="B7:C7"/>
    <mergeCell ref="B8:C8"/>
    <mergeCell ref="L8:L9"/>
    <mergeCell ref="B9:C9"/>
    <mergeCell ref="L40:L46"/>
    <mergeCell ref="B41:C41"/>
    <mergeCell ref="B42:C42"/>
    <mergeCell ref="B43:C43"/>
    <mergeCell ref="B44:C44"/>
    <mergeCell ref="B46:C46"/>
    <mergeCell ref="B26:C26"/>
    <mergeCell ref="B31:C31"/>
    <mergeCell ref="B33:C33"/>
    <mergeCell ref="B24:C24"/>
    <mergeCell ref="B37:C37"/>
    <mergeCell ref="B47:C47"/>
    <mergeCell ref="B14:C14"/>
    <mergeCell ref="B15:C15"/>
    <mergeCell ref="L15:L21"/>
    <mergeCell ref="B16:C16"/>
    <mergeCell ref="B17:C17"/>
    <mergeCell ref="B18:C18"/>
    <mergeCell ref="B19:C19"/>
    <mergeCell ref="B21:C21"/>
    <mergeCell ref="B22:C22"/>
    <mergeCell ref="B32:C32"/>
    <mergeCell ref="B20:C20"/>
    <mergeCell ref="B45:C45"/>
    <mergeCell ref="B39:C39"/>
    <mergeCell ref="B40:C40"/>
    <mergeCell ref="B34:C34"/>
  </mergeCells>
  <phoneticPr fontId="10" type="noConversion"/>
  <conditionalFormatting sqref="C4">
    <cfRule type="cellIs" dxfId="1" priority="1" operator="equal">
      <formula>"Not Yet"</formula>
    </cfRule>
    <cfRule type="cellIs" dxfId="0" priority="2" operator="equal">
      <formula>"FAIL"</formula>
    </cfRule>
  </conditionalFormatting>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7"/>
  <sheetViews>
    <sheetView showGridLines="0" tabSelected="1" topLeftCell="D14" zoomScale="90" zoomScaleNormal="90" workbookViewId="0">
      <selection activeCell="K24" sqref="K24"/>
    </sheetView>
  </sheetViews>
  <sheetFormatPr defaultColWidth="9.28515625" defaultRowHeight="12" outlineLevelRow="1"/>
  <cols>
    <col min="1" max="4" width="15.7109375" style="3" customWidth="1"/>
    <col min="5" max="6" width="21" style="3" customWidth="1"/>
    <col min="7" max="9" width="15.7109375" style="3" customWidth="1"/>
    <col min="10" max="11" width="54.85546875" style="3" customWidth="1"/>
    <col min="12" max="14" width="9.42578125" style="4" customWidth="1"/>
    <col min="15" max="15" width="14.42578125" style="4" customWidth="1"/>
    <col min="16" max="16" width="30.42578125" style="3" customWidth="1"/>
    <col min="17" max="17" width="0.42578125" style="3" customWidth="1"/>
    <col min="18" max="18" width="30.42578125" style="3" customWidth="1"/>
    <col min="19" max="19" width="16.85546875" style="3" customWidth="1"/>
    <col min="20" max="20" width="18.85546875" style="3" customWidth="1"/>
    <col min="21" max="16384" width="9.28515625" style="3"/>
  </cols>
  <sheetData>
    <row r="1" spans="1:20" ht="34.5" customHeight="1">
      <c r="A1" s="110" t="str">
        <f>CONCATENATE(표지!A4," ",표지!A2)</f>
        <v>MVP Board Sanity Checklist</v>
      </c>
      <c r="B1" s="110"/>
      <c r="C1" s="110"/>
      <c r="D1" s="110"/>
      <c r="E1" s="110"/>
      <c r="F1" s="110"/>
      <c r="G1" s="110"/>
      <c r="H1" s="110"/>
      <c r="I1" s="110"/>
      <c r="J1" s="110"/>
      <c r="K1" s="110"/>
      <c r="L1" s="56"/>
      <c r="M1" s="56"/>
      <c r="N1" s="56"/>
      <c r="O1" s="56"/>
      <c r="P1" s="56"/>
      <c r="Q1" s="56"/>
      <c r="R1" s="56"/>
      <c r="S1" s="56"/>
      <c r="T1" s="56"/>
    </row>
    <row r="2" spans="1:20" s="58" customFormat="1" ht="6.75" customHeight="1">
      <c r="A2" s="57"/>
      <c r="B2" s="57"/>
      <c r="C2" s="57"/>
      <c r="D2" s="57"/>
      <c r="E2" s="57"/>
      <c r="F2" s="57"/>
      <c r="G2" s="57"/>
      <c r="H2" s="57"/>
      <c r="I2" s="57"/>
      <c r="J2" s="57"/>
      <c r="K2" s="57"/>
    </row>
    <row r="3" spans="1:20" outlineLevel="1">
      <c r="A3" s="14" t="s">
        <v>113</v>
      </c>
      <c r="B3" s="14" t="s">
        <v>4</v>
      </c>
      <c r="C3" s="14" t="s">
        <v>5</v>
      </c>
      <c r="D3" s="14" t="s">
        <v>6</v>
      </c>
      <c r="E3" s="14" t="s">
        <v>2</v>
      </c>
      <c r="F3" s="14" t="s">
        <v>7</v>
      </c>
      <c r="G3" s="14" t="s">
        <v>8</v>
      </c>
      <c r="H3" s="14" t="s">
        <v>9</v>
      </c>
      <c r="I3" s="14" t="s">
        <v>10</v>
      </c>
    </row>
    <row r="4" spans="1:20" outlineLevel="1">
      <c r="A4" s="15" t="str">
        <f>L$10</f>
        <v>크롬</v>
      </c>
      <c r="B4" s="15">
        <f>IF($A4=0,0,COUNTA($B$11:$B$295))</f>
        <v>17</v>
      </c>
      <c r="C4" s="16">
        <f t="shared" ref="C4:C7" si="0">IFERROR((SUM(E4:H4)/B4),"-")</f>
        <v>1</v>
      </c>
      <c r="D4" s="16">
        <f>IFERROR(E4/(SUM(E4:G4)),"-")</f>
        <v>1</v>
      </c>
      <c r="E4" s="15">
        <f>IF($A4=0,0,COUNTIF($L$11:$L$295,$E$3))</f>
        <v>17</v>
      </c>
      <c r="F4" s="15">
        <f>IF($A4=0,0,COUNTIF($L$11:$L$295,$F$3))</f>
        <v>0</v>
      </c>
      <c r="G4" s="15">
        <f>IF($A4=0,0,COUNTIF($L$11:$L$295,$G$3))</f>
        <v>0</v>
      </c>
      <c r="H4" s="15">
        <f>IF($A4=0,0,COUNTIF($L$11:$L$295,$H$3))</f>
        <v>0</v>
      </c>
      <c r="I4" s="15">
        <f t="shared" ref="I4:I6" si="1">IFERROR(B4-SUM(E4:H4),"-")</f>
        <v>0</v>
      </c>
    </row>
    <row r="5" spans="1:20" outlineLevel="1">
      <c r="A5" s="15" t="str">
        <f>M10</f>
        <v>엣지</v>
      </c>
      <c r="B5" s="15">
        <f>IF($A5=0,0,COUNTA($B$11:$B$295))</f>
        <v>17</v>
      </c>
      <c r="C5" s="16">
        <f t="shared" si="0"/>
        <v>1</v>
      </c>
      <c r="D5" s="16">
        <f t="shared" ref="D5:D6" si="2">IFERROR(E5/(SUM(E5:G5)),"-")</f>
        <v>1</v>
      </c>
      <c r="E5" s="15">
        <f>IF($A5=0,0,COUNTIF($M$11:$M$295,$E$3))</f>
        <v>17</v>
      </c>
      <c r="F5" s="15">
        <f>IF($A5=0,0,COUNTIF($M$11:$M$295,$F$3))</f>
        <v>0</v>
      </c>
      <c r="G5" s="15">
        <f>IF($A5=0,0,COUNTIF($M$11:$M$295,$G$3))</f>
        <v>0</v>
      </c>
      <c r="H5" s="15">
        <f>IF($A5=0,0,COUNTIF($M$11:$M$295,$H$3))</f>
        <v>0</v>
      </c>
      <c r="I5" s="15">
        <f t="shared" si="1"/>
        <v>0</v>
      </c>
    </row>
    <row r="6" spans="1:20" outlineLevel="1">
      <c r="A6" s="15" t="str">
        <f>N10</f>
        <v>IE11</v>
      </c>
      <c r="B6" s="15">
        <f>IF($A6=0,0,COUNTA($B$11:$B$295))</f>
        <v>17</v>
      </c>
      <c r="C6" s="16">
        <f t="shared" si="0"/>
        <v>1</v>
      </c>
      <c r="D6" s="16">
        <f t="shared" si="2"/>
        <v>1</v>
      </c>
      <c r="E6" s="15">
        <f>IF($A6=0,0,COUNTIF($N$11:$N$295,$E$3))</f>
        <v>17</v>
      </c>
      <c r="F6" s="15">
        <f>IF($A6=0,0,COUNTIF($N$11:$N$295,$F$3))</f>
        <v>0</v>
      </c>
      <c r="G6" s="15">
        <f>IF($A6=0,0,COUNTIF($N$11:$N$295,$G$3))</f>
        <v>0</v>
      </c>
      <c r="H6" s="15">
        <f>IF($A6=0,0,COUNTIF($N$11:$N$295,$H$3))</f>
        <v>0</v>
      </c>
      <c r="I6" s="15">
        <f t="shared" si="1"/>
        <v>0</v>
      </c>
    </row>
    <row r="7" spans="1:20" outlineLevel="1">
      <c r="A7" s="25" t="s">
        <v>12</v>
      </c>
      <c r="B7" s="25">
        <f>SUM(B4:B6)</f>
        <v>51</v>
      </c>
      <c r="C7" s="18">
        <f t="shared" si="0"/>
        <v>1</v>
      </c>
      <c r="D7" s="18">
        <f>IFERROR(E7/(SUM(E7:G7)),"-")</f>
        <v>1</v>
      </c>
      <c r="E7" s="25">
        <f>SUM(E4:E6)</f>
        <v>51</v>
      </c>
      <c r="F7" s="25">
        <f>SUM(F4:F6)</f>
        <v>0</v>
      </c>
      <c r="G7" s="25">
        <f>SUM(G4:G6)</f>
        <v>0</v>
      </c>
      <c r="H7" s="25">
        <f>SUM(H4:H6)</f>
        <v>0</v>
      </c>
      <c r="I7" s="25">
        <f>SUM(I4:I6)</f>
        <v>0</v>
      </c>
    </row>
    <row r="9" spans="1:20">
      <c r="A9" s="100" t="s">
        <v>22</v>
      </c>
      <c r="B9" s="100" t="s">
        <v>23</v>
      </c>
      <c r="C9" s="100" t="s">
        <v>32</v>
      </c>
      <c r="D9" s="100" t="s">
        <v>112</v>
      </c>
      <c r="E9" s="105" t="s">
        <v>94</v>
      </c>
      <c r="F9" s="105" t="s">
        <v>14</v>
      </c>
      <c r="G9" s="100" t="s">
        <v>15</v>
      </c>
      <c r="H9" s="100"/>
      <c r="I9" s="100"/>
      <c r="J9" s="105" t="s">
        <v>16</v>
      </c>
      <c r="K9" s="100" t="s">
        <v>17</v>
      </c>
      <c r="L9" s="111" t="s">
        <v>89</v>
      </c>
      <c r="M9" s="111"/>
      <c r="N9" s="111"/>
      <c r="O9" s="100" t="s">
        <v>18</v>
      </c>
      <c r="P9" s="100" t="s">
        <v>19</v>
      </c>
      <c r="R9" s="100" t="s">
        <v>20</v>
      </c>
      <c r="S9" s="100" t="s">
        <v>13</v>
      </c>
      <c r="T9" s="100" t="s">
        <v>21</v>
      </c>
    </row>
    <row r="10" spans="1:20" ht="11.25" customHeight="1">
      <c r="A10" s="100"/>
      <c r="B10" s="100"/>
      <c r="C10" s="100"/>
      <c r="D10" s="100"/>
      <c r="E10" s="106"/>
      <c r="F10" s="106"/>
      <c r="G10" s="100"/>
      <c r="H10" s="100"/>
      <c r="I10" s="100"/>
      <c r="J10" s="106"/>
      <c r="K10" s="100"/>
      <c r="L10" s="90" t="s">
        <v>173</v>
      </c>
      <c r="M10" s="90" t="s">
        <v>174</v>
      </c>
      <c r="N10" s="90" t="s">
        <v>175</v>
      </c>
      <c r="O10" s="100"/>
      <c r="P10" s="100"/>
      <c r="Q10" s="20"/>
      <c r="R10" s="100"/>
      <c r="S10" s="100"/>
      <c r="T10" s="100"/>
    </row>
    <row r="11" spans="1:20" ht="48">
      <c r="A11" s="84" t="s">
        <v>36</v>
      </c>
      <c r="B11" s="36" t="s">
        <v>124</v>
      </c>
      <c r="C11" s="36" t="s">
        <v>119</v>
      </c>
      <c r="D11" s="42" t="s">
        <v>118</v>
      </c>
      <c r="E11" s="80" t="s">
        <v>122</v>
      </c>
      <c r="F11" s="80" t="s">
        <v>123</v>
      </c>
      <c r="G11" s="107"/>
      <c r="H11" s="108"/>
      <c r="I11" s="109"/>
      <c r="J11" s="75" t="s">
        <v>181</v>
      </c>
      <c r="K11" s="86" t="s">
        <v>180</v>
      </c>
      <c r="L11" s="88" t="s">
        <v>2</v>
      </c>
      <c r="M11" s="88" t="s">
        <v>2</v>
      </c>
      <c r="N11" s="88" t="s">
        <v>2</v>
      </c>
      <c r="O11" s="13"/>
      <c r="P11" s="26"/>
      <c r="Q11" s="27"/>
      <c r="R11" s="28"/>
      <c r="S11" s="29"/>
      <c r="T11" s="28"/>
    </row>
    <row r="12" spans="1:20" ht="48">
      <c r="A12" s="84" t="s">
        <v>36</v>
      </c>
      <c r="B12" s="36" t="s">
        <v>164</v>
      </c>
      <c r="C12" s="36" t="s">
        <v>121</v>
      </c>
      <c r="D12" s="42" t="s">
        <v>118</v>
      </c>
      <c r="E12" s="80" t="s">
        <v>163</v>
      </c>
      <c r="F12" s="80" t="s">
        <v>125</v>
      </c>
      <c r="G12" s="107"/>
      <c r="H12" s="108"/>
      <c r="I12" s="109"/>
      <c r="J12" s="75" t="s">
        <v>182</v>
      </c>
      <c r="K12" s="86" t="s">
        <v>183</v>
      </c>
      <c r="L12" s="15" t="s">
        <v>2</v>
      </c>
      <c r="M12" s="88" t="s">
        <v>2</v>
      </c>
      <c r="N12" s="88" t="s">
        <v>2</v>
      </c>
      <c r="O12" s="30"/>
      <c r="P12" s="31"/>
      <c r="Q12" s="32"/>
      <c r="R12" s="33"/>
      <c r="S12" s="34"/>
      <c r="T12" s="33"/>
    </row>
    <row r="13" spans="1:20" ht="36">
      <c r="A13" s="84" t="s">
        <v>36</v>
      </c>
      <c r="B13" s="36" t="s">
        <v>164</v>
      </c>
      <c r="C13" s="36" t="s">
        <v>119</v>
      </c>
      <c r="D13" s="42" t="s">
        <v>118</v>
      </c>
      <c r="E13" s="80" t="s">
        <v>163</v>
      </c>
      <c r="F13" s="80" t="s">
        <v>184</v>
      </c>
      <c r="G13" s="107"/>
      <c r="H13" s="108"/>
      <c r="I13" s="109"/>
      <c r="J13" s="75" t="s">
        <v>185</v>
      </c>
      <c r="K13" s="86" t="s">
        <v>186</v>
      </c>
      <c r="L13" s="15" t="s">
        <v>2</v>
      </c>
      <c r="M13" s="88" t="s">
        <v>2</v>
      </c>
      <c r="N13" s="88" t="s">
        <v>2</v>
      </c>
      <c r="O13" s="30"/>
      <c r="P13" s="31"/>
      <c r="Q13" s="32"/>
      <c r="R13" s="33"/>
      <c r="S13" s="34"/>
      <c r="T13" s="33"/>
    </row>
    <row r="14" spans="1:20" ht="36">
      <c r="A14" s="84" t="s">
        <v>36</v>
      </c>
      <c r="B14" s="36" t="s">
        <v>124</v>
      </c>
      <c r="C14" s="36" t="s">
        <v>121</v>
      </c>
      <c r="D14" s="42" t="s">
        <v>118</v>
      </c>
      <c r="E14" s="80" t="s">
        <v>122</v>
      </c>
      <c r="F14" s="80" t="s">
        <v>165</v>
      </c>
      <c r="G14" s="107"/>
      <c r="H14" s="108"/>
      <c r="I14" s="109"/>
      <c r="J14" s="75" t="s">
        <v>187</v>
      </c>
      <c r="K14" s="73" t="s">
        <v>166</v>
      </c>
      <c r="L14" s="88" t="s">
        <v>2</v>
      </c>
      <c r="M14" s="88" t="s">
        <v>2</v>
      </c>
      <c r="N14" s="88" t="s">
        <v>2</v>
      </c>
      <c r="O14" s="13"/>
      <c r="P14" s="35"/>
      <c r="Q14" s="27"/>
      <c r="R14" s="28"/>
      <c r="S14" s="29"/>
      <c r="T14" s="28"/>
    </row>
    <row r="15" spans="1:20" ht="24">
      <c r="A15" s="84" t="s">
        <v>36</v>
      </c>
      <c r="B15" s="36" t="s">
        <v>130</v>
      </c>
      <c r="C15" s="36" t="s">
        <v>127</v>
      </c>
      <c r="D15" s="42" t="s">
        <v>128</v>
      </c>
      <c r="E15" s="78" t="s">
        <v>131</v>
      </c>
      <c r="F15" s="15" t="s">
        <v>132</v>
      </c>
      <c r="G15" s="107"/>
      <c r="H15" s="108"/>
      <c r="I15" s="109"/>
      <c r="J15" s="3" t="s">
        <v>188</v>
      </c>
      <c r="K15" s="72" t="s">
        <v>133</v>
      </c>
      <c r="L15" s="88" t="s">
        <v>2</v>
      </c>
      <c r="M15" s="88" t="s">
        <v>2</v>
      </c>
      <c r="N15" s="88" t="s">
        <v>2</v>
      </c>
      <c r="O15" s="13"/>
      <c r="P15" s="35"/>
      <c r="Q15" s="37"/>
      <c r="R15" s="38"/>
      <c r="S15" s="29"/>
      <c r="T15" s="28"/>
    </row>
    <row r="16" spans="1:20" ht="24">
      <c r="A16" s="84" t="s">
        <v>36</v>
      </c>
      <c r="B16" s="36" t="s">
        <v>130</v>
      </c>
      <c r="C16" s="36" t="s">
        <v>127</v>
      </c>
      <c r="D16" s="42" t="s">
        <v>128</v>
      </c>
      <c r="E16" s="80" t="s">
        <v>131</v>
      </c>
      <c r="F16" s="80" t="s">
        <v>134</v>
      </c>
      <c r="G16" s="107"/>
      <c r="H16" s="108"/>
      <c r="I16" s="109"/>
      <c r="J16" s="75" t="s">
        <v>189</v>
      </c>
      <c r="K16" s="76" t="s">
        <v>135</v>
      </c>
      <c r="L16" s="88" t="s">
        <v>2</v>
      </c>
      <c r="M16" s="88" t="s">
        <v>2</v>
      </c>
      <c r="N16" s="88" t="s">
        <v>2</v>
      </c>
      <c r="O16" s="13"/>
      <c r="P16" s="35"/>
      <c r="Q16" s="37"/>
      <c r="R16" s="38"/>
      <c r="S16" s="29"/>
      <c r="T16" s="28"/>
    </row>
    <row r="17" spans="1:20" ht="24">
      <c r="A17" s="84" t="s">
        <v>36</v>
      </c>
      <c r="B17" s="36" t="s">
        <v>130</v>
      </c>
      <c r="C17" s="36" t="s">
        <v>127</v>
      </c>
      <c r="D17" s="42" t="s">
        <v>128</v>
      </c>
      <c r="E17" s="80" t="s">
        <v>131</v>
      </c>
      <c r="F17" s="80" t="s">
        <v>190</v>
      </c>
      <c r="G17" s="107"/>
      <c r="H17" s="108"/>
      <c r="I17" s="109"/>
      <c r="J17" s="75" t="s">
        <v>193</v>
      </c>
      <c r="K17" s="86" t="s">
        <v>196</v>
      </c>
      <c r="L17" s="88" t="s">
        <v>2</v>
      </c>
      <c r="M17" s="88" t="s">
        <v>2</v>
      </c>
      <c r="N17" s="88" t="s">
        <v>2</v>
      </c>
      <c r="O17" s="13"/>
      <c r="P17" s="35"/>
      <c r="Q17" s="37"/>
      <c r="R17" s="38"/>
      <c r="S17" s="29"/>
      <c r="T17" s="28"/>
    </row>
    <row r="18" spans="1:20" ht="24">
      <c r="A18" s="84" t="s">
        <v>36</v>
      </c>
      <c r="B18" s="87" t="s">
        <v>124</v>
      </c>
      <c r="C18" s="87" t="s">
        <v>119</v>
      </c>
      <c r="D18" s="42" t="s">
        <v>118</v>
      </c>
      <c r="E18" s="80" t="s">
        <v>122</v>
      </c>
      <c r="F18" s="80" t="s">
        <v>191</v>
      </c>
      <c r="G18" s="107"/>
      <c r="H18" s="108"/>
      <c r="I18" s="109"/>
      <c r="J18" s="75" t="s">
        <v>194</v>
      </c>
      <c r="K18" s="86" t="s">
        <v>197</v>
      </c>
      <c r="L18" s="88" t="s">
        <v>2</v>
      </c>
      <c r="M18" s="88" t="s">
        <v>2</v>
      </c>
      <c r="N18" s="88" t="s">
        <v>2</v>
      </c>
      <c r="O18" s="88"/>
      <c r="P18" s="35"/>
      <c r="Q18" s="37"/>
      <c r="R18" s="38"/>
      <c r="S18" s="29"/>
      <c r="T18" s="28"/>
    </row>
    <row r="19" spans="1:20" ht="24">
      <c r="A19" s="84" t="s">
        <v>36</v>
      </c>
      <c r="B19" s="87" t="s">
        <v>124</v>
      </c>
      <c r="C19" s="87" t="s">
        <v>119</v>
      </c>
      <c r="D19" s="42" t="s">
        <v>118</v>
      </c>
      <c r="E19" s="80" t="s">
        <v>122</v>
      </c>
      <c r="F19" s="80" t="s">
        <v>192</v>
      </c>
      <c r="G19" s="107"/>
      <c r="H19" s="108"/>
      <c r="I19" s="109"/>
      <c r="J19" s="75" t="s">
        <v>195</v>
      </c>
      <c r="K19" s="86" t="s">
        <v>198</v>
      </c>
      <c r="L19" s="88" t="s">
        <v>2</v>
      </c>
      <c r="M19" s="88" t="s">
        <v>2</v>
      </c>
      <c r="N19" s="88" t="s">
        <v>2</v>
      </c>
      <c r="O19" s="88"/>
      <c r="P19" s="35"/>
      <c r="Q19" s="37"/>
      <c r="R19" s="38"/>
      <c r="S19" s="29"/>
      <c r="T19" s="28"/>
    </row>
    <row r="20" spans="1:20" ht="36">
      <c r="A20" s="84" t="s">
        <v>36</v>
      </c>
      <c r="B20" s="36" t="s">
        <v>137</v>
      </c>
      <c r="C20" s="36" t="s">
        <v>127</v>
      </c>
      <c r="D20" s="42" t="s">
        <v>199</v>
      </c>
      <c r="E20" s="74" t="s">
        <v>200</v>
      </c>
      <c r="F20" s="80" t="s">
        <v>201</v>
      </c>
      <c r="G20" s="107"/>
      <c r="H20" s="108"/>
      <c r="I20" s="109"/>
      <c r="J20" s="75" t="s">
        <v>203</v>
      </c>
      <c r="K20" s="85"/>
      <c r="L20" s="87" t="s">
        <v>2</v>
      </c>
      <c r="M20" s="88" t="s">
        <v>2</v>
      </c>
      <c r="N20" s="88" t="s">
        <v>2</v>
      </c>
      <c r="O20" s="13"/>
      <c r="P20" s="35"/>
      <c r="Q20" s="37"/>
      <c r="R20" s="38"/>
      <c r="S20" s="29"/>
      <c r="T20" s="28"/>
    </row>
    <row r="21" spans="1:20" ht="48">
      <c r="A21" s="84" t="s">
        <v>36</v>
      </c>
      <c r="B21" s="36" t="s">
        <v>136</v>
      </c>
      <c r="C21" s="36" t="s">
        <v>129</v>
      </c>
      <c r="D21" s="42" t="s">
        <v>199</v>
      </c>
      <c r="E21" s="74" t="s">
        <v>202</v>
      </c>
      <c r="F21" s="80" t="s">
        <v>204</v>
      </c>
      <c r="G21" s="81"/>
      <c r="H21" s="82"/>
      <c r="I21" s="83"/>
      <c r="J21" s="75" t="s">
        <v>205</v>
      </c>
      <c r="K21" s="73"/>
      <c r="L21" s="87" t="s">
        <v>2</v>
      </c>
      <c r="M21" s="88" t="s">
        <v>2</v>
      </c>
      <c r="N21" s="88" t="s">
        <v>2</v>
      </c>
      <c r="O21" s="13"/>
      <c r="P21" s="35"/>
      <c r="Q21" s="37"/>
      <c r="R21" s="38"/>
      <c r="S21" s="29"/>
      <c r="T21" s="28"/>
    </row>
    <row r="22" spans="1:20" ht="72">
      <c r="A22" s="84" t="s">
        <v>36</v>
      </c>
      <c r="B22" s="36" t="s">
        <v>138</v>
      </c>
      <c r="C22" s="36" t="s">
        <v>127</v>
      </c>
      <c r="D22" s="42" t="s">
        <v>206</v>
      </c>
      <c r="E22" s="74" t="s">
        <v>207</v>
      </c>
      <c r="F22" s="79" t="s">
        <v>212</v>
      </c>
      <c r="G22" s="107"/>
      <c r="H22" s="108"/>
      <c r="I22" s="109"/>
      <c r="J22" s="75" t="s">
        <v>226</v>
      </c>
      <c r="K22" s="76" t="s">
        <v>225</v>
      </c>
      <c r="L22" s="87" t="s">
        <v>2</v>
      </c>
      <c r="M22" s="88" t="s">
        <v>2</v>
      </c>
      <c r="N22" s="88" t="s">
        <v>2</v>
      </c>
      <c r="O22" s="13"/>
      <c r="P22" s="35"/>
      <c r="Q22" s="37"/>
      <c r="R22" s="38"/>
      <c r="S22" s="29"/>
      <c r="T22" s="28"/>
    </row>
    <row r="23" spans="1:20" ht="48">
      <c r="A23" s="84" t="s">
        <v>36</v>
      </c>
      <c r="B23" s="36" t="s">
        <v>139</v>
      </c>
      <c r="C23" s="36" t="s">
        <v>127</v>
      </c>
      <c r="D23" s="42" t="s">
        <v>206</v>
      </c>
      <c r="E23" s="42" t="s">
        <v>207</v>
      </c>
      <c r="F23" s="42" t="s">
        <v>211</v>
      </c>
      <c r="G23" s="107"/>
      <c r="H23" s="108"/>
      <c r="I23" s="109"/>
      <c r="J23" s="75" t="s">
        <v>227</v>
      </c>
      <c r="K23" s="86" t="s">
        <v>228</v>
      </c>
      <c r="L23" s="87" t="s">
        <v>2</v>
      </c>
      <c r="M23" s="88" t="s">
        <v>2</v>
      </c>
      <c r="N23" s="88" t="s">
        <v>2</v>
      </c>
      <c r="O23" s="13"/>
      <c r="P23" s="35"/>
      <c r="Q23" s="37"/>
      <c r="R23" s="38"/>
      <c r="S23" s="29"/>
      <c r="T23" s="28"/>
    </row>
    <row r="24" spans="1:20" ht="48">
      <c r="A24" s="84" t="s">
        <v>36</v>
      </c>
      <c r="B24" s="36" t="s">
        <v>140</v>
      </c>
      <c r="C24" s="36" t="s">
        <v>129</v>
      </c>
      <c r="D24" s="42" t="s">
        <v>209</v>
      </c>
      <c r="E24" s="42" t="s">
        <v>209</v>
      </c>
      <c r="F24" s="43" t="s">
        <v>210</v>
      </c>
      <c r="G24" s="107"/>
      <c r="H24" s="108"/>
      <c r="I24" s="109"/>
      <c r="J24" s="75" t="s">
        <v>310</v>
      </c>
      <c r="K24" s="86" t="s">
        <v>229</v>
      </c>
      <c r="L24" s="87" t="s">
        <v>2</v>
      </c>
      <c r="M24" s="88" t="s">
        <v>2</v>
      </c>
      <c r="N24" s="88" t="s">
        <v>2</v>
      </c>
      <c r="O24" s="13"/>
      <c r="P24" s="35"/>
      <c r="Q24" s="37"/>
      <c r="R24" s="38"/>
      <c r="S24" s="29"/>
      <c r="T24" s="28"/>
    </row>
    <row r="25" spans="1:20" ht="48">
      <c r="A25" s="84" t="s">
        <v>36</v>
      </c>
      <c r="B25" s="36" t="s">
        <v>141</v>
      </c>
      <c r="C25" s="36" t="s">
        <v>129</v>
      </c>
      <c r="D25" s="42" t="s">
        <v>208</v>
      </c>
      <c r="E25" s="43" t="s">
        <v>142</v>
      </c>
      <c r="F25" s="43" t="s">
        <v>143</v>
      </c>
      <c r="G25" s="107"/>
      <c r="H25" s="108"/>
      <c r="I25" s="109"/>
      <c r="J25" s="75" t="s">
        <v>309</v>
      </c>
      <c r="K25" s="86" t="s">
        <v>230</v>
      </c>
      <c r="L25" s="87" t="s">
        <v>2</v>
      </c>
      <c r="M25" s="88" t="s">
        <v>2</v>
      </c>
      <c r="N25" s="88" t="s">
        <v>2</v>
      </c>
      <c r="O25" s="13"/>
      <c r="P25" s="35"/>
      <c r="Q25" s="37"/>
      <c r="R25" s="38"/>
      <c r="S25" s="29"/>
      <c r="T25" s="28"/>
    </row>
    <row r="26" spans="1:20" ht="72">
      <c r="A26" s="84" t="s">
        <v>36</v>
      </c>
      <c r="B26" s="36" t="s">
        <v>141</v>
      </c>
      <c r="C26" s="36" t="s">
        <v>129</v>
      </c>
      <c r="D26" s="42" t="s">
        <v>208</v>
      </c>
      <c r="E26" s="43" t="s">
        <v>142</v>
      </c>
      <c r="F26" s="43" t="s">
        <v>144</v>
      </c>
      <c r="G26" s="107"/>
      <c r="H26" s="108"/>
      <c r="I26" s="109"/>
      <c r="J26" s="75" t="s">
        <v>233</v>
      </c>
      <c r="K26" s="86" t="s">
        <v>234</v>
      </c>
      <c r="L26" s="87" t="s">
        <v>2</v>
      </c>
      <c r="M26" s="88" t="s">
        <v>2</v>
      </c>
      <c r="N26" s="88" t="s">
        <v>2</v>
      </c>
      <c r="O26" s="13"/>
      <c r="P26" s="35"/>
      <c r="Q26" s="37"/>
      <c r="R26" s="38"/>
      <c r="S26" s="29"/>
      <c r="T26" s="28"/>
    </row>
    <row r="27" spans="1:20" ht="48">
      <c r="A27" s="84" t="s">
        <v>36</v>
      </c>
      <c r="B27" s="36" t="s">
        <v>145</v>
      </c>
      <c r="C27" s="36" t="s">
        <v>129</v>
      </c>
      <c r="D27" s="42" t="s">
        <v>208</v>
      </c>
      <c r="E27" s="43" t="s">
        <v>146</v>
      </c>
      <c r="F27" s="43" t="s">
        <v>147</v>
      </c>
      <c r="G27" s="107"/>
      <c r="H27" s="108"/>
      <c r="I27" s="109"/>
      <c r="J27" s="75" t="s">
        <v>232</v>
      </c>
      <c r="K27" s="86" t="s">
        <v>231</v>
      </c>
      <c r="L27" s="87" t="s">
        <v>2</v>
      </c>
      <c r="M27" s="88" t="s">
        <v>2</v>
      </c>
      <c r="N27" s="88" t="s">
        <v>2</v>
      </c>
      <c r="O27" s="13"/>
      <c r="P27" s="35"/>
      <c r="Q27" s="37"/>
      <c r="R27" s="38"/>
      <c r="S27" s="29"/>
      <c r="T27" s="28"/>
    </row>
  </sheetData>
  <mergeCells count="32">
    <mergeCell ref="G26:I26"/>
    <mergeCell ref="G27:I27"/>
    <mergeCell ref="G25:I25"/>
    <mergeCell ref="G22:I22"/>
    <mergeCell ref="G23:I23"/>
    <mergeCell ref="G24:I24"/>
    <mergeCell ref="G20:I20"/>
    <mergeCell ref="T9:T10"/>
    <mergeCell ref="K9:K10"/>
    <mergeCell ref="L9:N9"/>
    <mergeCell ref="O9:O10"/>
    <mergeCell ref="P9:P10"/>
    <mergeCell ref="R9:R10"/>
    <mergeCell ref="J9:J10"/>
    <mergeCell ref="G14:I14"/>
    <mergeCell ref="G19:I19"/>
    <mergeCell ref="S9:S10"/>
    <mergeCell ref="F9:F10"/>
    <mergeCell ref="G12:I12"/>
    <mergeCell ref="G9:I10"/>
    <mergeCell ref="G18:I18"/>
    <mergeCell ref="A1:K1"/>
    <mergeCell ref="G15:I15"/>
    <mergeCell ref="G16:I16"/>
    <mergeCell ref="G17:I17"/>
    <mergeCell ref="G11:I11"/>
    <mergeCell ref="G13:I13"/>
    <mergeCell ref="A9:A10"/>
    <mergeCell ref="B9:B10"/>
    <mergeCell ref="C9:C10"/>
    <mergeCell ref="D9:D10"/>
    <mergeCell ref="E9:E10"/>
  </mergeCells>
  <phoneticPr fontId="10" type="noConversion"/>
  <dataValidations count="2">
    <dataValidation type="list" allowBlank="1" showInputMessage="1" showErrorMessage="1" sqref="A11:A27" xr:uid="{00000000-0002-0000-0300-000001000000}">
      <formula1>"기능 적합성,실행 효율성,호환성,신뢰성,이식성,보안성,사용성"</formula1>
    </dataValidation>
    <dataValidation type="list" allowBlank="1" showInputMessage="1" showErrorMessage="1" sqref="L11:N27" xr:uid="{00000000-0002-0000-0300-000000000000}">
      <formula1>$E$3:$H$3</formula1>
    </dataValidation>
  </dataValidations>
  <hyperlinks>
    <hyperlink ref="P8" r:id="rId1" display="http://1.234.11.213/admin/support/popupMng" xr:uid="{00000000-0004-0000-0300-000000000000}"/>
  </hyperlinks>
  <pageMargins left="0.7" right="0.7" top="0.75" bottom="0.75" header="0.3" footer="0.3"/>
  <pageSetup paperSize="9"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43"/>
  <sheetViews>
    <sheetView showGridLines="0" zoomScale="80" zoomScaleNormal="80" workbookViewId="0">
      <selection activeCell="D24" sqref="D24"/>
    </sheetView>
  </sheetViews>
  <sheetFormatPr defaultColWidth="9.28515625" defaultRowHeight="12" outlineLevelRow="1"/>
  <cols>
    <col min="1" max="1" width="15.7109375" style="3" customWidth="1"/>
    <col min="2" max="2" width="17.42578125" style="3" customWidth="1"/>
    <col min="3" max="5" width="15.7109375" style="3" customWidth="1"/>
    <col min="6" max="6" width="18.28515625" style="3" customWidth="1"/>
    <col min="7" max="9" width="15.7109375" style="3" customWidth="1"/>
    <col min="10" max="11" width="54.85546875" style="3" customWidth="1"/>
    <col min="12" max="14" width="9.42578125" style="4" customWidth="1"/>
    <col min="15" max="15" width="14.42578125" style="4" customWidth="1"/>
    <col min="16" max="16" width="30.42578125" style="3" customWidth="1"/>
    <col min="17" max="17" width="0.42578125" style="3" customWidth="1"/>
    <col min="18" max="18" width="30.42578125" style="3" customWidth="1"/>
    <col min="19" max="19" width="16.85546875" style="3" customWidth="1"/>
    <col min="20" max="20" width="18.85546875" style="3" customWidth="1"/>
    <col min="21" max="16384" width="9.28515625" style="3"/>
  </cols>
  <sheetData>
    <row r="1" spans="1:20" ht="34.5" customHeight="1">
      <c r="A1" s="110" t="str">
        <f>CONCATENATE(표지!A4," ",표지!A2)</f>
        <v>MVP Board Sanity Checklist</v>
      </c>
      <c r="B1" s="110"/>
      <c r="C1" s="110"/>
      <c r="D1" s="110"/>
      <c r="E1" s="110"/>
      <c r="F1" s="110"/>
      <c r="G1" s="110"/>
      <c r="H1" s="110"/>
      <c r="I1" s="110"/>
      <c r="J1" s="110"/>
      <c r="K1" s="110"/>
      <c r="L1" s="56"/>
      <c r="M1" s="56"/>
      <c r="N1" s="56"/>
      <c r="O1" s="56"/>
      <c r="P1" s="56"/>
      <c r="Q1" s="56"/>
      <c r="R1" s="56"/>
      <c r="S1" s="56"/>
      <c r="T1" s="56"/>
    </row>
    <row r="2" spans="1:20" s="58" customFormat="1" ht="6.75" customHeight="1">
      <c r="A2" s="57"/>
      <c r="B2" s="57"/>
      <c r="C2" s="57"/>
      <c r="D2" s="57"/>
      <c r="E2" s="57"/>
      <c r="F2" s="57"/>
      <c r="G2" s="57"/>
      <c r="H2" s="57"/>
      <c r="I2" s="57"/>
      <c r="J2" s="57"/>
      <c r="K2" s="57"/>
    </row>
    <row r="3" spans="1:20" outlineLevel="1">
      <c r="A3" s="41" t="s">
        <v>113</v>
      </c>
      <c r="B3" s="41" t="s">
        <v>4</v>
      </c>
      <c r="C3" s="41" t="s">
        <v>5</v>
      </c>
      <c r="D3" s="41" t="s">
        <v>6</v>
      </c>
      <c r="E3" s="41" t="s">
        <v>2</v>
      </c>
      <c r="F3" s="41" t="s">
        <v>7</v>
      </c>
      <c r="G3" s="41" t="s">
        <v>8</v>
      </c>
      <c r="H3" s="41" t="s">
        <v>9</v>
      </c>
      <c r="I3" s="41" t="s">
        <v>10</v>
      </c>
    </row>
    <row r="4" spans="1:20" outlineLevel="1">
      <c r="A4" s="15" t="str">
        <f>L$10</f>
        <v>크롬</v>
      </c>
      <c r="B4" s="15">
        <f>IF($A4=0,0,COUNTA($B$11:$B$345))</f>
        <v>33</v>
      </c>
      <c r="C4" s="16">
        <f t="shared" ref="C4:C7" si="0">IFERROR((SUM(E4:H4)/B4),"-")</f>
        <v>1</v>
      </c>
      <c r="D4" s="16">
        <f>IFERROR(E4/(SUM(E4:G4)),"-")</f>
        <v>1</v>
      </c>
      <c r="E4" s="15">
        <f>IF($A4=0,0,COUNTIF($L$11:$L$345,$E$3))</f>
        <v>33</v>
      </c>
      <c r="F4" s="15">
        <f>IF($A4=0,0,COUNTIF($L$11:$L$345,$F$3))</f>
        <v>0</v>
      </c>
      <c r="G4" s="15">
        <f>IF($A4=0,0,COUNTIF($L$11:$L$345,$G$3))</f>
        <v>0</v>
      </c>
      <c r="H4" s="15">
        <f>IF($A4=0,0,COUNTIF($L$11:$L$345,$H$3))</f>
        <v>0</v>
      </c>
      <c r="I4" s="15">
        <f t="shared" ref="I4:I6" si="1">IFERROR(B4-SUM(E4:H4),"-")</f>
        <v>0</v>
      </c>
    </row>
    <row r="5" spans="1:20" outlineLevel="1">
      <c r="A5" s="15" t="str">
        <f>M10</f>
        <v>엣지</v>
      </c>
      <c r="B5" s="15">
        <f>IF($A5=0,0,COUNTA($B$11:$B$345))</f>
        <v>33</v>
      </c>
      <c r="C5" s="16">
        <f t="shared" si="0"/>
        <v>1</v>
      </c>
      <c r="D5" s="16">
        <f t="shared" ref="D5:D6" si="2">IFERROR(E5/(SUM(E5:G5)),"-")</f>
        <v>1</v>
      </c>
      <c r="E5" s="15">
        <f>IF($A5=0,0,COUNTIF($M$11:$M$345,$E$3))</f>
        <v>33</v>
      </c>
      <c r="F5" s="15">
        <f>IF($A5=0,0,COUNTIF($M$11:$M$345,$F$3))</f>
        <v>0</v>
      </c>
      <c r="G5" s="15">
        <f>IF($A5=0,0,COUNTIF($M$11:$M$345,$G$3))</f>
        <v>0</v>
      </c>
      <c r="H5" s="15">
        <f>IF($A5=0,0,COUNTIF($M$11:$M$345,$H$3))</f>
        <v>0</v>
      </c>
      <c r="I5" s="15">
        <f t="shared" si="1"/>
        <v>0</v>
      </c>
    </row>
    <row r="6" spans="1:20" outlineLevel="1">
      <c r="A6" s="15" t="str">
        <f>N10</f>
        <v>IE11</v>
      </c>
      <c r="B6" s="15">
        <f>IF($A6=0,0,COUNTA($B$11:$B$345))</f>
        <v>33</v>
      </c>
      <c r="C6" s="16">
        <f t="shared" si="0"/>
        <v>1</v>
      </c>
      <c r="D6" s="16">
        <f t="shared" si="2"/>
        <v>1</v>
      </c>
      <c r="E6" s="15">
        <f>IF($A6=0,0,COUNTIF($N$11:$N$345,$E$3))</f>
        <v>33</v>
      </c>
      <c r="F6" s="15">
        <f>IF($A6=0,0,COUNTIF($N$11:$N$345,$F$3))</f>
        <v>0</v>
      </c>
      <c r="G6" s="15">
        <f>IF($A6=0,0,COUNTIF($N$11:$N$345,$G$3))</f>
        <v>0</v>
      </c>
      <c r="H6" s="15">
        <f>IF($A6=0,0,COUNTIF($N$11:$N$345,$H$3))</f>
        <v>0</v>
      </c>
      <c r="I6" s="15">
        <f t="shared" si="1"/>
        <v>0</v>
      </c>
    </row>
    <row r="7" spans="1:20" outlineLevel="1">
      <c r="A7" s="25" t="s">
        <v>12</v>
      </c>
      <c r="B7" s="25">
        <f>SUM(B4:B6)</f>
        <v>99</v>
      </c>
      <c r="C7" s="18">
        <f t="shared" si="0"/>
        <v>1</v>
      </c>
      <c r="D7" s="18">
        <f>IFERROR(E7/(SUM(E7:G7)),"-")</f>
        <v>1</v>
      </c>
      <c r="E7" s="25">
        <f>SUM(E4:E6)</f>
        <v>99</v>
      </c>
      <c r="F7" s="25">
        <f>SUM(F4:F6)</f>
        <v>0</v>
      </c>
      <c r="G7" s="25">
        <f>SUM(G4:G6)</f>
        <v>0</v>
      </c>
      <c r="H7" s="25">
        <f>SUM(H4:H6)</f>
        <v>0</v>
      </c>
      <c r="I7" s="25">
        <f>SUM(I4:I6)</f>
        <v>0</v>
      </c>
    </row>
    <row r="9" spans="1:20">
      <c r="A9" s="100" t="s">
        <v>22</v>
      </c>
      <c r="B9" s="100" t="s">
        <v>23</v>
      </c>
      <c r="C9" s="100" t="s">
        <v>32</v>
      </c>
      <c r="D9" s="100" t="s">
        <v>112</v>
      </c>
      <c r="E9" s="105" t="s">
        <v>94</v>
      </c>
      <c r="F9" s="105" t="s">
        <v>14</v>
      </c>
      <c r="G9" s="100" t="s">
        <v>15</v>
      </c>
      <c r="H9" s="100"/>
      <c r="I9" s="100"/>
      <c r="J9" s="105" t="s">
        <v>16</v>
      </c>
      <c r="K9" s="100" t="s">
        <v>17</v>
      </c>
      <c r="L9" s="111" t="s">
        <v>89</v>
      </c>
      <c r="M9" s="111"/>
      <c r="N9" s="111"/>
      <c r="O9" s="100" t="s">
        <v>18</v>
      </c>
      <c r="P9" s="100" t="s">
        <v>19</v>
      </c>
      <c r="R9" s="100" t="s">
        <v>20</v>
      </c>
      <c r="S9" s="100" t="s">
        <v>13</v>
      </c>
      <c r="T9" s="100" t="s">
        <v>21</v>
      </c>
    </row>
    <row r="10" spans="1:20" ht="11.25" customHeight="1">
      <c r="A10" s="100"/>
      <c r="B10" s="100"/>
      <c r="C10" s="100"/>
      <c r="D10" s="100"/>
      <c r="E10" s="106"/>
      <c r="F10" s="106"/>
      <c r="G10" s="100"/>
      <c r="H10" s="100"/>
      <c r="I10" s="100"/>
      <c r="J10" s="106"/>
      <c r="K10" s="100"/>
      <c r="L10" s="41" t="s">
        <v>173</v>
      </c>
      <c r="M10" s="89" t="s">
        <v>174</v>
      </c>
      <c r="N10" s="89" t="s">
        <v>175</v>
      </c>
      <c r="O10" s="100"/>
      <c r="P10" s="100"/>
      <c r="Q10" s="20"/>
      <c r="R10" s="100"/>
      <c r="S10" s="100"/>
      <c r="T10" s="100"/>
    </row>
    <row r="11" spans="1:20" ht="24">
      <c r="A11" s="84" t="s">
        <v>36</v>
      </c>
      <c r="B11" s="36" t="s">
        <v>169</v>
      </c>
      <c r="C11" s="36" t="s">
        <v>170</v>
      </c>
      <c r="D11" s="74" t="s">
        <v>153</v>
      </c>
      <c r="E11" s="74" t="s">
        <v>152</v>
      </c>
      <c r="F11" s="79" t="s">
        <v>154</v>
      </c>
      <c r="G11" s="112" t="s">
        <v>235</v>
      </c>
      <c r="H11" s="113"/>
      <c r="I11" s="114"/>
      <c r="J11" s="75" t="s">
        <v>155</v>
      </c>
      <c r="K11" s="77" t="s">
        <v>292</v>
      </c>
      <c r="L11" s="36" t="s">
        <v>2</v>
      </c>
      <c r="M11" s="87" t="s">
        <v>2</v>
      </c>
      <c r="N11" s="88" t="s">
        <v>2</v>
      </c>
      <c r="O11" s="13"/>
      <c r="P11" s="35"/>
      <c r="Q11" s="37"/>
      <c r="R11" s="38"/>
      <c r="S11" s="29" t="s">
        <v>311</v>
      </c>
      <c r="T11" s="28">
        <v>44176</v>
      </c>
    </row>
    <row r="12" spans="1:20" ht="36">
      <c r="A12" s="84" t="s">
        <v>36</v>
      </c>
      <c r="B12" s="36" t="s">
        <v>169</v>
      </c>
      <c r="C12" s="36" t="s">
        <v>170</v>
      </c>
      <c r="D12" s="74" t="s">
        <v>153</v>
      </c>
      <c r="E12" s="74" t="s">
        <v>152</v>
      </c>
      <c r="F12" s="79" t="s">
        <v>160</v>
      </c>
      <c r="G12" s="112"/>
      <c r="H12" s="113"/>
      <c r="I12" s="114"/>
      <c r="J12" s="75" t="s">
        <v>157</v>
      </c>
      <c r="K12" s="77" t="s">
        <v>293</v>
      </c>
      <c r="L12" s="36" t="s">
        <v>2</v>
      </c>
      <c r="M12" s="87" t="s">
        <v>2</v>
      </c>
      <c r="N12" s="88" t="s">
        <v>2</v>
      </c>
      <c r="O12" s="13"/>
      <c r="P12" s="35"/>
      <c r="Q12" s="37"/>
      <c r="R12" s="38"/>
      <c r="S12" s="29" t="s">
        <v>311</v>
      </c>
      <c r="T12" s="28">
        <v>44176</v>
      </c>
    </row>
    <row r="13" spans="1:20" ht="36">
      <c r="A13" s="84" t="s">
        <v>36</v>
      </c>
      <c r="B13" s="36" t="s">
        <v>169</v>
      </c>
      <c r="C13" s="36" t="s">
        <v>170</v>
      </c>
      <c r="D13" s="74" t="s">
        <v>153</v>
      </c>
      <c r="E13" s="74" t="s">
        <v>152</v>
      </c>
      <c r="F13" s="79" t="s">
        <v>159</v>
      </c>
      <c r="G13" s="112"/>
      <c r="H13" s="113"/>
      <c r="I13" s="114"/>
      <c r="J13" s="75" t="s">
        <v>158</v>
      </c>
      <c r="K13" s="77" t="s">
        <v>294</v>
      </c>
      <c r="L13" s="36" t="s">
        <v>2</v>
      </c>
      <c r="M13" s="87" t="s">
        <v>2</v>
      </c>
      <c r="N13" s="88" t="s">
        <v>2</v>
      </c>
      <c r="O13" s="13"/>
      <c r="P13" s="35"/>
      <c r="Q13" s="37"/>
      <c r="R13" s="38"/>
      <c r="S13" s="29" t="s">
        <v>311</v>
      </c>
      <c r="T13" s="28">
        <v>44176</v>
      </c>
    </row>
    <row r="14" spans="1:20" ht="24">
      <c r="A14" s="84" t="s">
        <v>36</v>
      </c>
      <c r="B14" s="36" t="s">
        <v>169</v>
      </c>
      <c r="C14" s="36" t="s">
        <v>170</v>
      </c>
      <c r="D14" s="74" t="s">
        <v>153</v>
      </c>
      <c r="E14" s="74" t="s">
        <v>152</v>
      </c>
      <c r="F14" s="79" t="s">
        <v>161</v>
      </c>
      <c r="G14" s="112"/>
      <c r="H14" s="113"/>
      <c r="I14" s="114"/>
      <c r="J14" s="75" t="s">
        <v>162</v>
      </c>
      <c r="K14" s="77" t="s">
        <v>295</v>
      </c>
      <c r="L14" s="36" t="s">
        <v>2</v>
      </c>
      <c r="M14" s="87" t="s">
        <v>2</v>
      </c>
      <c r="N14" s="88" t="s">
        <v>2</v>
      </c>
      <c r="O14" s="13"/>
      <c r="P14" s="35"/>
      <c r="Q14" s="37"/>
      <c r="R14" s="38"/>
      <c r="S14" s="29" t="s">
        <v>311</v>
      </c>
      <c r="T14" s="28">
        <v>44176</v>
      </c>
    </row>
    <row r="15" spans="1:20" ht="24">
      <c r="A15" s="84" t="s">
        <v>36</v>
      </c>
      <c r="B15" s="36" t="s">
        <v>169</v>
      </c>
      <c r="C15" s="36" t="s">
        <v>170</v>
      </c>
      <c r="D15" s="74" t="s">
        <v>153</v>
      </c>
      <c r="E15" s="74" t="s">
        <v>152</v>
      </c>
      <c r="F15" s="79" t="s">
        <v>156</v>
      </c>
      <c r="G15" s="112"/>
      <c r="H15" s="113"/>
      <c r="I15" s="114"/>
      <c r="J15" s="75" t="s">
        <v>168</v>
      </c>
      <c r="K15" s="77" t="s">
        <v>296</v>
      </c>
      <c r="L15" s="36" t="s">
        <v>2</v>
      </c>
      <c r="M15" s="87" t="s">
        <v>2</v>
      </c>
      <c r="N15" s="88" t="s">
        <v>2</v>
      </c>
      <c r="O15" s="13"/>
      <c r="P15" s="35"/>
      <c r="Q15" s="37"/>
      <c r="R15" s="38"/>
      <c r="S15" s="29" t="s">
        <v>311</v>
      </c>
      <c r="T15" s="28">
        <v>44176</v>
      </c>
    </row>
    <row r="16" spans="1:20" ht="24">
      <c r="A16" s="84" t="s">
        <v>36</v>
      </c>
      <c r="B16" s="36" t="s">
        <v>172</v>
      </c>
      <c r="C16" s="36" t="s">
        <v>170</v>
      </c>
      <c r="D16" s="42" t="s">
        <v>118</v>
      </c>
      <c r="E16" s="80" t="s">
        <v>163</v>
      </c>
      <c r="F16" s="80" t="s">
        <v>125</v>
      </c>
      <c r="G16" s="107"/>
      <c r="H16" s="108"/>
      <c r="I16" s="109"/>
      <c r="J16" s="75" t="s">
        <v>171</v>
      </c>
      <c r="K16" s="86"/>
      <c r="L16" s="15" t="s">
        <v>2</v>
      </c>
      <c r="M16" s="87" t="s">
        <v>2</v>
      </c>
      <c r="N16" s="88" t="s">
        <v>2</v>
      </c>
      <c r="O16" s="30"/>
      <c r="P16" s="31"/>
      <c r="Q16" s="32"/>
      <c r="R16" s="33"/>
      <c r="S16" s="29" t="s">
        <v>311</v>
      </c>
      <c r="T16" s="28">
        <v>44176</v>
      </c>
    </row>
    <row r="17" spans="1:20" ht="24">
      <c r="A17" s="84" t="s">
        <v>36</v>
      </c>
      <c r="B17" s="36" t="s">
        <v>172</v>
      </c>
      <c r="C17" s="36" t="s">
        <v>170</v>
      </c>
      <c r="D17" s="42" t="s">
        <v>118</v>
      </c>
      <c r="E17" s="80" t="s">
        <v>163</v>
      </c>
      <c r="F17" s="80" t="s">
        <v>126</v>
      </c>
      <c r="G17" s="107"/>
      <c r="H17" s="108"/>
      <c r="I17" s="109"/>
      <c r="J17" s="75" t="s">
        <v>236</v>
      </c>
      <c r="K17" s="86"/>
      <c r="L17" s="36" t="s">
        <v>2</v>
      </c>
      <c r="M17" s="87" t="s">
        <v>2</v>
      </c>
      <c r="N17" s="88" t="s">
        <v>2</v>
      </c>
      <c r="O17" s="13"/>
      <c r="P17" s="35"/>
      <c r="Q17" s="37"/>
      <c r="R17" s="38"/>
      <c r="S17" s="29" t="s">
        <v>311</v>
      </c>
      <c r="T17" s="28">
        <v>44176</v>
      </c>
    </row>
    <row r="18" spans="1:20" ht="24">
      <c r="A18" s="84" t="s">
        <v>36</v>
      </c>
      <c r="B18" s="36" t="s">
        <v>172</v>
      </c>
      <c r="C18" s="36" t="s">
        <v>170</v>
      </c>
      <c r="D18" s="42" t="s">
        <v>118</v>
      </c>
      <c r="E18" s="80" t="s">
        <v>163</v>
      </c>
      <c r="F18" s="80" t="s">
        <v>167</v>
      </c>
      <c r="G18" s="107"/>
      <c r="H18" s="108"/>
      <c r="I18" s="109"/>
      <c r="J18" s="75" t="s">
        <v>237</v>
      </c>
      <c r="K18" s="86" t="s">
        <v>297</v>
      </c>
      <c r="L18" s="36" t="s">
        <v>2</v>
      </c>
      <c r="M18" s="87" t="s">
        <v>2</v>
      </c>
      <c r="N18" s="88" t="s">
        <v>2</v>
      </c>
      <c r="O18" s="13"/>
      <c r="P18" s="35"/>
      <c r="Q18" s="37"/>
      <c r="R18" s="38"/>
      <c r="S18" s="29" t="s">
        <v>311</v>
      </c>
      <c r="T18" s="28">
        <v>44176</v>
      </c>
    </row>
    <row r="19" spans="1:20" ht="36">
      <c r="A19" s="84" t="s">
        <v>36</v>
      </c>
      <c r="B19" s="78" t="s">
        <v>148</v>
      </c>
      <c r="C19" s="78" t="s">
        <v>120</v>
      </c>
      <c r="D19" s="74" t="s">
        <v>149</v>
      </c>
      <c r="E19" s="74" t="s">
        <v>149</v>
      </c>
      <c r="F19" s="79" t="s">
        <v>246</v>
      </c>
      <c r="G19" s="112"/>
      <c r="H19" s="113"/>
      <c r="I19" s="114"/>
      <c r="J19" s="75" t="s">
        <v>239</v>
      </c>
      <c r="K19" s="77" t="s">
        <v>238</v>
      </c>
      <c r="L19" s="13" t="s">
        <v>2</v>
      </c>
      <c r="M19" s="87" t="s">
        <v>2</v>
      </c>
      <c r="N19" s="88" t="s">
        <v>2</v>
      </c>
      <c r="O19" s="30"/>
      <c r="P19" s="31"/>
      <c r="Q19" s="27"/>
      <c r="R19" s="28"/>
      <c r="S19" s="29" t="s">
        <v>311</v>
      </c>
      <c r="T19" s="28">
        <v>44176</v>
      </c>
    </row>
    <row r="20" spans="1:20" ht="72">
      <c r="A20" s="84" t="s">
        <v>36</v>
      </c>
      <c r="B20" s="78" t="s">
        <v>148</v>
      </c>
      <c r="C20" s="78" t="s">
        <v>120</v>
      </c>
      <c r="D20" s="74" t="s">
        <v>149</v>
      </c>
      <c r="E20" s="74" t="s">
        <v>149</v>
      </c>
      <c r="F20" s="79" t="s">
        <v>244</v>
      </c>
      <c r="G20" s="112"/>
      <c r="H20" s="113"/>
      <c r="I20" s="114"/>
      <c r="J20" s="75" t="s">
        <v>241</v>
      </c>
      <c r="K20" s="77" t="s">
        <v>243</v>
      </c>
      <c r="L20" s="13" t="s">
        <v>2</v>
      </c>
      <c r="M20" s="87" t="s">
        <v>2</v>
      </c>
      <c r="N20" s="88" t="s">
        <v>252</v>
      </c>
      <c r="O20" s="30" t="s">
        <v>86</v>
      </c>
      <c r="P20" s="31" t="s">
        <v>302</v>
      </c>
      <c r="Q20" s="27"/>
      <c r="R20" s="28" t="s">
        <v>322</v>
      </c>
      <c r="S20" s="29" t="s">
        <v>311</v>
      </c>
      <c r="T20" s="28">
        <v>44176</v>
      </c>
    </row>
    <row r="21" spans="1:20" ht="60">
      <c r="A21" s="84" t="s">
        <v>36</v>
      </c>
      <c r="B21" s="78" t="s">
        <v>148</v>
      </c>
      <c r="C21" s="78" t="s">
        <v>120</v>
      </c>
      <c r="D21" s="74" t="s">
        <v>149</v>
      </c>
      <c r="E21" s="74" t="s">
        <v>149</v>
      </c>
      <c r="F21" s="79" t="s">
        <v>245</v>
      </c>
      <c r="G21" s="112"/>
      <c r="H21" s="113"/>
      <c r="I21" s="114"/>
      <c r="J21" s="75" t="s">
        <v>240</v>
      </c>
      <c r="K21" s="77" t="s">
        <v>242</v>
      </c>
      <c r="L21" s="88" t="s">
        <v>2</v>
      </c>
      <c r="M21" s="87" t="s">
        <v>2</v>
      </c>
      <c r="N21" s="88" t="s">
        <v>252</v>
      </c>
      <c r="O21" s="30" t="s">
        <v>86</v>
      </c>
      <c r="P21" s="31" t="s">
        <v>301</v>
      </c>
      <c r="Q21" s="27"/>
      <c r="R21" s="28" t="s">
        <v>319</v>
      </c>
      <c r="S21" s="29" t="s">
        <v>311</v>
      </c>
      <c r="T21" s="28">
        <v>44176</v>
      </c>
    </row>
    <row r="22" spans="1:20" s="39" customFormat="1" ht="48">
      <c r="A22" s="84" t="s">
        <v>36</v>
      </c>
      <c r="B22" s="78" t="s">
        <v>148</v>
      </c>
      <c r="C22" s="78" t="s">
        <v>120</v>
      </c>
      <c r="D22" s="74" t="s">
        <v>149</v>
      </c>
      <c r="E22" s="74" t="s">
        <v>149</v>
      </c>
      <c r="F22" s="79" t="s">
        <v>247</v>
      </c>
      <c r="G22" s="112"/>
      <c r="H22" s="113"/>
      <c r="I22" s="114"/>
      <c r="J22" s="75" t="s">
        <v>248</v>
      </c>
      <c r="K22" s="77" t="s">
        <v>291</v>
      </c>
      <c r="L22" s="13" t="s">
        <v>2</v>
      </c>
      <c r="M22" s="87" t="s">
        <v>2</v>
      </c>
      <c r="N22" s="88" t="s">
        <v>2</v>
      </c>
      <c r="O22" s="13"/>
      <c r="P22" s="35"/>
      <c r="Q22" s="37"/>
      <c r="R22" s="38"/>
      <c r="S22" s="29" t="s">
        <v>311</v>
      </c>
      <c r="T22" s="28">
        <v>44176</v>
      </c>
    </row>
    <row r="23" spans="1:20" ht="72">
      <c r="A23" s="84" t="s">
        <v>36</v>
      </c>
      <c r="B23" s="78" t="s">
        <v>148</v>
      </c>
      <c r="C23" s="78" t="s">
        <v>120</v>
      </c>
      <c r="D23" s="74" t="s">
        <v>213</v>
      </c>
      <c r="E23" s="74" t="s">
        <v>213</v>
      </c>
      <c r="F23" s="79" t="s">
        <v>214</v>
      </c>
      <c r="G23" s="112"/>
      <c r="H23" s="113"/>
      <c r="I23" s="114"/>
      <c r="J23" s="75" t="s">
        <v>249</v>
      </c>
      <c r="K23" s="77" t="s">
        <v>250</v>
      </c>
      <c r="L23" s="13" t="s">
        <v>2</v>
      </c>
      <c r="M23" s="87" t="s">
        <v>2</v>
      </c>
      <c r="N23" s="88" t="s">
        <v>252</v>
      </c>
      <c r="O23" s="88" t="s">
        <v>86</v>
      </c>
      <c r="P23" s="35" t="s">
        <v>303</v>
      </c>
      <c r="Q23" s="37"/>
      <c r="R23" s="38" t="s">
        <v>321</v>
      </c>
      <c r="S23" s="29" t="s">
        <v>311</v>
      </c>
      <c r="T23" s="28">
        <v>44176</v>
      </c>
    </row>
    <row r="24" spans="1:20" ht="72">
      <c r="A24" s="84" t="s">
        <v>36</v>
      </c>
      <c r="B24" s="78" t="s">
        <v>148</v>
      </c>
      <c r="C24" s="78" t="s">
        <v>120</v>
      </c>
      <c r="D24" s="74" t="s">
        <v>150</v>
      </c>
      <c r="E24" s="79" t="s">
        <v>151</v>
      </c>
      <c r="F24" s="79" t="s">
        <v>215</v>
      </c>
      <c r="G24" s="112"/>
      <c r="H24" s="113"/>
      <c r="I24" s="114"/>
      <c r="J24" s="75" t="s">
        <v>255</v>
      </c>
      <c r="K24" s="77" t="s">
        <v>290</v>
      </c>
      <c r="L24" s="13" t="s">
        <v>252</v>
      </c>
      <c r="M24" s="87" t="s">
        <v>2</v>
      </c>
      <c r="N24" s="88" t="s">
        <v>252</v>
      </c>
      <c r="O24" s="88" t="s">
        <v>86</v>
      </c>
      <c r="P24" s="35" t="s">
        <v>304</v>
      </c>
      <c r="Q24" s="37"/>
      <c r="R24" s="38" t="s">
        <v>320</v>
      </c>
      <c r="S24" s="29" t="s">
        <v>311</v>
      </c>
      <c r="T24" s="28">
        <v>44176</v>
      </c>
    </row>
    <row r="25" spans="1:20" ht="84">
      <c r="A25" s="84" t="s">
        <v>36</v>
      </c>
      <c r="B25" s="78" t="s">
        <v>148</v>
      </c>
      <c r="C25" s="78" t="s">
        <v>120</v>
      </c>
      <c r="D25" s="74" t="s">
        <v>150</v>
      </c>
      <c r="E25" s="79" t="s">
        <v>151</v>
      </c>
      <c r="F25" s="79" t="s">
        <v>216</v>
      </c>
      <c r="G25" s="112"/>
      <c r="H25" s="113"/>
      <c r="I25" s="114"/>
      <c r="J25" s="75" t="s">
        <v>270</v>
      </c>
      <c r="K25" s="77" t="s">
        <v>253</v>
      </c>
      <c r="L25" s="13" t="s">
        <v>252</v>
      </c>
      <c r="M25" s="87" t="s">
        <v>2</v>
      </c>
      <c r="N25" s="88" t="s">
        <v>252</v>
      </c>
      <c r="O25" s="88" t="s">
        <v>86</v>
      </c>
      <c r="P25" s="35" t="s">
        <v>305</v>
      </c>
      <c r="Q25" s="37"/>
      <c r="R25" s="38" t="s">
        <v>319</v>
      </c>
      <c r="S25" s="29" t="s">
        <v>311</v>
      </c>
      <c r="T25" s="28">
        <v>44176</v>
      </c>
    </row>
    <row r="26" spans="1:20" ht="84">
      <c r="A26" s="84" t="s">
        <v>36</v>
      </c>
      <c r="B26" s="78" t="s">
        <v>148</v>
      </c>
      <c r="C26" s="78" t="s">
        <v>120</v>
      </c>
      <c r="D26" s="74" t="s">
        <v>150</v>
      </c>
      <c r="E26" s="79" t="s">
        <v>151</v>
      </c>
      <c r="F26" s="79" t="s">
        <v>217</v>
      </c>
      <c r="G26" s="112"/>
      <c r="H26" s="113"/>
      <c r="I26" s="114"/>
      <c r="J26" s="75" t="s">
        <v>251</v>
      </c>
      <c r="K26" s="77" t="s">
        <v>261</v>
      </c>
      <c r="L26" s="13" t="s">
        <v>2</v>
      </c>
      <c r="M26" s="87" t="s">
        <v>2</v>
      </c>
      <c r="N26" s="88" t="s">
        <v>2</v>
      </c>
      <c r="O26" s="13"/>
      <c r="P26" s="35"/>
      <c r="Q26" s="37"/>
      <c r="R26" s="38"/>
      <c r="S26" s="29" t="s">
        <v>311</v>
      </c>
      <c r="T26" s="28">
        <v>44176</v>
      </c>
    </row>
    <row r="27" spans="1:20" ht="36">
      <c r="A27" s="84" t="s">
        <v>36</v>
      </c>
      <c r="B27" s="78" t="s">
        <v>148</v>
      </c>
      <c r="C27" s="78" t="s">
        <v>120</v>
      </c>
      <c r="D27" s="74" t="s">
        <v>150</v>
      </c>
      <c r="E27" s="79" t="s">
        <v>151</v>
      </c>
      <c r="F27" s="79" t="s">
        <v>218</v>
      </c>
      <c r="G27" s="112"/>
      <c r="H27" s="113"/>
      <c r="I27" s="114"/>
      <c r="J27" s="75" t="s">
        <v>257</v>
      </c>
      <c r="K27" s="77" t="s">
        <v>262</v>
      </c>
      <c r="L27" s="13" t="s">
        <v>2</v>
      </c>
      <c r="M27" s="87" t="s">
        <v>2</v>
      </c>
      <c r="N27" s="88" t="s">
        <v>2</v>
      </c>
      <c r="O27" s="13"/>
      <c r="P27" s="35"/>
      <c r="Q27" s="37"/>
      <c r="R27" s="38"/>
      <c r="S27" s="29" t="s">
        <v>311</v>
      </c>
      <c r="T27" s="28">
        <v>44176</v>
      </c>
    </row>
    <row r="28" spans="1:20" ht="48">
      <c r="A28" s="84" t="s">
        <v>36</v>
      </c>
      <c r="B28" s="78" t="s">
        <v>148</v>
      </c>
      <c r="C28" s="78" t="s">
        <v>120</v>
      </c>
      <c r="D28" s="74" t="s">
        <v>150</v>
      </c>
      <c r="E28" s="79" t="s">
        <v>151</v>
      </c>
      <c r="F28" s="79" t="s">
        <v>219</v>
      </c>
      <c r="G28" s="112"/>
      <c r="H28" s="113"/>
      <c r="I28" s="114"/>
      <c r="J28" s="75" t="s">
        <v>254</v>
      </c>
      <c r="K28" s="77" t="s">
        <v>256</v>
      </c>
      <c r="L28" s="13" t="s">
        <v>2</v>
      </c>
      <c r="M28" s="87" t="s">
        <v>2</v>
      </c>
      <c r="N28" s="88" t="s">
        <v>252</v>
      </c>
      <c r="O28" s="88" t="s">
        <v>86</v>
      </c>
      <c r="P28" s="35" t="s">
        <v>306</v>
      </c>
      <c r="Q28" s="37"/>
      <c r="R28" s="38" t="s">
        <v>323</v>
      </c>
      <c r="S28" s="29" t="s">
        <v>311</v>
      </c>
      <c r="T28" s="28">
        <v>44176</v>
      </c>
    </row>
    <row r="29" spans="1:20" ht="60">
      <c r="A29" s="84" t="s">
        <v>36</v>
      </c>
      <c r="B29" s="78" t="s">
        <v>148</v>
      </c>
      <c r="C29" s="78" t="s">
        <v>120</v>
      </c>
      <c r="D29" s="74" t="s">
        <v>150</v>
      </c>
      <c r="E29" s="79" t="s">
        <v>220</v>
      </c>
      <c r="F29" s="79" t="s">
        <v>215</v>
      </c>
      <c r="G29" s="112"/>
      <c r="H29" s="113"/>
      <c r="I29" s="114"/>
      <c r="J29" s="75" t="s">
        <v>271</v>
      </c>
      <c r="K29" s="77" t="s">
        <v>289</v>
      </c>
      <c r="L29" s="13" t="s">
        <v>252</v>
      </c>
      <c r="M29" s="87" t="s">
        <v>252</v>
      </c>
      <c r="N29" s="88" t="s">
        <v>252</v>
      </c>
      <c r="O29" s="30" t="s">
        <v>86</v>
      </c>
      <c r="P29" s="31" t="s">
        <v>308</v>
      </c>
      <c r="Q29" s="27"/>
      <c r="R29" s="28" t="s">
        <v>320</v>
      </c>
      <c r="S29" s="29" t="s">
        <v>311</v>
      </c>
      <c r="T29" s="28">
        <v>44176</v>
      </c>
    </row>
    <row r="30" spans="1:20" ht="84">
      <c r="A30" s="84" t="s">
        <v>36</v>
      </c>
      <c r="B30" s="78" t="s">
        <v>148</v>
      </c>
      <c r="C30" s="78" t="s">
        <v>120</v>
      </c>
      <c r="D30" s="74" t="s">
        <v>150</v>
      </c>
      <c r="E30" s="79" t="s">
        <v>220</v>
      </c>
      <c r="F30" s="79" t="s">
        <v>216</v>
      </c>
      <c r="G30" s="112"/>
      <c r="H30" s="113"/>
      <c r="I30" s="114"/>
      <c r="J30" s="75" t="s">
        <v>272</v>
      </c>
      <c r="K30" s="77" t="s">
        <v>258</v>
      </c>
      <c r="L30" s="13" t="s">
        <v>252</v>
      </c>
      <c r="M30" s="87" t="s">
        <v>252</v>
      </c>
      <c r="N30" s="88" t="s">
        <v>252</v>
      </c>
      <c r="O30" s="88" t="s">
        <v>86</v>
      </c>
      <c r="P30" s="35" t="s">
        <v>313</v>
      </c>
      <c r="Q30" s="27"/>
      <c r="R30" s="28" t="s">
        <v>319</v>
      </c>
      <c r="S30" s="29" t="s">
        <v>311</v>
      </c>
      <c r="T30" s="28">
        <v>44176</v>
      </c>
    </row>
    <row r="31" spans="1:20" s="39" customFormat="1" ht="84">
      <c r="A31" s="84" t="s">
        <v>36</v>
      </c>
      <c r="B31" s="78" t="s">
        <v>148</v>
      </c>
      <c r="C31" s="78" t="s">
        <v>120</v>
      </c>
      <c r="D31" s="74" t="s">
        <v>150</v>
      </c>
      <c r="E31" s="79" t="s">
        <v>220</v>
      </c>
      <c r="F31" s="79" t="s">
        <v>217</v>
      </c>
      <c r="G31" s="112"/>
      <c r="H31" s="113"/>
      <c r="I31" s="114"/>
      <c r="J31" s="75" t="s">
        <v>259</v>
      </c>
      <c r="K31" s="77" t="s">
        <v>260</v>
      </c>
      <c r="L31" s="13" t="s">
        <v>2</v>
      </c>
      <c r="M31" s="87" t="s">
        <v>2</v>
      </c>
      <c r="N31" s="88" t="s">
        <v>2</v>
      </c>
      <c r="O31" s="13"/>
      <c r="P31" s="35"/>
      <c r="Q31" s="37"/>
      <c r="R31" s="38"/>
      <c r="S31" s="29" t="s">
        <v>311</v>
      </c>
      <c r="T31" s="28">
        <v>44176</v>
      </c>
    </row>
    <row r="32" spans="1:20" ht="36">
      <c r="A32" s="84" t="s">
        <v>36</v>
      </c>
      <c r="B32" s="78" t="s">
        <v>148</v>
      </c>
      <c r="C32" s="78" t="s">
        <v>120</v>
      </c>
      <c r="D32" s="74" t="s">
        <v>150</v>
      </c>
      <c r="E32" s="79" t="s">
        <v>220</v>
      </c>
      <c r="F32" s="79" t="s">
        <v>218</v>
      </c>
      <c r="G32" s="112"/>
      <c r="H32" s="113"/>
      <c r="I32" s="114"/>
      <c r="J32" s="75" t="s">
        <v>264</v>
      </c>
      <c r="K32" s="77" t="s">
        <v>263</v>
      </c>
      <c r="L32" s="13" t="s">
        <v>2</v>
      </c>
      <c r="M32" s="87" t="s">
        <v>2</v>
      </c>
      <c r="N32" s="88" t="s">
        <v>2</v>
      </c>
      <c r="O32" s="13"/>
      <c r="P32" s="35"/>
      <c r="Q32" s="37"/>
      <c r="R32" s="38"/>
      <c r="S32" s="29" t="s">
        <v>311</v>
      </c>
      <c r="T32" s="28">
        <v>44176</v>
      </c>
    </row>
    <row r="33" spans="1:20" ht="48">
      <c r="A33" s="84" t="s">
        <v>36</v>
      </c>
      <c r="B33" s="78" t="s">
        <v>148</v>
      </c>
      <c r="C33" s="78" t="s">
        <v>120</v>
      </c>
      <c r="D33" s="74" t="s">
        <v>150</v>
      </c>
      <c r="E33" s="79" t="s">
        <v>220</v>
      </c>
      <c r="F33" s="79" t="s">
        <v>219</v>
      </c>
      <c r="G33" s="112"/>
      <c r="H33" s="113"/>
      <c r="I33" s="114"/>
      <c r="J33" s="75" t="s">
        <v>265</v>
      </c>
      <c r="K33" s="77" t="s">
        <v>266</v>
      </c>
      <c r="L33" s="13" t="s">
        <v>252</v>
      </c>
      <c r="M33" s="87" t="s">
        <v>2</v>
      </c>
      <c r="N33" s="88" t="s">
        <v>2</v>
      </c>
      <c r="O33" s="13"/>
      <c r="P33" s="35"/>
      <c r="Q33" s="37"/>
      <c r="R33" s="38"/>
      <c r="S33" s="29" t="s">
        <v>311</v>
      </c>
      <c r="T33" s="28">
        <v>44176</v>
      </c>
    </row>
    <row r="34" spans="1:20" ht="60">
      <c r="A34" s="84" t="s">
        <v>36</v>
      </c>
      <c r="B34" s="78" t="s">
        <v>148</v>
      </c>
      <c r="C34" s="78" t="s">
        <v>120</v>
      </c>
      <c r="D34" s="74" t="s">
        <v>150</v>
      </c>
      <c r="E34" s="79" t="s">
        <v>221</v>
      </c>
      <c r="F34" s="79" t="s">
        <v>215</v>
      </c>
      <c r="G34" s="112"/>
      <c r="H34" s="113"/>
      <c r="I34" s="114"/>
      <c r="J34" s="75" t="s">
        <v>267</v>
      </c>
      <c r="K34" s="77" t="s">
        <v>288</v>
      </c>
      <c r="L34" s="13" t="s">
        <v>252</v>
      </c>
      <c r="M34" s="87" t="s">
        <v>252</v>
      </c>
      <c r="N34" s="88" t="s">
        <v>252</v>
      </c>
      <c r="O34" s="88" t="s">
        <v>86</v>
      </c>
      <c r="P34" s="35" t="s">
        <v>307</v>
      </c>
      <c r="Q34" s="37"/>
      <c r="R34" s="91" t="s">
        <v>324</v>
      </c>
      <c r="S34" s="29" t="s">
        <v>311</v>
      </c>
      <c r="T34" s="28">
        <v>44176</v>
      </c>
    </row>
    <row r="35" spans="1:20" ht="84">
      <c r="A35" s="84" t="s">
        <v>36</v>
      </c>
      <c r="B35" s="78" t="s">
        <v>148</v>
      </c>
      <c r="C35" s="78" t="s">
        <v>120</v>
      </c>
      <c r="D35" s="74" t="s">
        <v>150</v>
      </c>
      <c r="E35" s="79" t="s">
        <v>221</v>
      </c>
      <c r="F35" s="79" t="s">
        <v>216</v>
      </c>
      <c r="G35" s="112"/>
      <c r="H35" s="113"/>
      <c r="I35" s="114"/>
      <c r="J35" s="75" t="s">
        <v>268</v>
      </c>
      <c r="K35" s="77" t="s">
        <v>269</v>
      </c>
      <c r="L35" s="13" t="s">
        <v>252</v>
      </c>
      <c r="M35" s="87" t="s">
        <v>252</v>
      </c>
      <c r="N35" s="88" t="s">
        <v>252</v>
      </c>
      <c r="O35" s="88" t="s">
        <v>86</v>
      </c>
      <c r="P35" s="35" t="s">
        <v>314</v>
      </c>
      <c r="Q35" s="37"/>
      <c r="R35" s="91" t="s">
        <v>325</v>
      </c>
      <c r="S35" s="29" t="s">
        <v>311</v>
      </c>
      <c r="T35" s="28">
        <v>44176</v>
      </c>
    </row>
    <row r="36" spans="1:20" ht="96">
      <c r="A36" s="84" t="s">
        <v>36</v>
      </c>
      <c r="B36" s="78" t="s">
        <v>148</v>
      </c>
      <c r="C36" s="78" t="s">
        <v>120</v>
      </c>
      <c r="D36" s="74" t="s">
        <v>150</v>
      </c>
      <c r="E36" s="79" t="s">
        <v>221</v>
      </c>
      <c r="F36" s="79" t="s">
        <v>217</v>
      </c>
      <c r="G36" s="112"/>
      <c r="H36" s="113"/>
      <c r="I36" s="114"/>
      <c r="J36" s="75" t="s">
        <v>273</v>
      </c>
      <c r="K36" s="77" t="s">
        <v>274</v>
      </c>
      <c r="L36" s="13" t="s">
        <v>2</v>
      </c>
      <c r="M36" s="87" t="s">
        <v>2</v>
      </c>
      <c r="N36" s="88" t="s">
        <v>2</v>
      </c>
      <c r="O36" s="30"/>
      <c r="P36" s="31"/>
      <c r="Q36" s="27"/>
      <c r="R36" s="28"/>
      <c r="S36" s="29" t="s">
        <v>311</v>
      </c>
      <c r="T36" s="28">
        <v>44176</v>
      </c>
    </row>
    <row r="37" spans="1:20" ht="36">
      <c r="A37" s="84" t="s">
        <v>36</v>
      </c>
      <c r="B37" s="78" t="s">
        <v>148</v>
      </c>
      <c r="C37" s="78" t="s">
        <v>120</v>
      </c>
      <c r="D37" s="74" t="s">
        <v>150</v>
      </c>
      <c r="E37" s="79" t="s">
        <v>221</v>
      </c>
      <c r="F37" s="79" t="s">
        <v>218</v>
      </c>
      <c r="G37" s="112"/>
      <c r="H37" s="113"/>
      <c r="I37" s="114"/>
      <c r="J37" s="75" t="s">
        <v>275</v>
      </c>
      <c r="K37" s="77" t="s">
        <v>276</v>
      </c>
      <c r="L37" s="13" t="s">
        <v>2</v>
      </c>
      <c r="M37" s="87" t="s">
        <v>2</v>
      </c>
      <c r="N37" s="88" t="s">
        <v>2</v>
      </c>
      <c r="O37" s="13"/>
      <c r="P37" s="35"/>
      <c r="Q37" s="27"/>
      <c r="R37" s="28"/>
      <c r="S37" s="29" t="s">
        <v>311</v>
      </c>
      <c r="T37" s="28">
        <v>44176</v>
      </c>
    </row>
    <row r="38" spans="1:20" s="39" customFormat="1" ht="48">
      <c r="A38" s="84" t="s">
        <v>36</v>
      </c>
      <c r="B38" s="78" t="s">
        <v>148</v>
      </c>
      <c r="C38" s="78" t="s">
        <v>120</v>
      </c>
      <c r="D38" s="74" t="s">
        <v>150</v>
      </c>
      <c r="E38" s="79" t="s">
        <v>221</v>
      </c>
      <c r="F38" s="79" t="s">
        <v>219</v>
      </c>
      <c r="G38" s="112"/>
      <c r="H38" s="113"/>
      <c r="I38" s="114"/>
      <c r="J38" s="75" t="s">
        <v>277</v>
      </c>
      <c r="K38" s="77" t="s">
        <v>278</v>
      </c>
      <c r="L38" s="13" t="s">
        <v>2</v>
      </c>
      <c r="M38" s="87" t="s">
        <v>2</v>
      </c>
      <c r="N38" s="88" t="s">
        <v>2</v>
      </c>
      <c r="O38" s="13"/>
      <c r="P38" s="35"/>
      <c r="Q38" s="37"/>
      <c r="R38" s="38"/>
      <c r="S38" s="29" t="s">
        <v>311</v>
      </c>
      <c r="T38" s="28">
        <v>44176</v>
      </c>
    </row>
    <row r="39" spans="1:20" ht="96">
      <c r="A39" s="84" t="s">
        <v>36</v>
      </c>
      <c r="B39" s="78" t="s">
        <v>148</v>
      </c>
      <c r="C39" s="78" t="s">
        <v>120</v>
      </c>
      <c r="D39" s="74" t="s">
        <v>150</v>
      </c>
      <c r="E39" s="79" t="s">
        <v>222</v>
      </c>
      <c r="F39" s="79" t="s">
        <v>217</v>
      </c>
      <c r="G39" s="112"/>
      <c r="H39" s="113"/>
      <c r="I39" s="114"/>
      <c r="J39" s="75" t="s">
        <v>279</v>
      </c>
      <c r="K39" s="77" t="s">
        <v>280</v>
      </c>
      <c r="L39" s="13" t="s">
        <v>252</v>
      </c>
      <c r="M39" s="87" t="s">
        <v>252</v>
      </c>
      <c r="N39" s="87" t="s">
        <v>252</v>
      </c>
      <c r="O39" s="88" t="s">
        <v>316</v>
      </c>
      <c r="P39" s="35" t="s">
        <v>298</v>
      </c>
      <c r="Q39" s="37"/>
      <c r="R39" s="38" t="s">
        <v>326</v>
      </c>
      <c r="S39" s="29" t="s">
        <v>311</v>
      </c>
      <c r="T39" s="28">
        <v>44176</v>
      </c>
    </row>
    <row r="40" spans="1:20" ht="36">
      <c r="A40" s="84" t="s">
        <v>36</v>
      </c>
      <c r="B40" s="78" t="s">
        <v>148</v>
      </c>
      <c r="C40" s="78" t="s">
        <v>120</v>
      </c>
      <c r="D40" s="74" t="s">
        <v>150</v>
      </c>
      <c r="E40" s="79" t="s">
        <v>222</v>
      </c>
      <c r="F40" s="79" t="s">
        <v>218</v>
      </c>
      <c r="G40" s="112"/>
      <c r="H40" s="113"/>
      <c r="I40" s="114"/>
      <c r="J40" s="75" t="s">
        <v>281</v>
      </c>
      <c r="K40" s="77" t="s">
        <v>282</v>
      </c>
      <c r="L40" s="13" t="s">
        <v>252</v>
      </c>
      <c r="M40" s="88" t="s">
        <v>252</v>
      </c>
      <c r="N40" s="88" t="s">
        <v>252</v>
      </c>
      <c r="O40" s="13" t="s">
        <v>317</v>
      </c>
      <c r="P40" s="35" t="s">
        <v>300</v>
      </c>
      <c r="Q40" s="37"/>
      <c r="R40" s="38" t="s">
        <v>328</v>
      </c>
      <c r="S40" s="29" t="s">
        <v>311</v>
      </c>
      <c r="T40" s="28">
        <v>44176</v>
      </c>
    </row>
    <row r="41" spans="1:20" ht="48">
      <c r="A41" s="84" t="s">
        <v>36</v>
      </c>
      <c r="B41" s="78" t="s">
        <v>148</v>
      </c>
      <c r="C41" s="78" t="s">
        <v>120</v>
      </c>
      <c r="D41" s="74" t="s">
        <v>150</v>
      </c>
      <c r="E41" s="79" t="s">
        <v>222</v>
      </c>
      <c r="F41" s="79" t="s">
        <v>219</v>
      </c>
      <c r="G41" s="112"/>
      <c r="H41" s="113"/>
      <c r="I41" s="114"/>
      <c r="J41" s="75" t="s">
        <v>283</v>
      </c>
      <c r="K41" s="77" t="s">
        <v>284</v>
      </c>
      <c r="L41" s="13" t="s">
        <v>2</v>
      </c>
      <c r="M41" s="87" t="s">
        <v>2</v>
      </c>
      <c r="N41" s="88" t="s">
        <v>252</v>
      </c>
      <c r="O41" s="88" t="s">
        <v>86</v>
      </c>
      <c r="P41" s="35" t="s">
        <v>306</v>
      </c>
      <c r="Q41" s="37"/>
      <c r="R41" s="38" t="s">
        <v>323</v>
      </c>
      <c r="S41" s="29" t="s">
        <v>311</v>
      </c>
      <c r="T41" s="28">
        <v>44176</v>
      </c>
    </row>
    <row r="42" spans="1:20" ht="84">
      <c r="A42" s="84" t="s">
        <v>36</v>
      </c>
      <c r="B42" s="78" t="s">
        <v>148</v>
      </c>
      <c r="C42" s="78" t="s">
        <v>120</v>
      </c>
      <c r="D42" s="74" t="s">
        <v>150</v>
      </c>
      <c r="E42" s="79" t="s">
        <v>222</v>
      </c>
      <c r="F42" s="79" t="s">
        <v>223</v>
      </c>
      <c r="G42" s="112"/>
      <c r="H42" s="113"/>
      <c r="I42" s="114"/>
      <c r="J42" s="75" t="s">
        <v>285</v>
      </c>
      <c r="K42" s="77" t="s">
        <v>299</v>
      </c>
      <c r="L42" s="13" t="s">
        <v>2</v>
      </c>
      <c r="M42" s="87" t="s">
        <v>2</v>
      </c>
      <c r="N42" s="88" t="s">
        <v>2</v>
      </c>
      <c r="O42" s="13"/>
      <c r="P42" s="35"/>
      <c r="Q42" s="37"/>
      <c r="R42" s="38"/>
      <c r="S42" s="29" t="s">
        <v>311</v>
      </c>
      <c r="T42" s="28">
        <v>44176</v>
      </c>
    </row>
    <row r="43" spans="1:20" ht="36">
      <c r="A43" s="84" t="s">
        <v>36</v>
      </c>
      <c r="B43" s="78" t="s">
        <v>148</v>
      </c>
      <c r="C43" s="78" t="s">
        <v>120</v>
      </c>
      <c r="D43" s="74" t="s">
        <v>150</v>
      </c>
      <c r="E43" s="79" t="s">
        <v>224</v>
      </c>
      <c r="F43" s="79" t="s">
        <v>217</v>
      </c>
      <c r="G43" s="112"/>
      <c r="H43" s="113"/>
      <c r="I43" s="114"/>
      <c r="J43" s="75" t="s">
        <v>286</v>
      </c>
      <c r="K43" s="77" t="s">
        <v>287</v>
      </c>
      <c r="L43" s="88" t="s">
        <v>2</v>
      </c>
      <c r="M43" s="87" t="s">
        <v>2</v>
      </c>
      <c r="N43" s="88" t="s">
        <v>2</v>
      </c>
      <c r="O43" s="88"/>
      <c r="P43" s="35"/>
      <c r="Q43" s="37"/>
      <c r="R43" s="38"/>
      <c r="S43" s="29" t="s">
        <v>311</v>
      </c>
      <c r="T43" s="28">
        <v>44176</v>
      </c>
    </row>
  </sheetData>
  <mergeCells count="49">
    <mergeCell ref="G43:I43"/>
    <mergeCell ref="G33:I33"/>
    <mergeCell ref="G35:I35"/>
    <mergeCell ref="G34:I34"/>
    <mergeCell ref="G22:I22"/>
    <mergeCell ref="G23:I23"/>
    <mergeCell ref="G24:I24"/>
    <mergeCell ref="G25:I25"/>
    <mergeCell ref="G26:I26"/>
    <mergeCell ref="G27:I27"/>
    <mergeCell ref="G28:I28"/>
    <mergeCell ref="G29:I29"/>
    <mergeCell ref="G30:I30"/>
    <mergeCell ref="G39:I39"/>
    <mergeCell ref="G40:I40"/>
    <mergeCell ref="G41:I41"/>
    <mergeCell ref="S9:S10"/>
    <mergeCell ref="G11:I11"/>
    <mergeCell ref="G12:I12"/>
    <mergeCell ref="G13:I13"/>
    <mergeCell ref="G14:I14"/>
    <mergeCell ref="G15:I15"/>
    <mergeCell ref="G16:I16"/>
    <mergeCell ref="G17:I17"/>
    <mergeCell ref="G18:I18"/>
    <mergeCell ref="G19:I19"/>
    <mergeCell ref="G20:I20"/>
    <mergeCell ref="G36:I36"/>
    <mergeCell ref="G37:I37"/>
    <mergeCell ref="G38:I38"/>
    <mergeCell ref="G31:I31"/>
    <mergeCell ref="G32:I32"/>
    <mergeCell ref="G21:I21"/>
    <mergeCell ref="G42:I42"/>
    <mergeCell ref="T9:T10"/>
    <mergeCell ref="A1:K1"/>
    <mergeCell ref="A9:A10"/>
    <mergeCell ref="B9:B10"/>
    <mergeCell ref="C9:C10"/>
    <mergeCell ref="D9:D10"/>
    <mergeCell ref="E9:E10"/>
    <mergeCell ref="F9:F10"/>
    <mergeCell ref="G9:I10"/>
    <mergeCell ref="J9:J10"/>
    <mergeCell ref="K9:K10"/>
    <mergeCell ref="L9:N9"/>
    <mergeCell ref="O9:O10"/>
    <mergeCell ref="P9:P10"/>
    <mergeCell ref="R9:R10"/>
  </mergeCells>
  <phoneticPr fontId="10" type="noConversion"/>
  <dataValidations count="2">
    <dataValidation type="list" allowBlank="1" showInputMessage="1" showErrorMessage="1" sqref="A11:A43" xr:uid="{00000000-0002-0000-0500-000001000000}">
      <formula1>"기능 적합성,실행 효율성,호환성,신뢰성,이식성,보안성,사용성"</formula1>
    </dataValidation>
    <dataValidation type="list" allowBlank="1" showInputMessage="1" showErrorMessage="1" sqref="L11:N43" xr:uid="{00000000-0002-0000-0500-000000000000}">
      <formula1>$E$3:$H$3</formula1>
    </dataValidation>
  </dataValidations>
  <hyperlinks>
    <hyperlink ref="P8" r:id="rId1" display="http://1.234.11.213/admin/support/popupMng" xr:uid="{00000000-0004-0000-0500-000000000000}"/>
  </hyperlinks>
  <pageMargins left="0.7" right="0.7" top="0.75" bottom="0.75" header="0.3" footer="0.3"/>
  <pageSetup paperSize="9" orientation="portrait"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3"/>
  <sheetViews>
    <sheetView showGridLines="0" topLeftCell="A5" workbookViewId="0">
      <selection activeCell="D24" sqref="D24"/>
    </sheetView>
  </sheetViews>
  <sheetFormatPr defaultColWidth="9.28515625" defaultRowHeight="13.5"/>
  <cols>
    <col min="1" max="1" width="19.7109375" style="63" customWidth="1"/>
    <col min="2" max="2" width="43.28515625" style="63" customWidth="1"/>
    <col min="3" max="3" width="74.140625" style="63" customWidth="1"/>
    <col min="4" max="4" width="15" style="63" customWidth="1"/>
    <col min="5" max="16384" width="9.28515625" style="63"/>
  </cols>
  <sheetData>
    <row r="1" spans="1:4" s="61" customFormat="1" ht="27" customHeight="1">
      <c r="A1" s="60" t="s">
        <v>81</v>
      </c>
    </row>
    <row r="2" spans="1:4" ht="23.25" customHeight="1">
      <c r="A2" s="62" t="s">
        <v>33</v>
      </c>
      <c r="B2" s="62" t="s">
        <v>34</v>
      </c>
      <c r="C2" s="62" t="s">
        <v>35</v>
      </c>
      <c r="D2" s="62" t="s">
        <v>80</v>
      </c>
    </row>
    <row r="3" spans="1:4">
      <c r="A3" s="115" t="s">
        <v>36</v>
      </c>
      <c r="B3" s="66" t="s">
        <v>37</v>
      </c>
      <c r="C3" s="64" t="s">
        <v>38</v>
      </c>
      <c r="D3" s="65"/>
    </row>
    <row r="4" spans="1:4">
      <c r="A4" s="116"/>
      <c r="B4" s="66" t="s">
        <v>39</v>
      </c>
      <c r="C4" s="64" t="s">
        <v>40</v>
      </c>
      <c r="D4" s="65"/>
    </row>
    <row r="5" spans="1:4">
      <c r="A5" s="115" t="s">
        <v>41</v>
      </c>
      <c r="B5" s="66" t="s">
        <v>42</v>
      </c>
      <c r="C5" s="64" t="s">
        <v>43</v>
      </c>
      <c r="D5" s="65"/>
    </row>
    <row r="6" spans="1:4">
      <c r="A6" s="117"/>
      <c r="B6" s="66" t="s">
        <v>44</v>
      </c>
      <c r="C6" s="64" t="s">
        <v>45</v>
      </c>
      <c r="D6" s="65"/>
    </row>
    <row r="7" spans="1:4" ht="27">
      <c r="A7" s="116"/>
      <c r="B7" s="66" t="s">
        <v>46</v>
      </c>
      <c r="C7" s="64" t="s">
        <v>47</v>
      </c>
      <c r="D7" s="65"/>
    </row>
    <row r="8" spans="1:4" ht="27">
      <c r="A8" s="115" t="s">
        <v>24</v>
      </c>
      <c r="B8" s="66" t="s">
        <v>48</v>
      </c>
      <c r="C8" s="64" t="s">
        <v>49</v>
      </c>
      <c r="D8" s="65"/>
    </row>
    <row r="9" spans="1:4" ht="27">
      <c r="A9" s="117"/>
      <c r="B9" s="66" t="s">
        <v>50</v>
      </c>
      <c r="C9" s="64" t="s">
        <v>51</v>
      </c>
      <c r="D9" s="65"/>
    </row>
    <row r="10" spans="1:4">
      <c r="A10" s="116"/>
      <c r="B10" s="66" t="s">
        <v>52</v>
      </c>
      <c r="C10" s="64" t="s">
        <v>53</v>
      </c>
      <c r="D10" s="65"/>
    </row>
    <row r="11" spans="1:4">
      <c r="A11" s="115" t="s">
        <v>26</v>
      </c>
      <c r="B11" s="66" t="s">
        <v>54</v>
      </c>
      <c r="C11" s="64" t="s">
        <v>55</v>
      </c>
      <c r="D11" s="64"/>
    </row>
    <row r="12" spans="1:4">
      <c r="A12" s="117"/>
      <c r="B12" s="66" t="s">
        <v>56</v>
      </c>
      <c r="C12" s="64" t="s">
        <v>57</v>
      </c>
      <c r="D12" s="64"/>
    </row>
    <row r="13" spans="1:4" ht="27">
      <c r="A13" s="117"/>
      <c r="B13" s="66" t="s">
        <v>58</v>
      </c>
      <c r="C13" s="64" t="s">
        <v>59</v>
      </c>
      <c r="D13" s="64"/>
    </row>
    <row r="14" spans="1:4">
      <c r="A14" s="116"/>
      <c r="B14" s="66" t="s">
        <v>60</v>
      </c>
      <c r="C14" s="64" t="s">
        <v>61</v>
      </c>
      <c r="D14" s="64"/>
    </row>
    <row r="15" spans="1:4" ht="27">
      <c r="A15" s="115" t="s">
        <v>28</v>
      </c>
      <c r="B15" s="66" t="s">
        <v>62</v>
      </c>
      <c r="C15" s="64" t="s">
        <v>63</v>
      </c>
      <c r="D15" s="64"/>
    </row>
    <row r="16" spans="1:4">
      <c r="A16" s="116"/>
      <c r="B16" s="66" t="s">
        <v>64</v>
      </c>
      <c r="C16" s="64" t="s">
        <v>65</v>
      </c>
      <c r="D16" s="64"/>
    </row>
    <row r="17" spans="1:4">
      <c r="A17" s="115" t="s">
        <v>66</v>
      </c>
      <c r="B17" s="66" t="s">
        <v>67</v>
      </c>
      <c r="C17" s="64" t="s">
        <v>68</v>
      </c>
      <c r="D17" s="64"/>
    </row>
    <row r="18" spans="1:4" ht="27">
      <c r="A18" s="117"/>
      <c r="B18" s="66" t="s">
        <v>69</v>
      </c>
      <c r="C18" s="64" t="s">
        <v>70</v>
      </c>
      <c r="D18" s="64"/>
    </row>
    <row r="19" spans="1:4">
      <c r="A19" s="117"/>
      <c r="B19" s="66" t="s">
        <v>71</v>
      </c>
      <c r="C19" s="64" t="s">
        <v>72</v>
      </c>
      <c r="D19" s="64"/>
    </row>
    <row r="20" spans="1:4" ht="27">
      <c r="A20" s="117"/>
      <c r="B20" s="66" t="s">
        <v>73</v>
      </c>
      <c r="C20" s="64" t="s">
        <v>74</v>
      </c>
      <c r="D20" s="64"/>
    </row>
    <row r="21" spans="1:4">
      <c r="A21" s="116"/>
      <c r="B21" s="66" t="s">
        <v>75</v>
      </c>
      <c r="C21" s="64" t="s">
        <v>76</v>
      </c>
      <c r="D21" s="64"/>
    </row>
    <row r="22" spans="1:4" ht="27">
      <c r="A22" s="115" t="s">
        <v>30</v>
      </c>
      <c r="B22" s="66" t="s">
        <v>115</v>
      </c>
      <c r="C22" s="64" t="s">
        <v>77</v>
      </c>
      <c r="D22" s="64"/>
    </row>
    <row r="23" spans="1:4">
      <c r="A23" s="116"/>
      <c r="B23" s="66" t="s">
        <v>78</v>
      </c>
      <c r="C23" s="64" t="s">
        <v>79</v>
      </c>
      <c r="D23" s="64"/>
    </row>
  </sheetData>
  <mergeCells count="7">
    <mergeCell ref="A22:A23"/>
    <mergeCell ref="A15:A16"/>
    <mergeCell ref="A3:A4"/>
    <mergeCell ref="A5:A7"/>
    <mergeCell ref="A8:A10"/>
    <mergeCell ref="A11:A14"/>
    <mergeCell ref="A17:A21"/>
  </mergeCells>
  <phoneticPr fontId="10"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9"/>
  <sheetViews>
    <sheetView showGridLines="0" workbookViewId="0">
      <selection activeCell="D24" sqref="D24"/>
    </sheetView>
  </sheetViews>
  <sheetFormatPr defaultColWidth="9.28515625" defaultRowHeight="13.5"/>
  <cols>
    <col min="1" max="1" width="26.42578125" style="63" customWidth="1"/>
    <col min="2" max="2" width="67.140625" style="63" customWidth="1"/>
    <col min="3" max="3" width="61.28515625" style="63" customWidth="1"/>
    <col min="4" max="4" width="37.7109375" style="63" customWidth="1"/>
    <col min="5" max="16384" width="9.28515625" style="63"/>
  </cols>
  <sheetData>
    <row r="1" spans="1:2" ht="31.5" customHeight="1">
      <c r="A1" s="60" t="s">
        <v>88</v>
      </c>
    </row>
    <row r="2" spans="1:2">
      <c r="A2" s="67" t="s">
        <v>3</v>
      </c>
      <c r="B2" s="68" t="s">
        <v>82</v>
      </c>
    </row>
    <row r="3" spans="1:2" ht="37.5" customHeight="1">
      <c r="A3" s="69" t="s">
        <v>83</v>
      </c>
      <c r="B3" s="64" t="s">
        <v>116</v>
      </c>
    </row>
    <row r="4" spans="1:2" ht="44.25" customHeight="1">
      <c r="A4" s="69" t="s">
        <v>84</v>
      </c>
      <c r="B4" s="64" t="s">
        <v>85</v>
      </c>
    </row>
    <row r="5" spans="1:2" ht="49.5" customHeight="1">
      <c r="A5" s="69" t="s">
        <v>318</v>
      </c>
      <c r="B5" s="64" t="s">
        <v>87</v>
      </c>
    </row>
    <row r="6" spans="1:2" ht="41.25" customHeight="1">
      <c r="A6" s="69" t="s">
        <v>316</v>
      </c>
      <c r="B6" s="64" t="s">
        <v>117</v>
      </c>
    </row>
    <row r="7" spans="1:2" ht="51" customHeight="1">
      <c r="A7" s="69" t="s">
        <v>317</v>
      </c>
      <c r="B7" s="64" t="s">
        <v>315</v>
      </c>
    </row>
    <row r="9" spans="1:2">
      <c r="A9" s="70" t="s">
        <v>101</v>
      </c>
      <c r="B9" s="71">
        <v>12345</v>
      </c>
    </row>
  </sheetData>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7</vt:i4>
      </vt:variant>
      <vt:variant>
        <vt:lpstr>이름 지정된 범위</vt:lpstr>
      </vt:variant>
      <vt:variant>
        <vt:i4>2</vt:i4>
      </vt:variant>
    </vt:vector>
  </HeadingPairs>
  <TitlesOfParts>
    <vt:vector size="9" baseType="lpstr">
      <vt:lpstr>표지</vt:lpstr>
      <vt:lpstr>제개정이력</vt:lpstr>
      <vt:lpstr>통계</vt:lpstr>
      <vt:lpstr>Web User</vt:lpstr>
      <vt:lpstr>Web Admin</vt:lpstr>
      <vt:lpstr>품질기준참고</vt:lpstr>
      <vt:lpstr>Defect참고</vt:lpstr>
      <vt:lpstr>제개정이력!Print_Area</vt:lpstr>
      <vt:lpstr>표지!Print_Area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1109649</dc:creator>
  <cp:lastModifiedBy>CHOIDONGYOUNG</cp:lastModifiedBy>
  <cp:lastPrinted>2017-09-08T07:42:34Z</cp:lastPrinted>
  <dcterms:created xsi:type="dcterms:W3CDTF">2014-10-13T02:21:29Z</dcterms:created>
  <dcterms:modified xsi:type="dcterms:W3CDTF">2022-10-21T08:02:59Z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2eafbaf0-9cf2-4284-a65d-6041ddea6bb5</vt:lpwstr>
  </property>
</Properties>
</file>