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60" yWindow="720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32" i="1"/>
  <c r="C32"/>
  <c r="D32"/>
  <c r="E32"/>
  <c r="B33"/>
  <c r="C33"/>
  <c r="D33"/>
  <c r="E33"/>
  <c r="B34"/>
  <c r="C34"/>
  <c r="D34"/>
  <c r="E34"/>
  <c r="B35"/>
  <c r="C35"/>
  <c r="D35"/>
  <c r="E35"/>
  <c r="B36"/>
  <c r="C36"/>
  <c r="D36"/>
  <c r="E36"/>
  <c r="B37"/>
  <c r="C37"/>
  <c r="D37"/>
  <c r="E37"/>
  <c r="C31"/>
  <c r="D31"/>
  <c r="E31"/>
  <c r="B31"/>
  <c r="B69"/>
  <c r="A32"/>
  <c r="A33" s="1"/>
  <c r="A34" s="1"/>
  <c r="A35" s="1"/>
  <c r="A36" s="1"/>
  <c r="A37" s="1"/>
  <c r="B23"/>
  <c r="A69"/>
  <c r="A70" s="1"/>
  <c r="A71" s="1"/>
  <c r="A72" s="1"/>
  <c r="B72" s="1"/>
  <c r="E69"/>
  <c r="E70" s="1"/>
  <c r="E71" s="1"/>
  <c r="E72" s="1"/>
  <c r="F72" s="1"/>
  <c r="E64"/>
  <c r="E65" s="1"/>
  <c r="E66" s="1"/>
  <c r="E67" s="1"/>
  <c r="H67" s="1"/>
  <c r="A64"/>
  <c r="A65" s="1"/>
  <c r="A66" s="1"/>
  <c r="A67" s="1"/>
  <c r="D51"/>
  <c r="D52" s="1"/>
  <c r="D53" s="1"/>
  <c r="D54" s="1"/>
  <c r="D55" s="1"/>
  <c r="D56" s="1"/>
  <c r="E56" s="1"/>
  <c r="E50"/>
  <c r="A52"/>
  <c r="A53" s="1"/>
  <c r="A54" s="1"/>
  <c r="A55" s="1"/>
  <c r="A56" s="1"/>
  <c r="B56" s="1"/>
  <c r="A51"/>
  <c r="B51" s="1"/>
  <c r="B50"/>
  <c r="G69" l="1"/>
  <c r="H64"/>
  <c r="C69"/>
  <c r="F69"/>
  <c r="B71"/>
  <c r="C72"/>
  <c r="C70"/>
  <c r="B70"/>
  <c r="C71"/>
  <c r="G71"/>
  <c r="F71"/>
  <c r="H65"/>
  <c r="H66"/>
  <c r="G72"/>
  <c r="G70"/>
  <c r="F70"/>
  <c r="B53"/>
  <c r="E55"/>
  <c r="E53"/>
  <c r="E51"/>
  <c r="B55"/>
  <c r="B54"/>
  <c r="B52"/>
  <c r="E54"/>
  <c r="E52"/>
  <c r="A24" l="1"/>
  <c r="B24" s="1"/>
  <c r="A7" l="1"/>
  <c r="A8" s="1"/>
  <c r="B6"/>
  <c r="B7" l="1"/>
  <c r="A9"/>
  <c r="B8"/>
  <c r="A10" l="1"/>
  <c r="B9"/>
  <c r="A11" l="1"/>
  <c r="B10"/>
  <c r="B11" l="1"/>
  <c r="A12"/>
  <c r="B12" s="1"/>
  <c r="A25"/>
  <c r="B25"/>
  <c r="A26"/>
  <c r="B26" s="1"/>
  <c r="A27"/>
  <c r="B27" s="1"/>
  <c r="A28" l="1"/>
  <c r="A29" l="1"/>
  <c r="B29" s="1"/>
  <c r="B28"/>
</calcChain>
</file>

<file path=xl/sharedStrings.xml><?xml version="1.0" encoding="utf-8"?>
<sst xmlns="http://schemas.openxmlformats.org/spreadsheetml/2006/main" count="35" uniqueCount="19">
  <si>
    <t>AMD Athlon 3800+</t>
  </si>
  <si>
    <t>Число ядер</t>
  </si>
  <si>
    <t>Частота ядра</t>
  </si>
  <si>
    <t>Число частиц</t>
  </si>
  <si>
    <t>Теоретический фпс</t>
  </si>
  <si>
    <t>OpenCL</t>
  </si>
  <si>
    <t>OpenMP VS C++</t>
  </si>
  <si>
    <t>OpenMP Intel C++</t>
  </si>
  <si>
    <t>Intel Core2Duo E8200</t>
  </si>
  <si>
    <t>MS</t>
  </si>
  <si>
    <t>Intel (жжот)</t>
  </si>
  <si>
    <t>G80</t>
  </si>
  <si>
    <t>G92</t>
  </si>
  <si>
    <t>ATI Radeon HD4890</t>
  </si>
  <si>
    <t>Shaders</t>
  </si>
  <si>
    <t>Nvidia Quadro FX5600</t>
  </si>
  <si>
    <t>Cuda</t>
  </si>
  <si>
    <t>FPS</t>
  </si>
  <si>
    <t>GFLOPS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</si>
</sst>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AMD Athlon 3800+</a:t>
            </a:r>
          </a:p>
        </c:rich>
      </c:tx>
      <c:layout/>
    </c:title>
    <c:plotArea>
      <c:layout/>
      <c:barChart>
        <c:barDir val="col"/>
        <c:grouping val="clustered"/>
        <c:ser>
          <c:idx val="3"/>
          <c:order val="0"/>
          <c:tx>
            <c:v>Теоретический фпс</c:v>
          </c:tx>
          <c:val>
            <c:numRef>
              <c:f>Лист1!$B$6:$B$12</c:f>
              <c:numCache>
                <c:formatCode>General</c:formatCode>
                <c:ptCount val="7"/>
                <c:pt idx="0">
                  <c:v>6134.033203125</c:v>
                </c:pt>
                <c:pt idx="1">
                  <c:v>1533.50830078125</c:v>
                </c:pt>
                <c:pt idx="2">
                  <c:v>383.3770751953125</c:v>
                </c:pt>
                <c:pt idx="3">
                  <c:v>95.844268798828125</c:v>
                </c:pt>
                <c:pt idx="4">
                  <c:v>23.961067199707031</c:v>
                </c:pt>
                <c:pt idx="5">
                  <c:v>5.9902667999267578</c:v>
                </c:pt>
                <c:pt idx="6">
                  <c:v>1.4975666999816895</c:v>
                </c:pt>
              </c:numCache>
            </c:numRef>
          </c:val>
        </c:ser>
        <c:ser>
          <c:idx val="2"/>
          <c:order val="1"/>
          <c:tx>
            <c:v>Intel</c:v>
          </c:tx>
          <c:cat>
            <c:numRef>
              <c:f>Лист1!$A$6:$A$12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Лист1!$E$6:$E$12</c:f>
              <c:numCache>
                <c:formatCode>General</c:formatCode>
                <c:ptCount val="7"/>
                <c:pt idx="0">
                  <c:v>1225.5</c:v>
                </c:pt>
                <c:pt idx="1">
                  <c:v>312.2</c:v>
                </c:pt>
                <c:pt idx="2">
                  <c:v>79.2</c:v>
                </c:pt>
                <c:pt idx="3">
                  <c:v>20</c:v>
                </c:pt>
                <c:pt idx="4">
                  <c:v>5</c:v>
                </c:pt>
                <c:pt idx="5" formatCode="0.00">
                  <c:v>1.2</c:v>
                </c:pt>
                <c:pt idx="6">
                  <c:v>0.3</c:v>
                </c:pt>
              </c:numCache>
            </c:numRef>
          </c:val>
        </c:ser>
        <c:ser>
          <c:idx val="1"/>
          <c:order val="2"/>
          <c:tx>
            <c:v>MS</c:v>
          </c:tx>
          <c:cat>
            <c:numRef>
              <c:f>Лист1!$A$6:$A$12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Лист1!$D$6:$D$12</c:f>
              <c:numCache>
                <c:formatCode>General</c:formatCode>
                <c:ptCount val="7"/>
                <c:pt idx="0">
                  <c:v>204.6</c:v>
                </c:pt>
                <c:pt idx="1">
                  <c:v>52.1</c:v>
                </c:pt>
                <c:pt idx="2">
                  <c:v>13</c:v>
                </c:pt>
                <c:pt idx="3">
                  <c:v>3.2</c:v>
                </c:pt>
                <c:pt idx="4">
                  <c:v>0.8</c:v>
                </c:pt>
                <c:pt idx="5">
                  <c:v>0.2</c:v>
                </c:pt>
                <c:pt idx="6">
                  <c:v>0</c:v>
                </c:pt>
              </c:numCache>
            </c:numRef>
          </c:val>
        </c:ser>
        <c:ser>
          <c:idx val="0"/>
          <c:order val="3"/>
          <c:tx>
            <c:v>OpenCL</c:v>
          </c:tx>
          <c:cat>
            <c:numRef>
              <c:f>Лист1!$A$6:$A$12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Лист1!$C$6:$C$12</c:f>
              <c:numCache>
                <c:formatCode>General</c:formatCode>
                <c:ptCount val="7"/>
                <c:pt idx="0">
                  <c:v>556.20000000000005</c:v>
                </c:pt>
                <c:pt idx="1">
                  <c:v>158.30000000000001</c:v>
                </c:pt>
                <c:pt idx="2">
                  <c:v>40.299999999999997</c:v>
                </c:pt>
                <c:pt idx="3">
                  <c:v>11.1</c:v>
                </c:pt>
                <c:pt idx="4" formatCode="0.00">
                  <c:v>2.8</c:v>
                </c:pt>
                <c:pt idx="5">
                  <c:v>0.7</c:v>
                </c:pt>
                <c:pt idx="6">
                  <c:v>0.2</c:v>
                </c:pt>
              </c:numCache>
            </c:numRef>
          </c:val>
        </c:ser>
        <c:axId val="52926336"/>
        <c:axId val="52945280"/>
      </c:barChart>
      <c:catAx>
        <c:axId val="5292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945280"/>
        <c:crosses val="autoZero"/>
        <c:auto val="1"/>
        <c:lblAlgn val="ctr"/>
        <c:lblOffset val="100"/>
      </c:catAx>
      <c:valAx>
        <c:axId val="52945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FPS</a:t>
                </a:r>
              </a:p>
            </c:rich>
          </c:tx>
          <c:layout/>
        </c:title>
        <c:numFmt formatCode="General" sourceLinked="1"/>
        <c:tickLblPos val="nextTo"/>
        <c:crossAx val="52926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Intel E8200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Лист1!$B$22</c:f>
              <c:strCache>
                <c:ptCount val="1"/>
                <c:pt idx="0">
                  <c:v>Теоретический фпс</c:v>
                </c:pt>
              </c:strCache>
            </c:strRef>
          </c:tx>
          <c:cat>
            <c:numRef>
              <c:f>Лист1!$A$23:$A$29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Лист1!$B$23:$B$29</c:f>
              <c:numCache>
                <c:formatCode>General</c:formatCode>
                <c:ptCount val="7"/>
                <c:pt idx="0">
                  <c:v>8139.0380859375</c:v>
                </c:pt>
                <c:pt idx="1">
                  <c:v>2034.759521484375</c:v>
                </c:pt>
                <c:pt idx="2">
                  <c:v>508.68988037109375</c:v>
                </c:pt>
                <c:pt idx="3">
                  <c:v>127.17247009277344</c:v>
                </c:pt>
                <c:pt idx="4">
                  <c:v>31.793117523193359</c:v>
                </c:pt>
                <c:pt idx="5">
                  <c:v>7.9482793807983398</c:v>
                </c:pt>
                <c:pt idx="6">
                  <c:v>1.987069845199585</c:v>
                </c:pt>
              </c:numCache>
            </c:numRef>
          </c:val>
          <c:bubble3D val="1"/>
        </c:ser>
        <c:ser>
          <c:idx val="3"/>
          <c:order val="1"/>
          <c:tx>
            <c:strRef>
              <c:f>Лист1!$E$22</c:f>
              <c:strCache>
                <c:ptCount val="1"/>
                <c:pt idx="0">
                  <c:v>Intel (жжот)</c:v>
                </c:pt>
              </c:strCache>
            </c:strRef>
          </c:tx>
          <c:cat>
            <c:numRef>
              <c:f>Лист1!$A$23:$A$29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Лист1!$E$23:$E$29</c:f>
              <c:numCache>
                <c:formatCode>General</c:formatCode>
                <c:ptCount val="7"/>
                <c:pt idx="0">
                  <c:v>6712.6</c:v>
                </c:pt>
                <c:pt idx="1">
                  <c:v>1719.3</c:v>
                </c:pt>
                <c:pt idx="2">
                  <c:v>440.5</c:v>
                </c:pt>
                <c:pt idx="3">
                  <c:v>110.2</c:v>
                </c:pt>
                <c:pt idx="4">
                  <c:v>27.6</c:v>
                </c:pt>
                <c:pt idx="5">
                  <c:v>7</c:v>
                </c:pt>
                <c:pt idx="6">
                  <c:v>1.75</c:v>
                </c:pt>
              </c:numCache>
            </c:numRef>
          </c:val>
          <c:bubble3D val="1"/>
        </c:ser>
        <c:ser>
          <c:idx val="2"/>
          <c:order val="2"/>
          <c:tx>
            <c:strRef>
              <c:f>Лист1!$D$22</c:f>
              <c:strCache>
                <c:ptCount val="1"/>
                <c:pt idx="0">
                  <c:v>MS</c:v>
                </c:pt>
              </c:strCache>
            </c:strRef>
          </c:tx>
          <c:cat>
            <c:numRef>
              <c:f>Лист1!$A$23:$A$29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Лист1!$D$23:$D$29</c:f>
              <c:numCache>
                <c:formatCode>General</c:formatCode>
                <c:ptCount val="7"/>
                <c:pt idx="0">
                  <c:v>993.6</c:v>
                </c:pt>
                <c:pt idx="1">
                  <c:v>252.4</c:v>
                </c:pt>
                <c:pt idx="2">
                  <c:v>63.2</c:v>
                </c:pt>
                <c:pt idx="3">
                  <c:v>15.5</c:v>
                </c:pt>
                <c:pt idx="4">
                  <c:v>4</c:v>
                </c:pt>
                <c:pt idx="5">
                  <c:v>1</c:v>
                </c:pt>
                <c:pt idx="6">
                  <c:v>0.25</c:v>
                </c:pt>
              </c:numCache>
            </c:numRef>
          </c:val>
          <c:bubble3D val="1"/>
        </c:ser>
        <c:ser>
          <c:idx val="1"/>
          <c:order val="3"/>
          <c:tx>
            <c:strRef>
              <c:f>Лист1!$C$22</c:f>
              <c:strCache>
                <c:ptCount val="1"/>
                <c:pt idx="0">
                  <c:v>OpenCL</c:v>
                </c:pt>
              </c:strCache>
            </c:strRef>
          </c:tx>
          <c:cat>
            <c:numRef>
              <c:f>Лист1!$A$23:$A$29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Лист1!$C$23:$C$29</c:f>
              <c:numCache>
                <c:formatCode>General</c:formatCode>
                <c:ptCount val="7"/>
                <c:pt idx="0">
                  <c:v>899.2</c:v>
                </c:pt>
                <c:pt idx="1">
                  <c:v>240.8</c:v>
                </c:pt>
                <c:pt idx="2">
                  <c:v>62</c:v>
                </c:pt>
                <c:pt idx="3">
                  <c:v>15.6</c:v>
                </c:pt>
                <c:pt idx="4">
                  <c:v>3.8</c:v>
                </c:pt>
                <c:pt idx="5">
                  <c:v>1</c:v>
                </c:pt>
                <c:pt idx="6">
                  <c:v>0.25</c:v>
                </c:pt>
              </c:numCache>
            </c:numRef>
          </c:val>
          <c:bubble3D val="1"/>
        </c:ser>
        <c:axId val="52992640"/>
        <c:axId val="52998912"/>
      </c:barChart>
      <c:catAx>
        <c:axId val="52992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Particles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52998912"/>
        <c:crosses val="autoZero"/>
        <c:auto val="1"/>
        <c:lblAlgn val="ctr"/>
        <c:lblOffset val="100"/>
      </c:catAx>
      <c:valAx>
        <c:axId val="52998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52992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76200</xdr:rowOff>
    </xdr:from>
    <xdr:to>
      <xdr:col>14</xdr:col>
      <xdr:colOff>200025</xdr:colOff>
      <xdr:row>17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18</xdr:row>
      <xdr:rowOff>104774</xdr:rowOff>
    </xdr:from>
    <xdr:to>
      <xdr:col>14</xdr:col>
      <xdr:colOff>190500</xdr:colOff>
      <xdr:row>32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2"/>
  <sheetViews>
    <sheetView tabSelected="1" topLeftCell="A10" workbookViewId="0">
      <selection activeCell="E28" sqref="E28"/>
    </sheetView>
  </sheetViews>
  <sheetFormatPr defaultRowHeight="15"/>
  <cols>
    <col min="1" max="1" width="13" customWidth="1"/>
    <col min="2" max="2" width="25.42578125" customWidth="1"/>
    <col min="3" max="3" width="13" customWidth="1"/>
    <col min="4" max="4" width="15.85546875" customWidth="1"/>
    <col min="5" max="5" width="18.7109375" customWidth="1"/>
  </cols>
  <sheetData>
    <row r="1" spans="1:5">
      <c r="A1" s="16" t="s">
        <v>0</v>
      </c>
      <c r="B1" s="16"/>
      <c r="C1" s="4"/>
      <c r="D1" s="4"/>
    </row>
    <row r="2" spans="1:5">
      <c r="A2" s="1" t="s">
        <v>1</v>
      </c>
      <c r="B2" s="1" t="s">
        <v>2</v>
      </c>
    </row>
    <row r="3" spans="1:5">
      <c r="A3" s="2">
        <v>2</v>
      </c>
      <c r="B3" s="2">
        <v>2010</v>
      </c>
    </row>
    <row r="5" spans="1:5">
      <c r="A5" s="1" t="s">
        <v>3</v>
      </c>
      <c r="B5" s="1" t="s">
        <v>4</v>
      </c>
      <c r="C5" s="6" t="s">
        <v>5</v>
      </c>
      <c r="D5" s="1" t="s">
        <v>6</v>
      </c>
      <c r="E5" s="1" t="s">
        <v>7</v>
      </c>
    </row>
    <row r="6" spans="1:5">
      <c r="A6" s="2">
        <v>256</v>
      </c>
      <c r="B6" s="2">
        <f>$A$3*$B$3*1000000/(A6*A6*10)</f>
        <v>6134.033203125</v>
      </c>
      <c r="C6" s="2">
        <v>556.20000000000005</v>
      </c>
      <c r="D6" s="2">
        <v>204.6</v>
      </c>
      <c r="E6" s="2">
        <v>1225.5</v>
      </c>
    </row>
    <row r="7" spans="1:5">
      <c r="A7" s="2">
        <f t="shared" ref="A7:A12" si="0">A6*2</f>
        <v>512</v>
      </c>
      <c r="B7" s="2">
        <f t="shared" ref="B7:B12" si="1">$A$3*$B$3*1000000/(A7*A7*10)</f>
        <v>1533.50830078125</v>
      </c>
      <c r="C7" s="2">
        <v>158.30000000000001</v>
      </c>
      <c r="D7" s="2">
        <v>52.1</v>
      </c>
      <c r="E7" s="2">
        <v>312.2</v>
      </c>
    </row>
    <row r="8" spans="1:5">
      <c r="A8" s="2">
        <f t="shared" si="0"/>
        <v>1024</v>
      </c>
      <c r="B8" s="2">
        <f t="shared" si="1"/>
        <v>383.3770751953125</v>
      </c>
      <c r="C8" s="2">
        <v>40.299999999999997</v>
      </c>
      <c r="D8" s="2">
        <v>13</v>
      </c>
      <c r="E8" s="2">
        <v>79.2</v>
      </c>
    </row>
    <row r="9" spans="1:5">
      <c r="A9" s="2">
        <f t="shared" si="0"/>
        <v>2048</v>
      </c>
      <c r="B9" s="2">
        <f t="shared" si="1"/>
        <v>95.844268798828125</v>
      </c>
      <c r="C9" s="2">
        <v>11.1</v>
      </c>
      <c r="D9" s="2">
        <v>3.2</v>
      </c>
      <c r="E9" s="2">
        <v>20</v>
      </c>
    </row>
    <row r="10" spans="1:5">
      <c r="A10" s="2">
        <f t="shared" si="0"/>
        <v>4096</v>
      </c>
      <c r="B10" s="2">
        <f t="shared" si="1"/>
        <v>23.961067199707031</v>
      </c>
      <c r="C10" s="3">
        <v>2.8</v>
      </c>
      <c r="D10" s="2">
        <v>0.8</v>
      </c>
      <c r="E10" s="2">
        <v>5</v>
      </c>
    </row>
    <row r="11" spans="1:5">
      <c r="A11" s="2">
        <f t="shared" si="0"/>
        <v>8192</v>
      </c>
      <c r="B11" s="2">
        <f t="shared" si="1"/>
        <v>5.9902667999267578</v>
      </c>
      <c r="C11" s="2">
        <v>0.7</v>
      </c>
      <c r="D11" s="2">
        <v>0.2</v>
      </c>
      <c r="E11" s="3">
        <v>1.2</v>
      </c>
    </row>
    <row r="12" spans="1:5">
      <c r="A12" s="2">
        <f t="shared" si="0"/>
        <v>16384</v>
      </c>
      <c r="B12" s="2">
        <f t="shared" si="1"/>
        <v>1.4975666999816895</v>
      </c>
      <c r="C12" s="2">
        <v>0.2</v>
      </c>
      <c r="D12" s="2">
        <v>0</v>
      </c>
      <c r="E12" s="2">
        <v>0.3</v>
      </c>
    </row>
    <row r="15" spans="1:5">
      <c r="A15" s="15"/>
      <c r="B15" s="15"/>
      <c r="C15" s="15"/>
      <c r="D15" s="15"/>
    </row>
    <row r="17" spans="1:5">
      <c r="A17" s="16" t="s">
        <v>8</v>
      </c>
      <c r="B17" s="16"/>
      <c r="C17" s="4"/>
      <c r="D17" s="4"/>
    </row>
    <row r="18" spans="1:5">
      <c r="A18" s="2" t="s">
        <v>1</v>
      </c>
      <c r="B18" s="2" t="s">
        <v>2</v>
      </c>
    </row>
    <row r="19" spans="1:5">
      <c r="A19" s="2">
        <v>2</v>
      </c>
      <c r="B19" s="2">
        <v>2667</v>
      </c>
    </row>
    <row r="21" spans="1:5">
      <c r="A21" s="14" t="s">
        <v>17</v>
      </c>
      <c r="B21" s="14"/>
      <c r="C21" s="14"/>
      <c r="D21" s="14"/>
      <c r="E21" s="14"/>
    </row>
    <row r="22" spans="1:5">
      <c r="A22" s="5" t="s">
        <v>3</v>
      </c>
      <c r="B22" s="5" t="s">
        <v>4</v>
      </c>
      <c r="C22" s="5" t="s">
        <v>5</v>
      </c>
      <c r="D22" s="5" t="s">
        <v>9</v>
      </c>
      <c r="E22" s="5" t="s">
        <v>10</v>
      </c>
    </row>
    <row r="23" spans="1:5">
      <c r="A23" s="2">
        <v>256</v>
      </c>
      <c r="B23" s="2">
        <f>$A$19*$B$19*1000000/(A23*A23*10)</f>
        <v>8139.0380859375</v>
      </c>
      <c r="C23" s="2">
        <v>899.2</v>
      </c>
      <c r="D23" s="2">
        <v>993.6</v>
      </c>
      <c r="E23" s="2">
        <v>6712.6</v>
      </c>
    </row>
    <row r="24" spans="1:5">
      <c r="A24" s="2">
        <f t="shared" ref="A24:A29" si="2">A23*2</f>
        <v>512</v>
      </c>
      <c r="B24" s="2">
        <f>$A$19*$B$19*1000000/(A24*A24*10)</f>
        <v>2034.759521484375</v>
      </c>
      <c r="C24" s="2">
        <v>240.8</v>
      </c>
      <c r="D24" s="2">
        <v>252.4</v>
      </c>
      <c r="E24" s="2">
        <v>1719.3</v>
      </c>
    </row>
    <row r="25" spans="1:5">
      <c r="A25" s="2">
        <f t="shared" si="2"/>
        <v>1024</v>
      </c>
      <c r="B25" s="2">
        <f t="shared" ref="B25:B28" si="3">$A$19*$B$19*1000000/(A25*A25*10)</f>
        <v>508.68988037109375</v>
      </c>
      <c r="C25" s="2">
        <v>62</v>
      </c>
      <c r="D25" s="2">
        <v>63.2</v>
      </c>
      <c r="E25" s="2">
        <v>440.5</v>
      </c>
    </row>
    <row r="26" spans="1:5">
      <c r="A26" s="2">
        <f t="shared" si="2"/>
        <v>2048</v>
      </c>
      <c r="B26" s="2">
        <f>$A$19*$B$19*1000000/(A26*A26*10)</f>
        <v>127.17247009277344</v>
      </c>
      <c r="C26" s="2">
        <v>15.6</v>
      </c>
      <c r="D26" s="2">
        <v>15.5</v>
      </c>
      <c r="E26" s="2">
        <v>110.2</v>
      </c>
    </row>
    <row r="27" spans="1:5">
      <c r="A27" s="2">
        <f t="shared" si="2"/>
        <v>4096</v>
      </c>
      <c r="B27" s="2">
        <f t="shared" si="3"/>
        <v>31.793117523193359</v>
      </c>
      <c r="C27" s="2">
        <v>3.8</v>
      </c>
      <c r="D27" s="2">
        <v>4</v>
      </c>
      <c r="E27" s="2">
        <v>27.6</v>
      </c>
    </row>
    <row r="28" spans="1:5">
      <c r="A28" s="2">
        <f t="shared" si="2"/>
        <v>8192</v>
      </c>
      <c r="B28" s="2">
        <f t="shared" si="3"/>
        <v>7.9482793807983398</v>
      </c>
      <c r="C28" s="2">
        <v>1</v>
      </c>
      <c r="D28" s="2">
        <v>1</v>
      </c>
      <c r="E28" s="2">
        <v>7</v>
      </c>
    </row>
    <row r="29" spans="1:5">
      <c r="A29" s="2">
        <f t="shared" si="2"/>
        <v>16384</v>
      </c>
      <c r="B29" s="2">
        <f>$A$19*$B$19*1000000/(A29*A29*10)</f>
        <v>1.987069845199585</v>
      </c>
      <c r="C29" s="2">
        <v>0.25</v>
      </c>
      <c r="D29" s="2">
        <v>0.25</v>
      </c>
      <c r="E29" s="2">
        <v>1.75</v>
      </c>
    </row>
    <row r="30" spans="1:5">
      <c r="A30" s="13" t="s">
        <v>18</v>
      </c>
      <c r="B30" s="13"/>
      <c r="C30" s="13"/>
      <c r="D30" s="13"/>
      <c r="E30" s="13"/>
    </row>
    <row r="31" spans="1:5">
      <c r="A31" s="2">
        <v>256</v>
      </c>
      <c r="B31" s="2">
        <f>(B23*$A31*$A31*20)/(1000*1000*1000)</f>
        <v>10.667999999999999</v>
      </c>
      <c r="C31" s="2">
        <f t="shared" ref="C31:E31" si="4">(C23*$A31*$A31*20)/(1000*1000*1000)</f>
        <v>1.178599424</v>
      </c>
      <c r="D31" s="2">
        <f t="shared" si="4"/>
        <v>1.3023313919999999</v>
      </c>
      <c r="E31" s="2">
        <f t="shared" si="4"/>
        <v>8.7983390719999992</v>
      </c>
    </row>
    <row r="32" spans="1:5">
      <c r="A32" s="2">
        <f t="shared" ref="A32:A37" si="5">A31*2</f>
        <v>512</v>
      </c>
      <c r="B32" s="2">
        <f t="shared" ref="B32:E32" si="6">(B24*$A32*$A32*20)/(1000*1000*1000)</f>
        <v>10.667999999999999</v>
      </c>
      <c r="C32" s="2">
        <f t="shared" si="6"/>
        <v>1.262485504</v>
      </c>
      <c r="D32" s="2">
        <f t="shared" si="6"/>
        <v>1.3233029119999999</v>
      </c>
      <c r="E32" s="2">
        <f t="shared" si="6"/>
        <v>9.0140835839999998</v>
      </c>
    </row>
    <row r="33" spans="1:5">
      <c r="A33" s="2">
        <f t="shared" si="5"/>
        <v>1024</v>
      </c>
      <c r="B33" s="2">
        <f t="shared" ref="B33:E33" si="7">(B25*$A33*$A33*20)/(1000*1000*1000)</f>
        <v>10.667999999999999</v>
      </c>
      <c r="C33" s="2">
        <f t="shared" si="7"/>
        <v>1.30023424</v>
      </c>
      <c r="D33" s="2">
        <f t="shared" si="7"/>
        <v>1.3254000640000001</v>
      </c>
      <c r="E33" s="2">
        <f t="shared" si="7"/>
        <v>9.2379545600000004</v>
      </c>
    </row>
    <row r="34" spans="1:5">
      <c r="A34" s="2">
        <f t="shared" si="5"/>
        <v>2048</v>
      </c>
      <c r="B34" s="2">
        <f t="shared" ref="B34:E34" si="8">(B26*$A34*$A34*20)/(1000*1000*1000)</f>
        <v>10.667999999999999</v>
      </c>
      <c r="C34" s="2">
        <f t="shared" si="8"/>
        <v>1.3086228479999999</v>
      </c>
      <c r="D34" s="2">
        <f t="shared" si="8"/>
        <v>1.30023424</v>
      </c>
      <c r="E34" s="2">
        <f t="shared" si="8"/>
        <v>9.244246016</v>
      </c>
    </row>
    <row r="35" spans="1:5">
      <c r="A35" s="2">
        <f t="shared" si="5"/>
        <v>4096</v>
      </c>
      <c r="B35" s="2">
        <f t="shared" ref="B35:E35" si="9">(B27*$A35*$A35*20)/(1000*1000*1000)</f>
        <v>10.667999999999999</v>
      </c>
      <c r="C35" s="2">
        <f t="shared" si="9"/>
        <v>1.2750684160000001</v>
      </c>
      <c r="D35" s="2">
        <f t="shared" si="9"/>
        <v>1.34217728</v>
      </c>
      <c r="E35" s="2">
        <f t="shared" si="9"/>
        <v>9.2610232319999994</v>
      </c>
    </row>
    <row r="36" spans="1:5">
      <c r="A36" s="2">
        <f t="shared" si="5"/>
        <v>8192</v>
      </c>
      <c r="B36" s="2">
        <f t="shared" ref="B36:E36" si="10">(B28*$A36*$A36*20)/(1000*1000*1000)</f>
        <v>10.667999999999999</v>
      </c>
      <c r="C36" s="2">
        <f t="shared" si="10"/>
        <v>1.34217728</v>
      </c>
      <c r="D36" s="2">
        <f t="shared" si="10"/>
        <v>1.34217728</v>
      </c>
      <c r="E36" s="2">
        <f t="shared" si="10"/>
        <v>9.3952409600000006</v>
      </c>
    </row>
    <row r="37" spans="1:5">
      <c r="A37" s="2">
        <f t="shared" si="5"/>
        <v>16384</v>
      </c>
      <c r="B37" s="2">
        <f t="shared" ref="B37:E37" si="11">(B29*$A37*$A37*20)/(1000*1000*1000)</f>
        <v>10.667999999999999</v>
      </c>
      <c r="C37" s="2">
        <f t="shared" si="11"/>
        <v>1.34217728</v>
      </c>
      <c r="D37" s="2">
        <f t="shared" si="11"/>
        <v>1.34217728</v>
      </c>
      <c r="E37" s="2">
        <f t="shared" si="11"/>
        <v>9.3952409600000006</v>
      </c>
    </row>
    <row r="46" spans="1:5">
      <c r="A46" s="16" t="s">
        <v>11</v>
      </c>
      <c r="B46" s="16"/>
      <c r="D46" s="16" t="s">
        <v>12</v>
      </c>
      <c r="E46" s="16"/>
    </row>
    <row r="47" spans="1:5">
      <c r="A47" s="2" t="s">
        <v>1</v>
      </c>
      <c r="B47" s="2" t="s">
        <v>2</v>
      </c>
      <c r="D47" s="2" t="s">
        <v>1</v>
      </c>
      <c r="E47" s="2" t="s">
        <v>2</v>
      </c>
    </row>
    <row r="48" spans="1:5">
      <c r="A48" s="2">
        <v>96</v>
      </c>
      <c r="B48" s="2">
        <v>1200</v>
      </c>
      <c r="D48" s="2">
        <v>112</v>
      </c>
      <c r="E48" s="2">
        <v>1500</v>
      </c>
    </row>
    <row r="50" spans="1:8">
      <c r="A50" s="2">
        <v>256</v>
      </c>
      <c r="B50" s="2">
        <f>$A$48*$B$48*1000000/(A50*A50*17)</f>
        <v>103400.73529411765</v>
      </c>
      <c r="D50" s="2">
        <v>256</v>
      </c>
      <c r="E50" s="2">
        <f>$D$48*$E$48*1000000/(D50*D50*17)</f>
        <v>150792.73897058822</v>
      </c>
    </row>
    <row r="51" spans="1:8">
      <c r="A51" s="2">
        <f>A50*2</f>
        <v>512</v>
      </c>
      <c r="B51" s="2">
        <f>$A$48*$B$48*1000000/(A51*A51*17)</f>
        <v>25850.183823529413</v>
      </c>
      <c r="D51" s="2">
        <f>D50*2</f>
        <v>512</v>
      </c>
      <c r="E51" s="2">
        <f>$D$48*$E$48*1000000/(D51*D51*17)</f>
        <v>37698.184742647056</v>
      </c>
    </row>
    <row r="52" spans="1:8">
      <c r="A52" s="2">
        <f t="shared" ref="A52:A56" si="12">A51*2</f>
        <v>1024</v>
      </c>
      <c r="B52" s="2">
        <f>$A$48*$B$48*1000000/(A52*A52*17)</f>
        <v>6462.5459558823532</v>
      </c>
      <c r="D52" s="2">
        <f t="shared" ref="D52:D56" si="13">D51*2</f>
        <v>1024</v>
      </c>
      <c r="E52" s="2">
        <f>$D$48*$E$48*1000000/(D52*D52*17)</f>
        <v>9424.546185661764</v>
      </c>
    </row>
    <row r="53" spans="1:8">
      <c r="A53" s="2">
        <f t="shared" si="12"/>
        <v>2048</v>
      </c>
      <c r="B53" s="2">
        <f>$A$48*$B$48*1000000/(A53*A53*17)</f>
        <v>1615.6364889705883</v>
      </c>
      <c r="D53" s="2">
        <f t="shared" si="13"/>
        <v>2048</v>
      </c>
      <c r="E53" s="2">
        <f>$D$48*$E$48*1000000/(D53*D53*17)</f>
        <v>2356.136546415441</v>
      </c>
    </row>
    <row r="54" spans="1:8">
      <c r="A54" s="2">
        <f t="shared" si="12"/>
        <v>4096</v>
      </c>
      <c r="B54" s="2">
        <f>$A$48*$B$48*1000000/(A54*A54*17)</f>
        <v>403.90912224264707</v>
      </c>
      <c r="D54" s="2">
        <f t="shared" si="13"/>
        <v>4096</v>
      </c>
      <c r="E54" s="2">
        <f>$D$48*$E$48*1000000/(D54*D54*17)</f>
        <v>589.03413660386025</v>
      </c>
    </row>
    <row r="55" spans="1:8">
      <c r="A55" s="2">
        <f t="shared" si="12"/>
        <v>8192</v>
      </c>
      <c r="B55" s="2">
        <f>$A$48*$B$48*1000000/(A55*A55*17)</f>
        <v>100.97728056066177</v>
      </c>
      <c r="D55" s="2">
        <f t="shared" si="13"/>
        <v>8192</v>
      </c>
      <c r="E55" s="2">
        <f>$D$48*$E$48*1000000/(D55*D55*17)</f>
        <v>147.25853415096506</v>
      </c>
    </row>
    <row r="56" spans="1:8">
      <c r="A56" s="2">
        <f t="shared" si="12"/>
        <v>16384</v>
      </c>
      <c r="B56" s="2">
        <f>$A$48*$B$48*1000000/(A56*A56*17)</f>
        <v>25.244320140165442</v>
      </c>
      <c r="D56" s="2">
        <f t="shared" si="13"/>
        <v>16384</v>
      </c>
      <c r="E56" s="2">
        <f>$D$48*$E$48*1000000/(D56*D56*17)</f>
        <v>36.814633537741265</v>
      </c>
    </row>
    <row r="61" spans="1:8">
      <c r="A61" s="11" t="s">
        <v>13</v>
      </c>
      <c r="B61" s="11"/>
      <c r="C61" s="11"/>
      <c r="E61" s="14" t="s">
        <v>15</v>
      </c>
      <c r="F61" s="14"/>
      <c r="G61" s="14"/>
      <c r="H61" s="14"/>
    </row>
    <row r="62" spans="1:8">
      <c r="A62" s="9"/>
      <c r="B62" s="10" t="s">
        <v>17</v>
      </c>
      <c r="C62" s="9"/>
      <c r="E62" s="2"/>
      <c r="F62" s="8" t="s">
        <v>5</v>
      </c>
      <c r="G62" s="8" t="s">
        <v>14</v>
      </c>
      <c r="H62" s="8" t="s">
        <v>16</v>
      </c>
    </row>
    <row r="63" spans="1:8">
      <c r="A63" s="2"/>
      <c r="B63" s="8" t="s">
        <v>5</v>
      </c>
      <c r="C63" s="8" t="s">
        <v>14</v>
      </c>
      <c r="E63" s="12" t="s">
        <v>17</v>
      </c>
      <c r="F63" s="12"/>
      <c r="G63" s="12"/>
      <c r="H63" s="12"/>
    </row>
    <row r="64" spans="1:8">
      <c r="A64" s="2">
        <f>2048</f>
        <v>2048</v>
      </c>
      <c r="B64" s="2">
        <v>316</v>
      </c>
      <c r="C64" s="2">
        <v>3108</v>
      </c>
      <c r="E64" s="2">
        <f>2048</f>
        <v>2048</v>
      </c>
      <c r="F64" s="2">
        <v>1147.7</v>
      </c>
      <c r="G64" s="2">
        <v>907.6</v>
      </c>
      <c r="H64" s="2">
        <f>(H69*1000*1000*1000)/(E64*E64*20)</f>
        <v>1398.003101348877</v>
      </c>
    </row>
    <row r="65" spans="1:8">
      <c r="A65" s="2">
        <f t="shared" ref="A65:A67" si="14">A64*2</f>
        <v>4096</v>
      </c>
      <c r="B65" s="2">
        <v>152.9</v>
      </c>
      <c r="C65" s="2">
        <v>1617</v>
      </c>
      <c r="E65" s="2">
        <f t="shared" ref="E65:E67" si="15">E64*2</f>
        <v>4096</v>
      </c>
      <c r="F65" s="2">
        <v>583.79999999999995</v>
      </c>
      <c r="G65" s="2">
        <v>319.89999999999998</v>
      </c>
      <c r="H65" s="2">
        <f>(H70*1000*1000*1000)/(E65*E65*20)</f>
        <v>672.19138145446777</v>
      </c>
    </row>
    <row r="66" spans="1:8">
      <c r="A66" s="2">
        <f t="shared" si="14"/>
        <v>8192</v>
      </c>
      <c r="B66" s="2">
        <v>67.3</v>
      </c>
      <c r="C66" s="2">
        <v>392.2</v>
      </c>
      <c r="E66" s="2">
        <f t="shared" si="15"/>
        <v>8192</v>
      </c>
      <c r="F66" s="2">
        <v>148.30000000000001</v>
      </c>
      <c r="G66" s="2">
        <v>106.9</v>
      </c>
      <c r="H66" s="2">
        <f>(H71*1000*1000*1000)/(E66*E66*20)</f>
        <v>172.44964838027954</v>
      </c>
    </row>
    <row r="67" spans="1:8">
      <c r="A67" s="2">
        <f t="shared" si="14"/>
        <v>16384</v>
      </c>
      <c r="B67" s="2">
        <v>16.899999999999999</v>
      </c>
      <c r="C67" s="2">
        <v>106.9</v>
      </c>
      <c r="E67" s="2">
        <f t="shared" si="15"/>
        <v>16384</v>
      </c>
      <c r="F67" s="2">
        <v>37.299999999999997</v>
      </c>
      <c r="G67" s="2">
        <v>27.8</v>
      </c>
      <c r="H67" s="2">
        <f>(H72*1000*1000*1000)/(E67*E67*20)</f>
        <v>43.396465480327606</v>
      </c>
    </row>
    <row r="68" spans="1:8">
      <c r="B68" s="7" t="s">
        <v>18</v>
      </c>
      <c r="E68" s="13" t="s">
        <v>18</v>
      </c>
      <c r="F68" s="13"/>
      <c r="G68" s="13"/>
      <c r="H68" s="13"/>
    </row>
    <row r="69" spans="1:8">
      <c r="A69" s="2">
        <f>2048</f>
        <v>2048</v>
      </c>
      <c r="B69" s="2">
        <f>(B64*A69*A69*20)/(1000*1000*1000)</f>
        <v>26.508001279999998</v>
      </c>
      <c r="C69" s="2">
        <f>(C64*A69*A69*20)/(1000*1000*1000)</f>
        <v>260.71793664</v>
      </c>
      <c r="E69" s="2">
        <f>2048</f>
        <v>2048</v>
      </c>
      <c r="F69" s="2">
        <f>(F64*E69*E69*20)/(1000*1000*1000)</f>
        <v>96.276054016000003</v>
      </c>
      <c r="G69" s="2">
        <f>(G64*E69*E69*20)/(1000*1000*1000)</f>
        <v>76.135006207999993</v>
      </c>
      <c r="H69" s="2">
        <v>117.273</v>
      </c>
    </row>
    <row r="70" spans="1:8">
      <c r="A70" s="2">
        <f t="shared" ref="A70:A72" si="16">A69*2</f>
        <v>4096</v>
      </c>
      <c r="B70" s="2">
        <f t="shared" ref="B70:B72" si="17">(B65*A70*A70*20)/(1000*1000*1000)</f>
        <v>51.304726528000003</v>
      </c>
      <c r="C70" s="2">
        <f t="shared" ref="C70:C72" si="18">(C65*A70*A70*20)/(1000*1000*1000)</f>
        <v>542.57516543999998</v>
      </c>
      <c r="E70" s="2">
        <f t="shared" ref="E70:E72" si="19">E69*2</f>
        <v>4096</v>
      </c>
      <c r="F70" s="2">
        <f t="shared" ref="F70:F72" si="20">(F65*E70*E70*20)/(1000*1000*1000)</f>
        <v>195.89077401599999</v>
      </c>
      <c r="G70" s="2">
        <f t="shared" ref="G70:G72" si="21">(G65*E70*E70*20)/(1000*1000*1000)</f>
        <v>107.34062796800001</v>
      </c>
      <c r="H70" s="2">
        <v>225.55</v>
      </c>
    </row>
    <row r="71" spans="1:8">
      <c r="A71" s="2">
        <f t="shared" si="16"/>
        <v>8192</v>
      </c>
      <c r="B71" s="2">
        <f t="shared" si="17"/>
        <v>90.328530943999993</v>
      </c>
      <c r="C71" s="2">
        <f t="shared" si="18"/>
        <v>526.40192921599998</v>
      </c>
      <c r="E71" s="2">
        <f t="shared" si="19"/>
        <v>8192</v>
      </c>
      <c r="F71" s="2">
        <f t="shared" si="20"/>
        <v>199.044890624</v>
      </c>
      <c r="G71" s="2">
        <f t="shared" si="21"/>
        <v>143.47875123200001</v>
      </c>
      <c r="H71" s="2">
        <v>231.458</v>
      </c>
    </row>
    <row r="72" spans="1:8">
      <c r="A72" s="2">
        <f t="shared" si="16"/>
        <v>16384</v>
      </c>
      <c r="B72" s="2">
        <f t="shared" si="17"/>
        <v>90.731184127999995</v>
      </c>
      <c r="C72" s="2">
        <f t="shared" si="18"/>
        <v>573.91500492800003</v>
      </c>
      <c r="E72" s="2">
        <f t="shared" si="19"/>
        <v>16384</v>
      </c>
      <c r="F72" s="2">
        <f t="shared" si="20"/>
        <v>200.25285017600001</v>
      </c>
      <c r="G72" s="2">
        <f t="shared" si="21"/>
        <v>149.25011353599999</v>
      </c>
      <c r="H72" s="2">
        <v>232.983</v>
      </c>
    </row>
  </sheetData>
  <mergeCells count="11">
    <mergeCell ref="A1:B1"/>
    <mergeCell ref="A17:B17"/>
    <mergeCell ref="A46:B46"/>
    <mergeCell ref="D46:E46"/>
    <mergeCell ref="A30:E30"/>
    <mergeCell ref="A21:E21"/>
    <mergeCell ref="A61:C61"/>
    <mergeCell ref="E63:H63"/>
    <mergeCell ref="E68:H68"/>
    <mergeCell ref="E61:H61"/>
    <mergeCell ref="A15:D15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2010-05-07T22:43:19Z</dcterms:modified>
</cp:coreProperties>
</file>