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00" windowHeight="15220"/>
  </bookViews>
  <sheets>
    <sheet name="NEW DRUGS 250822" sheetId="3" r:id="rId1"/>
  </sheets>
  <calcPr calcId="144525"/>
</workbook>
</file>

<file path=xl/sharedStrings.xml><?xml version="1.0" encoding="utf-8"?>
<sst xmlns="http://schemas.openxmlformats.org/spreadsheetml/2006/main" count="22" uniqueCount="18">
  <si>
    <t>Product Name</t>
  </si>
  <si>
    <t>distributorName</t>
  </si>
  <si>
    <t>unit</t>
  </si>
  <si>
    <t>description</t>
  </si>
  <si>
    <t>Total Landed Cost</t>
  </si>
  <si>
    <t>Landed Cost</t>
  </si>
  <si>
    <t>Withholding Tax</t>
  </si>
  <si>
    <t>Distributor Quality Control</t>
  </si>
  <si>
    <t>Hospital Quality Control</t>
  </si>
  <si>
    <t>EMGE Markup</t>
  </si>
  <si>
    <t>Hospital Markup</t>
  </si>
  <si>
    <t>Bank Charge</t>
  </si>
  <si>
    <t>Price to Patient</t>
  </si>
  <si>
    <t>SEVOFLUORANCE</t>
  </si>
  <si>
    <t>EMJAL</t>
  </si>
  <si>
    <t>BOTTLE</t>
  </si>
  <si>
    <t>HALOTHANE</t>
  </si>
  <si>
    <t>ISOFLUORANE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</si>
</sst>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6" formatCode="_(* #,##0.00_);_(* \(#,##0.00\);_(* &quot;-&quot;??_);_(@_)"/>
  </numFmts>
  <fonts count="23">
    <font>
      <sz val="10"/>
      <color rgb="FF000000"/>
      <name val="Times New Roman"/>
      <charset val="204"/>
    </font>
    <font>
      <sz val="12"/>
      <color rgb="FF000000"/>
      <name val="Times New Roman"/>
      <charset val="134"/>
    </font>
    <font>
      <sz val="10"/>
      <color rgb="FF000000"/>
      <name val="Times New Roman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3" fillId="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5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9" borderId="5" applyNumberFormat="0" applyFont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6" fontId="2" fillId="0" borderId="0" applyFont="0" applyFill="0" applyBorder="0" applyAlignment="0" applyProtection="0"/>
    <xf numFmtId="0" fontId="18" fillId="19" borderId="6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3">
    <xf numFmtId="0" fontId="0" fillId="0" borderId="0" xfId="0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/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tabSelected="1" workbookViewId="0">
      <selection activeCell="C20" sqref="C20"/>
    </sheetView>
  </sheetViews>
  <sheetFormatPr defaultColWidth="10.5961538461538" defaultRowHeight="14" outlineLevelRow="3"/>
  <cols>
    <col min="1" max="1" width="34.1346153846154" style="1" customWidth="1"/>
    <col min="2" max="2" width="18.9038461538462" style="1" customWidth="1"/>
    <col min="3" max="3" width="10.3942307692308" style="1" customWidth="1"/>
    <col min="4" max="5" width="22.2019230769231" style="1" customWidth="1"/>
    <col min="6" max="6" width="20.5192307692308" style="1" customWidth="1"/>
    <col min="7" max="7" width="20.3461538461538" style="1" customWidth="1"/>
    <col min="8" max="8" width="29.3269230769231" style="1" customWidth="1"/>
    <col min="9" max="9" width="26.5961538461538" style="1" customWidth="1"/>
    <col min="10" max="10" width="15.8557692307692" style="1" customWidth="1"/>
    <col min="11" max="11" width="16.0192307692308" style="1" customWidth="1"/>
    <col min="12" max="12" width="13.4519230769231" style="1" customWidth="1"/>
    <col min="13" max="13" width="24.7980769230769" style="1" customWidth="1"/>
    <col min="14" max="16384" width="10.5961538461538" style="2"/>
  </cols>
  <sheetData>
    <row r="1" customFormat="1" ht="11.6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customFormat="1" ht="11.6" spans="1:13">
      <c r="A2" t="s">
        <v>13</v>
      </c>
      <c r="B2" t="s">
        <v>14</v>
      </c>
      <c r="C2">
        <v>250</v>
      </c>
      <c r="D2" t="s">
        <v>15</v>
      </c>
      <c r="E2">
        <v>76300</v>
      </c>
      <c r="F2">
        <f>E2/250</f>
        <v>305.2</v>
      </c>
      <c r="G2">
        <f>ROUND(F2*0.05,2)</f>
        <v>15.26</v>
      </c>
      <c r="H2">
        <f>ROUND(F2*1.5%,2)</f>
        <v>4.58</v>
      </c>
      <c r="I2">
        <f>ROUND(F2*1%,2)</f>
        <v>3.05</v>
      </c>
      <c r="J2">
        <f>ROUND(0.07*F2,2)</f>
        <v>21.36</v>
      </c>
      <c r="K2">
        <f>ROUND(0.14*F2,2)</f>
        <v>42.73</v>
      </c>
      <c r="L2">
        <f>ROUND(SUM(G2:K2)*0.02,2)</f>
        <v>1.74</v>
      </c>
      <c r="M2">
        <f>SUM(G2:L2)</f>
        <v>88.72</v>
      </c>
    </row>
    <row r="3" customFormat="1" ht="11.6" spans="1:13">
      <c r="A3" t="s">
        <v>16</v>
      </c>
      <c r="B3" t="s">
        <v>14</v>
      </c>
      <c r="C3">
        <v>250</v>
      </c>
      <c r="D3" t="s">
        <v>15</v>
      </c>
      <c r="E3">
        <v>28800</v>
      </c>
      <c r="F3">
        <f t="shared" ref="F3:F4" si="0">E3/250</f>
        <v>115.2</v>
      </c>
      <c r="G3">
        <f t="shared" ref="G3:G4" si="1">ROUND(F3*0.05,2)</f>
        <v>5.76</v>
      </c>
      <c r="H3">
        <f t="shared" ref="H3:H4" si="2">ROUND(F3*1.5%,2)</f>
        <v>1.73</v>
      </c>
      <c r="I3">
        <f t="shared" ref="I3:I4" si="3">ROUND(F3*1%,2)</f>
        <v>1.15</v>
      </c>
      <c r="J3">
        <f t="shared" ref="J3:J4" si="4">ROUND(0.07*F3,2)</f>
        <v>8.06</v>
      </c>
      <c r="K3">
        <f t="shared" ref="K3:K4" si="5">ROUND(0.14*F3,2)</f>
        <v>16.13</v>
      </c>
      <c r="L3">
        <f>ROUND(SUM(G3:K3)*0.02,2)</f>
        <v>0.66</v>
      </c>
      <c r="M3">
        <f>SUM(G3:L3)</f>
        <v>33.49</v>
      </c>
    </row>
    <row r="4" customFormat="1" ht="11.6" spans="1:13">
      <c r="A4" t="s">
        <v>17</v>
      </c>
      <c r="B4" t="s">
        <v>14</v>
      </c>
      <c r="C4">
        <v>250</v>
      </c>
      <c r="D4" t="s">
        <v>15</v>
      </c>
      <c r="E4">
        <v>30000</v>
      </c>
      <c r="F4">
        <f t="shared" si="0"/>
        <v>120</v>
      </c>
      <c r="G4">
        <f t="shared" si="1"/>
        <v>6</v>
      </c>
      <c r="H4">
        <f t="shared" si="2"/>
        <v>1.8</v>
      </c>
      <c r="I4">
        <f t="shared" si="3"/>
        <v>1.2</v>
      </c>
      <c r="J4">
        <f t="shared" si="4"/>
        <v>8.4</v>
      </c>
      <c r="K4">
        <f t="shared" si="5"/>
        <v>16.8</v>
      </c>
      <c r="L4">
        <f>ROUND(SUM(G4:K4)*0.02,2)</f>
        <v>0.68</v>
      </c>
      <c r="M4">
        <f>SUM(G4:L4)</f>
        <v>34.88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 DRUGS 250822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mac</cp:lastModifiedBy>
  <dcterms:created xsi:type="dcterms:W3CDTF">2022-01-17T12:25:00Z</dcterms:created>
  <dcterms:modified xsi:type="dcterms:W3CDTF">2022-09-07T15:05:16Z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1033-4.4.2.7667</vt:lpwstr>
  </property>
</Properties>
</file>