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YEAR2\Rob\"/>
    </mc:Choice>
  </mc:AlternateContent>
  <bookViews>
    <workbookView minimized="1" xWindow="360" yWindow="135" windowWidth="13395" windowHeight="74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K29" i="1" l="1"/>
  <c r="K32" i="1" s="1"/>
  <c r="H29" i="1"/>
  <c r="G29" i="1"/>
  <c r="E29" i="1"/>
  <c r="D29" i="1"/>
  <c r="F25" i="1"/>
  <c r="F24" i="1"/>
  <c r="F23" i="1"/>
  <c r="F22" i="1"/>
  <c r="C25" i="1"/>
  <c r="C24" i="1"/>
  <c r="C23" i="1"/>
  <c r="C22" i="1"/>
  <c r="D9" i="1"/>
  <c r="E9" i="1" s="1"/>
  <c r="D4" i="1"/>
  <c r="H10" i="1" l="1"/>
  <c r="F29" i="1"/>
  <c r="C29" i="1"/>
  <c r="K34" i="1" s="1"/>
  <c r="D7" i="1"/>
  <c r="E7" i="1" s="1"/>
  <c r="K11" i="1" l="1"/>
  <c r="K13" i="1" s="1"/>
  <c r="K36" i="1"/>
  <c r="K38" i="1" s="1"/>
  <c r="E11" i="1"/>
  <c r="N36" i="1" l="1"/>
  <c r="E5" i="1"/>
  <c r="E4" i="1"/>
  <c r="H11" i="1" l="1"/>
  <c r="E17" i="1"/>
  <c r="H13" i="1"/>
</calcChain>
</file>

<file path=xl/sharedStrings.xml><?xml version="1.0" encoding="utf-8"?>
<sst xmlns="http://schemas.openxmlformats.org/spreadsheetml/2006/main" count="58" uniqueCount="56">
  <si>
    <t>Qty.</t>
  </si>
  <si>
    <t>Price</t>
  </si>
  <si>
    <t>5% Royalty Gross Revenue</t>
  </si>
  <si>
    <t>Personal Computers/WorkStations</t>
  </si>
  <si>
    <t>Monitors</t>
  </si>
  <si>
    <t>Unreal Editor 4 License</t>
  </si>
  <si>
    <t>Steam Direct</t>
  </si>
  <si>
    <t>100$/£71.62</t>
  </si>
  <si>
    <t xml:space="preserve">Total </t>
  </si>
  <si>
    <t>Office</t>
  </si>
  <si>
    <t>Per Person Per Month</t>
  </si>
  <si>
    <t>Microsoft Office</t>
  </si>
  <si>
    <t>National Insurance</t>
  </si>
  <si>
    <t>Work Place Pension Scheme</t>
  </si>
  <si>
    <t>Photoshop</t>
  </si>
  <si>
    <t>Public Liability</t>
  </si>
  <si>
    <t>Contents Insurance</t>
  </si>
  <si>
    <t>Total For 9 Months</t>
  </si>
  <si>
    <t>£60.67 Per Month Annual Commitment</t>
  </si>
  <si>
    <t>£7.9 Annual Commitment</t>
  </si>
  <si>
    <t>Senior Programmer</t>
  </si>
  <si>
    <t>Game Artist</t>
  </si>
  <si>
    <t>Game Designer</t>
  </si>
  <si>
    <t>Marketing Manager</t>
  </si>
  <si>
    <t>Salary Per Month</t>
  </si>
  <si>
    <t>Annual Salary</t>
  </si>
  <si>
    <t>Job Role</t>
  </si>
  <si>
    <t>National Insurance Employer</t>
  </si>
  <si>
    <t>National Insurance Employee</t>
  </si>
  <si>
    <t>NI Per Month</t>
  </si>
  <si>
    <t>Total Per Month</t>
  </si>
  <si>
    <t>EGX Rezzed</t>
  </si>
  <si>
    <t>Pension Employer</t>
  </si>
  <si>
    <t>Pension Employee</t>
  </si>
  <si>
    <t>Costs</t>
  </si>
  <si>
    <t>Kick Starter</t>
  </si>
  <si>
    <t>5% Total Funding If Successful</t>
  </si>
  <si>
    <t>Costs For 1st Month</t>
  </si>
  <si>
    <t>Total For Initial Month</t>
  </si>
  <si>
    <t>Web Hosting</t>
  </si>
  <si>
    <t>Shovel Knight</t>
  </si>
  <si>
    <t>Sold 180,000 Per Month</t>
  </si>
  <si>
    <t>My Game</t>
  </si>
  <si>
    <t>37 % Copies Were Sold Through Steam</t>
  </si>
  <si>
    <t>Costs Per Month After Release</t>
  </si>
  <si>
    <t xml:space="preserve">Price* Employees </t>
  </si>
  <si>
    <t>15% of 66600</t>
  </si>
  <si>
    <t>Publisher and Lisence Cut=</t>
  </si>
  <si>
    <t>Gross Revenue-Publisher and Lisence=</t>
  </si>
  <si>
    <t>Gross Profit-Salaries=</t>
  </si>
  <si>
    <t>Gross Profit- Costs=</t>
  </si>
  <si>
    <t>Cost</t>
  </si>
  <si>
    <t>37% of 180,000     =</t>
  </si>
  <si>
    <t>Total</t>
  </si>
  <si>
    <t>Total Per Month After Initial</t>
  </si>
  <si>
    <t>Project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</si>
</sst>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3">
    <xf numFmtId="0" fontId="0" fillId="0" borderId="0" xfId="0"/>
    <xf numFmtId="0" fontId="1" fillId="0" borderId="1" xfId="1"/>
    <xf numFmtId="8" fontId="1" fillId="0" borderId="1" xfId="1" applyNumberFormat="1"/>
    <xf numFmtId="6" fontId="1" fillId="0" borderId="1" xfId="1" applyNumberFormat="1"/>
    <xf numFmtId="0" fontId="2" fillId="0" borderId="2" xfId="2"/>
    <xf numFmtId="6" fontId="2" fillId="0" borderId="2" xfId="2" applyNumberFormat="1"/>
    <xf numFmtId="8" fontId="2" fillId="0" borderId="2" xfId="2" applyNumberFormat="1"/>
    <xf numFmtId="0" fontId="1" fillId="0" borderId="1" xfId="1" applyFill="1"/>
    <xf numFmtId="8" fontId="0" fillId="0" borderId="0" xfId="0" applyNumberFormat="1"/>
    <xf numFmtId="0" fontId="2" fillId="0" borderId="2" xfId="2" applyFill="1"/>
    <xf numFmtId="0" fontId="3" fillId="0" borderId="3" xfId="3" applyFill="1"/>
    <xf numFmtId="0" fontId="3" fillId="0" borderId="3" xfId="3"/>
    <xf numFmtId="8" fontId="3" fillId="0" borderId="3" xfId="3" applyNumberFormat="1"/>
  </cellXfs>
  <cellStyles count="4">
    <cellStyle name="Heading 2" xfId="1" builtinId="17"/>
    <cellStyle name="Heading 3" xfId="2" builtinId="18"/>
    <cellStyle name="Normal" xfId="0" builtinId="0"/>
    <cellStyle name="Total" xfId="3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70" zoomScaleNormal="70" workbookViewId="0">
      <selection activeCell="M14" sqref="M14"/>
    </sheetView>
  </sheetViews>
  <sheetFormatPr defaultRowHeight="15" x14ac:dyDescent="0.25"/>
  <cols>
    <col min="1" max="1" width="31.42578125" customWidth="1"/>
    <col min="2" max="2" width="20.5703125" customWidth="1"/>
    <col min="3" max="3" width="35.140625" customWidth="1"/>
    <col min="4" max="4" width="30.140625" customWidth="1"/>
    <col min="5" max="5" width="30.7109375" customWidth="1"/>
    <col min="6" max="6" width="15" customWidth="1"/>
    <col min="7" max="7" width="21.85546875" customWidth="1"/>
    <col min="8" max="8" width="20.28515625" customWidth="1"/>
    <col min="10" max="10" width="34.7109375" customWidth="1"/>
    <col min="11" max="11" width="15.42578125" customWidth="1"/>
    <col min="13" max="13" width="11.28515625" bestFit="1" customWidth="1"/>
    <col min="14" max="14" width="10.140625" bestFit="1" customWidth="1"/>
  </cols>
  <sheetData>
    <row r="1" spans="1:13" ht="15.75" thickBot="1" x14ac:dyDescent="0.3">
      <c r="A1" s="4"/>
      <c r="B1" s="4" t="s">
        <v>0</v>
      </c>
      <c r="C1" s="4" t="s">
        <v>1</v>
      </c>
      <c r="D1" s="4" t="s">
        <v>45</v>
      </c>
      <c r="E1" s="4" t="s">
        <v>17</v>
      </c>
    </row>
    <row r="2" spans="1:13" ht="15.75" thickBot="1" x14ac:dyDescent="0.3">
      <c r="A2" s="4" t="s">
        <v>34</v>
      </c>
      <c r="B2" s="4"/>
      <c r="C2" s="4"/>
      <c r="D2" s="4"/>
      <c r="E2" s="4"/>
    </row>
    <row r="3" spans="1:13" ht="15.75" thickBot="1" x14ac:dyDescent="0.3">
      <c r="A3" s="4" t="s">
        <v>5</v>
      </c>
      <c r="B3" s="4"/>
      <c r="C3" s="4" t="s">
        <v>2</v>
      </c>
      <c r="D3" s="4"/>
      <c r="E3" s="4"/>
    </row>
    <row r="4" spans="1:13" ht="15.75" thickBot="1" x14ac:dyDescent="0.3">
      <c r="A4" s="4" t="s">
        <v>3</v>
      </c>
      <c r="B4" s="4">
        <v>4</v>
      </c>
      <c r="C4" s="5">
        <v>947</v>
      </c>
      <c r="D4" s="5">
        <f>B4*C4</f>
        <v>3788</v>
      </c>
      <c r="E4" s="5">
        <f>B4*C4</f>
        <v>3788</v>
      </c>
    </row>
    <row r="5" spans="1:13" ht="15.75" thickBot="1" x14ac:dyDescent="0.3">
      <c r="A5" s="4" t="s">
        <v>4</v>
      </c>
      <c r="B5" s="4">
        <v>10</v>
      </c>
      <c r="C5" s="6">
        <v>107.98</v>
      </c>
      <c r="D5" s="6"/>
      <c r="E5" s="6">
        <f>B5*C5</f>
        <v>1079.8</v>
      </c>
      <c r="K5" s="8"/>
    </row>
    <row r="6" spans="1:13" ht="15.75" thickBot="1" x14ac:dyDescent="0.3">
      <c r="A6" s="4" t="s">
        <v>6</v>
      </c>
      <c r="B6" s="4">
        <v>1</v>
      </c>
      <c r="C6" s="4" t="s">
        <v>7</v>
      </c>
      <c r="D6" s="4"/>
      <c r="E6" s="6">
        <v>71.62</v>
      </c>
    </row>
    <row r="7" spans="1:13" ht="15.75" thickBot="1" x14ac:dyDescent="0.3">
      <c r="A7" s="4" t="s">
        <v>9</v>
      </c>
      <c r="B7" s="4" t="s">
        <v>10</v>
      </c>
      <c r="C7" s="5">
        <v>229</v>
      </c>
      <c r="D7" s="5">
        <f>C7*5</f>
        <v>1145</v>
      </c>
      <c r="E7" s="5">
        <f>D7*12</f>
        <v>13740</v>
      </c>
    </row>
    <row r="8" spans="1:13" ht="15.75" thickBot="1" x14ac:dyDescent="0.3">
      <c r="A8" s="4" t="s">
        <v>12</v>
      </c>
      <c r="B8" s="4"/>
      <c r="C8" s="6"/>
      <c r="D8" s="4"/>
      <c r="E8" s="6"/>
      <c r="K8" s="8"/>
    </row>
    <row r="9" spans="1:13" ht="15.75" thickBot="1" x14ac:dyDescent="0.3">
      <c r="A9" s="4" t="s">
        <v>11</v>
      </c>
      <c r="B9" s="4"/>
      <c r="C9" s="6" t="s">
        <v>19</v>
      </c>
      <c r="D9" s="6">
        <f>7.9*5</f>
        <v>39.5</v>
      </c>
      <c r="E9" s="6">
        <f>D9*12</f>
        <v>474</v>
      </c>
    </row>
    <row r="10" spans="1:13" ht="15.75" thickBot="1" x14ac:dyDescent="0.3">
      <c r="A10" s="4" t="s">
        <v>13</v>
      </c>
      <c r="B10" s="4"/>
      <c r="C10" s="4"/>
      <c r="D10" s="4"/>
      <c r="E10" s="4"/>
      <c r="G10" s="4" t="s">
        <v>24</v>
      </c>
      <c r="H10" s="6">
        <f>C22+C23+C24+C25</f>
        <v>11626.833333333332</v>
      </c>
      <c r="J10" s="4" t="s">
        <v>24</v>
      </c>
      <c r="K10" s="6">
        <v>11626.83</v>
      </c>
    </row>
    <row r="11" spans="1:13" ht="15.75" thickBot="1" x14ac:dyDescent="0.3">
      <c r="A11" s="4" t="s">
        <v>14</v>
      </c>
      <c r="B11" s="4">
        <v>2</v>
      </c>
      <c r="C11" s="6" t="s">
        <v>18</v>
      </c>
      <c r="D11" s="6"/>
      <c r="E11" s="4">
        <f>60.67*12</f>
        <v>728.04</v>
      </c>
      <c r="G11" s="4" t="s">
        <v>37</v>
      </c>
      <c r="H11" s="6">
        <f>E4+E5+D7+D9+60.67+E16+D22+D23+D24+D25+G22+G23+G24+G25</f>
        <v>7808.32</v>
      </c>
      <c r="J11" s="4" t="s">
        <v>44</v>
      </c>
      <c r="K11" s="6">
        <f>D29+60.67+D9+D7+G29</f>
        <v>2939.5299999999997</v>
      </c>
    </row>
    <row r="12" spans="1:13" ht="15.75" thickBot="1" x14ac:dyDescent="0.3">
      <c r="A12" s="4" t="s">
        <v>15</v>
      </c>
      <c r="B12" s="4"/>
      <c r="C12" s="4"/>
      <c r="D12" s="4"/>
      <c r="E12" s="4"/>
      <c r="G12" s="4"/>
      <c r="H12" s="4"/>
      <c r="J12" s="4"/>
      <c r="K12" s="6"/>
      <c r="M12" s="8"/>
    </row>
    <row r="13" spans="1:13" ht="15.75" thickBot="1" x14ac:dyDescent="0.3">
      <c r="A13" s="4" t="s">
        <v>16</v>
      </c>
      <c r="B13" s="4"/>
      <c r="C13" s="4"/>
      <c r="D13" s="4"/>
      <c r="E13" s="4"/>
      <c r="G13" s="4" t="s">
        <v>38</v>
      </c>
      <c r="H13" s="6">
        <f>H10+H11</f>
        <v>19435.153333333332</v>
      </c>
      <c r="J13" s="4" t="s">
        <v>54</v>
      </c>
      <c r="K13" s="6">
        <f>K11+K10</f>
        <v>14566.36</v>
      </c>
    </row>
    <row r="14" spans="1:13" ht="15.75" thickBot="1" x14ac:dyDescent="0.3">
      <c r="A14" s="4" t="s">
        <v>31</v>
      </c>
      <c r="B14" s="4"/>
      <c r="C14" s="5">
        <v>4000</v>
      </c>
      <c r="D14" s="4"/>
      <c r="E14" s="5">
        <v>4000</v>
      </c>
      <c r="J14" s="4"/>
      <c r="K14" s="6"/>
    </row>
    <row r="15" spans="1:13" ht="15.75" thickBot="1" x14ac:dyDescent="0.3">
      <c r="A15" s="4" t="s">
        <v>35</v>
      </c>
      <c r="B15" s="4"/>
      <c r="C15" s="4" t="s">
        <v>36</v>
      </c>
      <c r="D15" s="4"/>
      <c r="E15" s="6"/>
      <c r="J15" s="4"/>
      <c r="K15" s="4"/>
    </row>
    <row r="16" spans="1:13" ht="15.75" thickBot="1" x14ac:dyDescent="0.3">
      <c r="A16" s="9" t="s">
        <v>39</v>
      </c>
      <c r="B16" s="4"/>
      <c r="C16" s="6">
        <v>0.99</v>
      </c>
      <c r="D16" s="4"/>
      <c r="E16" s="6">
        <v>0.99</v>
      </c>
      <c r="J16" s="4" t="s">
        <v>55</v>
      </c>
      <c r="K16" s="6">
        <v>140067.01999999999</v>
      </c>
    </row>
    <row r="17" spans="1:11" ht="15.75" thickBot="1" x14ac:dyDescent="0.3">
      <c r="A17" s="4"/>
      <c r="B17" s="4"/>
      <c r="C17" s="4" t="s">
        <v>8</v>
      </c>
      <c r="D17" s="4"/>
      <c r="E17" s="6">
        <f>E4+E5+E6+E7+E8+E9+E11+E14+E16</f>
        <v>23882.45</v>
      </c>
    </row>
    <row r="20" spans="1:11" ht="18" thickBot="1" x14ac:dyDescent="0.35">
      <c r="A20" s="1"/>
      <c r="B20" s="1" t="s">
        <v>25</v>
      </c>
      <c r="C20" s="1" t="s">
        <v>24</v>
      </c>
      <c r="D20" s="1" t="s">
        <v>27</v>
      </c>
      <c r="E20" s="1" t="s">
        <v>28</v>
      </c>
      <c r="F20" s="1" t="s">
        <v>29</v>
      </c>
      <c r="G20" s="7" t="s">
        <v>32</v>
      </c>
      <c r="H20" s="7" t="s">
        <v>33</v>
      </c>
      <c r="J20" s="11" t="s">
        <v>40</v>
      </c>
      <c r="K20" s="10" t="s">
        <v>42</v>
      </c>
    </row>
    <row r="21" spans="1:11" ht="18.75" thickTop="1" thickBot="1" x14ac:dyDescent="0.35">
      <c r="A21" s="1" t="s">
        <v>26</v>
      </c>
      <c r="B21" s="2"/>
      <c r="C21" s="1"/>
      <c r="D21" s="1"/>
      <c r="E21" s="1"/>
      <c r="F21" s="1"/>
      <c r="G21" s="1"/>
      <c r="H21" s="1"/>
      <c r="J21" s="11"/>
      <c r="K21" s="11"/>
    </row>
    <row r="22" spans="1:11" ht="18.75" thickTop="1" thickBot="1" x14ac:dyDescent="0.35">
      <c r="A22" s="1" t="s">
        <v>20</v>
      </c>
      <c r="B22" s="2">
        <v>39155</v>
      </c>
      <c r="C22" s="2">
        <f>B22/12</f>
        <v>3262.9166666666665</v>
      </c>
      <c r="D22" s="2">
        <v>356.44</v>
      </c>
      <c r="E22" s="3">
        <v>309.95</v>
      </c>
      <c r="F22" s="2">
        <f>D22+E22</f>
        <v>666.39</v>
      </c>
      <c r="G22" s="2">
        <v>130.52000000000001</v>
      </c>
      <c r="H22" s="3">
        <v>124</v>
      </c>
      <c r="J22" s="11"/>
      <c r="K22" s="11" t="s">
        <v>51</v>
      </c>
    </row>
    <row r="23" spans="1:11" ht="18.75" thickTop="1" thickBot="1" x14ac:dyDescent="0.35">
      <c r="A23" s="1" t="s">
        <v>21</v>
      </c>
      <c r="B23" s="3">
        <v>28367</v>
      </c>
      <c r="C23" s="2">
        <f>B23/12</f>
        <v>2363.9166666666665</v>
      </c>
      <c r="D23" s="2">
        <v>232.4</v>
      </c>
      <c r="E23" s="2">
        <v>202.1</v>
      </c>
      <c r="F23" s="2">
        <f>D23+E23</f>
        <v>434.5</v>
      </c>
      <c r="G23" s="2">
        <v>94.6</v>
      </c>
      <c r="H23" s="2">
        <v>89.83</v>
      </c>
      <c r="J23" s="11"/>
      <c r="K23" s="12">
        <v>6.99</v>
      </c>
    </row>
    <row r="24" spans="1:11" ht="18.75" thickTop="1" thickBot="1" x14ac:dyDescent="0.35">
      <c r="A24" s="1" t="s">
        <v>22</v>
      </c>
      <c r="B24" s="3">
        <v>30000</v>
      </c>
      <c r="C24" s="3">
        <f>B24/12</f>
        <v>2500</v>
      </c>
      <c r="D24" s="2">
        <v>251.2</v>
      </c>
      <c r="E24" s="2">
        <v>218.4</v>
      </c>
      <c r="F24" s="2">
        <f>D24+E24</f>
        <v>469.6</v>
      </c>
      <c r="G24" s="3">
        <v>100</v>
      </c>
      <c r="H24" s="3">
        <v>95</v>
      </c>
      <c r="J24" s="11" t="s">
        <v>41</v>
      </c>
      <c r="K24" s="11"/>
    </row>
    <row r="25" spans="1:11" ht="18.75" thickTop="1" thickBot="1" x14ac:dyDescent="0.35">
      <c r="A25" s="1" t="s">
        <v>23</v>
      </c>
      <c r="B25" s="3">
        <v>42000</v>
      </c>
      <c r="C25" s="3">
        <f>B25/12</f>
        <v>3500</v>
      </c>
      <c r="D25" s="2">
        <v>389.2</v>
      </c>
      <c r="E25" s="2">
        <v>338.4</v>
      </c>
      <c r="F25" s="2">
        <f>D25+E25</f>
        <v>727.59999999999991</v>
      </c>
      <c r="G25" s="3">
        <v>140</v>
      </c>
      <c r="H25" s="3">
        <v>133</v>
      </c>
      <c r="J25" s="11" t="s">
        <v>43</v>
      </c>
      <c r="K25" s="11"/>
    </row>
    <row r="26" spans="1:11" ht="18.75" thickTop="1" thickBot="1" x14ac:dyDescent="0.35">
      <c r="A26" s="1"/>
      <c r="B26" s="1"/>
      <c r="C26" s="1"/>
      <c r="D26" s="1"/>
      <c r="E26" s="1"/>
      <c r="F26" s="1"/>
      <c r="G26" s="1"/>
      <c r="H26" s="1"/>
      <c r="J26" s="11" t="s">
        <v>52</v>
      </c>
      <c r="K26" s="11"/>
    </row>
    <row r="27" spans="1:11" ht="18.75" thickTop="1" thickBot="1" x14ac:dyDescent="0.35">
      <c r="A27" s="1"/>
      <c r="B27" s="1"/>
      <c r="C27" s="1"/>
      <c r="D27" s="1"/>
      <c r="E27" s="1"/>
      <c r="F27" s="1"/>
      <c r="G27" s="1"/>
      <c r="H27" s="1"/>
      <c r="J27" s="11">
        <v>66600</v>
      </c>
      <c r="K27" s="12"/>
    </row>
    <row r="28" spans="1:11" ht="18.75" thickTop="1" thickBot="1" x14ac:dyDescent="0.35">
      <c r="A28" s="1"/>
      <c r="B28" s="1"/>
      <c r="C28" s="1"/>
      <c r="D28" s="1"/>
      <c r="E28" s="1"/>
      <c r="F28" s="1"/>
      <c r="G28" s="1"/>
      <c r="H28" s="1"/>
      <c r="J28" s="11" t="s">
        <v>46</v>
      </c>
      <c r="K28" s="11"/>
    </row>
    <row r="29" spans="1:11" ht="18.75" thickTop="1" thickBot="1" x14ac:dyDescent="0.35">
      <c r="A29" s="1" t="s">
        <v>30</v>
      </c>
      <c r="B29" s="1"/>
      <c r="C29" s="2">
        <f t="shared" ref="C29:H29" si="0">C22+C23+C24+C25</f>
        <v>11626.833333333332</v>
      </c>
      <c r="D29" s="2">
        <f t="shared" si="0"/>
        <v>1229.24</v>
      </c>
      <c r="E29" s="2">
        <f t="shared" si="0"/>
        <v>1068.8499999999999</v>
      </c>
      <c r="F29" s="2">
        <f t="shared" si="0"/>
        <v>2298.0899999999997</v>
      </c>
      <c r="G29" s="2">
        <f t="shared" si="0"/>
        <v>465.12</v>
      </c>
      <c r="H29" s="2">
        <f t="shared" si="0"/>
        <v>441.83</v>
      </c>
      <c r="J29" s="11">
        <v>9990</v>
      </c>
      <c r="K29" s="12">
        <f>J29*K23</f>
        <v>69830.100000000006</v>
      </c>
    </row>
    <row r="30" spans="1:11" ht="16.5" thickTop="1" thickBot="1" x14ac:dyDescent="0.3">
      <c r="J30" s="11" t="s">
        <v>47</v>
      </c>
      <c r="K30" s="12">
        <v>48860.07</v>
      </c>
    </row>
    <row r="31" spans="1:11" ht="16.5" thickTop="1" thickBot="1" x14ac:dyDescent="0.3">
      <c r="J31" s="11"/>
      <c r="K31" s="11"/>
    </row>
    <row r="32" spans="1:11" ht="16.5" thickTop="1" thickBot="1" x14ac:dyDescent="0.3">
      <c r="J32" s="11" t="s">
        <v>48</v>
      </c>
      <c r="K32" s="12">
        <f>K29-K30</f>
        <v>20970.030000000006</v>
      </c>
    </row>
    <row r="33" spans="10:14" ht="16.5" thickTop="1" thickBot="1" x14ac:dyDescent="0.3">
      <c r="J33" s="11"/>
      <c r="K33" s="11"/>
    </row>
    <row r="34" spans="10:14" ht="16.5" thickTop="1" thickBot="1" x14ac:dyDescent="0.3">
      <c r="J34" s="11" t="s">
        <v>49</v>
      </c>
      <c r="K34" s="12">
        <f>K32-C29</f>
        <v>9343.196666666674</v>
      </c>
    </row>
    <row r="35" spans="10:14" ht="16.5" thickTop="1" thickBot="1" x14ac:dyDescent="0.3">
      <c r="J35" s="11"/>
      <c r="K35" s="11"/>
    </row>
    <row r="36" spans="10:14" ht="16.5" thickTop="1" thickBot="1" x14ac:dyDescent="0.3">
      <c r="J36" s="11" t="s">
        <v>50</v>
      </c>
      <c r="K36" s="12">
        <f>K34-K11</f>
        <v>6403.6666666666742</v>
      </c>
      <c r="N36" s="8">
        <f>K36*12</f>
        <v>76844.000000000087</v>
      </c>
    </row>
    <row r="37" spans="10:14" ht="16.5" thickTop="1" thickBot="1" x14ac:dyDescent="0.3">
      <c r="J37" s="11"/>
      <c r="K37" s="11"/>
    </row>
    <row r="38" spans="10:14" ht="16.5" thickTop="1" thickBot="1" x14ac:dyDescent="0.3">
      <c r="J38" s="11" t="s">
        <v>53</v>
      </c>
      <c r="K38" s="12">
        <f>K36</f>
        <v>6403.6666666666742</v>
      </c>
    </row>
    <row r="39" spans="10:14" ht="15.75" thickTop="1" x14ac:dyDescent="0.25"/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Campus Suffolk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Games</dc:creator>
  <cp:lastModifiedBy>Thomas Mccarthy (s183168)</cp:lastModifiedBy>
  <dcterms:created xsi:type="dcterms:W3CDTF">2018-03-14T15:09:00Z</dcterms:created>
  <dcterms:modified xsi:type="dcterms:W3CDTF">2018-03-22T23:02:07Z</dcterms:modified>
</cp:coreProperties>
</file>