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96" windowWidth="14544" windowHeight="7380"/>
  </bookViews>
  <sheets>
    <sheet name="data" sheetId="1" r:id="rId1"/>
    <sheet name="notes" sheetId="2" r:id="rId2"/>
    <sheet name="Feuil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2"/>
  <c r="D18"/>
  <c r="D19"/>
  <c r="D20"/>
  <c r="D21"/>
  <c r="D22"/>
  <c r="D23"/>
  <c r="D24"/>
  <c r="D25"/>
  <c r="D26"/>
  <c r="D27"/>
  <c r="D28"/>
  <c r="D29"/>
  <c r="D30"/>
  <c r="D31"/>
  <c r="D32"/>
  <c r="C19"/>
  <c r="C20"/>
  <c r="C21"/>
  <c r="C22"/>
  <c r="C23"/>
  <c r="C24"/>
  <c r="C25"/>
  <c r="C26"/>
  <c r="C27"/>
  <c r="C28"/>
  <c r="C29"/>
  <c r="C30"/>
  <c r="C31"/>
  <c r="C32"/>
  <c r="C18"/>
</calcChain>
</file>

<file path=xl/comments1.xml><?xml version="1.0" encoding="utf-8"?>
<comments xmlns="http://schemas.openxmlformats.org/spreadsheetml/2006/main">
  <authors>
    <author>cedric</author>
  </authors>
  <commentList>
    <comment ref="B31" authorId="0">
      <text>
        <r>
          <rPr>
            <b/>
            <sz val="10"/>
            <color indexed="81"/>
            <rFont val="Tahoma"/>
            <family val="2"/>
          </rPr>
          <t>cedric:</t>
        </r>
        <r>
          <rPr>
            <sz val="10"/>
            <color indexed="81"/>
            <rFont val="Tahoma"/>
            <family val="2"/>
          </rPr>
          <t xml:space="preserve">
Année moyenne, les arrivées d'avril représentent 0.036 du total.
Donc total=c/(1-0.36)</t>
        </r>
      </text>
    </comment>
  </commentList>
</comments>
</file>

<file path=xl/sharedStrings.xml><?xml version="1.0" encoding="utf-8"?>
<sst xmlns="http://schemas.openxmlformats.org/spreadsheetml/2006/main" count="10" uniqueCount="10">
  <si>
    <t>annee</t>
  </si>
  <si>
    <t>ctot</t>
  </si>
  <si>
    <t>pSPY</t>
  </si>
  <si>
    <t>rec</t>
  </si>
  <si>
    <t>Hypothèse</t>
  </si>
  <si>
    <t>Taux d'exploitation 95 % avant 1996</t>
  </si>
  <si>
    <t>J'utilise le pourcentage de SPR au lieu du taux d'exploitation</t>
  </si>
  <si>
    <t>Je prends comme référence historique 120 t, le passage de 200 t à 40 t (fortes variations) est fortement suspect.</t>
  </si>
  <si>
    <t>J'ai tendance à penser que les débarquements des années 1970 étaients supérieurs à ceux affichés.</t>
  </si>
  <si>
    <t>J'utilise les données de serie_pro_vilaine.xls, certains taux d'exploitation récents (après 2005) font l'objet de calculs sur la base d'hypothèse cohérentes d'arrivées tardives et d'efficacité de la passe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</si>
</sst>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"/>
    <numFmt numFmtId="166" formatCode="0.000"/>
  </numFmts>
  <fonts count="4">
    <font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3" fillId="2" borderId="0" xfId="0" applyNumberFormat="1" applyFont="1" applyFill="1" applyBorder="1" applyAlignment="1">
      <alignment horizontal="center" vertical="center"/>
    </xf>
    <xf numFmtId="166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-01\data\Migrateur\migration\Arzal\P&#234;cherie%20civelle\serie_pro_vilain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aubilan"/>
      <sheetName val="graphmens"/>
      <sheetName val="données mensuelles"/>
      <sheetName val="captures annuelles(old)"/>
      <sheetName val="Graph1 SAGE"/>
      <sheetName val="Graph1"/>
      <sheetName val="feuille base"/>
      <sheetName val="exports ciem"/>
      <sheetName val="bilan_gestion"/>
    </sheetNames>
    <sheetDataSet>
      <sheetData sheetId="0"/>
      <sheetData sheetId="1"/>
      <sheetData sheetId="2"/>
      <sheetData sheetId="3"/>
      <sheetData sheetId="6"/>
      <sheetData sheetId="7"/>
      <sheetData sheetId="8">
        <row r="3">
          <cell r="B3">
            <v>24555</v>
          </cell>
          <cell r="J3">
            <v>91.2</v>
          </cell>
        </row>
        <row r="4">
          <cell r="B4">
            <v>23920</v>
          </cell>
          <cell r="J4">
            <v>94.7</v>
          </cell>
        </row>
        <row r="5">
          <cell r="B5">
            <v>22962</v>
          </cell>
          <cell r="J5">
            <v>78.099999999999994</v>
          </cell>
        </row>
        <row r="6">
          <cell r="B6">
            <v>17022</v>
          </cell>
          <cell r="J6">
            <v>89.9</v>
          </cell>
        </row>
        <row r="7">
          <cell r="B7">
            <v>14907</v>
          </cell>
          <cell r="J7">
            <v>95.3</v>
          </cell>
        </row>
        <row r="8">
          <cell r="B8">
            <v>8479</v>
          </cell>
          <cell r="J8">
            <v>96.2</v>
          </cell>
        </row>
        <row r="9">
          <cell r="B9">
            <v>15989</v>
          </cell>
          <cell r="J9">
            <v>99.7</v>
          </cell>
        </row>
        <row r="10">
          <cell r="B10">
            <v>10206</v>
          </cell>
          <cell r="J10">
            <v>89.9</v>
          </cell>
        </row>
        <row r="11">
          <cell r="B11">
            <v>7435</v>
          </cell>
          <cell r="J11">
            <v>97.3</v>
          </cell>
        </row>
        <row r="12">
          <cell r="B12">
            <v>7111</v>
          </cell>
          <cell r="J12">
            <v>98.8</v>
          </cell>
        </row>
        <row r="13">
          <cell r="B13">
            <v>7194.63</v>
          </cell>
          <cell r="J13">
            <v>84.849811595592826</v>
          </cell>
        </row>
        <row r="14">
          <cell r="B14">
            <v>7666</v>
          </cell>
          <cell r="J14">
            <v>89.48604226454475</v>
          </cell>
        </row>
        <row r="15">
          <cell r="B15">
            <v>5107.5745152354575</v>
          </cell>
          <cell r="J15">
            <v>82.230812051234096</v>
          </cell>
        </row>
        <row r="16">
          <cell r="B16">
            <v>2471.6057232704402</v>
          </cell>
          <cell r="J16">
            <v>91.806309503019335</v>
          </cell>
        </row>
        <row r="17">
          <cell r="B17">
            <v>3625.31</v>
          </cell>
          <cell r="J17">
            <v>97.462285983819314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selection activeCell="F3" sqref="F3"/>
    </sheetView>
  </sheetViews>
  <sheetFormatPr baseColWidth="10" defaultRowHeight="14.4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5">
      <c r="A2" s="2">
        <v>1980</v>
      </c>
      <c r="B2" s="2">
        <v>95</v>
      </c>
      <c r="C2" s="2">
        <v>5</v>
      </c>
      <c r="D2" s="2">
        <f>B2/((100-C2)/100)</f>
        <v>100</v>
      </c>
      <c r="E2" s="6"/>
    </row>
    <row r="3" spans="1:5">
      <c r="A3" s="2">
        <v>1981</v>
      </c>
      <c r="B3" s="2">
        <v>57</v>
      </c>
      <c r="C3" s="2">
        <v>5</v>
      </c>
      <c r="D3" s="2">
        <f t="shared" ref="D3:D17" si="0">B3/((100-C3)/100)</f>
        <v>60</v>
      </c>
      <c r="E3" s="6"/>
    </row>
    <row r="4" spans="1:5">
      <c r="A4" s="2">
        <v>1982</v>
      </c>
      <c r="B4" s="2">
        <v>98</v>
      </c>
      <c r="C4" s="2">
        <v>5</v>
      </c>
      <c r="D4" s="7">
        <f t="shared" si="0"/>
        <v>103.15789473684211</v>
      </c>
      <c r="E4" s="6"/>
    </row>
    <row r="5" spans="1:5">
      <c r="A5" s="2">
        <v>1983</v>
      </c>
      <c r="B5" s="2">
        <v>69</v>
      </c>
      <c r="C5" s="2">
        <v>5</v>
      </c>
      <c r="D5" s="7">
        <f t="shared" si="0"/>
        <v>72.631578947368425</v>
      </c>
      <c r="E5" s="6"/>
    </row>
    <row r="6" spans="1:5">
      <c r="A6" s="2">
        <v>1984</v>
      </c>
      <c r="B6" s="2">
        <v>36</v>
      </c>
      <c r="C6" s="2">
        <v>5</v>
      </c>
      <c r="D6" s="7">
        <f t="shared" si="0"/>
        <v>37.894736842105267</v>
      </c>
      <c r="E6" s="6"/>
    </row>
    <row r="7" spans="1:5">
      <c r="A7" s="2">
        <v>1985</v>
      </c>
      <c r="B7" s="2">
        <v>41</v>
      </c>
      <c r="C7" s="2">
        <v>5</v>
      </c>
      <c r="D7" s="7">
        <f t="shared" si="0"/>
        <v>43.15789473684211</v>
      </c>
      <c r="E7" s="6"/>
    </row>
    <row r="8" spans="1:5">
      <c r="A8" s="2">
        <v>1986</v>
      </c>
      <c r="B8" s="2">
        <v>52.6</v>
      </c>
      <c r="C8" s="2">
        <v>5</v>
      </c>
      <c r="D8" s="7">
        <f t="shared" si="0"/>
        <v>55.368421052631582</v>
      </c>
      <c r="E8" s="6"/>
    </row>
    <row r="9" spans="1:5">
      <c r="A9" s="2">
        <v>1987</v>
      </c>
      <c r="B9" s="2">
        <v>41.2</v>
      </c>
      <c r="C9" s="2">
        <v>5</v>
      </c>
      <c r="D9" s="7">
        <f t="shared" si="0"/>
        <v>43.368421052631582</v>
      </c>
      <c r="E9" s="6"/>
    </row>
    <row r="10" spans="1:5">
      <c r="A10" s="2">
        <v>1988</v>
      </c>
      <c r="B10" s="2">
        <v>46.6</v>
      </c>
      <c r="C10" s="2">
        <v>5</v>
      </c>
      <c r="D10" s="7">
        <f t="shared" si="0"/>
        <v>49.05263157894737</v>
      </c>
      <c r="E10" s="6"/>
    </row>
    <row r="11" spans="1:5">
      <c r="A11" s="2">
        <v>1989</v>
      </c>
      <c r="B11" s="2">
        <v>36.700000000000003</v>
      </c>
      <c r="C11" s="2">
        <v>5</v>
      </c>
      <c r="D11" s="7">
        <f t="shared" si="0"/>
        <v>38.631578947368425</v>
      </c>
      <c r="E11" s="6"/>
    </row>
    <row r="12" spans="1:5">
      <c r="A12" s="2">
        <v>1990</v>
      </c>
      <c r="B12" s="2">
        <v>35.9</v>
      </c>
      <c r="C12" s="2">
        <v>5</v>
      </c>
      <c r="D12" s="7">
        <f t="shared" si="0"/>
        <v>37.789473684210527</v>
      </c>
      <c r="E12" s="6"/>
    </row>
    <row r="13" spans="1:5">
      <c r="A13" s="2">
        <v>1991</v>
      </c>
      <c r="B13" s="2">
        <v>15.35</v>
      </c>
      <c r="C13" s="2">
        <v>5</v>
      </c>
      <c r="D13" s="7">
        <f t="shared" si="0"/>
        <v>16.157894736842106</v>
      </c>
      <c r="E13" s="6"/>
    </row>
    <row r="14" spans="1:5">
      <c r="A14" s="2">
        <v>1992</v>
      </c>
      <c r="B14" s="2">
        <v>29.57</v>
      </c>
      <c r="C14" s="2">
        <v>5</v>
      </c>
      <c r="D14" s="7">
        <f t="shared" si="0"/>
        <v>31.126315789473686</v>
      </c>
      <c r="E14" s="6"/>
    </row>
    <row r="15" spans="1:5">
      <c r="A15" s="2">
        <v>1993</v>
      </c>
      <c r="B15" s="2">
        <v>31</v>
      </c>
      <c r="C15" s="2">
        <v>5</v>
      </c>
      <c r="D15" s="7">
        <f t="shared" si="0"/>
        <v>32.631578947368425</v>
      </c>
      <c r="E15" s="6"/>
    </row>
    <row r="16" spans="1:5">
      <c r="A16" s="2">
        <v>1994</v>
      </c>
      <c r="B16" s="2">
        <v>24</v>
      </c>
      <c r="C16" s="2">
        <v>5</v>
      </c>
      <c r="D16" s="7">
        <f t="shared" si="0"/>
        <v>25.263157894736842</v>
      </c>
      <c r="E16" s="6"/>
    </row>
    <row r="17" spans="1:5">
      <c r="A17" s="2">
        <v>1995</v>
      </c>
      <c r="B17" s="2">
        <v>29.7</v>
      </c>
      <c r="C17" s="2">
        <v>5</v>
      </c>
      <c r="D17" s="7">
        <f t="shared" si="0"/>
        <v>31.263157894736842</v>
      </c>
      <c r="E17" s="6"/>
    </row>
    <row r="18" spans="1:5">
      <c r="A18" s="2">
        <v>1996</v>
      </c>
      <c r="B18" s="3">
        <v>23.285999999999998</v>
      </c>
      <c r="C18" s="5">
        <f>100-[1]bilan_gestion!J3</f>
        <v>8.7999999999999972</v>
      </c>
      <c r="D18" s="1">
        <f>[1]bilan_gestion!B3/1000</f>
        <v>24.555</v>
      </c>
      <c r="E18" s="6"/>
    </row>
    <row r="19" spans="1:5">
      <c r="A19" s="2">
        <v>1997</v>
      </c>
      <c r="B19" s="3">
        <v>22.85</v>
      </c>
      <c r="C19" s="5">
        <f>100-[1]bilan_gestion!J4</f>
        <v>5.2999999999999972</v>
      </c>
      <c r="D19" s="1">
        <f>[1]bilan_gestion!B4/1000</f>
        <v>23.92</v>
      </c>
      <c r="E19" s="6"/>
    </row>
    <row r="20" spans="1:5">
      <c r="A20" s="2">
        <v>1998</v>
      </c>
      <c r="B20" s="3">
        <v>18.900200000000002</v>
      </c>
      <c r="C20" s="5">
        <f>100-[1]bilan_gestion!J5</f>
        <v>21.900000000000006</v>
      </c>
      <c r="D20" s="1">
        <f>[1]bilan_gestion!B5/1000</f>
        <v>22.962</v>
      </c>
      <c r="E20" s="6"/>
    </row>
    <row r="21" spans="1:5">
      <c r="A21" s="2">
        <v>1999</v>
      </c>
      <c r="B21" s="3">
        <v>16</v>
      </c>
      <c r="C21" s="5">
        <f>100-[1]bilan_gestion!J6</f>
        <v>10.099999999999994</v>
      </c>
      <c r="D21" s="1">
        <f>[1]bilan_gestion!B6/1000</f>
        <v>17.021999999999998</v>
      </c>
      <c r="E21" s="6"/>
    </row>
    <row r="22" spans="1:5">
      <c r="A22" s="2">
        <v>2000</v>
      </c>
      <c r="B22" s="3">
        <v>14.45</v>
      </c>
      <c r="C22" s="5">
        <f>100-[1]bilan_gestion!J7</f>
        <v>4.7000000000000028</v>
      </c>
      <c r="D22" s="1">
        <f>[1]bilan_gestion!B7/1000</f>
        <v>14.907</v>
      </c>
      <c r="E22" s="6"/>
    </row>
    <row r="23" spans="1:5">
      <c r="A23" s="2">
        <v>2001</v>
      </c>
      <c r="B23" s="3">
        <v>8.4600000000000009</v>
      </c>
      <c r="C23" s="5">
        <f>100-[1]bilan_gestion!J8</f>
        <v>3.7999999999999972</v>
      </c>
      <c r="D23" s="1">
        <f>[1]bilan_gestion!B8/1000</f>
        <v>8.4789999999999992</v>
      </c>
      <c r="E23" s="6"/>
    </row>
    <row r="24" spans="1:5">
      <c r="A24" s="2">
        <v>2002</v>
      </c>
      <c r="B24" s="3">
        <v>15.9</v>
      </c>
      <c r="C24" s="5">
        <f>100-[1]bilan_gestion!J9</f>
        <v>0.29999999999999716</v>
      </c>
      <c r="D24" s="1">
        <f>[1]bilan_gestion!B9/1000</f>
        <v>15.989000000000001</v>
      </c>
      <c r="E24" s="6"/>
    </row>
    <row r="25" spans="1:5">
      <c r="A25" s="2">
        <v>2003</v>
      </c>
      <c r="B25" s="3">
        <v>9.3689999999999998</v>
      </c>
      <c r="C25" s="5">
        <f>100-[1]bilan_gestion!J10</f>
        <v>10.099999999999994</v>
      </c>
      <c r="D25" s="1">
        <f>[1]bilan_gestion!B10/1000</f>
        <v>10.206</v>
      </c>
      <c r="E25" s="6"/>
    </row>
    <row r="26" spans="1:5">
      <c r="A26" s="2">
        <v>2004</v>
      </c>
      <c r="B26" s="3">
        <v>7.4850000000000003</v>
      </c>
      <c r="C26" s="5">
        <f>100-[1]bilan_gestion!J11</f>
        <v>2.7000000000000028</v>
      </c>
      <c r="D26" s="1">
        <f>[1]bilan_gestion!B11/1000</f>
        <v>7.4349999999999996</v>
      </c>
      <c r="E26" s="6"/>
    </row>
    <row r="27" spans="1:5">
      <c r="A27" s="2">
        <v>2005</v>
      </c>
      <c r="B27" s="3">
        <v>7.3549999999999995</v>
      </c>
      <c r="C27" s="5">
        <f>100-[1]bilan_gestion!J12</f>
        <v>1.2000000000000028</v>
      </c>
      <c r="D27" s="1">
        <f>[1]bilan_gestion!B12/1000</f>
        <v>7.1109999999999998</v>
      </c>
      <c r="E27" s="6"/>
    </row>
    <row r="28" spans="1:5">
      <c r="A28" s="2">
        <v>2006</v>
      </c>
      <c r="B28" s="3">
        <v>6.47123620498615</v>
      </c>
      <c r="C28" s="5">
        <f>100-[1]bilan_gestion!J13</f>
        <v>15.150188404407174</v>
      </c>
      <c r="D28" s="1">
        <f>[1]bilan_gestion!B13/1000</f>
        <v>7.1946300000000001</v>
      </c>
      <c r="E28" s="6"/>
    </row>
    <row r="29" spans="1:5">
      <c r="A29" s="2">
        <v>2007</v>
      </c>
      <c r="B29" s="2">
        <v>7.7</v>
      </c>
      <c r="C29" s="5">
        <f>100-[1]bilan_gestion!J14</f>
        <v>10.51395773545525</v>
      </c>
      <c r="D29" s="1">
        <f>[1]bilan_gestion!B14/1000</f>
        <v>7.6660000000000004</v>
      </c>
      <c r="E29" s="6"/>
    </row>
    <row r="30" spans="1:5">
      <c r="A30" s="2">
        <v>2008</v>
      </c>
      <c r="B30" s="4">
        <v>5.1075745152354575</v>
      </c>
      <c r="C30" s="5">
        <f>100-[1]bilan_gestion!J15</f>
        <v>17.769187948765904</v>
      </c>
      <c r="D30" s="1">
        <f>[1]bilan_gestion!B15/1000</f>
        <v>5.1075745152354575</v>
      </c>
      <c r="E30" s="6"/>
    </row>
    <row r="31" spans="1:5">
      <c r="A31" s="2">
        <v>2009</v>
      </c>
      <c r="B31" s="2">
        <v>2.35</v>
      </c>
      <c r="C31" s="5">
        <f>100-[1]bilan_gestion!J16</f>
        <v>8.1936904969806648</v>
      </c>
      <c r="D31" s="1">
        <f>[1]bilan_gestion!B16/1000</f>
        <v>2.4716057232704403</v>
      </c>
      <c r="E31" s="6"/>
    </row>
    <row r="32" spans="1:5">
      <c r="A32" s="2">
        <v>2010</v>
      </c>
      <c r="B32" s="2">
        <v>3.62</v>
      </c>
      <c r="C32" s="5">
        <f>100-[1]bilan_gestion!J17</f>
        <v>2.5377140161806864</v>
      </c>
      <c r="D32" s="1">
        <f>[1]bilan_gestion!B17/1000</f>
        <v>3.6253099999999998</v>
      </c>
      <c r="E32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G19" sqref="G19"/>
    </sheetView>
  </sheetViews>
  <sheetFormatPr baseColWidth="10" defaultRowHeight="14.4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notes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2010-06-17T14:12:41Z</dcterms:created>
  <dcterms:modified xsi:type="dcterms:W3CDTF">2010-06-17T14:47:39Z</dcterms:modified>
</cp:coreProperties>
</file>