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23820" windowHeight="13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31" i="1" l="1"/>
  <c r="M106" i="1"/>
  <c r="M108" i="1"/>
  <c r="M110" i="1"/>
  <c r="M112" i="1"/>
  <c r="M114" i="1"/>
  <c r="M116" i="1"/>
  <c r="M104" i="1"/>
  <c r="L106" i="1"/>
  <c r="L108" i="1"/>
  <c r="L110" i="1"/>
  <c r="L112" i="1"/>
  <c r="L114" i="1"/>
  <c r="L116" i="1"/>
  <c r="L104" i="1"/>
  <c r="M34" i="1"/>
  <c r="M37" i="1"/>
  <c r="M40" i="1"/>
  <c r="M43" i="1"/>
  <c r="M46" i="1"/>
  <c r="M49" i="1"/>
  <c r="M31" i="1"/>
  <c r="L34" i="1"/>
  <c r="L37" i="1"/>
  <c r="L40" i="1"/>
  <c r="L43" i="1"/>
  <c r="L46" i="1"/>
  <c r="L49" i="1"/>
  <c r="L31" i="1"/>
  <c r="M20" i="1"/>
  <c r="M5" i="1"/>
  <c r="M8" i="1"/>
  <c r="M11" i="1"/>
  <c r="M14" i="1"/>
  <c r="M17" i="1"/>
  <c r="M23" i="1"/>
  <c r="M26" i="1"/>
  <c r="M2" i="1"/>
  <c r="L5" i="1"/>
  <c r="L8" i="1"/>
  <c r="L11" i="1"/>
  <c r="L14" i="1"/>
  <c r="L15" i="1"/>
  <c r="L17" i="1"/>
  <c r="L20" i="1"/>
  <c r="L23" i="1"/>
  <c r="L26" i="1"/>
  <c r="L2" i="1"/>
  <c r="J106" i="1"/>
  <c r="J108" i="1"/>
  <c r="J110" i="1"/>
  <c r="J112" i="1"/>
  <c r="J114" i="1"/>
  <c r="J116" i="1"/>
  <c r="J104" i="1"/>
  <c r="I106" i="1"/>
  <c r="I108" i="1"/>
  <c r="I110" i="1"/>
  <c r="I112" i="1"/>
  <c r="I114" i="1"/>
  <c r="I116" i="1"/>
  <c r="I104" i="1"/>
  <c r="J40" i="1"/>
  <c r="J43" i="1"/>
  <c r="J46" i="1"/>
  <c r="J34" i="1"/>
  <c r="J37" i="1"/>
  <c r="J49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31" i="1"/>
  <c r="J5" i="1"/>
  <c r="J8" i="1"/>
  <c r="J11" i="1"/>
  <c r="J14" i="1"/>
  <c r="J17" i="1"/>
  <c r="J20" i="1"/>
  <c r="J23" i="1"/>
  <c r="J26" i="1"/>
  <c r="J2" i="1"/>
  <c r="G2" i="1"/>
  <c r="G31" i="1"/>
  <c r="I17" i="1" l="1"/>
  <c r="I5" i="1"/>
  <c r="I8" i="1"/>
  <c r="I11" i="1"/>
  <c r="I14" i="1"/>
  <c r="I20" i="1"/>
  <c r="I23" i="1"/>
  <c r="I26" i="1"/>
  <c r="I2" i="1"/>
  <c r="F2" i="1"/>
  <c r="G8" i="1"/>
  <c r="G11" i="1"/>
  <c r="G12" i="1"/>
  <c r="G14" i="1"/>
  <c r="G17" i="1"/>
  <c r="G20" i="1"/>
  <c r="G23" i="1"/>
  <c r="G26" i="1"/>
  <c r="G5" i="1"/>
  <c r="F5" i="1"/>
  <c r="G106" i="1"/>
  <c r="G108" i="1"/>
  <c r="G110" i="1"/>
  <c r="G112" i="1"/>
  <c r="G114" i="1"/>
  <c r="G116" i="1"/>
  <c r="G104" i="1"/>
  <c r="F106" i="1"/>
  <c r="F108" i="1"/>
  <c r="F110" i="1"/>
  <c r="F112" i="1"/>
  <c r="F114" i="1"/>
  <c r="F116" i="1"/>
  <c r="F104" i="1"/>
  <c r="G34" i="1"/>
  <c r="G37" i="1"/>
  <c r="G40" i="1"/>
  <c r="G43" i="1"/>
  <c r="G46" i="1"/>
  <c r="G49" i="1"/>
  <c r="F34" i="1"/>
  <c r="F37" i="1"/>
  <c r="F40" i="1"/>
  <c r="F43" i="1"/>
  <c r="F46" i="1"/>
  <c r="F49" i="1"/>
  <c r="F31" i="1"/>
  <c r="F8" i="1"/>
  <c r="F11" i="1"/>
  <c r="F14" i="1"/>
  <c r="F17" i="1"/>
  <c r="F20" i="1"/>
  <c r="F23" i="1"/>
  <c r="F26" i="1"/>
</calcChain>
</file>

<file path=xl/sharedStrings.xml><?xml version="1.0" encoding="utf-8"?>
<sst xmlns="http://schemas.openxmlformats.org/spreadsheetml/2006/main" count="37" uniqueCount="12">
  <si>
    <t xml:space="preserve"> </t>
  </si>
  <si>
    <t>Pi (m1v1) (kgm/s)</t>
  </si>
  <si>
    <t>Pf(m1v1+m2v2)(kgm/s)</t>
  </si>
  <si>
    <t>DELTA 1(s)</t>
  </si>
  <si>
    <t>DELTA 2(s)</t>
  </si>
  <si>
    <t>V1(m/s)</t>
  </si>
  <si>
    <t>V2(m/2)</t>
  </si>
  <si>
    <t>Ki(.5kgm^2/s^2)</t>
  </si>
  <si>
    <t>Kf(.5kgm^2/s^2)</t>
  </si>
  <si>
    <t>%k</t>
  </si>
  <si>
    <t>%p</t>
  </si>
  <si>
    <t>elastic with unequal 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</si>
</sst>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7"/>
  <sheetViews>
    <sheetView tabSelected="1" topLeftCell="A7" workbookViewId="0">
      <selection activeCell="J31" sqref="J31"/>
    </sheetView>
  </sheetViews>
  <sheetFormatPr defaultRowHeight="15" x14ac:dyDescent="0.25"/>
  <cols>
    <col min="1" max="1" width="12.7109375" customWidth="1"/>
    <col min="2" max="2" width="10.85546875" customWidth="1"/>
    <col min="3" max="3" width="13.85546875" customWidth="1"/>
    <col min="4" max="4" width="12.28515625" customWidth="1"/>
    <col min="6" max="6" width="17.7109375" customWidth="1"/>
    <col min="7" max="7" width="18.85546875" customWidth="1"/>
    <col min="8" max="8" width="11.28515625" customWidth="1"/>
    <col min="9" max="9" width="19.7109375" customWidth="1"/>
    <col min="10" max="10" width="16.42578125" customWidth="1"/>
    <col min="12" max="12" width="6.42578125" customWidth="1"/>
    <col min="14" max="14" width="28" customWidth="1"/>
  </cols>
  <sheetData>
    <row r="1" spans="1:14" x14ac:dyDescent="0.25">
      <c r="A1" t="s">
        <v>3</v>
      </c>
      <c r="B1" t="s">
        <v>4</v>
      </c>
      <c r="C1" t="s">
        <v>5</v>
      </c>
      <c r="D1" t="s">
        <v>6</v>
      </c>
      <c r="F1" t="s">
        <v>1</v>
      </c>
      <c r="G1" t="s">
        <v>2</v>
      </c>
      <c r="I1" t="s">
        <v>7</v>
      </c>
      <c r="J1" t="s">
        <v>8</v>
      </c>
      <c r="L1" t="s">
        <v>10</v>
      </c>
      <c r="M1" t="s">
        <v>9</v>
      </c>
    </row>
    <row r="2" spans="1:14" x14ac:dyDescent="0.25">
      <c r="A2">
        <v>6.0999999999999999E-2</v>
      </c>
      <c r="C2">
        <v>0.81599999999999995</v>
      </c>
      <c r="F2">
        <f t="shared" ref="F2:F4" si="0">C2*463.9</f>
        <v>378.54239999999993</v>
      </c>
      <c r="G2">
        <f t="shared" ref="G2:G4" si="1">D3*325.9+D4*462.9</f>
        <v>421.68899999999996</v>
      </c>
      <c r="I2">
        <f>0.5*C2^2*462.9</f>
        <v>154.11237119999996</v>
      </c>
      <c r="J2">
        <f>0.5*(D3^2*325.9)+0.5*(D4^2*462.9)</f>
        <v>151.64040840000001</v>
      </c>
      <c r="L2">
        <f>(G2-F2)/F2*100</f>
        <v>11.398089091208817</v>
      </c>
      <c r="M2">
        <f>(J2-I2)/I2*1000</f>
        <v>-16.040002374578634</v>
      </c>
    </row>
    <row r="3" spans="1:14" x14ac:dyDescent="0.25">
      <c r="B3">
        <v>5.5E-2</v>
      </c>
      <c r="D3">
        <v>0.90900000000000003</v>
      </c>
    </row>
    <row r="4" spans="1:14" x14ac:dyDescent="0.25">
      <c r="B4">
        <v>0.185</v>
      </c>
      <c r="D4">
        <v>0.27100000000000002</v>
      </c>
    </row>
    <row r="5" spans="1:14" x14ac:dyDescent="0.25">
      <c r="A5">
        <v>6.2E-2</v>
      </c>
      <c r="C5">
        <v>0.80600000000000005</v>
      </c>
      <c r="F5">
        <f>C5*463.9</f>
        <v>373.90339999999998</v>
      </c>
      <c r="G5">
        <f>D6*325.9+D7*462.9</f>
        <v>363.3304</v>
      </c>
      <c r="I5">
        <f t="shared" ref="I3:I26" si="2">0.5*C5^2*462.9</f>
        <v>150.35825220000001</v>
      </c>
      <c r="J5">
        <f t="shared" ref="J3:J26" si="3">0.5*(D6^2*325.9)+0.5*(D7^2*462.9)</f>
        <v>141.26059519999998</v>
      </c>
      <c r="L5">
        <f t="shared" ref="L3:L26" si="4">(G5-F5)/F5*100</f>
        <v>-2.8277357199747262</v>
      </c>
      <c r="M5">
        <f t="shared" ref="M3:M26" si="5">(J5-I5)/I5*1000</f>
        <v>-60.506536002418535</v>
      </c>
    </row>
    <row r="6" spans="1:14" x14ac:dyDescent="0.25">
      <c r="B6">
        <v>5.5E-2</v>
      </c>
      <c r="D6">
        <v>0.91600000000000004</v>
      </c>
    </row>
    <row r="7" spans="1:14" x14ac:dyDescent="0.25">
      <c r="B7">
        <v>0.35599999999999998</v>
      </c>
      <c r="D7">
        <v>0.14000000000000001</v>
      </c>
    </row>
    <row r="8" spans="1:14" x14ac:dyDescent="0.25">
      <c r="A8">
        <v>6.4000000000000001E-2</v>
      </c>
      <c r="C8">
        <v>0.77900000000000003</v>
      </c>
      <c r="F8">
        <f t="shared" ref="F8:F26" si="6">C8*463.9</f>
        <v>361.37810000000002</v>
      </c>
      <c r="G8">
        <f t="shared" ref="G8:G26" si="7">D9*325.9+D10*462.9</f>
        <v>370.2697</v>
      </c>
      <c r="I8">
        <f t="shared" si="2"/>
        <v>140.45334945000002</v>
      </c>
      <c r="J8">
        <f t="shared" si="3"/>
        <v>135.79018715000001</v>
      </c>
      <c r="L8">
        <f t="shared" si="4"/>
        <v>2.4604700727575861</v>
      </c>
      <c r="M8">
        <f t="shared" si="5"/>
        <v>-33.200790997583503</v>
      </c>
    </row>
    <row r="9" spans="1:14" x14ac:dyDescent="0.25">
      <c r="B9">
        <v>5.6000000000000001E-2</v>
      </c>
      <c r="D9">
        <v>0.88900000000000001</v>
      </c>
    </row>
    <row r="10" spans="1:14" x14ac:dyDescent="0.25">
      <c r="B10">
        <v>0.28699999999999998</v>
      </c>
      <c r="D10">
        <v>0.17399999999999999</v>
      </c>
    </row>
    <row r="11" spans="1:14" x14ac:dyDescent="0.25">
      <c r="A11">
        <v>6.8000000000000005E-2</v>
      </c>
      <c r="C11">
        <v>0.73199999999999998</v>
      </c>
      <c r="F11">
        <f t="shared" si="6"/>
        <v>339.57479999999998</v>
      </c>
      <c r="G11">
        <f t="shared" si="7"/>
        <v>357.82939999999996</v>
      </c>
      <c r="I11">
        <f t="shared" si="2"/>
        <v>124.01646479999998</v>
      </c>
      <c r="J11">
        <f t="shared" si="3"/>
        <v>118.63586719999998</v>
      </c>
      <c r="L11">
        <f t="shared" si="4"/>
        <v>5.3757228157095236</v>
      </c>
      <c r="M11">
        <f t="shared" si="5"/>
        <v>-43.386155287342163</v>
      </c>
    </row>
    <row r="12" spans="1:14" x14ac:dyDescent="0.25">
      <c r="B12">
        <v>6.0999999999999999E-2</v>
      </c>
      <c r="D12">
        <v>0.82099999999999995</v>
      </c>
      <c r="G12">
        <f t="shared" si="7"/>
        <v>63.5505</v>
      </c>
      <c r="N12" t="s">
        <v>11</v>
      </c>
    </row>
    <row r="13" spans="1:14" x14ac:dyDescent="0.25">
      <c r="B13">
        <v>0.25700000000000001</v>
      </c>
      <c r="D13">
        <v>0.19500000000000001</v>
      </c>
    </row>
    <row r="14" spans="1:14" x14ac:dyDescent="0.25">
      <c r="A14">
        <v>7.1999999999999995E-2</v>
      </c>
      <c r="C14">
        <v>0.69199999999999995</v>
      </c>
      <c r="F14">
        <f t="shared" si="6"/>
        <v>321.01879999999994</v>
      </c>
      <c r="G14">
        <f t="shared" si="7"/>
        <v>315.78640000000001</v>
      </c>
      <c r="I14">
        <f t="shared" si="2"/>
        <v>110.83307279999998</v>
      </c>
      <c r="J14">
        <f t="shared" si="3"/>
        <v>105.3715952</v>
      </c>
      <c r="L14">
        <f t="shared" si="4"/>
        <v>-1.6299356922398089</v>
      </c>
      <c r="M14">
        <f t="shared" si="5"/>
        <v>-49.276605457427884</v>
      </c>
    </row>
    <row r="15" spans="1:14" x14ac:dyDescent="0.25">
      <c r="B15">
        <v>6.3E-2</v>
      </c>
      <c r="D15">
        <v>0.79</v>
      </c>
      <c r="L15" t="e">
        <f t="shared" si="4"/>
        <v>#DIV/0!</v>
      </c>
    </row>
    <row r="16" spans="1:14" x14ac:dyDescent="0.25">
      <c r="B16">
        <v>0.39700000000000002</v>
      </c>
      <c r="D16">
        <v>0.126</v>
      </c>
    </row>
    <row r="17" spans="1:13" x14ac:dyDescent="0.25">
      <c r="A17">
        <v>0.187</v>
      </c>
      <c r="C17">
        <v>0.26700000000000002</v>
      </c>
      <c r="F17">
        <f t="shared" si="6"/>
        <v>123.8613</v>
      </c>
      <c r="G17">
        <f t="shared" si="7"/>
        <v>317.56740000000002</v>
      </c>
      <c r="I17">
        <f t="shared" si="2"/>
        <v>16.499839050000002</v>
      </c>
      <c r="J17">
        <f t="shared" si="3"/>
        <v>102.84948600000001</v>
      </c>
      <c r="L17">
        <f t="shared" si="4"/>
        <v>156.3895260262891</v>
      </c>
      <c r="M17">
        <f t="shared" si="5"/>
        <v>5233.3629854407582</v>
      </c>
    </row>
    <row r="18" spans="1:13" x14ac:dyDescent="0.25">
      <c r="B18">
        <v>6.4000000000000001E-2</v>
      </c>
      <c r="D18">
        <v>0.77700000000000002</v>
      </c>
    </row>
    <row r="19" spans="1:13" x14ac:dyDescent="0.25">
      <c r="B19">
        <v>0.36</v>
      </c>
      <c r="D19">
        <v>0.13900000000000001</v>
      </c>
    </row>
    <row r="20" spans="1:13" x14ac:dyDescent="0.25">
      <c r="A20">
        <v>6.8000000000000005E-2</v>
      </c>
      <c r="C20">
        <v>0.73199999999999998</v>
      </c>
      <c r="F20">
        <f t="shared" si="6"/>
        <v>339.57479999999998</v>
      </c>
      <c r="G20">
        <f t="shared" si="7"/>
        <v>332.19549999999998</v>
      </c>
      <c r="I20">
        <f t="shared" si="2"/>
        <v>124.01646479999998</v>
      </c>
      <c r="J20">
        <f t="shared" si="3"/>
        <v>110.22810485000001</v>
      </c>
      <c r="L20">
        <f t="shared" si="4"/>
        <v>-2.1731000062431018</v>
      </c>
      <c r="M20">
        <f t="shared" si="5"/>
        <v>-111.18168843335691</v>
      </c>
    </row>
    <row r="21" spans="1:13" x14ac:dyDescent="0.25">
      <c r="B21">
        <v>6.2E-2</v>
      </c>
      <c r="D21">
        <v>0.80200000000000005</v>
      </c>
    </row>
    <row r="22" spans="1:13" x14ac:dyDescent="0.25">
      <c r="B22">
        <v>0.32700000000000001</v>
      </c>
      <c r="D22">
        <v>0.153</v>
      </c>
    </row>
    <row r="23" spans="1:13" x14ac:dyDescent="0.25">
      <c r="A23">
        <v>6.6000000000000003E-2</v>
      </c>
      <c r="B23" t="s">
        <v>0</v>
      </c>
      <c r="C23">
        <v>0.76</v>
      </c>
      <c r="D23" t="s">
        <v>0</v>
      </c>
      <c r="F23">
        <f t="shared" si="6"/>
        <v>352.56399999999996</v>
      </c>
      <c r="G23">
        <f t="shared" si="7"/>
        <v>343.71</v>
      </c>
      <c r="I23">
        <f t="shared" si="2"/>
        <v>133.68552</v>
      </c>
      <c r="J23">
        <f t="shared" si="3"/>
        <v>127.24836000000001</v>
      </c>
      <c r="L23">
        <f t="shared" si="4"/>
        <v>-2.5113170942013325</v>
      </c>
      <c r="M23">
        <f t="shared" si="5"/>
        <v>-48.151512594632479</v>
      </c>
    </row>
    <row r="24" spans="1:13" x14ac:dyDescent="0.25">
      <c r="B24">
        <v>5.7000000000000002E-2</v>
      </c>
      <c r="D24">
        <v>0.87</v>
      </c>
    </row>
    <row r="25" spans="1:13" x14ac:dyDescent="0.25">
      <c r="B25">
        <v>0.38600000000000001</v>
      </c>
      <c r="D25">
        <v>0.13</v>
      </c>
    </row>
    <row r="26" spans="1:13" x14ac:dyDescent="0.25">
      <c r="A26">
        <v>6.2E-2</v>
      </c>
      <c r="C26">
        <v>0.80200000000000005</v>
      </c>
      <c r="F26">
        <f t="shared" si="6"/>
        <v>372.0478</v>
      </c>
      <c r="G26">
        <f t="shared" si="7"/>
        <v>395.37009999999998</v>
      </c>
      <c r="I26">
        <f t="shared" si="2"/>
        <v>148.8695658</v>
      </c>
      <c r="J26">
        <f t="shared" si="3"/>
        <v>142.14025894999997</v>
      </c>
      <c r="L26">
        <f t="shared" si="4"/>
        <v>6.2686299986184526</v>
      </c>
      <c r="M26">
        <f t="shared" si="5"/>
        <v>-45.202703546812046</v>
      </c>
    </row>
    <row r="27" spans="1:13" x14ac:dyDescent="0.25">
      <c r="B27">
        <v>5.6000000000000001E-2</v>
      </c>
      <c r="D27">
        <v>0.89500000000000002</v>
      </c>
    </row>
    <row r="28" spans="1:13" x14ac:dyDescent="0.25">
      <c r="B28">
        <v>0.223</v>
      </c>
      <c r="D28">
        <v>0.224</v>
      </c>
    </row>
    <row r="30" spans="1:13" x14ac:dyDescent="0.25">
      <c r="A30" t="s">
        <v>3</v>
      </c>
      <c r="B30" t="s">
        <v>4</v>
      </c>
      <c r="C30" t="s">
        <v>5</v>
      </c>
      <c r="D30" t="s">
        <v>6</v>
      </c>
      <c r="F30" t="s">
        <v>1</v>
      </c>
      <c r="G30" t="s">
        <v>2</v>
      </c>
      <c r="I30" t="s">
        <v>7</v>
      </c>
      <c r="J30" t="s">
        <v>8</v>
      </c>
      <c r="L30" t="s">
        <v>10</v>
      </c>
      <c r="M30" t="s">
        <v>9</v>
      </c>
    </row>
    <row r="31" spans="1:13" x14ac:dyDescent="0.25">
      <c r="A31">
        <v>6.7000000000000004E-2</v>
      </c>
      <c r="B31" t="s">
        <v>0</v>
      </c>
      <c r="C31">
        <v>0.746</v>
      </c>
      <c r="D31" t="s">
        <v>0</v>
      </c>
      <c r="F31">
        <f>C31*462.9</f>
        <v>345.32339999999999</v>
      </c>
      <c r="G31">
        <f>D32*(325.9+462.9)</f>
        <v>341.55039999999997</v>
      </c>
      <c r="I31">
        <f>0.5*C31^2*462.9</f>
        <v>128.8056282</v>
      </c>
      <c r="J31">
        <f>0.5*D32*D32*(325.9+462.9)</f>
        <v>73.945661599999994</v>
      </c>
      <c r="L31">
        <f>(G31-F31)/F31*100</f>
        <v>-1.0925989956081821</v>
      </c>
      <c r="M31">
        <f>(J31-I31)/I31*100</f>
        <v>-42.59128065026588</v>
      </c>
    </row>
    <row r="32" spans="1:13" x14ac:dyDescent="0.25">
      <c r="B32">
        <v>0.11600000000000001</v>
      </c>
      <c r="D32">
        <v>0.433</v>
      </c>
      <c r="I32">
        <f t="shared" ref="I32:I49" si="8">0.5*C32^2*462.9</f>
        <v>0</v>
      </c>
    </row>
    <row r="33" spans="1:13" x14ac:dyDescent="0.25">
      <c r="B33">
        <v>0.11700000000000001</v>
      </c>
      <c r="D33">
        <v>0.42799999999999999</v>
      </c>
      <c r="I33">
        <f t="shared" si="8"/>
        <v>0</v>
      </c>
    </row>
    <row r="34" spans="1:13" x14ac:dyDescent="0.25">
      <c r="A34">
        <v>4.7E-2</v>
      </c>
      <c r="C34">
        <v>1.073</v>
      </c>
      <c r="F34">
        <f t="shared" ref="F32:F51" si="9">C34*462.9</f>
        <v>496.69169999999997</v>
      </c>
      <c r="G34">
        <f t="shared" ref="G34:G49" si="10">D35*(325.9+462.9)</f>
        <v>430.6848</v>
      </c>
      <c r="I34">
        <f t="shared" si="8"/>
        <v>266.47509704999993</v>
      </c>
      <c r="J34">
        <f t="shared" ref="J31:J48" si="11">0.5*D35*D35*(325.9+462.9)</f>
        <v>117.57695040000002</v>
      </c>
      <c r="L34">
        <f t="shared" ref="L32:L49" si="12">(G34-F34)/F34*100</f>
        <v>-13.289310048869343</v>
      </c>
      <c r="M34">
        <f t="shared" ref="M32:M49" si="13">(J34-I34)/I34*100</f>
        <v>-55.876946213124555</v>
      </c>
    </row>
    <row r="35" spans="1:13" x14ac:dyDescent="0.25">
      <c r="B35">
        <v>9.1999999999999998E-2</v>
      </c>
      <c r="D35">
        <v>0.54600000000000004</v>
      </c>
      <c r="I35">
        <f t="shared" si="8"/>
        <v>0</v>
      </c>
    </row>
    <row r="36" spans="1:13" x14ac:dyDescent="0.25">
      <c r="B36">
        <v>9.1999999999999998E-2</v>
      </c>
      <c r="D36">
        <v>0.54100000000000004</v>
      </c>
      <c r="I36">
        <f t="shared" si="8"/>
        <v>0</v>
      </c>
    </row>
    <row r="37" spans="1:13" x14ac:dyDescent="0.25">
      <c r="A37">
        <v>4.9000000000000002E-2</v>
      </c>
      <c r="C37">
        <v>1.014</v>
      </c>
      <c r="F37">
        <f t="shared" si="9"/>
        <v>469.38059999999996</v>
      </c>
      <c r="G37">
        <f t="shared" si="10"/>
        <v>459.08159999999992</v>
      </c>
      <c r="I37">
        <f t="shared" si="8"/>
        <v>237.97596420000002</v>
      </c>
      <c r="J37">
        <f t="shared" si="11"/>
        <v>133.59274559999997</v>
      </c>
      <c r="L37">
        <f t="shared" si="12"/>
        <v>-2.1941682293644083</v>
      </c>
      <c r="M37">
        <f t="shared" si="13"/>
        <v>-43.862924960049405</v>
      </c>
    </row>
    <row r="38" spans="1:13" x14ac:dyDescent="0.25">
      <c r="B38">
        <v>8.5999999999999993E-2</v>
      </c>
      <c r="D38">
        <v>0.58199999999999996</v>
      </c>
      <c r="I38">
        <f t="shared" si="8"/>
        <v>0</v>
      </c>
    </row>
    <row r="39" spans="1:13" x14ac:dyDescent="0.25">
      <c r="B39">
        <v>8.5999999999999993E-2</v>
      </c>
      <c r="D39">
        <v>0.57799999999999996</v>
      </c>
      <c r="I39">
        <f t="shared" si="8"/>
        <v>0</v>
      </c>
    </row>
    <row r="40" spans="1:13" x14ac:dyDescent="0.25">
      <c r="A40">
        <v>3.7999999999999999E-2</v>
      </c>
      <c r="C40">
        <v>1.3080000000000001</v>
      </c>
      <c r="F40">
        <f t="shared" si="9"/>
        <v>605.47320000000002</v>
      </c>
      <c r="G40">
        <f t="shared" si="10"/>
        <v>606.58719999999994</v>
      </c>
      <c r="I40">
        <f t="shared" si="8"/>
        <v>395.9794728</v>
      </c>
      <c r="J40">
        <f t="shared" si="11"/>
        <v>233.2327784</v>
      </c>
      <c r="L40">
        <f t="shared" si="12"/>
        <v>0.18398832516450259</v>
      </c>
      <c r="M40">
        <f t="shared" si="13"/>
        <v>-41.099780564180797</v>
      </c>
    </row>
    <row r="41" spans="1:13" x14ac:dyDescent="0.25">
      <c r="B41">
        <v>6.5000000000000002E-2</v>
      </c>
      <c r="D41">
        <v>0.76900000000000002</v>
      </c>
      <c r="I41">
        <f t="shared" si="8"/>
        <v>0</v>
      </c>
    </row>
    <row r="42" spans="1:13" x14ac:dyDescent="0.25">
      <c r="B42">
        <v>6.6000000000000003E-2</v>
      </c>
      <c r="D42">
        <v>0.75700000000000001</v>
      </c>
      <c r="I42">
        <f t="shared" si="8"/>
        <v>0</v>
      </c>
    </row>
    <row r="43" spans="1:13" x14ac:dyDescent="0.25">
      <c r="A43">
        <v>7.1999999999999995E-2</v>
      </c>
      <c r="C43">
        <v>0.69499999999999995</v>
      </c>
      <c r="F43">
        <f t="shared" si="9"/>
        <v>321.71549999999996</v>
      </c>
      <c r="G43">
        <f t="shared" si="10"/>
        <v>487.47839999999997</v>
      </c>
      <c r="I43">
        <f t="shared" si="8"/>
        <v>111.79613624999998</v>
      </c>
      <c r="J43">
        <f t="shared" si="11"/>
        <v>150.63082559999998</v>
      </c>
      <c r="L43">
        <f t="shared" si="12"/>
        <v>51.524685630627062</v>
      </c>
      <c r="M43">
        <f t="shared" si="13"/>
        <v>34.737058589536019</v>
      </c>
    </row>
    <row r="44" spans="1:13" x14ac:dyDescent="0.25">
      <c r="B44">
        <v>8.1000000000000003E-2</v>
      </c>
      <c r="D44">
        <v>0.61799999999999999</v>
      </c>
      <c r="I44">
        <f t="shared" si="8"/>
        <v>0</v>
      </c>
    </row>
    <row r="45" spans="1:13" x14ac:dyDescent="0.25">
      <c r="B45">
        <v>8.1000000000000003E-2</v>
      </c>
      <c r="D45">
        <v>0.61399999999999999</v>
      </c>
      <c r="I45">
        <f t="shared" si="8"/>
        <v>0</v>
      </c>
    </row>
    <row r="46" spans="1:13" x14ac:dyDescent="0.25">
      <c r="A46">
        <v>8.1000000000000003E-2</v>
      </c>
      <c r="C46">
        <v>0.61899999999999999</v>
      </c>
      <c r="F46">
        <f t="shared" si="9"/>
        <v>286.5351</v>
      </c>
      <c r="G46">
        <f t="shared" si="10"/>
        <v>437.78399999999999</v>
      </c>
      <c r="I46">
        <f t="shared" si="8"/>
        <v>88.682613449999991</v>
      </c>
      <c r="J46">
        <f t="shared" si="11"/>
        <v>121.48506000000002</v>
      </c>
      <c r="L46">
        <f t="shared" si="12"/>
        <v>52.785470261758505</v>
      </c>
      <c r="M46">
        <f t="shared" si="13"/>
        <v>36.988588037602568</v>
      </c>
    </row>
    <row r="47" spans="1:13" x14ac:dyDescent="0.25">
      <c r="B47">
        <v>0.09</v>
      </c>
      <c r="D47">
        <v>0.55500000000000005</v>
      </c>
      <c r="I47">
        <f t="shared" si="8"/>
        <v>0</v>
      </c>
    </row>
    <row r="48" spans="1:13" x14ac:dyDescent="0.25">
      <c r="B48">
        <v>9.0999999999999998E-2</v>
      </c>
      <c r="D48">
        <v>0.55000000000000004</v>
      </c>
      <c r="I48">
        <f t="shared" si="8"/>
        <v>0</v>
      </c>
    </row>
    <row r="49" spans="1:13" x14ac:dyDescent="0.25">
      <c r="A49">
        <v>4.9000000000000002E-2</v>
      </c>
      <c r="C49">
        <v>1.0149999999999999</v>
      </c>
      <c r="F49">
        <f t="shared" si="9"/>
        <v>469.84349999999995</v>
      </c>
      <c r="G49">
        <f t="shared" si="10"/>
        <v>438.57280000000003</v>
      </c>
      <c r="I49">
        <f t="shared" si="8"/>
        <v>238.44557624999993</v>
      </c>
      <c r="J49">
        <f>0.5*D50*D50*(325.9+462.9)</f>
        <v>121.92323840000002</v>
      </c>
      <c r="L49">
        <f t="shared" si="12"/>
        <v>-6.655556584266872</v>
      </c>
      <c r="M49">
        <f t="shared" si="13"/>
        <v>-48.867477301332386</v>
      </c>
    </row>
    <row r="50" spans="1:13" x14ac:dyDescent="0.25">
      <c r="B50">
        <v>0.09</v>
      </c>
      <c r="D50">
        <v>0.55600000000000005</v>
      </c>
    </row>
    <row r="51" spans="1:13" x14ac:dyDescent="0.25">
      <c r="B51">
        <v>0.09</v>
      </c>
      <c r="D51">
        <v>0.55300000000000005</v>
      </c>
    </row>
    <row r="103" spans="1:13" x14ac:dyDescent="0.25">
      <c r="A103" t="s">
        <v>3</v>
      </c>
      <c r="B103" t="s">
        <v>4</v>
      </c>
      <c r="C103" t="s">
        <v>5</v>
      </c>
      <c r="D103" t="s">
        <v>6</v>
      </c>
      <c r="F103" t="s">
        <v>1</v>
      </c>
      <c r="G103" t="s">
        <v>2</v>
      </c>
      <c r="I103" t="s">
        <v>7</v>
      </c>
      <c r="J103" t="s">
        <v>8</v>
      </c>
      <c r="L103" t="s">
        <v>10</v>
      </c>
      <c r="M103" t="s">
        <v>9</v>
      </c>
    </row>
    <row r="104" spans="1:13" x14ac:dyDescent="0.25">
      <c r="A104">
        <v>5.1999999999999998E-2</v>
      </c>
      <c r="B104" t="s">
        <v>0</v>
      </c>
      <c r="C104">
        <v>0.96799999999999997</v>
      </c>
      <c r="D104" t="s">
        <v>0</v>
      </c>
      <c r="F104">
        <f>C104*325.9</f>
        <v>315.47119999999995</v>
      </c>
      <c r="G104">
        <f>D105*319.5</f>
        <v>279.88200000000001</v>
      </c>
      <c r="I104">
        <f>0.5*C104^2*325.9</f>
        <v>152.68806079999999</v>
      </c>
      <c r="J104">
        <f>0.5*D105^2*319.5</f>
        <v>122.58831599999999</v>
      </c>
      <c r="L104">
        <f>(G104-F104)/F104*100</f>
        <v>-11.281283362791898</v>
      </c>
      <c r="M104">
        <f>(J104-I104)/I104*100</f>
        <v>-19.713227505997637</v>
      </c>
    </row>
    <row r="105" spans="1:13" x14ac:dyDescent="0.25">
      <c r="B105">
        <v>5.7000000000000002E-2</v>
      </c>
      <c r="D105">
        <v>0.876</v>
      </c>
    </row>
    <row r="106" spans="1:13" x14ac:dyDescent="0.25">
      <c r="A106">
        <v>4.2000000000000003E-2</v>
      </c>
      <c r="C106">
        <v>1.181</v>
      </c>
      <c r="F106">
        <f t="shared" ref="F106:F116" si="14">C106*325.9</f>
        <v>384.8879</v>
      </c>
      <c r="G106">
        <f t="shared" ref="G106:G116" si="15">D107*319.5</f>
        <v>339.94800000000004</v>
      </c>
      <c r="I106">
        <f t="shared" ref="I105:I116" si="16">0.5*C106^2*325.9</f>
        <v>227.27630495</v>
      </c>
      <c r="J106">
        <f t="shared" ref="J105:J116" si="17">0.5*D107^2*319.5</f>
        <v>180.85233600000004</v>
      </c>
      <c r="L106">
        <f t="shared" ref="L105:L116" si="18">(G106-F106)/F106*100</f>
        <v>-11.676101015386548</v>
      </c>
      <c r="M106">
        <f t="shared" ref="M105:M116" si="19">(J106-I106)/I106*100</f>
        <v>-20.426224792863064</v>
      </c>
    </row>
    <row r="107" spans="1:13" x14ac:dyDescent="0.25">
      <c r="B107">
        <v>4.7E-2</v>
      </c>
      <c r="D107">
        <v>1.0640000000000001</v>
      </c>
    </row>
    <row r="108" spans="1:13" x14ac:dyDescent="0.25">
      <c r="A108">
        <v>4.4999999999999998E-2</v>
      </c>
      <c r="C108">
        <v>1.1220000000000001</v>
      </c>
      <c r="F108">
        <f t="shared" si="14"/>
        <v>365.65980000000002</v>
      </c>
      <c r="G108">
        <f t="shared" si="15"/>
        <v>323.01449999999994</v>
      </c>
      <c r="I108">
        <f t="shared" si="16"/>
        <v>205.13514780000003</v>
      </c>
      <c r="J108">
        <f t="shared" si="17"/>
        <v>163.28382974999997</v>
      </c>
      <c r="L108">
        <f t="shared" si="18"/>
        <v>-11.662561758224468</v>
      </c>
      <c r="M108">
        <f t="shared" si="19"/>
        <v>-20.401827038827939</v>
      </c>
    </row>
    <row r="109" spans="1:13" x14ac:dyDescent="0.25">
      <c r="B109">
        <v>4.9000000000000002E-2</v>
      </c>
      <c r="D109">
        <v>1.0109999999999999</v>
      </c>
    </row>
    <row r="110" spans="1:13" x14ac:dyDescent="0.25">
      <c r="A110">
        <v>4.8000000000000001E-2</v>
      </c>
      <c r="C110">
        <v>1.038</v>
      </c>
      <c r="F110">
        <f t="shared" si="14"/>
        <v>338.2842</v>
      </c>
      <c r="G110">
        <f t="shared" si="15"/>
        <v>295.53750000000002</v>
      </c>
      <c r="I110">
        <f t="shared" si="16"/>
        <v>175.56949979999999</v>
      </c>
      <c r="J110">
        <f t="shared" si="17"/>
        <v>136.68609375000003</v>
      </c>
      <c r="L110">
        <f t="shared" si="18"/>
        <v>-12.636327679507342</v>
      </c>
      <c r="M110">
        <f t="shared" si="19"/>
        <v>-22.147016477402964</v>
      </c>
    </row>
    <row r="111" spans="1:13" x14ac:dyDescent="0.25">
      <c r="B111">
        <v>5.3999999999999999E-2</v>
      </c>
      <c r="D111">
        <v>0.92500000000000004</v>
      </c>
    </row>
    <row r="112" spans="1:13" x14ac:dyDescent="0.25">
      <c r="A112">
        <v>4.4999999999999998E-2</v>
      </c>
      <c r="C112">
        <v>1.1140000000000001</v>
      </c>
      <c r="F112">
        <f t="shared" si="14"/>
        <v>363.05259999999998</v>
      </c>
      <c r="G112">
        <f t="shared" si="15"/>
        <v>318.86099999999999</v>
      </c>
      <c r="I112">
        <f t="shared" si="16"/>
        <v>202.22029820000003</v>
      </c>
      <c r="J112">
        <f t="shared" si="17"/>
        <v>159.111639</v>
      </c>
      <c r="L112">
        <f t="shared" si="18"/>
        <v>-12.172230690539056</v>
      </c>
      <c r="M112">
        <f t="shared" si="19"/>
        <v>-21.317671659926386</v>
      </c>
    </row>
    <row r="113" spans="1:13" x14ac:dyDescent="0.25">
      <c r="B113">
        <v>0.05</v>
      </c>
      <c r="D113">
        <v>0.998</v>
      </c>
    </row>
    <row r="114" spans="1:13" x14ac:dyDescent="0.25">
      <c r="A114">
        <v>4.8000000000000001E-2</v>
      </c>
      <c r="C114">
        <v>1.0509999999999999</v>
      </c>
      <c r="F114">
        <f t="shared" si="14"/>
        <v>342.52089999999993</v>
      </c>
      <c r="G114">
        <f t="shared" si="15"/>
        <v>299.05200000000002</v>
      </c>
      <c r="I114">
        <f t="shared" si="16"/>
        <v>179.99473294999999</v>
      </c>
      <c r="J114">
        <f t="shared" si="17"/>
        <v>139.95633600000002</v>
      </c>
      <c r="L114">
        <f t="shared" si="18"/>
        <v>-12.690875213746056</v>
      </c>
      <c r="M114">
        <f t="shared" si="19"/>
        <v>-22.244204757437025</v>
      </c>
    </row>
    <row r="115" spans="1:13" x14ac:dyDescent="0.25">
      <c r="B115">
        <v>5.2999999999999999E-2</v>
      </c>
      <c r="D115">
        <v>0.93600000000000005</v>
      </c>
    </row>
    <row r="116" spans="1:13" x14ac:dyDescent="0.25">
      <c r="A116">
        <v>5.2999999999999999E-2</v>
      </c>
      <c r="C116">
        <v>0.94</v>
      </c>
      <c r="F116">
        <f t="shared" si="14"/>
        <v>306.34599999999995</v>
      </c>
      <c r="G116">
        <f t="shared" si="15"/>
        <v>271.57499999999999</v>
      </c>
      <c r="I116">
        <f t="shared" si="16"/>
        <v>143.98261999999997</v>
      </c>
      <c r="J116">
        <f t="shared" si="17"/>
        <v>115.41937499999999</v>
      </c>
      <c r="L116">
        <f t="shared" si="18"/>
        <v>-11.35023796622119</v>
      </c>
      <c r="M116">
        <f t="shared" si="19"/>
        <v>-19.837981139668099</v>
      </c>
    </row>
    <row r="117" spans="1:13" x14ac:dyDescent="0.25">
      <c r="B117">
        <v>5.8999999999999997E-2</v>
      </c>
      <c r="D117">
        <v>0.85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Emory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physics151</dc:creator>
  <cp:lastModifiedBy>physics151</cp:lastModifiedBy>
  <dcterms:created xsi:type="dcterms:W3CDTF">2013-10-25T19:39:50Z</dcterms:created>
  <dcterms:modified xsi:type="dcterms:W3CDTF">2013-10-25T21:20:13Z</dcterms:modified>
</cp:coreProperties>
</file>